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遠藤 はなえ\Desktop\施設空き状況確認シート\"/>
    </mc:Choice>
  </mc:AlternateContent>
  <xr:revisionPtr revIDLastSave="0" documentId="8_{CC189090-CB6C-435C-9AF7-D53B73A70C28}" xr6:coauthVersionLast="47" xr6:coauthVersionMax="47" xr10:uidLastSave="{00000000-0000-0000-0000-000000000000}"/>
  <workbookProtection workbookAlgorithmName="SHA-512" workbookHashValue="7p7r3qjTx/HqZoSPfNISQ7MzoS+Aqmz5G8zrQbwjpTDE6UhxOb7qwGLvSZ9yrxzZ6VwtuEw34pL7Gps+U7LQYg==" workbookSaltValue="B3EPH2VaTheVHultFb1qAQ==" workbookSpinCount="100000" lockStructure="1"/>
  <bookViews>
    <workbookView xWindow="20370" yWindow="-1290" windowWidth="29040" windowHeight="15720" xr2:uid="{A62755CA-2218-4C42-B352-B0A8B032FFEB}"/>
  </bookViews>
  <sheets>
    <sheet name="空き状況確認テーブル(公開用)" sheetId="16" r:id="rId1"/>
    <sheet name="空き状況確認テーブル" sheetId="3" state="hidden" r:id="rId2"/>
    <sheet name="データ_フィールド施設" sheetId="7" state="hidden" r:id="rId3"/>
    <sheet name="データ_研究棟施設" sheetId="15" state="hidden" r:id="rId4"/>
    <sheet name="週テーブル" sheetId="6" state="hidden" r:id="rId5"/>
    <sheet name="施設情報" sheetId="9" state="hidden" r:id="rId6"/>
  </sheets>
  <definedNames>
    <definedName name="_xlnm._FilterDatabase" localSheetId="2" hidden="1">データ_フィールド施設!$A$3:$AK$466</definedName>
    <definedName name="_xlnm._FilterDatabase" localSheetId="3" hidden="1">データ_研究棟施設!$A$3:$AK$55</definedName>
    <definedName name="_xlnm._FilterDatabase" localSheetId="1" hidden="1">空き状況確認テーブル!$A$8:$F$8</definedName>
    <definedName name="_xlnm._FilterDatabase" localSheetId="0" hidden="1">'空き状況確認テーブル(公開用)'!$B$8:$B$99</definedName>
    <definedName name="_xlnm.Print_Area" localSheetId="1">空き状況確認テーブル!$A$3:$EC$105</definedName>
    <definedName name="_xlnm.Print_Area" localSheetId="0">'空き状況確認テーブル(公開用)'!$A$3:$EC$99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5" l="1"/>
  <c r="K25" i="15"/>
  <c r="I25" i="15"/>
  <c r="H25" i="15"/>
  <c r="L24" i="15"/>
  <c r="K24" i="15"/>
  <c r="AC24" i="15" s="1"/>
  <c r="I24" i="15"/>
  <c r="H24" i="15"/>
  <c r="L23" i="15"/>
  <c r="K23" i="15"/>
  <c r="W23" i="15" s="1"/>
  <c r="I23" i="15"/>
  <c r="H23" i="15"/>
  <c r="J23" i="15" s="1"/>
  <c r="L22" i="15"/>
  <c r="K22" i="15"/>
  <c r="I22" i="15"/>
  <c r="H22" i="15"/>
  <c r="L21" i="15"/>
  <c r="K21" i="15"/>
  <c r="I21" i="15"/>
  <c r="H21" i="15"/>
  <c r="J21" i="15" s="1"/>
  <c r="L20" i="15"/>
  <c r="K20" i="15"/>
  <c r="I20" i="15"/>
  <c r="H20" i="15"/>
  <c r="J20" i="15" s="1"/>
  <c r="L19" i="15"/>
  <c r="K19" i="15"/>
  <c r="I19" i="15"/>
  <c r="H19" i="15"/>
  <c r="J19" i="15" s="1"/>
  <c r="L18" i="15"/>
  <c r="K18" i="15"/>
  <c r="S18" i="15" s="1"/>
  <c r="I18" i="15"/>
  <c r="H18" i="15"/>
  <c r="L17" i="15"/>
  <c r="K17" i="15"/>
  <c r="R17" i="15" s="1"/>
  <c r="I17" i="15"/>
  <c r="H17" i="15"/>
  <c r="L16" i="15"/>
  <c r="K16" i="15"/>
  <c r="I16" i="15"/>
  <c r="H16" i="15"/>
  <c r="L15" i="15"/>
  <c r="K15" i="15"/>
  <c r="I15" i="15"/>
  <c r="H15" i="15"/>
  <c r="L14" i="15"/>
  <c r="K14" i="15"/>
  <c r="I14" i="15"/>
  <c r="H14" i="15"/>
  <c r="L13" i="15"/>
  <c r="K13" i="15"/>
  <c r="I13" i="15"/>
  <c r="H13" i="15"/>
  <c r="L12" i="15"/>
  <c r="K12" i="15"/>
  <c r="I12" i="15"/>
  <c r="H12" i="15"/>
  <c r="L51" i="15"/>
  <c r="K51" i="15"/>
  <c r="I51" i="15"/>
  <c r="H51" i="15"/>
  <c r="L50" i="15"/>
  <c r="K50" i="15"/>
  <c r="I50" i="15"/>
  <c r="H50" i="15"/>
  <c r="L44" i="15"/>
  <c r="K44" i="15"/>
  <c r="I44" i="15"/>
  <c r="H44" i="15"/>
  <c r="L43" i="15"/>
  <c r="K43" i="15"/>
  <c r="I43" i="15"/>
  <c r="H43" i="15"/>
  <c r="L42" i="15"/>
  <c r="K42" i="15"/>
  <c r="I42" i="15"/>
  <c r="H42" i="15"/>
  <c r="L41" i="15"/>
  <c r="K41" i="15"/>
  <c r="I41" i="15"/>
  <c r="H41" i="15"/>
  <c r="L40" i="15"/>
  <c r="K40" i="15"/>
  <c r="I40" i="15"/>
  <c r="H40" i="15"/>
  <c r="J40" i="15" s="1"/>
  <c r="L39" i="15"/>
  <c r="V39" i="15" s="1"/>
  <c r="K39" i="15"/>
  <c r="N39" i="15" s="1"/>
  <c r="I39" i="15"/>
  <c r="H39" i="15"/>
  <c r="L38" i="15"/>
  <c r="AI38" i="15" s="1"/>
  <c r="K38" i="15"/>
  <c r="I38" i="15"/>
  <c r="H38" i="15"/>
  <c r="L37" i="15"/>
  <c r="K37" i="15"/>
  <c r="I37" i="15"/>
  <c r="H37" i="15"/>
  <c r="L36" i="15"/>
  <c r="K36" i="15"/>
  <c r="I36" i="15"/>
  <c r="H36" i="15"/>
  <c r="L35" i="15"/>
  <c r="AH35" i="15" s="1"/>
  <c r="K35" i="15"/>
  <c r="I35" i="15"/>
  <c r="H35" i="15"/>
  <c r="L6" i="15"/>
  <c r="K6" i="15"/>
  <c r="I6" i="15"/>
  <c r="H6" i="15"/>
  <c r="L5" i="15"/>
  <c r="K5" i="15"/>
  <c r="I5" i="15"/>
  <c r="H5" i="15"/>
  <c r="L47" i="15"/>
  <c r="K47" i="15"/>
  <c r="I47" i="15"/>
  <c r="H47" i="15"/>
  <c r="L32" i="15"/>
  <c r="K32" i="15"/>
  <c r="I32" i="15"/>
  <c r="H32" i="15"/>
  <c r="L9" i="15"/>
  <c r="K9" i="15"/>
  <c r="I9" i="15"/>
  <c r="H9" i="15"/>
  <c r="AL55" i="15"/>
  <c r="AL54" i="15"/>
  <c r="AL53" i="15"/>
  <c r="AL52" i="15"/>
  <c r="AL51" i="15"/>
  <c r="AL50" i="15"/>
  <c r="AL49" i="15"/>
  <c r="AL48" i="15"/>
  <c r="AL47" i="15"/>
  <c r="AL46" i="15"/>
  <c r="AL45" i="15"/>
  <c r="AL44" i="15"/>
  <c r="AL43" i="15"/>
  <c r="AL42" i="15"/>
  <c r="AL41" i="15"/>
  <c r="AL40" i="15"/>
  <c r="AL39" i="15"/>
  <c r="AL38" i="15"/>
  <c r="AL37" i="15"/>
  <c r="AL36" i="15"/>
  <c r="AL35" i="15"/>
  <c r="AL34" i="15"/>
  <c r="AL33" i="15"/>
  <c r="AL32" i="15"/>
  <c r="AL31" i="15"/>
  <c r="AL30" i="15"/>
  <c r="AL29" i="15"/>
  <c r="AL28" i="15"/>
  <c r="AL27" i="15"/>
  <c r="AL26" i="15"/>
  <c r="L55" i="15"/>
  <c r="K55" i="15"/>
  <c r="I55" i="15"/>
  <c r="H55" i="15"/>
  <c r="AL25" i="15"/>
  <c r="L54" i="15"/>
  <c r="K54" i="15"/>
  <c r="I54" i="15"/>
  <c r="H54" i="15"/>
  <c r="AL24" i="15"/>
  <c r="L53" i="15"/>
  <c r="K53" i="15"/>
  <c r="I53" i="15"/>
  <c r="H53" i="15"/>
  <c r="AL23" i="15"/>
  <c r="L52" i="15"/>
  <c r="K52" i="15"/>
  <c r="I52" i="15"/>
  <c r="H52" i="15"/>
  <c r="AL22" i="15"/>
  <c r="L49" i="15"/>
  <c r="K49" i="15"/>
  <c r="I49" i="15"/>
  <c r="H49" i="15"/>
  <c r="AL21" i="15"/>
  <c r="L48" i="15"/>
  <c r="K48" i="15"/>
  <c r="X48" i="15" s="1"/>
  <c r="I48" i="15"/>
  <c r="H48" i="15"/>
  <c r="AL20" i="15"/>
  <c r="L46" i="15"/>
  <c r="K46" i="15"/>
  <c r="I46" i="15"/>
  <c r="H46" i="15"/>
  <c r="AL19" i="15"/>
  <c r="L45" i="15"/>
  <c r="K45" i="15"/>
  <c r="AF45" i="15" s="1"/>
  <c r="I45" i="15"/>
  <c r="H45" i="15"/>
  <c r="AL18" i="15"/>
  <c r="L34" i="15"/>
  <c r="AC34" i="15" s="1"/>
  <c r="K34" i="15"/>
  <c r="I34" i="15"/>
  <c r="H34" i="15"/>
  <c r="AL17" i="15"/>
  <c r="L33" i="15"/>
  <c r="K33" i="15"/>
  <c r="I33" i="15"/>
  <c r="H33" i="15"/>
  <c r="AL16" i="15"/>
  <c r="L31" i="15"/>
  <c r="K31" i="15"/>
  <c r="I31" i="15"/>
  <c r="H31" i="15"/>
  <c r="AL15" i="15"/>
  <c r="L30" i="15"/>
  <c r="K30" i="15"/>
  <c r="I30" i="15"/>
  <c r="H30" i="15"/>
  <c r="J30" i="15" s="1"/>
  <c r="AL14" i="15"/>
  <c r="L29" i="15"/>
  <c r="K29" i="15"/>
  <c r="I29" i="15"/>
  <c r="H29" i="15"/>
  <c r="AL13" i="15"/>
  <c r="L28" i="15"/>
  <c r="K28" i="15"/>
  <c r="O28" i="15" s="1"/>
  <c r="I28" i="15"/>
  <c r="H28" i="15"/>
  <c r="AL12" i="15"/>
  <c r="L27" i="15"/>
  <c r="K27" i="15"/>
  <c r="I27" i="15"/>
  <c r="H27" i="15"/>
  <c r="AL11" i="15"/>
  <c r="L26" i="15"/>
  <c r="K26" i="15"/>
  <c r="I26" i="15"/>
  <c r="H26" i="15"/>
  <c r="AL10" i="15"/>
  <c r="L11" i="15"/>
  <c r="K11" i="15"/>
  <c r="I11" i="15"/>
  <c r="H11" i="15"/>
  <c r="AL9" i="15"/>
  <c r="L10" i="15"/>
  <c r="K10" i="15"/>
  <c r="I10" i="15"/>
  <c r="H10" i="15"/>
  <c r="AL8" i="15"/>
  <c r="L8" i="15"/>
  <c r="K8" i="15"/>
  <c r="I8" i="15"/>
  <c r="H8" i="15"/>
  <c r="AL7" i="15"/>
  <c r="L7" i="15"/>
  <c r="K7" i="15"/>
  <c r="I7" i="15"/>
  <c r="H7" i="15"/>
  <c r="J7" i="15" s="1"/>
  <c r="AL6" i="15"/>
  <c r="AL5" i="15"/>
  <c r="L334" i="7"/>
  <c r="K334" i="7"/>
  <c r="AC334" i="7" s="1"/>
  <c r="I334" i="7"/>
  <c r="H334" i="7"/>
  <c r="L324" i="7"/>
  <c r="K324" i="7"/>
  <c r="U324" i="7" s="1"/>
  <c r="I324" i="7"/>
  <c r="H324" i="7"/>
  <c r="L310" i="7"/>
  <c r="K310" i="7"/>
  <c r="I310" i="7"/>
  <c r="H310" i="7"/>
  <c r="L296" i="7"/>
  <c r="K296" i="7"/>
  <c r="I296" i="7"/>
  <c r="H296" i="7"/>
  <c r="L282" i="7"/>
  <c r="K282" i="7"/>
  <c r="I282" i="7"/>
  <c r="H282" i="7"/>
  <c r="L268" i="7"/>
  <c r="K268" i="7"/>
  <c r="Z268" i="7" s="1"/>
  <c r="I268" i="7"/>
  <c r="H268" i="7"/>
  <c r="L254" i="7"/>
  <c r="K254" i="7"/>
  <c r="Y254" i="7" s="1"/>
  <c r="I254" i="7"/>
  <c r="H254" i="7"/>
  <c r="L219" i="7"/>
  <c r="K219" i="7"/>
  <c r="AG219" i="7" s="1"/>
  <c r="I219" i="7"/>
  <c r="H219" i="7"/>
  <c r="L205" i="7"/>
  <c r="K205" i="7"/>
  <c r="I205" i="7"/>
  <c r="H205" i="7"/>
  <c r="L191" i="7"/>
  <c r="K191" i="7"/>
  <c r="I191" i="7"/>
  <c r="H191" i="7"/>
  <c r="L176" i="7"/>
  <c r="AF176" i="7" s="1"/>
  <c r="K176" i="7"/>
  <c r="I176" i="7"/>
  <c r="H176" i="7"/>
  <c r="L157" i="7"/>
  <c r="K157" i="7"/>
  <c r="I157" i="7"/>
  <c r="H157" i="7"/>
  <c r="L62" i="7"/>
  <c r="K62" i="7"/>
  <c r="I62" i="7"/>
  <c r="H62" i="7"/>
  <c r="L48" i="7"/>
  <c r="K48" i="7"/>
  <c r="I48" i="7"/>
  <c r="H48" i="7"/>
  <c r="L34" i="7"/>
  <c r="K34" i="7"/>
  <c r="I34" i="7"/>
  <c r="H34" i="7"/>
  <c r="L333" i="7"/>
  <c r="K333" i="7"/>
  <c r="I333" i="7"/>
  <c r="H333" i="7"/>
  <c r="J333" i="7" s="1"/>
  <c r="L323" i="7"/>
  <c r="K323" i="7"/>
  <c r="I323" i="7"/>
  <c r="H323" i="7"/>
  <c r="L309" i="7"/>
  <c r="K309" i="7"/>
  <c r="I309" i="7"/>
  <c r="H309" i="7"/>
  <c r="L295" i="7"/>
  <c r="K295" i="7"/>
  <c r="I295" i="7"/>
  <c r="H295" i="7"/>
  <c r="J295" i="7" s="1"/>
  <c r="L281" i="7"/>
  <c r="K281" i="7"/>
  <c r="AE281" i="7" s="1"/>
  <c r="I281" i="7"/>
  <c r="H281" i="7"/>
  <c r="L267" i="7"/>
  <c r="K267" i="7"/>
  <c r="I267" i="7"/>
  <c r="H267" i="7"/>
  <c r="J267" i="7" s="1"/>
  <c r="L253" i="7"/>
  <c r="K253" i="7"/>
  <c r="I253" i="7"/>
  <c r="H253" i="7"/>
  <c r="J253" i="7" s="1"/>
  <c r="L218" i="7"/>
  <c r="K218" i="7"/>
  <c r="I218" i="7"/>
  <c r="H218" i="7"/>
  <c r="L204" i="7"/>
  <c r="K204" i="7"/>
  <c r="I204" i="7"/>
  <c r="H204" i="7"/>
  <c r="R190" i="7"/>
  <c r="L190" i="7"/>
  <c r="K190" i="7"/>
  <c r="AF190" i="7" s="1"/>
  <c r="I190" i="7"/>
  <c r="H190" i="7"/>
  <c r="L175" i="7"/>
  <c r="K175" i="7"/>
  <c r="I175" i="7"/>
  <c r="H175" i="7"/>
  <c r="L156" i="7"/>
  <c r="K156" i="7"/>
  <c r="I156" i="7"/>
  <c r="H156" i="7"/>
  <c r="L61" i="7"/>
  <c r="K61" i="7"/>
  <c r="I61" i="7"/>
  <c r="H61" i="7"/>
  <c r="L47" i="7"/>
  <c r="K47" i="7"/>
  <c r="I47" i="7"/>
  <c r="H47" i="7"/>
  <c r="L33" i="7"/>
  <c r="K33" i="7"/>
  <c r="I33" i="7"/>
  <c r="H33" i="7"/>
  <c r="L332" i="7"/>
  <c r="K332" i="7"/>
  <c r="M332" i="7" s="1"/>
  <c r="I332" i="7"/>
  <c r="H332" i="7"/>
  <c r="L322" i="7"/>
  <c r="K322" i="7"/>
  <c r="I322" i="7"/>
  <c r="H322" i="7"/>
  <c r="L308" i="7"/>
  <c r="K308" i="7"/>
  <c r="M308" i="7" s="1"/>
  <c r="I308" i="7"/>
  <c r="H308" i="7"/>
  <c r="J308" i="7" s="1"/>
  <c r="L294" i="7"/>
  <c r="K294" i="7"/>
  <c r="I294" i="7"/>
  <c r="H294" i="7"/>
  <c r="L280" i="7"/>
  <c r="K280" i="7"/>
  <c r="AA280" i="7" s="1"/>
  <c r="I280" i="7"/>
  <c r="H280" i="7"/>
  <c r="L266" i="7"/>
  <c r="K266" i="7"/>
  <c r="I266" i="7"/>
  <c r="H266" i="7"/>
  <c r="L252" i="7"/>
  <c r="K252" i="7"/>
  <c r="I252" i="7"/>
  <c r="H252" i="7"/>
  <c r="L217" i="7"/>
  <c r="AD217" i="7" s="1"/>
  <c r="K217" i="7"/>
  <c r="I217" i="7"/>
  <c r="H217" i="7"/>
  <c r="L203" i="7"/>
  <c r="K203" i="7"/>
  <c r="I203" i="7"/>
  <c r="H203" i="7"/>
  <c r="L189" i="7"/>
  <c r="K189" i="7"/>
  <c r="AE189" i="7" s="1"/>
  <c r="I189" i="7"/>
  <c r="H189" i="7"/>
  <c r="L174" i="7"/>
  <c r="K174" i="7"/>
  <c r="I174" i="7"/>
  <c r="H174" i="7"/>
  <c r="L155" i="7"/>
  <c r="K155" i="7"/>
  <c r="I155" i="7"/>
  <c r="H155" i="7"/>
  <c r="L60" i="7"/>
  <c r="K60" i="7"/>
  <c r="AD60" i="7" s="1"/>
  <c r="I60" i="7"/>
  <c r="J60" i="7" s="1"/>
  <c r="H60" i="7"/>
  <c r="L46" i="7"/>
  <c r="K46" i="7"/>
  <c r="I46" i="7"/>
  <c r="H46" i="7"/>
  <c r="L32" i="7"/>
  <c r="K32" i="7"/>
  <c r="AA32" i="7" s="1"/>
  <c r="I32" i="7"/>
  <c r="H32" i="7"/>
  <c r="L331" i="7"/>
  <c r="K331" i="7"/>
  <c r="AI331" i="7" s="1"/>
  <c r="I331" i="7"/>
  <c r="H331" i="7"/>
  <c r="L321" i="7"/>
  <c r="K321" i="7"/>
  <c r="U321" i="7" s="1"/>
  <c r="I321" i="7"/>
  <c r="H321" i="7"/>
  <c r="L307" i="7"/>
  <c r="K307" i="7"/>
  <c r="I307" i="7"/>
  <c r="H307" i="7"/>
  <c r="L293" i="7"/>
  <c r="K293" i="7"/>
  <c r="I293" i="7"/>
  <c r="H293" i="7"/>
  <c r="L279" i="7"/>
  <c r="K279" i="7"/>
  <c r="I279" i="7"/>
  <c r="H279" i="7"/>
  <c r="L265" i="7"/>
  <c r="K265" i="7"/>
  <c r="I265" i="7"/>
  <c r="H265" i="7"/>
  <c r="L251" i="7"/>
  <c r="K251" i="7"/>
  <c r="I251" i="7"/>
  <c r="H251" i="7"/>
  <c r="L216" i="7"/>
  <c r="K216" i="7"/>
  <c r="I216" i="7"/>
  <c r="H216" i="7"/>
  <c r="L202" i="7"/>
  <c r="K202" i="7"/>
  <c r="I202" i="7"/>
  <c r="H202" i="7"/>
  <c r="L188" i="7"/>
  <c r="K188" i="7"/>
  <c r="Q188" i="7" s="1"/>
  <c r="I188" i="7"/>
  <c r="H188" i="7"/>
  <c r="L173" i="7"/>
  <c r="K173" i="7"/>
  <c r="I173" i="7"/>
  <c r="H173" i="7"/>
  <c r="L154" i="7"/>
  <c r="K154" i="7"/>
  <c r="I154" i="7"/>
  <c r="H154" i="7"/>
  <c r="L59" i="7"/>
  <c r="K59" i="7"/>
  <c r="I59" i="7"/>
  <c r="H59" i="7"/>
  <c r="L45" i="7"/>
  <c r="K45" i="7"/>
  <c r="I45" i="7"/>
  <c r="H45" i="7"/>
  <c r="L31" i="7"/>
  <c r="K31" i="7"/>
  <c r="I31" i="7"/>
  <c r="H31" i="7"/>
  <c r="L330" i="7"/>
  <c r="K330" i="7"/>
  <c r="V330" i="7" s="1"/>
  <c r="I330" i="7"/>
  <c r="H330" i="7"/>
  <c r="L320" i="7"/>
  <c r="K320" i="7"/>
  <c r="I320" i="7"/>
  <c r="H320" i="7"/>
  <c r="L306" i="7"/>
  <c r="K306" i="7"/>
  <c r="I306" i="7"/>
  <c r="H306" i="7"/>
  <c r="L292" i="7"/>
  <c r="K292" i="7"/>
  <c r="I292" i="7"/>
  <c r="J292" i="7" s="1"/>
  <c r="H292" i="7"/>
  <c r="L278" i="7"/>
  <c r="K278" i="7"/>
  <c r="I278" i="7"/>
  <c r="H278" i="7"/>
  <c r="L264" i="7"/>
  <c r="K264" i="7"/>
  <c r="I264" i="7"/>
  <c r="H264" i="7"/>
  <c r="L250" i="7"/>
  <c r="K250" i="7"/>
  <c r="X250" i="7" s="1"/>
  <c r="I250" i="7"/>
  <c r="H250" i="7"/>
  <c r="L215" i="7"/>
  <c r="K215" i="7"/>
  <c r="I215" i="7"/>
  <c r="H215" i="7"/>
  <c r="L201" i="7"/>
  <c r="K201" i="7"/>
  <c r="I201" i="7"/>
  <c r="H201" i="7"/>
  <c r="L187" i="7"/>
  <c r="K187" i="7"/>
  <c r="I187" i="7"/>
  <c r="H187" i="7"/>
  <c r="L172" i="7"/>
  <c r="K172" i="7"/>
  <c r="I172" i="7"/>
  <c r="H172" i="7"/>
  <c r="L153" i="7"/>
  <c r="K153" i="7"/>
  <c r="I153" i="7"/>
  <c r="H153" i="7"/>
  <c r="L58" i="7"/>
  <c r="K58" i="7"/>
  <c r="I58" i="7"/>
  <c r="H58" i="7"/>
  <c r="L44" i="7"/>
  <c r="K44" i="7"/>
  <c r="I44" i="7"/>
  <c r="H44" i="7"/>
  <c r="L30" i="7"/>
  <c r="K30" i="7"/>
  <c r="I30" i="7"/>
  <c r="H30" i="7"/>
  <c r="L413" i="7"/>
  <c r="K413" i="7"/>
  <c r="I413" i="7"/>
  <c r="H413" i="7"/>
  <c r="L412" i="7"/>
  <c r="K412" i="7"/>
  <c r="I412" i="7"/>
  <c r="H412" i="7"/>
  <c r="L411" i="7"/>
  <c r="K411" i="7"/>
  <c r="I411" i="7"/>
  <c r="H411" i="7"/>
  <c r="J411" i="7" s="1"/>
  <c r="L410" i="7"/>
  <c r="K410" i="7"/>
  <c r="I410" i="7"/>
  <c r="H410" i="7"/>
  <c r="L409" i="7"/>
  <c r="K409" i="7"/>
  <c r="I409" i="7"/>
  <c r="H409" i="7"/>
  <c r="J409" i="7" s="1"/>
  <c r="L408" i="7"/>
  <c r="K408" i="7"/>
  <c r="I408" i="7"/>
  <c r="H408" i="7"/>
  <c r="L407" i="7"/>
  <c r="K407" i="7"/>
  <c r="I407" i="7"/>
  <c r="H407" i="7"/>
  <c r="J407" i="7" s="1"/>
  <c r="L406" i="7"/>
  <c r="K406" i="7"/>
  <c r="I406" i="7"/>
  <c r="H406" i="7"/>
  <c r="J406" i="7" s="1"/>
  <c r="L405" i="7"/>
  <c r="K405" i="7"/>
  <c r="I405" i="7"/>
  <c r="H405" i="7"/>
  <c r="L404" i="7"/>
  <c r="K404" i="7"/>
  <c r="I404" i="7"/>
  <c r="H404" i="7"/>
  <c r="L403" i="7"/>
  <c r="K403" i="7"/>
  <c r="I403" i="7"/>
  <c r="H403" i="7"/>
  <c r="J403" i="7" s="1"/>
  <c r="L402" i="7"/>
  <c r="K402" i="7"/>
  <c r="I402" i="7"/>
  <c r="H402" i="7"/>
  <c r="L401" i="7"/>
  <c r="K401" i="7"/>
  <c r="I401" i="7"/>
  <c r="H401" i="7"/>
  <c r="L400" i="7"/>
  <c r="K400" i="7"/>
  <c r="I400" i="7"/>
  <c r="H400" i="7"/>
  <c r="J400" i="7" s="1"/>
  <c r="L399" i="7"/>
  <c r="K399" i="7"/>
  <c r="I399" i="7"/>
  <c r="H399" i="7"/>
  <c r="L398" i="7"/>
  <c r="K398" i="7"/>
  <c r="I398" i="7"/>
  <c r="H398" i="7"/>
  <c r="J398" i="7" s="1"/>
  <c r="L397" i="7"/>
  <c r="K397" i="7"/>
  <c r="I397" i="7"/>
  <c r="H397" i="7"/>
  <c r="L396" i="7"/>
  <c r="K396" i="7"/>
  <c r="AI396" i="7" s="1"/>
  <c r="I396" i="7"/>
  <c r="H396" i="7"/>
  <c r="L395" i="7"/>
  <c r="K395" i="7"/>
  <c r="I395" i="7"/>
  <c r="H395" i="7"/>
  <c r="L394" i="7"/>
  <c r="K394" i="7"/>
  <c r="AD394" i="7" s="1"/>
  <c r="I394" i="7"/>
  <c r="H394" i="7"/>
  <c r="L393" i="7"/>
  <c r="K393" i="7"/>
  <c r="I393" i="7"/>
  <c r="H393" i="7"/>
  <c r="L392" i="7"/>
  <c r="K392" i="7"/>
  <c r="I392" i="7"/>
  <c r="H392" i="7"/>
  <c r="L391" i="7"/>
  <c r="K391" i="7"/>
  <c r="I391" i="7"/>
  <c r="H391" i="7"/>
  <c r="L390" i="7"/>
  <c r="K390" i="7"/>
  <c r="I390" i="7"/>
  <c r="H390" i="7"/>
  <c r="L389" i="7"/>
  <c r="K389" i="7"/>
  <c r="R389" i="7" s="1"/>
  <c r="I389" i="7"/>
  <c r="H389" i="7"/>
  <c r="L388" i="7"/>
  <c r="K388" i="7"/>
  <c r="I388" i="7"/>
  <c r="H388" i="7"/>
  <c r="L387" i="7"/>
  <c r="K387" i="7"/>
  <c r="I387" i="7"/>
  <c r="H387" i="7"/>
  <c r="L386" i="7"/>
  <c r="K386" i="7"/>
  <c r="I386" i="7"/>
  <c r="H386" i="7"/>
  <c r="L385" i="7"/>
  <c r="K385" i="7"/>
  <c r="I385" i="7"/>
  <c r="H385" i="7"/>
  <c r="L384" i="7"/>
  <c r="K384" i="7"/>
  <c r="I384" i="7"/>
  <c r="H384" i="7"/>
  <c r="L383" i="7"/>
  <c r="K383" i="7"/>
  <c r="Z383" i="7" s="1"/>
  <c r="I383" i="7"/>
  <c r="H383" i="7"/>
  <c r="L382" i="7"/>
  <c r="K382" i="7"/>
  <c r="I382" i="7"/>
  <c r="H382" i="7"/>
  <c r="L381" i="7"/>
  <c r="K381" i="7"/>
  <c r="I381" i="7"/>
  <c r="H381" i="7"/>
  <c r="L380" i="7"/>
  <c r="K380" i="7"/>
  <c r="V380" i="7" s="1"/>
  <c r="I380" i="7"/>
  <c r="H380" i="7"/>
  <c r="X379" i="7"/>
  <c r="Q379" i="7"/>
  <c r="L379" i="7"/>
  <c r="K379" i="7"/>
  <c r="I379" i="7"/>
  <c r="H379" i="7"/>
  <c r="L378" i="7"/>
  <c r="K378" i="7"/>
  <c r="I378" i="7"/>
  <c r="H378" i="7"/>
  <c r="L377" i="7"/>
  <c r="K377" i="7"/>
  <c r="I377" i="7"/>
  <c r="H377" i="7"/>
  <c r="L376" i="7"/>
  <c r="K376" i="7"/>
  <c r="I376" i="7"/>
  <c r="H376" i="7"/>
  <c r="L375" i="7"/>
  <c r="K375" i="7"/>
  <c r="I375" i="7"/>
  <c r="H375" i="7"/>
  <c r="L374" i="7"/>
  <c r="K374" i="7"/>
  <c r="I374" i="7"/>
  <c r="H374" i="7"/>
  <c r="L373" i="7"/>
  <c r="K373" i="7"/>
  <c r="I373" i="7"/>
  <c r="H373" i="7"/>
  <c r="L372" i="7"/>
  <c r="K372" i="7"/>
  <c r="I372" i="7"/>
  <c r="H372" i="7"/>
  <c r="L371" i="7"/>
  <c r="K371" i="7"/>
  <c r="I371" i="7"/>
  <c r="H371" i="7"/>
  <c r="L370" i="7"/>
  <c r="K370" i="7"/>
  <c r="I370" i="7"/>
  <c r="H370" i="7"/>
  <c r="L369" i="7"/>
  <c r="K369" i="7"/>
  <c r="I369" i="7"/>
  <c r="H369" i="7"/>
  <c r="L368" i="7"/>
  <c r="K368" i="7"/>
  <c r="I368" i="7"/>
  <c r="H368" i="7"/>
  <c r="L367" i="7"/>
  <c r="K367" i="7"/>
  <c r="I367" i="7"/>
  <c r="H367" i="7"/>
  <c r="L366" i="7"/>
  <c r="K366" i="7"/>
  <c r="I366" i="7"/>
  <c r="H366" i="7"/>
  <c r="L365" i="7"/>
  <c r="K365" i="7"/>
  <c r="I365" i="7"/>
  <c r="H365" i="7"/>
  <c r="L364" i="7"/>
  <c r="K364" i="7"/>
  <c r="M364" i="7" s="1"/>
  <c r="I364" i="7"/>
  <c r="H364" i="7"/>
  <c r="L363" i="7"/>
  <c r="K363" i="7"/>
  <c r="AA363" i="7" s="1"/>
  <c r="I363" i="7"/>
  <c r="H363" i="7"/>
  <c r="L362" i="7"/>
  <c r="K362" i="7"/>
  <c r="I362" i="7"/>
  <c r="H362" i="7"/>
  <c r="L361" i="7"/>
  <c r="K361" i="7"/>
  <c r="AE361" i="7" s="1"/>
  <c r="I361" i="7"/>
  <c r="H361" i="7"/>
  <c r="L360" i="7"/>
  <c r="K360" i="7"/>
  <c r="AG360" i="7" s="1"/>
  <c r="I360" i="7"/>
  <c r="H360" i="7"/>
  <c r="L359" i="7"/>
  <c r="K359" i="7"/>
  <c r="I359" i="7"/>
  <c r="H359" i="7"/>
  <c r="L358" i="7"/>
  <c r="K358" i="7"/>
  <c r="I358" i="7"/>
  <c r="H358" i="7"/>
  <c r="L357" i="7"/>
  <c r="K357" i="7"/>
  <c r="I357" i="7"/>
  <c r="H357" i="7"/>
  <c r="L356" i="7"/>
  <c r="K356" i="7"/>
  <c r="AH356" i="7" s="1"/>
  <c r="I356" i="7"/>
  <c r="H356" i="7"/>
  <c r="L355" i="7"/>
  <c r="K355" i="7"/>
  <c r="AG355" i="7" s="1"/>
  <c r="I355" i="7"/>
  <c r="H355" i="7"/>
  <c r="L354" i="7"/>
  <c r="K354" i="7"/>
  <c r="I354" i="7"/>
  <c r="H354" i="7"/>
  <c r="L353" i="7"/>
  <c r="K353" i="7"/>
  <c r="I353" i="7"/>
  <c r="H353" i="7"/>
  <c r="L352" i="7"/>
  <c r="K352" i="7"/>
  <c r="W352" i="7" s="1"/>
  <c r="I352" i="7"/>
  <c r="H352" i="7"/>
  <c r="L351" i="7"/>
  <c r="K351" i="7"/>
  <c r="I351" i="7"/>
  <c r="H351" i="7"/>
  <c r="L350" i="7"/>
  <c r="K350" i="7"/>
  <c r="I350" i="7"/>
  <c r="H350" i="7"/>
  <c r="L349" i="7"/>
  <c r="K349" i="7"/>
  <c r="I349" i="7"/>
  <c r="H349" i="7"/>
  <c r="L329" i="7"/>
  <c r="K329" i="7"/>
  <c r="O329" i="7" s="1"/>
  <c r="I329" i="7"/>
  <c r="H329" i="7"/>
  <c r="L319" i="7"/>
  <c r="K319" i="7"/>
  <c r="I319" i="7"/>
  <c r="H319" i="7"/>
  <c r="L305" i="7"/>
  <c r="K305" i="7"/>
  <c r="I305" i="7"/>
  <c r="H305" i="7"/>
  <c r="L291" i="7"/>
  <c r="K291" i="7"/>
  <c r="W291" i="7" s="1"/>
  <c r="I291" i="7"/>
  <c r="H291" i="7"/>
  <c r="L277" i="7"/>
  <c r="K277" i="7"/>
  <c r="Q277" i="7" s="1"/>
  <c r="I277" i="7"/>
  <c r="H277" i="7"/>
  <c r="L263" i="7"/>
  <c r="K263" i="7"/>
  <c r="I263" i="7"/>
  <c r="H263" i="7"/>
  <c r="L249" i="7"/>
  <c r="K249" i="7"/>
  <c r="I249" i="7"/>
  <c r="H249" i="7"/>
  <c r="L239" i="7"/>
  <c r="K239" i="7"/>
  <c r="I239" i="7"/>
  <c r="H239" i="7"/>
  <c r="L229" i="7"/>
  <c r="K229" i="7"/>
  <c r="I229" i="7"/>
  <c r="H229" i="7"/>
  <c r="L214" i="7"/>
  <c r="K214" i="7"/>
  <c r="I214" i="7"/>
  <c r="H214" i="7"/>
  <c r="L200" i="7"/>
  <c r="K200" i="7"/>
  <c r="I200" i="7"/>
  <c r="H200" i="7"/>
  <c r="J200" i="7" s="1"/>
  <c r="L186" i="7"/>
  <c r="K186" i="7"/>
  <c r="I186" i="7"/>
  <c r="H186" i="7"/>
  <c r="L171" i="7"/>
  <c r="K171" i="7"/>
  <c r="I171" i="7"/>
  <c r="H171" i="7"/>
  <c r="L152" i="7"/>
  <c r="K152" i="7"/>
  <c r="AE152" i="7" s="1"/>
  <c r="I152" i="7"/>
  <c r="H152" i="7"/>
  <c r="L57" i="7"/>
  <c r="K57" i="7"/>
  <c r="AD57" i="7" s="1"/>
  <c r="I57" i="7"/>
  <c r="H57" i="7"/>
  <c r="L43" i="7"/>
  <c r="K43" i="7"/>
  <c r="I43" i="7"/>
  <c r="H43" i="7"/>
  <c r="L29" i="7"/>
  <c r="K29" i="7"/>
  <c r="I29" i="7"/>
  <c r="H29" i="7"/>
  <c r="L328" i="7"/>
  <c r="K328" i="7"/>
  <c r="I328" i="7"/>
  <c r="H328" i="7"/>
  <c r="L318" i="7"/>
  <c r="K318" i="7"/>
  <c r="I318" i="7"/>
  <c r="H318" i="7"/>
  <c r="L304" i="7"/>
  <c r="K304" i="7"/>
  <c r="I304" i="7"/>
  <c r="H304" i="7"/>
  <c r="L290" i="7"/>
  <c r="K290" i="7"/>
  <c r="I290" i="7"/>
  <c r="H290" i="7"/>
  <c r="L276" i="7"/>
  <c r="K276" i="7"/>
  <c r="I276" i="7"/>
  <c r="H276" i="7"/>
  <c r="L262" i="7"/>
  <c r="K262" i="7"/>
  <c r="I262" i="7"/>
  <c r="H262" i="7"/>
  <c r="L248" i="7"/>
  <c r="K248" i="7"/>
  <c r="I248" i="7"/>
  <c r="H248" i="7"/>
  <c r="L238" i="7"/>
  <c r="K238" i="7"/>
  <c r="I238" i="7"/>
  <c r="H238" i="7"/>
  <c r="L228" i="7"/>
  <c r="K228" i="7"/>
  <c r="I228" i="7"/>
  <c r="H228" i="7"/>
  <c r="L213" i="7"/>
  <c r="K213" i="7"/>
  <c r="P213" i="7" s="1"/>
  <c r="I213" i="7"/>
  <c r="H213" i="7"/>
  <c r="L199" i="7"/>
  <c r="K199" i="7"/>
  <c r="I199" i="7"/>
  <c r="H199" i="7"/>
  <c r="L185" i="7"/>
  <c r="K185" i="7"/>
  <c r="I185" i="7"/>
  <c r="H185" i="7"/>
  <c r="L170" i="7"/>
  <c r="K170" i="7"/>
  <c r="I170" i="7"/>
  <c r="H170" i="7"/>
  <c r="L151" i="7"/>
  <c r="K151" i="7"/>
  <c r="I151" i="7"/>
  <c r="H151" i="7"/>
  <c r="L56" i="7"/>
  <c r="K56" i="7"/>
  <c r="I56" i="7"/>
  <c r="H56" i="7"/>
  <c r="L42" i="7"/>
  <c r="K42" i="7"/>
  <c r="I42" i="7"/>
  <c r="H42" i="7"/>
  <c r="L28" i="7"/>
  <c r="K28" i="7"/>
  <c r="S28" i="7" s="1"/>
  <c r="I28" i="7"/>
  <c r="H28" i="7"/>
  <c r="L327" i="7"/>
  <c r="K327" i="7"/>
  <c r="AI327" i="7" s="1"/>
  <c r="I327" i="7"/>
  <c r="H327" i="7"/>
  <c r="L317" i="7"/>
  <c r="K317" i="7"/>
  <c r="I317" i="7"/>
  <c r="H317" i="7"/>
  <c r="L303" i="7"/>
  <c r="K303" i="7"/>
  <c r="S303" i="7" s="1"/>
  <c r="I303" i="7"/>
  <c r="H303" i="7"/>
  <c r="L289" i="7"/>
  <c r="K289" i="7"/>
  <c r="W289" i="7" s="1"/>
  <c r="I289" i="7"/>
  <c r="H289" i="7"/>
  <c r="L275" i="7"/>
  <c r="K275" i="7"/>
  <c r="I275" i="7"/>
  <c r="H275" i="7"/>
  <c r="L261" i="7"/>
  <c r="K261" i="7"/>
  <c r="I261" i="7"/>
  <c r="H261" i="7"/>
  <c r="L247" i="7"/>
  <c r="K247" i="7"/>
  <c r="I247" i="7"/>
  <c r="H247" i="7"/>
  <c r="L237" i="7"/>
  <c r="K237" i="7"/>
  <c r="I237" i="7"/>
  <c r="H237" i="7"/>
  <c r="L227" i="7"/>
  <c r="K227" i="7"/>
  <c r="Y227" i="7" s="1"/>
  <c r="I227" i="7"/>
  <c r="H227" i="7"/>
  <c r="L212" i="7"/>
  <c r="AD212" i="7" s="1"/>
  <c r="K212" i="7"/>
  <c r="I212" i="7"/>
  <c r="H212" i="7"/>
  <c r="J212" i="7" s="1"/>
  <c r="AH198" i="7"/>
  <c r="L198" i="7"/>
  <c r="K198" i="7"/>
  <c r="Z198" i="7" s="1"/>
  <c r="I198" i="7"/>
  <c r="H198" i="7"/>
  <c r="L184" i="7"/>
  <c r="K184" i="7"/>
  <c r="AD184" i="7" s="1"/>
  <c r="I184" i="7"/>
  <c r="H184" i="7"/>
  <c r="L169" i="7"/>
  <c r="K169" i="7"/>
  <c r="I169" i="7"/>
  <c r="H169" i="7"/>
  <c r="L150" i="7"/>
  <c r="K150" i="7"/>
  <c r="I150" i="7"/>
  <c r="H150" i="7"/>
  <c r="L55" i="7"/>
  <c r="K55" i="7"/>
  <c r="I55" i="7"/>
  <c r="H55" i="7"/>
  <c r="L41" i="7"/>
  <c r="K41" i="7"/>
  <c r="I41" i="7"/>
  <c r="H41" i="7"/>
  <c r="L27" i="7"/>
  <c r="K27" i="7"/>
  <c r="W27" i="7" s="1"/>
  <c r="I27" i="7"/>
  <c r="H27" i="7"/>
  <c r="L326" i="7"/>
  <c r="K326" i="7"/>
  <c r="I326" i="7"/>
  <c r="H326" i="7"/>
  <c r="L316" i="7"/>
  <c r="K316" i="7"/>
  <c r="I316" i="7"/>
  <c r="H316" i="7"/>
  <c r="L302" i="7"/>
  <c r="K302" i="7"/>
  <c r="I302" i="7"/>
  <c r="H302" i="7"/>
  <c r="L288" i="7"/>
  <c r="K288" i="7"/>
  <c r="I288" i="7"/>
  <c r="H288" i="7"/>
  <c r="L274" i="7"/>
  <c r="K274" i="7"/>
  <c r="I274" i="7"/>
  <c r="H274" i="7"/>
  <c r="L260" i="7"/>
  <c r="W260" i="7" s="1"/>
  <c r="K260" i="7"/>
  <c r="I260" i="7"/>
  <c r="H260" i="7"/>
  <c r="L246" i="7"/>
  <c r="Q246" i="7" s="1"/>
  <c r="K246" i="7"/>
  <c r="I246" i="7"/>
  <c r="H246" i="7"/>
  <c r="L236" i="7"/>
  <c r="K236" i="7"/>
  <c r="I236" i="7"/>
  <c r="H236" i="7"/>
  <c r="L226" i="7"/>
  <c r="K226" i="7"/>
  <c r="I226" i="7"/>
  <c r="H226" i="7"/>
  <c r="L211" i="7"/>
  <c r="K211" i="7"/>
  <c r="I211" i="7"/>
  <c r="H211" i="7"/>
  <c r="L197" i="7"/>
  <c r="K197" i="7"/>
  <c r="I197" i="7"/>
  <c r="H197" i="7"/>
  <c r="L183" i="7"/>
  <c r="K183" i="7"/>
  <c r="I183" i="7"/>
  <c r="H183" i="7"/>
  <c r="L168" i="7"/>
  <c r="K168" i="7"/>
  <c r="I168" i="7"/>
  <c r="H168" i="7"/>
  <c r="L149" i="7"/>
  <c r="K149" i="7"/>
  <c r="I149" i="7"/>
  <c r="H149" i="7"/>
  <c r="L54" i="7"/>
  <c r="X54" i="7" s="1"/>
  <c r="K54" i="7"/>
  <c r="I54" i="7"/>
  <c r="H54" i="7"/>
  <c r="L40" i="7"/>
  <c r="K40" i="7"/>
  <c r="I40" i="7"/>
  <c r="H40" i="7"/>
  <c r="L26" i="7"/>
  <c r="K26" i="7"/>
  <c r="I26" i="7"/>
  <c r="H26" i="7"/>
  <c r="L301" i="7"/>
  <c r="K301" i="7"/>
  <c r="I301" i="7"/>
  <c r="H301" i="7"/>
  <c r="L287" i="7"/>
  <c r="K287" i="7"/>
  <c r="I287" i="7"/>
  <c r="H287" i="7"/>
  <c r="L273" i="7"/>
  <c r="K273" i="7"/>
  <c r="I273" i="7"/>
  <c r="H273" i="7"/>
  <c r="L259" i="7"/>
  <c r="P259" i="7" s="1"/>
  <c r="K259" i="7"/>
  <c r="I259" i="7"/>
  <c r="H259" i="7"/>
  <c r="R245" i="7"/>
  <c r="L245" i="7"/>
  <c r="K245" i="7"/>
  <c r="I245" i="7"/>
  <c r="H245" i="7"/>
  <c r="L235" i="7"/>
  <c r="K235" i="7"/>
  <c r="I235" i="7"/>
  <c r="H235" i="7"/>
  <c r="L225" i="7"/>
  <c r="K225" i="7"/>
  <c r="I225" i="7"/>
  <c r="H225" i="7"/>
  <c r="L210" i="7"/>
  <c r="K210" i="7"/>
  <c r="I210" i="7"/>
  <c r="H210" i="7"/>
  <c r="L196" i="7"/>
  <c r="K196" i="7"/>
  <c r="I196" i="7"/>
  <c r="H196" i="7"/>
  <c r="L182" i="7"/>
  <c r="K182" i="7"/>
  <c r="I182" i="7"/>
  <c r="H182" i="7"/>
  <c r="L167" i="7"/>
  <c r="K167" i="7"/>
  <c r="I167" i="7"/>
  <c r="H167" i="7"/>
  <c r="L148" i="7"/>
  <c r="K148" i="7"/>
  <c r="I148" i="7"/>
  <c r="H148" i="7"/>
  <c r="L53" i="7"/>
  <c r="K53" i="7"/>
  <c r="I53" i="7"/>
  <c r="H53" i="7"/>
  <c r="L39" i="7"/>
  <c r="K39" i="7"/>
  <c r="Q39" i="7" s="1"/>
  <c r="I39" i="7"/>
  <c r="H39" i="7"/>
  <c r="L25" i="7"/>
  <c r="K25" i="7"/>
  <c r="U25" i="7" s="1"/>
  <c r="I25" i="7"/>
  <c r="H25" i="7"/>
  <c r="L300" i="7"/>
  <c r="K300" i="7"/>
  <c r="I300" i="7"/>
  <c r="H300" i="7"/>
  <c r="L286" i="7"/>
  <c r="K286" i="7"/>
  <c r="I286" i="7"/>
  <c r="H286" i="7"/>
  <c r="L272" i="7"/>
  <c r="K272" i="7"/>
  <c r="U272" i="7" s="1"/>
  <c r="I272" i="7"/>
  <c r="H272" i="7"/>
  <c r="L258" i="7"/>
  <c r="K258" i="7"/>
  <c r="I258" i="7"/>
  <c r="H258" i="7"/>
  <c r="L244" i="7"/>
  <c r="K244" i="7"/>
  <c r="AB244" i="7" s="1"/>
  <c r="I244" i="7"/>
  <c r="H244" i="7"/>
  <c r="L234" i="7"/>
  <c r="K234" i="7"/>
  <c r="I234" i="7"/>
  <c r="H234" i="7"/>
  <c r="L224" i="7"/>
  <c r="K224" i="7"/>
  <c r="I224" i="7"/>
  <c r="H224" i="7"/>
  <c r="L209" i="7"/>
  <c r="K209" i="7"/>
  <c r="I209" i="7"/>
  <c r="H209" i="7"/>
  <c r="L195" i="7"/>
  <c r="K195" i="7"/>
  <c r="I195" i="7"/>
  <c r="H195" i="7"/>
  <c r="L181" i="7"/>
  <c r="K181" i="7"/>
  <c r="R181" i="7" s="1"/>
  <c r="I181" i="7"/>
  <c r="H181" i="7"/>
  <c r="L166" i="7"/>
  <c r="K166" i="7"/>
  <c r="I166" i="7"/>
  <c r="H166" i="7"/>
  <c r="L147" i="7"/>
  <c r="K147" i="7"/>
  <c r="I147" i="7"/>
  <c r="H147" i="7"/>
  <c r="L52" i="7"/>
  <c r="K52" i="7"/>
  <c r="I52" i="7"/>
  <c r="H52" i="7"/>
  <c r="L38" i="7"/>
  <c r="K38" i="7"/>
  <c r="I38" i="7"/>
  <c r="H38" i="7"/>
  <c r="L24" i="7"/>
  <c r="K24" i="7"/>
  <c r="I24" i="7"/>
  <c r="H24" i="7"/>
  <c r="L299" i="7"/>
  <c r="K299" i="7"/>
  <c r="I299" i="7"/>
  <c r="H299" i="7"/>
  <c r="J299" i="7" s="1"/>
  <c r="L285" i="7"/>
  <c r="K285" i="7"/>
  <c r="I285" i="7"/>
  <c r="H285" i="7"/>
  <c r="L271" i="7"/>
  <c r="K271" i="7"/>
  <c r="I271" i="7"/>
  <c r="H271" i="7"/>
  <c r="L257" i="7"/>
  <c r="K257" i="7"/>
  <c r="I257" i="7"/>
  <c r="H257" i="7"/>
  <c r="L243" i="7"/>
  <c r="K243" i="7"/>
  <c r="I243" i="7"/>
  <c r="H243" i="7"/>
  <c r="L233" i="7"/>
  <c r="K233" i="7"/>
  <c r="I233" i="7"/>
  <c r="H233" i="7"/>
  <c r="L223" i="7"/>
  <c r="K223" i="7"/>
  <c r="I223" i="7"/>
  <c r="H223" i="7"/>
  <c r="L208" i="7"/>
  <c r="K208" i="7"/>
  <c r="I208" i="7"/>
  <c r="H208" i="7"/>
  <c r="L194" i="7"/>
  <c r="K194" i="7"/>
  <c r="I194" i="7"/>
  <c r="H194" i="7"/>
  <c r="L180" i="7"/>
  <c r="K180" i="7"/>
  <c r="I180" i="7"/>
  <c r="H180" i="7"/>
  <c r="L165" i="7"/>
  <c r="K165" i="7"/>
  <c r="I165" i="7"/>
  <c r="H165" i="7"/>
  <c r="J165" i="7" s="1"/>
  <c r="L146" i="7"/>
  <c r="K146" i="7"/>
  <c r="I146" i="7"/>
  <c r="H146" i="7"/>
  <c r="L51" i="7"/>
  <c r="Z51" i="7" s="1"/>
  <c r="K51" i="7"/>
  <c r="I51" i="7"/>
  <c r="H51" i="7"/>
  <c r="L37" i="7"/>
  <c r="K37" i="7"/>
  <c r="I37" i="7"/>
  <c r="H37" i="7"/>
  <c r="J37" i="7" s="1"/>
  <c r="L23" i="7"/>
  <c r="K23" i="7"/>
  <c r="I23" i="7"/>
  <c r="H23" i="7"/>
  <c r="L298" i="7"/>
  <c r="K298" i="7"/>
  <c r="Z298" i="7" s="1"/>
  <c r="I298" i="7"/>
  <c r="H298" i="7"/>
  <c r="L284" i="7"/>
  <c r="K284" i="7"/>
  <c r="I284" i="7"/>
  <c r="H284" i="7"/>
  <c r="L270" i="7"/>
  <c r="K270" i="7"/>
  <c r="I270" i="7"/>
  <c r="H270" i="7"/>
  <c r="L256" i="7"/>
  <c r="K256" i="7"/>
  <c r="I256" i="7"/>
  <c r="H256" i="7"/>
  <c r="L242" i="7"/>
  <c r="K242" i="7"/>
  <c r="AG242" i="7" s="1"/>
  <c r="I242" i="7"/>
  <c r="H242" i="7"/>
  <c r="L232" i="7"/>
  <c r="K232" i="7"/>
  <c r="I232" i="7"/>
  <c r="H232" i="7"/>
  <c r="L222" i="7"/>
  <c r="K222" i="7"/>
  <c r="AI222" i="7" s="1"/>
  <c r="I222" i="7"/>
  <c r="H222" i="7"/>
  <c r="L207" i="7"/>
  <c r="K207" i="7"/>
  <c r="Q207" i="7" s="1"/>
  <c r="I207" i="7"/>
  <c r="H207" i="7"/>
  <c r="J207" i="7" s="1"/>
  <c r="L193" i="7"/>
  <c r="K193" i="7"/>
  <c r="R193" i="7" s="1"/>
  <c r="I193" i="7"/>
  <c r="H193" i="7"/>
  <c r="L179" i="7"/>
  <c r="K179" i="7"/>
  <c r="I179" i="7"/>
  <c r="H179" i="7"/>
  <c r="L164" i="7"/>
  <c r="K164" i="7"/>
  <c r="I164" i="7"/>
  <c r="H164" i="7"/>
  <c r="L145" i="7"/>
  <c r="K145" i="7"/>
  <c r="AJ145" i="7" s="1"/>
  <c r="I145" i="7"/>
  <c r="J145" i="7" s="1"/>
  <c r="H145" i="7"/>
  <c r="L50" i="7"/>
  <c r="K50" i="7"/>
  <c r="AD50" i="7" s="1"/>
  <c r="I50" i="7"/>
  <c r="H50" i="7"/>
  <c r="AL466" i="7"/>
  <c r="L36" i="7"/>
  <c r="K36" i="7"/>
  <c r="I36" i="7"/>
  <c r="H36" i="7"/>
  <c r="J36" i="7" s="1"/>
  <c r="AL465" i="7"/>
  <c r="L22" i="7"/>
  <c r="K22" i="7"/>
  <c r="I22" i="7"/>
  <c r="H22" i="7"/>
  <c r="AL464" i="7"/>
  <c r="L144" i="7"/>
  <c r="K144" i="7"/>
  <c r="AD144" i="7" s="1"/>
  <c r="I144" i="7"/>
  <c r="H144" i="7"/>
  <c r="AL463" i="7"/>
  <c r="L143" i="7"/>
  <c r="K143" i="7"/>
  <c r="I143" i="7"/>
  <c r="H143" i="7"/>
  <c r="AL462" i="7"/>
  <c r="L142" i="7"/>
  <c r="K142" i="7"/>
  <c r="I142" i="7"/>
  <c r="H142" i="7"/>
  <c r="AL461" i="7"/>
  <c r="L141" i="7"/>
  <c r="K141" i="7"/>
  <c r="I141" i="7"/>
  <c r="H141" i="7"/>
  <c r="J141" i="7" s="1"/>
  <c r="AL460" i="7"/>
  <c r="L140" i="7"/>
  <c r="K140" i="7"/>
  <c r="I140" i="7"/>
  <c r="H140" i="7"/>
  <c r="AL459" i="7"/>
  <c r="L139" i="7"/>
  <c r="K139" i="7"/>
  <c r="AB139" i="7" s="1"/>
  <c r="I139" i="7"/>
  <c r="H139" i="7"/>
  <c r="AL458" i="7"/>
  <c r="L138" i="7"/>
  <c r="K138" i="7"/>
  <c r="I138" i="7"/>
  <c r="H138" i="7"/>
  <c r="AL457" i="7"/>
  <c r="L137" i="7"/>
  <c r="K137" i="7"/>
  <c r="I137" i="7"/>
  <c r="H137" i="7"/>
  <c r="AL456" i="7"/>
  <c r="L136" i="7"/>
  <c r="K136" i="7"/>
  <c r="I136" i="7"/>
  <c r="H136" i="7"/>
  <c r="AL455" i="7"/>
  <c r="L135" i="7"/>
  <c r="K135" i="7"/>
  <c r="AE135" i="7" s="1"/>
  <c r="I135" i="7"/>
  <c r="H135" i="7"/>
  <c r="AL454" i="7"/>
  <c r="L134" i="7"/>
  <c r="V134" i="7" s="1"/>
  <c r="K134" i="7"/>
  <c r="I134" i="7"/>
  <c r="H134" i="7"/>
  <c r="AL453" i="7"/>
  <c r="L133" i="7"/>
  <c r="K133" i="7"/>
  <c r="I133" i="7"/>
  <c r="H133" i="7"/>
  <c r="AL452" i="7"/>
  <c r="L132" i="7"/>
  <c r="K132" i="7"/>
  <c r="I132" i="7"/>
  <c r="H132" i="7"/>
  <c r="AL451" i="7"/>
  <c r="L131" i="7"/>
  <c r="K131" i="7"/>
  <c r="I131" i="7"/>
  <c r="H131" i="7"/>
  <c r="J131" i="7" s="1"/>
  <c r="AL450" i="7"/>
  <c r="L130" i="7"/>
  <c r="K130" i="7"/>
  <c r="I130" i="7"/>
  <c r="H130" i="7"/>
  <c r="AL449" i="7"/>
  <c r="L129" i="7"/>
  <c r="K129" i="7"/>
  <c r="Z129" i="7" s="1"/>
  <c r="I129" i="7"/>
  <c r="H129" i="7"/>
  <c r="AL448" i="7"/>
  <c r="L128" i="7"/>
  <c r="K128" i="7"/>
  <c r="I128" i="7"/>
  <c r="H128" i="7"/>
  <c r="AL447" i="7"/>
  <c r="L127" i="7"/>
  <c r="K127" i="7"/>
  <c r="I127" i="7"/>
  <c r="H127" i="7"/>
  <c r="AL446" i="7"/>
  <c r="L126" i="7"/>
  <c r="K126" i="7"/>
  <c r="I126" i="7"/>
  <c r="H126" i="7"/>
  <c r="AL445" i="7"/>
  <c r="L125" i="7"/>
  <c r="K125" i="7"/>
  <c r="Q125" i="7" s="1"/>
  <c r="I125" i="7"/>
  <c r="H125" i="7"/>
  <c r="AL444" i="7"/>
  <c r="L124" i="7"/>
  <c r="K124" i="7"/>
  <c r="AF124" i="7" s="1"/>
  <c r="I124" i="7"/>
  <c r="H124" i="7"/>
  <c r="AL443" i="7"/>
  <c r="L123" i="7"/>
  <c r="K123" i="7"/>
  <c r="I123" i="7"/>
  <c r="H123" i="7"/>
  <c r="AL442" i="7"/>
  <c r="L122" i="7"/>
  <c r="K122" i="7"/>
  <c r="I122" i="7"/>
  <c r="H122" i="7"/>
  <c r="AL441" i="7"/>
  <c r="L121" i="7"/>
  <c r="K121" i="7"/>
  <c r="I121" i="7"/>
  <c r="H121" i="7"/>
  <c r="AL440" i="7"/>
  <c r="L120" i="7"/>
  <c r="K120" i="7"/>
  <c r="W120" i="7" s="1"/>
  <c r="I120" i="7"/>
  <c r="H120" i="7"/>
  <c r="AL439" i="7"/>
  <c r="L119" i="7"/>
  <c r="K119" i="7"/>
  <c r="I119" i="7"/>
  <c r="H119" i="7"/>
  <c r="AL438" i="7"/>
  <c r="L118" i="7"/>
  <c r="K118" i="7"/>
  <c r="I118" i="7"/>
  <c r="H118" i="7"/>
  <c r="AL437" i="7"/>
  <c r="L117" i="7"/>
  <c r="K117" i="7"/>
  <c r="I117" i="7"/>
  <c r="H117" i="7"/>
  <c r="AL436" i="7"/>
  <c r="L116" i="7"/>
  <c r="K116" i="7"/>
  <c r="I116" i="7"/>
  <c r="H116" i="7"/>
  <c r="AL435" i="7"/>
  <c r="L115" i="7"/>
  <c r="Z115" i="7" s="1"/>
  <c r="K115" i="7"/>
  <c r="I115" i="7"/>
  <c r="H115" i="7"/>
  <c r="AL434" i="7"/>
  <c r="L114" i="7"/>
  <c r="K114" i="7"/>
  <c r="M114" i="7" s="1"/>
  <c r="I114" i="7"/>
  <c r="H114" i="7"/>
  <c r="AL433" i="7"/>
  <c r="L113" i="7"/>
  <c r="K113" i="7"/>
  <c r="I113" i="7"/>
  <c r="H113" i="7"/>
  <c r="AL432" i="7"/>
  <c r="L112" i="7"/>
  <c r="K112" i="7"/>
  <c r="I112" i="7"/>
  <c r="H112" i="7"/>
  <c r="AL431" i="7"/>
  <c r="L111" i="7"/>
  <c r="K111" i="7"/>
  <c r="I111" i="7"/>
  <c r="H111" i="7"/>
  <c r="AL430" i="7"/>
  <c r="L110" i="7"/>
  <c r="K110" i="7"/>
  <c r="I110" i="7"/>
  <c r="H110" i="7"/>
  <c r="AL429" i="7"/>
  <c r="L109" i="7"/>
  <c r="K109" i="7"/>
  <c r="W109" i="7" s="1"/>
  <c r="I109" i="7"/>
  <c r="H109" i="7"/>
  <c r="AL428" i="7"/>
  <c r="L108" i="7"/>
  <c r="K108" i="7"/>
  <c r="I108" i="7"/>
  <c r="H108" i="7"/>
  <c r="AL427" i="7"/>
  <c r="L107" i="7"/>
  <c r="K107" i="7"/>
  <c r="I107" i="7"/>
  <c r="H107" i="7"/>
  <c r="AL426" i="7"/>
  <c r="L106" i="7"/>
  <c r="K106" i="7"/>
  <c r="I106" i="7"/>
  <c r="H106" i="7"/>
  <c r="AL425" i="7"/>
  <c r="L105" i="7"/>
  <c r="K105" i="7"/>
  <c r="AH105" i="7" s="1"/>
  <c r="I105" i="7"/>
  <c r="H105" i="7"/>
  <c r="AL424" i="7"/>
  <c r="L104" i="7"/>
  <c r="R104" i="7" s="1"/>
  <c r="K104" i="7"/>
  <c r="I104" i="7"/>
  <c r="H104" i="7"/>
  <c r="AL423" i="7"/>
  <c r="L103" i="7"/>
  <c r="K103" i="7"/>
  <c r="X103" i="7" s="1"/>
  <c r="I103" i="7"/>
  <c r="H103" i="7"/>
  <c r="AL422" i="7"/>
  <c r="L102" i="7"/>
  <c r="K102" i="7"/>
  <c r="I102" i="7"/>
  <c r="H102" i="7"/>
  <c r="AL421" i="7"/>
  <c r="L101" i="7"/>
  <c r="K101" i="7"/>
  <c r="I101" i="7"/>
  <c r="H101" i="7"/>
  <c r="AL420" i="7"/>
  <c r="L100" i="7"/>
  <c r="K100" i="7"/>
  <c r="I100" i="7"/>
  <c r="H100" i="7"/>
  <c r="AL419" i="7"/>
  <c r="L99" i="7"/>
  <c r="K99" i="7"/>
  <c r="I99" i="7"/>
  <c r="H99" i="7"/>
  <c r="AL418" i="7"/>
  <c r="L98" i="7"/>
  <c r="K98" i="7"/>
  <c r="AA98" i="7" s="1"/>
  <c r="I98" i="7"/>
  <c r="H98" i="7"/>
  <c r="AL417" i="7"/>
  <c r="L97" i="7"/>
  <c r="K97" i="7"/>
  <c r="I97" i="7"/>
  <c r="H97" i="7"/>
  <c r="AL416" i="7"/>
  <c r="L96" i="7"/>
  <c r="K96" i="7"/>
  <c r="I96" i="7"/>
  <c r="H96" i="7"/>
  <c r="AL415" i="7"/>
  <c r="L95" i="7"/>
  <c r="K95" i="7"/>
  <c r="I95" i="7"/>
  <c r="H95" i="7"/>
  <c r="AL414" i="7"/>
  <c r="L94" i="7"/>
  <c r="K94" i="7"/>
  <c r="V94" i="7" s="1"/>
  <c r="I94" i="7"/>
  <c r="H94" i="7"/>
  <c r="AL413" i="7"/>
  <c r="L93" i="7"/>
  <c r="K93" i="7"/>
  <c r="I93" i="7"/>
  <c r="H93" i="7"/>
  <c r="AL412" i="7"/>
  <c r="L92" i="7"/>
  <c r="K92" i="7"/>
  <c r="U92" i="7" s="1"/>
  <c r="I92" i="7"/>
  <c r="H92" i="7"/>
  <c r="AL411" i="7"/>
  <c r="L91" i="7"/>
  <c r="K91" i="7"/>
  <c r="I91" i="7"/>
  <c r="H91" i="7"/>
  <c r="AL410" i="7"/>
  <c r="L90" i="7"/>
  <c r="K90" i="7"/>
  <c r="I90" i="7"/>
  <c r="H90" i="7"/>
  <c r="AL409" i="7"/>
  <c r="L89" i="7"/>
  <c r="K89" i="7"/>
  <c r="I89" i="7"/>
  <c r="H89" i="7"/>
  <c r="J89" i="7" s="1"/>
  <c r="AL408" i="7"/>
  <c r="L88" i="7"/>
  <c r="K88" i="7"/>
  <c r="I88" i="7"/>
  <c r="H88" i="7"/>
  <c r="AL407" i="7"/>
  <c r="L87" i="7"/>
  <c r="K87" i="7"/>
  <c r="I87" i="7"/>
  <c r="H87" i="7"/>
  <c r="AL406" i="7"/>
  <c r="L86" i="7"/>
  <c r="K86" i="7"/>
  <c r="I86" i="7"/>
  <c r="H86" i="7"/>
  <c r="AL405" i="7"/>
  <c r="L85" i="7"/>
  <c r="K85" i="7"/>
  <c r="AC85" i="7" s="1"/>
  <c r="I85" i="7"/>
  <c r="H85" i="7"/>
  <c r="AL404" i="7"/>
  <c r="L84" i="7"/>
  <c r="K84" i="7"/>
  <c r="I84" i="7"/>
  <c r="H84" i="7"/>
  <c r="AL403" i="7"/>
  <c r="L83" i="7"/>
  <c r="K83" i="7"/>
  <c r="I83" i="7"/>
  <c r="H83" i="7"/>
  <c r="AL402" i="7"/>
  <c r="L82" i="7"/>
  <c r="K82" i="7"/>
  <c r="I82" i="7"/>
  <c r="H82" i="7"/>
  <c r="AL401" i="7"/>
  <c r="L81" i="7"/>
  <c r="K81" i="7"/>
  <c r="I81" i="7"/>
  <c r="H81" i="7"/>
  <c r="AL400" i="7"/>
  <c r="L80" i="7"/>
  <c r="K80" i="7"/>
  <c r="I80" i="7"/>
  <c r="H80" i="7"/>
  <c r="AL399" i="7"/>
  <c r="L79" i="7"/>
  <c r="K79" i="7"/>
  <c r="I79" i="7"/>
  <c r="H79" i="7"/>
  <c r="AL398" i="7"/>
  <c r="L78" i="7"/>
  <c r="K78" i="7"/>
  <c r="I78" i="7"/>
  <c r="H78" i="7"/>
  <c r="AL397" i="7"/>
  <c r="AL396" i="7"/>
  <c r="AL395" i="7"/>
  <c r="AL394" i="7"/>
  <c r="AL393" i="7"/>
  <c r="AL392" i="7"/>
  <c r="AL391" i="7"/>
  <c r="AL390" i="7"/>
  <c r="AL389" i="7"/>
  <c r="AL388" i="7"/>
  <c r="AL387" i="7"/>
  <c r="AL386" i="7"/>
  <c r="AL385" i="7"/>
  <c r="AL384" i="7"/>
  <c r="AL383" i="7"/>
  <c r="AL382" i="7"/>
  <c r="AL381" i="7"/>
  <c r="AL380" i="7"/>
  <c r="L466" i="7"/>
  <c r="K466" i="7"/>
  <c r="I466" i="7"/>
  <c r="H466" i="7"/>
  <c r="AL379" i="7"/>
  <c r="L464" i="7"/>
  <c r="K464" i="7"/>
  <c r="I464" i="7"/>
  <c r="H464" i="7"/>
  <c r="AL378" i="7"/>
  <c r="L462" i="7"/>
  <c r="K462" i="7"/>
  <c r="I462" i="7"/>
  <c r="H462" i="7"/>
  <c r="J462" i="7" s="1"/>
  <c r="AL377" i="7"/>
  <c r="L461" i="7"/>
  <c r="K461" i="7"/>
  <c r="I461" i="7"/>
  <c r="H461" i="7"/>
  <c r="AL376" i="7"/>
  <c r="L460" i="7"/>
  <c r="K460" i="7"/>
  <c r="I460" i="7"/>
  <c r="H460" i="7"/>
  <c r="AL375" i="7"/>
  <c r="L459" i="7"/>
  <c r="K459" i="7"/>
  <c r="I459" i="7"/>
  <c r="H459" i="7"/>
  <c r="AL374" i="7"/>
  <c r="L458" i="7"/>
  <c r="K458" i="7"/>
  <c r="I458" i="7"/>
  <c r="H458" i="7"/>
  <c r="AL373" i="7"/>
  <c r="L456" i="7"/>
  <c r="K456" i="7"/>
  <c r="I456" i="7"/>
  <c r="H456" i="7"/>
  <c r="AL372" i="7"/>
  <c r="L454" i="7"/>
  <c r="K454" i="7"/>
  <c r="AJ454" i="7" s="1"/>
  <c r="I454" i="7"/>
  <c r="H454" i="7"/>
  <c r="AL371" i="7"/>
  <c r="L452" i="7"/>
  <c r="K452" i="7"/>
  <c r="I452" i="7"/>
  <c r="H452" i="7"/>
  <c r="AL370" i="7"/>
  <c r="L451" i="7"/>
  <c r="K451" i="7"/>
  <c r="AA451" i="7" s="1"/>
  <c r="I451" i="7"/>
  <c r="H451" i="7"/>
  <c r="AL369" i="7"/>
  <c r="L450" i="7"/>
  <c r="K450" i="7"/>
  <c r="I450" i="7"/>
  <c r="H450" i="7"/>
  <c r="AL368" i="7"/>
  <c r="L449" i="7"/>
  <c r="K449" i="7"/>
  <c r="I449" i="7"/>
  <c r="H449" i="7"/>
  <c r="J449" i="7" s="1"/>
  <c r="AL367" i="7"/>
  <c r="L448" i="7"/>
  <c r="K448" i="7"/>
  <c r="AE448" i="7" s="1"/>
  <c r="I448" i="7"/>
  <c r="H448" i="7"/>
  <c r="AL366" i="7"/>
  <c r="L447" i="7"/>
  <c r="K447" i="7"/>
  <c r="V447" i="7" s="1"/>
  <c r="I447" i="7"/>
  <c r="H447" i="7"/>
  <c r="AL365" i="7"/>
  <c r="L445" i="7"/>
  <c r="X445" i="7" s="1"/>
  <c r="K445" i="7"/>
  <c r="I445" i="7"/>
  <c r="H445" i="7"/>
  <c r="AL364" i="7"/>
  <c r="L443" i="7"/>
  <c r="K443" i="7"/>
  <c r="AC443" i="7" s="1"/>
  <c r="I443" i="7"/>
  <c r="H443" i="7"/>
  <c r="AL363" i="7"/>
  <c r="L442" i="7"/>
  <c r="K442" i="7"/>
  <c r="I442" i="7"/>
  <c r="H442" i="7"/>
  <c r="AL362" i="7"/>
  <c r="L441" i="7"/>
  <c r="K441" i="7"/>
  <c r="I441" i="7"/>
  <c r="H441" i="7"/>
  <c r="AL361" i="7"/>
  <c r="L440" i="7"/>
  <c r="K440" i="7"/>
  <c r="I440" i="7"/>
  <c r="H440" i="7"/>
  <c r="AL360" i="7"/>
  <c r="L438" i="7"/>
  <c r="K438" i="7"/>
  <c r="AG438" i="7" s="1"/>
  <c r="I438" i="7"/>
  <c r="H438" i="7"/>
  <c r="AL359" i="7"/>
  <c r="L436" i="7"/>
  <c r="K436" i="7"/>
  <c r="I436" i="7"/>
  <c r="H436" i="7"/>
  <c r="AL358" i="7"/>
  <c r="L434" i="7"/>
  <c r="K434" i="7"/>
  <c r="I434" i="7"/>
  <c r="H434" i="7"/>
  <c r="AL357" i="7"/>
  <c r="U432" i="7"/>
  <c r="L432" i="7"/>
  <c r="K432" i="7"/>
  <c r="I432" i="7"/>
  <c r="H432" i="7"/>
  <c r="AL356" i="7"/>
  <c r="L431" i="7"/>
  <c r="K431" i="7"/>
  <c r="I431" i="7"/>
  <c r="H431" i="7"/>
  <c r="AL355" i="7"/>
  <c r="L430" i="7"/>
  <c r="K430" i="7"/>
  <c r="I430" i="7"/>
  <c r="H430" i="7"/>
  <c r="AL354" i="7"/>
  <c r="L419" i="7"/>
  <c r="K419" i="7"/>
  <c r="I419" i="7"/>
  <c r="H419" i="7"/>
  <c r="J419" i="7" s="1"/>
  <c r="AL353" i="7"/>
  <c r="L418" i="7"/>
  <c r="K418" i="7"/>
  <c r="I418" i="7"/>
  <c r="H418" i="7"/>
  <c r="AL352" i="7"/>
  <c r="L417" i="7"/>
  <c r="K417" i="7"/>
  <c r="Q417" i="7" s="1"/>
  <c r="I417" i="7"/>
  <c r="H417" i="7"/>
  <c r="AL351" i="7"/>
  <c r="L415" i="7"/>
  <c r="K415" i="7"/>
  <c r="I415" i="7"/>
  <c r="H415" i="7"/>
  <c r="AL350" i="7"/>
  <c r="L348" i="7"/>
  <c r="K348" i="7"/>
  <c r="I348" i="7"/>
  <c r="H348" i="7"/>
  <c r="AL349" i="7"/>
  <c r="N346" i="7"/>
  <c r="M346" i="7"/>
  <c r="L346" i="7"/>
  <c r="K346" i="7"/>
  <c r="P346" i="7" s="1"/>
  <c r="I346" i="7"/>
  <c r="H346" i="7"/>
  <c r="AL348" i="7"/>
  <c r="L344" i="7"/>
  <c r="K344" i="7"/>
  <c r="AC344" i="7" s="1"/>
  <c r="I344" i="7"/>
  <c r="H344" i="7"/>
  <c r="AL347" i="7"/>
  <c r="L343" i="7"/>
  <c r="K343" i="7"/>
  <c r="I343" i="7"/>
  <c r="H343" i="7"/>
  <c r="AL346" i="7"/>
  <c r="Z342" i="7"/>
  <c r="L342" i="7"/>
  <c r="K342" i="7"/>
  <c r="I342" i="7"/>
  <c r="H342" i="7"/>
  <c r="AL345" i="7"/>
  <c r="L341" i="7"/>
  <c r="K341" i="7"/>
  <c r="AG341" i="7" s="1"/>
  <c r="I341" i="7"/>
  <c r="H341" i="7"/>
  <c r="AL344" i="7"/>
  <c r="L339" i="7"/>
  <c r="K339" i="7"/>
  <c r="I339" i="7"/>
  <c r="H339" i="7"/>
  <c r="AL343" i="7"/>
  <c r="L337" i="7"/>
  <c r="K337" i="7"/>
  <c r="I337" i="7"/>
  <c r="H337" i="7"/>
  <c r="AL342" i="7"/>
  <c r="L336" i="7"/>
  <c r="K336" i="7"/>
  <c r="I336" i="7"/>
  <c r="H336" i="7"/>
  <c r="AL341" i="7"/>
  <c r="L335" i="7"/>
  <c r="K335" i="7"/>
  <c r="AG335" i="7" s="1"/>
  <c r="I335" i="7"/>
  <c r="H335" i="7"/>
  <c r="AL340" i="7"/>
  <c r="L325" i="7"/>
  <c r="K325" i="7"/>
  <c r="I325" i="7"/>
  <c r="H325" i="7"/>
  <c r="AL339" i="7"/>
  <c r="L315" i="7"/>
  <c r="K315" i="7"/>
  <c r="I315" i="7"/>
  <c r="H315" i="7"/>
  <c r="AL338" i="7"/>
  <c r="L314" i="7"/>
  <c r="K314" i="7"/>
  <c r="AH314" i="7" s="1"/>
  <c r="I314" i="7"/>
  <c r="H314" i="7"/>
  <c r="AL337" i="7"/>
  <c r="L312" i="7"/>
  <c r="K312" i="7"/>
  <c r="I312" i="7"/>
  <c r="H312" i="7"/>
  <c r="AL336" i="7"/>
  <c r="L297" i="7"/>
  <c r="K297" i="7"/>
  <c r="I297" i="7"/>
  <c r="H297" i="7"/>
  <c r="AL335" i="7"/>
  <c r="L283" i="7"/>
  <c r="K283" i="7"/>
  <c r="I283" i="7"/>
  <c r="H283" i="7"/>
  <c r="AL334" i="7"/>
  <c r="L269" i="7"/>
  <c r="K269" i="7"/>
  <c r="AD269" i="7" s="1"/>
  <c r="I269" i="7"/>
  <c r="H269" i="7"/>
  <c r="AL333" i="7"/>
  <c r="L255" i="7"/>
  <c r="K255" i="7"/>
  <c r="I255" i="7"/>
  <c r="H255" i="7"/>
  <c r="AL332" i="7"/>
  <c r="L241" i="7"/>
  <c r="K241" i="7"/>
  <c r="I241" i="7"/>
  <c r="H241" i="7"/>
  <c r="AL331" i="7"/>
  <c r="L231" i="7"/>
  <c r="K231" i="7"/>
  <c r="I231" i="7"/>
  <c r="H231" i="7"/>
  <c r="AL330" i="7"/>
  <c r="L221" i="7"/>
  <c r="K221" i="7"/>
  <c r="Z221" i="7" s="1"/>
  <c r="I221" i="7"/>
  <c r="H221" i="7"/>
  <c r="AL329" i="7"/>
  <c r="L206" i="7"/>
  <c r="W206" i="7" s="1"/>
  <c r="K206" i="7"/>
  <c r="I206" i="7"/>
  <c r="H206" i="7"/>
  <c r="AL328" i="7"/>
  <c r="L192" i="7"/>
  <c r="K192" i="7"/>
  <c r="AE192" i="7" s="1"/>
  <c r="I192" i="7"/>
  <c r="H192" i="7"/>
  <c r="AL327" i="7"/>
  <c r="L178" i="7"/>
  <c r="K178" i="7"/>
  <c r="I178" i="7"/>
  <c r="H178" i="7"/>
  <c r="AL326" i="7"/>
  <c r="L163" i="7"/>
  <c r="AE163" i="7" s="1"/>
  <c r="K163" i="7"/>
  <c r="I163" i="7"/>
  <c r="H163" i="7"/>
  <c r="AL325" i="7"/>
  <c r="L77" i="7"/>
  <c r="K77" i="7"/>
  <c r="Z77" i="7" s="1"/>
  <c r="I77" i="7"/>
  <c r="H77" i="7"/>
  <c r="AL324" i="7"/>
  <c r="L66" i="7"/>
  <c r="K66" i="7"/>
  <c r="I66" i="7"/>
  <c r="H66" i="7"/>
  <c r="AL323" i="7"/>
  <c r="L64" i="7"/>
  <c r="K64" i="7"/>
  <c r="I64" i="7"/>
  <c r="H64" i="7"/>
  <c r="AL322" i="7"/>
  <c r="L49" i="7"/>
  <c r="K49" i="7"/>
  <c r="I49" i="7"/>
  <c r="H49" i="7"/>
  <c r="AL321" i="7"/>
  <c r="L35" i="7"/>
  <c r="K35" i="7"/>
  <c r="AE35" i="7" s="1"/>
  <c r="I35" i="7"/>
  <c r="H35" i="7"/>
  <c r="AL320" i="7"/>
  <c r="L21" i="7"/>
  <c r="K21" i="7"/>
  <c r="Q21" i="7" s="1"/>
  <c r="I21" i="7"/>
  <c r="H21" i="7"/>
  <c r="AL319" i="7"/>
  <c r="L20" i="7"/>
  <c r="K20" i="7"/>
  <c r="I20" i="7"/>
  <c r="H20" i="7"/>
  <c r="AL318" i="7"/>
  <c r="L19" i="7"/>
  <c r="K19" i="7"/>
  <c r="I19" i="7"/>
  <c r="H19" i="7"/>
  <c r="AL317" i="7"/>
  <c r="L17" i="7"/>
  <c r="K17" i="7"/>
  <c r="I17" i="7"/>
  <c r="H17" i="7"/>
  <c r="AL316" i="7"/>
  <c r="L15" i="7"/>
  <c r="K15" i="7"/>
  <c r="I15" i="7"/>
  <c r="H15" i="7"/>
  <c r="AL315" i="7"/>
  <c r="L13" i="7"/>
  <c r="K13" i="7"/>
  <c r="I13" i="7"/>
  <c r="H13" i="7"/>
  <c r="AL314" i="7"/>
  <c r="L8" i="7"/>
  <c r="K8" i="7"/>
  <c r="AI8" i="7" s="1"/>
  <c r="I8" i="7"/>
  <c r="H8" i="7"/>
  <c r="AL313" i="7"/>
  <c r="L7" i="7"/>
  <c r="K7" i="7"/>
  <c r="I7" i="7"/>
  <c r="H7" i="7"/>
  <c r="AL312" i="7"/>
  <c r="L6" i="7"/>
  <c r="K6" i="7"/>
  <c r="I6" i="7"/>
  <c r="H6" i="7"/>
  <c r="AL311" i="7"/>
  <c r="L5" i="7"/>
  <c r="K5" i="7"/>
  <c r="I5" i="7"/>
  <c r="H5" i="7"/>
  <c r="AL310" i="7"/>
  <c r="AL309" i="7"/>
  <c r="AL308" i="7"/>
  <c r="AL307" i="7"/>
  <c r="L76" i="7"/>
  <c r="K76" i="7"/>
  <c r="I76" i="7"/>
  <c r="H76" i="7"/>
  <c r="AL306" i="7"/>
  <c r="L75" i="7"/>
  <c r="K75" i="7"/>
  <c r="I75" i="7"/>
  <c r="H75" i="7"/>
  <c r="J75" i="7" s="1"/>
  <c r="AL305" i="7"/>
  <c r="L74" i="7"/>
  <c r="K74" i="7"/>
  <c r="I74" i="7"/>
  <c r="H74" i="7"/>
  <c r="AL304" i="7"/>
  <c r="L73" i="7"/>
  <c r="K73" i="7"/>
  <c r="I73" i="7"/>
  <c r="H73" i="7"/>
  <c r="AL303" i="7"/>
  <c r="L72" i="7"/>
  <c r="K72" i="7"/>
  <c r="I72" i="7"/>
  <c r="H72" i="7"/>
  <c r="AL302" i="7"/>
  <c r="L71" i="7"/>
  <c r="K71" i="7"/>
  <c r="I71" i="7"/>
  <c r="H71" i="7"/>
  <c r="AL301" i="7"/>
  <c r="L70" i="7"/>
  <c r="K70" i="7"/>
  <c r="I70" i="7"/>
  <c r="H70" i="7"/>
  <c r="AL300" i="7"/>
  <c r="L69" i="7"/>
  <c r="K69" i="7"/>
  <c r="I69" i="7"/>
  <c r="H69" i="7"/>
  <c r="AL299" i="7"/>
  <c r="L68" i="7"/>
  <c r="K68" i="7"/>
  <c r="I68" i="7"/>
  <c r="H68" i="7"/>
  <c r="AL298" i="7"/>
  <c r="AL297" i="7"/>
  <c r="L457" i="7"/>
  <c r="K457" i="7"/>
  <c r="I457" i="7"/>
  <c r="H457" i="7"/>
  <c r="AL296" i="7"/>
  <c r="L437" i="7"/>
  <c r="K437" i="7"/>
  <c r="I437" i="7"/>
  <c r="H437" i="7"/>
  <c r="AL295" i="7"/>
  <c r="L347" i="7"/>
  <c r="K347" i="7"/>
  <c r="I347" i="7"/>
  <c r="H347" i="7"/>
  <c r="AL294" i="7"/>
  <c r="L240" i="7"/>
  <c r="K240" i="7"/>
  <c r="I240" i="7"/>
  <c r="H240" i="7"/>
  <c r="AL293" i="7"/>
  <c r="L67" i="7"/>
  <c r="K67" i="7"/>
  <c r="I67" i="7"/>
  <c r="H67" i="7"/>
  <c r="AL292" i="7"/>
  <c r="AL291" i="7"/>
  <c r="AL290" i="7"/>
  <c r="AL289" i="7"/>
  <c r="AL288" i="7"/>
  <c r="AL287" i="7"/>
  <c r="AL286" i="7"/>
  <c r="AL285" i="7"/>
  <c r="AL284" i="7"/>
  <c r="AL283" i="7"/>
  <c r="AL282" i="7"/>
  <c r="AL281" i="7"/>
  <c r="AL280" i="7"/>
  <c r="AL279" i="7"/>
  <c r="AL278" i="7"/>
  <c r="AL277" i="7"/>
  <c r="AL276" i="7"/>
  <c r="AL275" i="7"/>
  <c r="AL274" i="7"/>
  <c r="AL273" i="7"/>
  <c r="AL272" i="7"/>
  <c r="AL271" i="7"/>
  <c r="AL270" i="7"/>
  <c r="AL269" i="7"/>
  <c r="AL268" i="7"/>
  <c r="AL267" i="7"/>
  <c r="AL266" i="7"/>
  <c r="AL265" i="7"/>
  <c r="AL264" i="7"/>
  <c r="AL263" i="7"/>
  <c r="AL262" i="7"/>
  <c r="AL261" i="7"/>
  <c r="AL260" i="7"/>
  <c r="AL259" i="7"/>
  <c r="AL258" i="7"/>
  <c r="AL257" i="7"/>
  <c r="AL256" i="7"/>
  <c r="AL255" i="7"/>
  <c r="AL254" i="7"/>
  <c r="AL253" i="7"/>
  <c r="AL252" i="7"/>
  <c r="AL251" i="7"/>
  <c r="AL250" i="7"/>
  <c r="AL249" i="7"/>
  <c r="AL248" i="7"/>
  <c r="AL247" i="7"/>
  <c r="AL246" i="7"/>
  <c r="AL245" i="7"/>
  <c r="AL244" i="7"/>
  <c r="AL243" i="7"/>
  <c r="AL242" i="7"/>
  <c r="AL241" i="7"/>
  <c r="AL240" i="7"/>
  <c r="AL239" i="7"/>
  <c r="AL238" i="7"/>
  <c r="AL237" i="7"/>
  <c r="AL236" i="7"/>
  <c r="AL235" i="7"/>
  <c r="AL234" i="7"/>
  <c r="AL233" i="7"/>
  <c r="AL232" i="7"/>
  <c r="AL231" i="7"/>
  <c r="AL230" i="7"/>
  <c r="AL229" i="7"/>
  <c r="AL228" i="7"/>
  <c r="AL227" i="7"/>
  <c r="AL226" i="7"/>
  <c r="AL225" i="7"/>
  <c r="AL224" i="7"/>
  <c r="AL223" i="7"/>
  <c r="AL222" i="7"/>
  <c r="AL221" i="7"/>
  <c r="AL220" i="7"/>
  <c r="AL219" i="7"/>
  <c r="AL218" i="7"/>
  <c r="AL217" i="7"/>
  <c r="AL216" i="7"/>
  <c r="AL215" i="7"/>
  <c r="AL214" i="7"/>
  <c r="AL213" i="7"/>
  <c r="AL212" i="7"/>
  <c r="AL211" i="7"/>
  <c r="AL210" i="7"/>
  <c r="AL209" i="7"/>
  <c r="AL208" i="7"/>
  <c r="AL207" i="7"/>
  <c r="AL206" i="7"/>
  <c r="AL205" i="7"/>
  <c r="AL204" i="7"/>
  <c r="AL203" i="7"/>
  <c r="AL202" i="7"/>
  <c r="AL201" i="7"/>
  <c r="AL200" i="7"/>
  <c r="AL199" i="7"/>
  <c r="AL198" i="7"/>
  <c r="AL197" i="7"/>
  <c r="AL196" i="7"/>
  <c r="AL195" i="7"/>
  <c r="AL194" i="7"/>
  <c r="AL193" i="7"/>
  <c r="AL192" i="7"/>
  <c r="AL191" i="7"/>
  <c r="AL190" i="7"/>
  <c r="AL189" i="7"/>
  <c r="AL188" i="7"/>
  <c r="AL187" i="7"/>
  <c r="AL186" i="7"/>
  <c r="AL185" i="7"/>
  <c r="AL184" i="7"/>
  <c r="AL183" i="7"/>
  <c r="AL182" i="7"/>
  <c r="AL181" i="7"/>
  <c r="AL180" i="7"/>
  <c r="AL179" i="7"/>
  <c r="AL178" i="7"/>
  <c r="AL177" i="7"/>
  <c r="AL176" i="7"/>
  <c r="AL175" i="7"/>
  <c r="AL174" i="7"/>
  <c r="AL173" i="7"/>
  <c r="AL172" i="7"/>
  <c r="AL171" i="7"/>
  <c r="AL170" i="7"/>
  <c r="AL169" i="7"/>
  <c r="AL168" i="7"/>
  <c r="AL167" i="7"/>
  <c r="AL166" i="7"/>
  <c r="AL165" i="7"/>
  <c r="AL164" i="7"/>
  <c r="AL163" i="7"/>
  <c r="AL162" i="7"/>
  <c r="AL161" i="7"/>
  <c r="AL160" i="7"/>
  <c r="AL159" i="7"/>
  <c r="AL158" i="7"/>
  <c r="AL157" i="7"/>
  <c r="AL156" i="7"/>
  <c r="AL155" i="7"/>
  <c r="AL154" i="7"/>
  <c r="AL153" i="7"/>
  <c r="AL152" i="7"/>
  <c r="AL151" i="7"/>
  <c r="AL150" i="7"/>
  <c r="AL149" i="7"/>
  <c r="AL148" i="7"/>
  <c r="AL147" i="7"/>
  <c r="AL146" i="7"/>
  <c r="AL145" i="7"/>
  <c r="L429" i="7"/>
  <c r="K429" i="7"/>
  <c r="I429" i="7"/>
  <c r="H429" i="7"/>
  <c r="AL144" i="7"/>
  <c r="L428" i="7"/>
  <c r="K428" i="7"/>
  <c r="I428" i="7"/>
  <c r="H428" i="7"/>
  <c r="AL143" i="7"/>
  <c r="L427" i="7"/>
  <c r="K427" i="7"/>
  <c r="I427" i="7"/>
  <c r="H427" i="7"/>
  <c r="AL142" i="7"/>
  <c r="L426" i="7"/>
  <c r="K426" i="7"/>
  <c r="I426" i="7"/>
  <c r="H426" i="7"/>
  <c r="AL141" i="7"/>
  <c r="L425" i="7"/>
  <c r="K425" i="7"/>
  <c r="I425" i="7"/>
  <c r="H425" i="7"/>
  <c r="AL140" i="7"/>
  <c r="L424" i="7"/>
  <c r="K424" i="7"/>
  <c r="N424" i="7" s="1"/>
  <c r="I424" i="7"/>
  <c r="H424" i="7"/>
  <c r="AL139" i="7"/>
  <c r="L423" i="7"/>
  <c r="K423" i="7"/>
  <c r="I423" i="7"/>
  <c r="H423" i="7"/>
  <c r="AL138" i="7"/>
  <c r="L422" i="7"/>
  <c r="K422" i="7"/>
  <c r="I422" i="7"/>
  <c r="H422" i="7"/>
  <c r="AL137" i="7"/>
  <c r="L421" i="7"/>
  <c r="K421" i="7"/>
  <c r="I421" i="7"/>
  <c r="H421" i="7"/>
  <c r="AL136" i="7"/>
  <c r="L420" i="7"/>
  <c r="K420" i="7"/>
  <c r="R420" i="7" s="1"/>
  <c r="I420" i="7"/>
  <c r="H420" i="7"/>
  <c r="AL135" i="7"/>
  <c r="L177" i="7"/>
  <c r="R177" i="7" s="1"/>
  <c r="K177" i="7"/>
  <c r="I177" i="7"/>
  <c r="H177" i="7"/>
  <c r="AL134" i="7"/>
  <c r="L162" i="7"/>
  <c r="K162" i="7"/>
  <c r="I162" i="7"/>
  <c r="H162" i="7"/>
  <c r="AL133" i="7"/>
  <c r="L161" i="7"/>
  <c r="K161" i="7"/>
  <c r="I161" i="7"/>
  <c r="H161" i="7"/>
  <c r="AL132" i="7"/>
  <c r="L160" i="7"/>
  <c r="K160" i="7"/>
  <c r="I160" i="7"/>
  <c r="H160" i="7"/>
  <c r="AL131" i="7"/>
  <c r="L159" i="7"/>
  <c r="AF159" i="7" s="1"/>
  <c r="K159" i="7"/>
  <c r="I159" i="7"/>
  <c r="H159" i="7"/>
  <c r="AL130" i="7"/>
  <c r="L158" i="7"/>
  <c r="K158" i="7"/>
  <c r="I158" i="7"/>
  <c r="H158" i="7"/>
  <c r="J158" i="7" s="1"/>
  <c r="AL129" i="7"/>
  <c r="L12" i="7"/>
  <c r="K12" i="7"/>
  <c r="I12" i="7"/>
  <c r="H12" i="7"/>
  <c r="AL128" i="7"/>
  <c r="L11" i="7"/>
  <c r="AA11" i="7" s="1"/>
  <c r="K11" i="7"/>
  <c r="I11" i="7"/>
  <c r="H11" i="7"/>
  <c r="J11" i="7" s="1"/>
  <c r="AL127" i="7"/>
  <c r="L10" i="7"/>
  <c r="K10" i="7"/>
  <c r="AG10" i="7" s="1"/>
  <c r="I10" i="7"/>
  <c r="H10" i="7"/>
  <c r="AL126" i="7"/>
  <c r="L9" i="7"/>
  <c r="K9" i="7"/>
  <c r="W9" i="7" s="1"/>
  <c r="I9" i="7"/>
  <c r="H9" i="7"/>
  <c r="AL125" i="7"/>
  <c r="AL124" i="7"/>
  <c r="AL123" i="7"/>
  <c r="AL122" i="7"/>
  <c r="AL121" i="7"/>
  <c r="AL120" i="7"/>
  <c r="AL119" i="7"/>
  <c r="AL118" i="7"/>
  <c r="AL117" i="7"/>
  <c r="AL116" i="7"/>
  <c r="AL115" i="7"/>
  <c r="AL114" i="7"/>
  <c r="AL113" i="7"/>
  <c r="AL112" i="7"/>
  <c r="L439" i="7"/>
  <c r="K439" i="7"/>
  <c r="I439" i="7"/>
  <c r="H439" i="7"/>
  <c r="AL111" i="7"/>
  <c r="L345" i="7"/>
  <c r="K345" i="7"/>
  <c r="I345" i="7"/>
  <c r="H345" i="7"/>
  <c r="AL110" i="7"/>
  <c r="L18" i="7"/>
  <c r="K18" i="7"/>
  <c r="I18" i="7"/>
  <c r="H18" i="7"/>
  <c r="AL109" i="7"/>
  <c r="AL108" i="7"/>
  <c r="AL107" i="7"/>
  <c r="AL106" i="7"/>
  <c r="AL105" i="7"/>
  <c r="AL104" i="7"/>
  <c r="AL103" i="7"/>
  <c r="AL102" i="7"/>
  <c r="AL101" i="7"/>
  <c r="AL100" i="7"/>
  <c r="AL99" i="7"/>
  <c r="AL98" i="7"/>
  <c r="AL97" i="7"/>
  <c r="AL96" i="7"/>
  <c r="AL95" i="7"/>
  <c r="AL94" i="7"/>
  <c r="AL93" i="7"/>
  <c r="AL92" i="7"/>
  <c r="AL91" i="7"/>
  <c r="AL90" i="7"/>
  <c r="AL89" i="7"/>
  <c r="AL88" i="7"/>
  <c r="AL87" i="7"/>
  <c r="AL86" i="7"/>
  <c r="AL85" i="7"/>
  <c r="AL84" i="7"/>
  <c r="AL83" i="7"/>
  <c r="AL82" i="7"/>
  <c r="AL81" i="7"/>
  <c r="AL80" i="7"/>
  <c r="AL79" i="7"/>
  <c r="AL78" i="7"/>
  <c r="AL77" i="7"/>
  <c r="AL76" i="7"/>
  <c r="AL75" i="7"/>
  <c r="AL74" i="7"/>
  <c r="AL73" i="7"/>
  <c r="AL72" i="7"/>
  <c r="AL71" i="7"/>
  <c r="AL70" i="7"/>
  <c r="AL69" i="7"/>
  <c r="AL68" i="7"/>
  <c r="AL67" i="7"/>
  <c r="AL66" i="7"/>
  <c r="AL65" i="7"/>
  <c r="AL64" i="7"/>
  <c r="AL63" i="7"/>
  <c r="AL62" i="7"/>
  <c r="AL61" i="7"/>
  <c r="AL60" i="7"/>
  <c r="AL59" i="7"/>
  <c r="AL58" i="7"/>
  <c r="AL57" i="7"/>
  <c r="AL56" i="7"/>
  <c r="AL55" i="7"/>
  <c r="AL54" i="7"/>
  <c r="AL53" i="7"/>
  <c r="AL52" i="7"/>
  <c r="AL51" i="7"/>
  <c r="AL50" i="7"/>
  <c r="AL49" i="7"/>
  <c r="AL48" i="7"/>
  <c r="AL47" i="7"/>
  <c r="AL46" i="7"/>
  <c r="AL45" i="7"/>
  <c r="AL44" i="7"/>
  <c r="AL43" i="7"/>
  <c r="AL42" i="7"/>
  <c r="AL41" i="7"/>
  <c r="AL40" i="7"/>
  <c r="AL39" i="7"/>
  <c r="AL38" i="7"/>
  <c r="AL37" i="7"/>
  <c r="AL36" i="7"/>
  <c r="AL35" i="7"/>
  <c r="AL34" i="7"/>
  <c r="AL33" i="7"/>
  <c r="AL32" i="7"/>
  <c r="AL31" i="7"/>
  <c r="AL30" i="7"/>
  <c r="AL29" i="7"/>
  <c r="AL28" i="7"/>
  <c r="AL27" i="7"/>
  <c r="AL26" i="7"/>
  <c r="L465" i="7"/>
  <c r="U465" i="7" s="1"/>
  <c r="K465" i="7"/>
  <c r="I465" i="7"/>
  <c r="H465" i="7"/>
  <c r="AL25" i="7"/>
  <c r="L463" i="7"/>
  <c r="K463" i="7"/>
  <c r="I463" i="7"/>
  <c r="H463" i="7"/>
  <c r="AL24" i="7"/>
  <c r="L455" i="7"/>
  <c r="K455" i="7"/>
  <c r="I455" i="7"/>
  <c r="H455" i="7"/>
  <c r="AL23" i="7"/>
  <c r="L453" i="7"/>
  <c r="K453" i="7"/>
  <c r="I453" i="7"/>
  <c r="H453" i="7"/>
  <c r="AL22" i="7"/>
  <c r="L446" i="7"/>
  <c r="K446" i="7"/>
  <c r="I446" i="7"/>
  <c r="H446" i="7"/>
  <c r="AL21" i="7"/>
  <c r="L444" i="7"/>
  <c r="K444" i="7"/>
  <c r="I444" i="7"/>
  <c r="H444" i="7"/>
  <c r="AL20" i="7"/>
  <c r="L435" i="7"/>
  <c r="K435" i="7"/>
  <c r="I435" i="7"/>
  <c r="J435" i="7" s="1"/>
  <c r="H435" i="7"/>
  <c r="AL19" i="7"/>
  <c r="L433" i="7"/>
  <c r="K433" i="7"/>
  <c r="I433" i="7"/>
  <c r="H433" i="7"/>
  <c r="J433" i="7" s="1"/>
  <c r="AL18" i="7"/>
  <c r="L416" i="7"/>
  <c r="K416" i="7"/>
  <c r="I416" i="7"/>
  <c r="H416" i="7"/>
  <c r="AL17" i="7"/>
  <c r="L414" i="7"/>
  <c r="K414" i="7"/>
  <c r="I414" i="7"/>
  <c r="H414" i="7"/>
  <c r="AL16" i="7"/>
  <c r="L340" i="7"/>
  <c r="K340" i="7"/>
  <c r="I340" i="7"/>
  <c r="H340" i="7"/>
  <c r="AL15" i="7"/>
  <c r="L338" i="7"/>
  <c r="K338" i="7"/>
  <c r="I338" i="7"/>
  <c r="H338" i="7"/>
  <c r="AL14" i="7"/>
  <c r="L313" i="7"/>
  <c r="W313" i="7" s="1"/>
  <c r="K313" i="7"/>
  <c r="I313" i="7"/>
  <c r="H313" i="7"/>
  <c r="AL13" i="7"/>
  <c r="L311" i="7"/>
  <c r="K311" i="7"/>
  <c r="P311" i="7" s="1"/>
  <c r="I311" i="7"/>
  <c r="H311" i="7"/>
  <c r="AL12" i="7"/>
  <c r="L230" i="7"/>
  <c r="K230" i="7"/>
  <c r="I230" i="7"/>
  <c r="H230" i="7"/>
  <c r="AL11" i="7"/>
  <c r="L220" i="7"/>
  <c r="K220" i="7"/>
  <c r="AI220" i="7" s="1"/>
  <c r="I220" i="7"/>
  <c r="H220" i="7"/>
  <c r="J220" i="7" s="1"/>
  <c r="AL10" i="7"/>
  <c r="L65" i="7"/>
  <c r="K65" i="7"/>
  <c r="I65" i="7"/>
  <c r="H65" i="7"/>
  <c r="AL9" i="7"/>
  <c r="L63" i="7"/>
  <c r="K63" i="7"/>
  <c r="I63" i="7"/>
  <c r="H63" i="7"/>
  <c r="AL8" i="7"/>
  <c r="L16" i="7"/>
  <c r="K16" i="7"/>
  <c r="I16" i="7"/>
  <c r="H16" i="7"/>
  <c r="AL7" i="7"/>
  <c r="L14" i="7"/>
  <c r="K14" i="7"/>
  <c r="V14" i="7" s="1"/>
  <c r="I14" i="7"/>
  <c r="H14" i="7"/>
  <c r="AL6" i="7"/>
  <c r="AL5" i="7"/>
  <c r="AC27" i="15" l="1"/>
  <c r="Q39" i="15"/>
  <c r="Y29" i="15"/>
  <c r="AJ39" i="15"/>
  <c r="AJ12" i="15"/>
  <c r="Y14" i="15"/>
  <c r="J25" i="15"/>
  <c r="Q45" i="15"/>
  <c r="AG45" i="15"/>
  <c r="U32" i="15"/>
  <c r="AA5" i="15"/>
  <c r="T44" i="15"/>
  <c r="V51" i="15"/>
  <c r="AD13" i="15"/>
  <c r="J251" i="7"/>
  <c r="O252" i="7"/>
  <c r="AB218" i="7"/>
  <c r="Z267" i="7"/>
  <c r="Z323" i="7"/>
  <c r="V176" i="7"/>
  <c r="Z441" i="7"/>
  <c r="Q223" i="7"/>
  <c r="M147" i="7"/>
  <c r="N302" i="7"/>
  <c r="Q227" i="7"/>
  <c r="J356" i="7"/>
  <c r="R383" i="7"/>
  <c r="J61" i="7"/>
  <c r="AJ18" i="7"/>
  <c r="O11" i="7"/>
  <c r="N10" i="7"/>
  <c r="P436" i="7"/>
  <c r="J83" i="7"/>
  <c r="AI114" i="7"/>
  <c r="AC193" i="7"/>
  <c r="J35" i="7"/>
  <c r="O230" i="7"/>
  <c r="W435" i="7"/>
  <c r="AH66" i="7"/>
  <c r="AI178" i="7"/>
  <c r="U313" i="7"/>
  <c r="W446" i="7"/>
  <c r="Q10" i="7"/>
  <c r="AC422" i="7"/>
  <c r="J450" i="7"/>
  <c r="AF459" i="7"/>
  <c r="J91" i="7"/>
  <c r="AC108" i="7"/>
  <c r="X111" i="7"/>
  <c r="V245" i="7"/>
  <c r="S149" i="7"/>
  <c r="O183" i="7"/>
  <c r="J228" i="7"/>
  <c r="J152" i="7"/>
  <c r="AJ171" i="7"/>
  <c r="AF229" i="7"/>
  <c r="AE366" i="7"/>
  <c r="AB370" i="7"/>
  <c r="AF44" i="7"/>
  <c r="P33" i="7"/>
  <c r="J154" i="7"/>
  <c r="P189" i="7"/>
  <c r="S64" i="7"/>
  <c r="V206" i="7"/>
  <c r="J96" i="7"/>
  <c r="R36" i="7"/>
  <c r="AH208" i="7"/>
  <c r="N285" i="7"/>
  <c r="X260" i="7"/>
  <c r="V27" i="7"/>
  <c r="W212" i="7"/>
  <c r="J47" i="7"/>
  <c r="M204" i="7"/>
  <c r="AI340" i="7"/>
  <c r="AC17" i="7"/>
  <c r="Q346" i="7"/>
  <c r="N461" i="7"/>
  <c r="J112" i="7"/>
  <c r="AD179" i="7"/>
  <c r="T244" i="7"/>
  <c r="X198" i="7"/>
  <c r="R152" i="7"/>
  <c r="AC191" i="7"/>
  <c r="P219" i="7"/>
  <c r="M241" i="7"/>
  <c r="P429" i="7"/>
  <c r="Q65" i="7"/>
  <c r="J230" i="7"/>
  <c r="AG416" i="7"/>
  <c r="P444" i="7"/>
  <c r="AE426" i="7"/>
  <c r="M5" i="7"/>
  <c r="X20" i="7"/>
  <c r="J66" i="7"/>
  <c r="Z346" i="7"/>
  <c r="AD432" i="7"/>
  <c r="J436" i="7"/>
  <c r="AC438" i="7"/>
  <c r="AE79" i="7"/>
  <c r="AJ115" i="7"/>
  <c r="S207" i="7"/>
  <c r="R148" i="7"/>
  <c r="AC54" i="7"/>
  <c r="N168" i="7"/>
  <c r="AD197" i="7"/>
  <c r="U198" i="7"/>
  <c r="J213" i="7"/>
  <c r="U152" i="7"/>
  <c r="J387" i="7"/>
  <c r="O394" i="7"/>
  <c r="O408" i="7"/>
  <c r="W410" i="7"/>
  <c r="X412" i="7"/>
  <c r="AC201" i="7"/>
  <c r="P250" i="7"/>
  <c r="AA293" i="7"/>
  <c r="R268" i="7"/>
  <c r="AI16" i="15"/>
  <c r="J42" i="15"/>
  <c r="Y26" i="15"/>
  <c r="J28" i="15"/>
  <c r="M55" i="15"/>
  <c r="O32" i="15"/>
  <c r="O24" i="15"/>
  <c r="X29" i="15"/>
  <c r="U52" i="15"/>
  <c r="N5" i="15"/>
  <c r="J43" i="15"/>
  <c r="J50" i="15"/>
  <c r="W15" i="15"/>
  <c r="AJ23" i="15"/>
  <c r="J22" i="15"/>
  <c r="Z45" i="15"/>
  <c r="AE46" i="15"/>
  <c r="AH7" i="15"/>
  <c r="U11" i="15"/>
  <c r="N45" i="15"/>
  <c r="U49" i="15"/>
  <c r="Q14" i="15"/>
  <c r="J24" i="15"/>
  <c r="M11" i="15"/>
  <c r="J31" i="15"/>
  <c r="AD45" i="15"/>
  <c r="J49" i="15"/>
  <c r="R32" i="15"/>
  <c r="O39" i="15"/>
  <c r="AC12" i="15"/>
  <c r="AH10" i="15"/>
  <c r="AH52" i="15"/>
  <c r="S32" i="15"/>
  <c r="U35" i="15"/>
  <c r="P40" i="15"/>
  <c r="J17" i="15"/>
  <c r="V23" i="15"/>
  <c r="J26" i="15"/>
  <c r="U45" i="15"/>
  <c r="J32" i="15"/>
  <c r="J47" i="15"/>
  <c r="M35" i="15"/>
  <c r="AD14" i="15"/>
  <c r="AJ20" i="15"/>
  <c r="AG8" i="15"/>
  <c r="J11" i="15"/>
  <c r="U29" i="15"/>
  <c r="AI34" i="15"/>
  <c r="AG6" i="15"/>
  <c r="R35" i="15"/>
  <c r="AE50" i="15"/>
  <c r="O14" i="15"/>
  <c r="J16" i="15"/>
  <c r="AI22" i="15"/>
  <c r="X35" i="15"/>
  <c r="M29" i="15"/>
  <c r="U34" i="15"/>
  <c r="P45" i="15"/>
  <c r="V46" i="15"/>
  <c r="J52" i="15"/>
  <c r="Z32" i="15"/>
  <c r="Q41" i="15"/>
  <c r="U12" i="15"/>
  <c r="J18" i="15"/>
  <c r="W12" i="15"/>
  <c r="AJ28" i="15"/>
  <c r="J6" i="15"/>
  <c r="J35" i="15"/>
  <c r="AE35" i="15"/>
  <c r="T39" i="15"/>
  <c r="J44" i="15"/>
  <c r="AJ15" i="15"/>
  <c r="U20" i="15"/>
  <c r="AE23" i="15"/>
  <c r="AE24" i="15"/>
  <c r="W20" i="15"/>
  <c r="AH23" i="15"/>
  <c r="AF7" i="15"/>
  <c r="M7" i="15"/>
  <c r="AJ33" i="15"/>
  <c r="U7" i="15"/>
  <c r="AI11" i="15"/>
  <c r="AJ26" i="15"/>
  <c r="V27" i="15"/>
  <c r="J45" i="15"/>
  <c r="R45" i="15"/>
  <c r="AJ49" i="15"/>
  <c r="T32" i="15"/>
  <c r="J36" i="15"/>
  <c r="W37" i="15"/>
  <c r="W39" i="15"/>
  <c r="AA41" i="15"/>
  <c r="AH50" i="15"/>
  <c r="AC51" i="15"/>
  <c r="Z14" i="15"/>
  <c r="AD19" i="15"/>
  <c r="AC20" i="15"/>
  <c r="V7" i="15"/>
  <c r="M26" i="15"/>
  <c r="W27" i="15"/>
  <c r="J46" i="15"/>
  <c r="AF48" i="15"/>
  <c r="M49" i="15"/>
  <c r="N52" i="15"/>
  <c r="AG53" i="15"/>
  <c r="J55" i="15"/>
  <c r="Q6" i="15"/>
  <c r="AD39" i="15"/>
  <c r="N40" i="15"/>
  <c r="M50" i="15"/>
  <c r="J12" i="15"/>
  <c r="J13" i="15"/>
  <c r="AI14" i="15"/>
  <c r="AC14" i="15"/>
  <c r="AA18" i="15"/>
  <c r="AJ54" i="15"/>
  <c r="AC7" i="15"/>
  <c r="AI45" i="15"/>
  <c r="Y45" i="15"/>
  <c r="Q52" i="15"/>
  <c r="J9" i="15"/>
  <c r="AA32" i="15"/>
  <c r="AB32" i="15"/>
  <c r="R6" i="15"/>
  <c r="J38" i="15"/>
  <c r="AE39" i="15"/>
  <c r="AG39" i="15"/>
  <c r="O40" i="15"/>
  <c r="O50" i="15"/>
  <c r="AC18" i="15"/>
  <c r="O23" i="15"/>
  <c r="AD25" i="15"/>
  <c r="W50" i="15"/>
  <c r="AE12" i="15"/>
  <c r="M14" i="15"/>
  <c r="AI18" i="15"/>
  <c r="U22" i="15"/>
  <c r="R23" i="15"/>
  <c r="V52" i="15"/>
  <c r="AE32" i="15"/>
  <c r="V6" i="15"/>
  <c r="J8" i="15"/>
  <c r="J27" i="15"/>
  <c r="AJ29" i="15"/>
  <c r="AE30" i="15"/>
  <c r="J33" i="15"/>
  <c r="M45" i="15"/>
  <c r="AC45" i="15"/>
  <c r="N46" i="15"/>
  <c r="AG52" i="15"/>
  <c r="AG55" i="15"/>
  <c r="M32" i="15"/>
  <c r="AH32" i="15"/>
  <c r="Z6" i="15"/>
  <c r="N14" i="15"/>
  <c r="AA16" i="15"/>
  <c r="AE20" i="15"/>
  <c r="V22" i="15"/>
  <c r="R7" i="15"/>
  <c r="J10" i="15"/>
  <c r="AG11" i="15"/>
  <c r="AI26" i="15"/>
  <c r="V26" i="15"/>
  <c r="AH26" i="15"/>
  <c r="O27" i="15"/>
  <c r="AD28" i="15"/>
  <c r="U30" i="15"/>
  <c r="M34" i="15"/>
  <c r="AJ45" i="15"/>
  <c r="X45" i="15"/>
  <c r="O48" i="15"/>
  <c r="AF49" i="15"/>
  <c r="M52" i="15"/>
  <c r="AD52" i="15"/>
  <c r="AI55" i="15"/>
  <c r="U55" i="15"/>
  <c r="X26" i="15"/>
  <c r="J29" i="15"/>
  <c r="V30" i="15"/>
  <c r="AH33" i="15"/>
  <c r="W46" i="15"/>
  <c r="W48" i="15"/>
  <c r="AG49" i="15"/>
  <c r="J54" i="15"/>
  <c r="Y30" i="15"/>
  <c r="AE7" i="15"/>
  <c r="Y7" i="15"/>
  <c r="AJ10" i="15"/>
  <c r="AC11" i="15"/>
  <c r="N26" i="15"/>
  <c r="Z26" i="15"/>
  <c r="AD27" i="15"/>
  <c r="P28" i="15"/>
  <c r="AE29" i="15"/>
  <c r="AC29" i="15"/>
  <c r="AF30" i="15"/>
  <c r="Z30" i="15"/>
  <c r="AE48" i="15"/>
  <c r="P49" i="15"/>
  <c r="R52" i="15"/>
  <c r="AC55" i="15"/>
  <c r="Z7" i="15"/>
  <c r="P26" i="15"/>
  <c r="AC26" i="15"/>
  <c r="AE27" i="15"/>
  <c r="W28" i="15"/>
  <c r="AF29" i="15"/>
  <c r="M30" i="15"/>
  <c r="AC30" i="15"/>
  <c r="AG31" i="15"/>
  <c r="J34" i="15"/>
  <c r="AC46" i="15"/>
  <c r="AD46" i="15"/>
  <c r="J48" i="15"/>
  <c r="Q49" i="15"/>
  <c r="J53" i="15"/>
  <c r="Q26" i="15"/>
  <c r="AD26" i="15"/>
  <c r="X28" i="15"/>
  <c r="AG29" i="15"/>
  <c r="N30" i="15"/>
  <c r="AD30" i="15"/>
  <c r="N7" i="15"/>
  <c r="AD7" i="15"/>
  <c r="R26" i="15"/>
  <c r="AF26" i="15"/>
  <c r="AE28" i="15"/>
  <c r="P29" i="15"/>
  <c r="Q30" i="15"/>
  <c r="AG30" i="15"/>
  <c r="AD48" i="15"/>
  <c r="P48" i="15"/>
  <c r="X49" i="15"/>
  <c r="AE52" i="15"/>
  <c r="Z52" i="15"/>
  <c r="Y52" i="15"/>
  <c r="Q7" i="15"/>
  <c r="AG7" i="15"/>
  <c r="U26" i="15"/>
  <c r="AG26" i="15"/>
  <c r="N27" i="15"/>
  <c r="AF28" i="15"/>
  <c r="Q29" i="15"/>
  <c r="R30" i="15"/>
  <c r="AH30" i="15"/>
  <c r="AG34" i="15"/>
  <c r="V45" i="15"/>
  <c r="AH45" i="15"/>
  <c r="O46" i="15"/>
  <c r="AJ48" i="15"/>
  <c r="Y49" i="15"/>
  <c r="AC52" i="15"/>
  <c r="W6" i="15"/>
  <c r="AG37" i="15"/>
  <c r="AC37" i="15"/>
  <c r="O37" i="15"/>
  <c r="M37" i="15"/>
  <c r="Z37" i="15"/>
  <c r="U38" i="15"/>
  <c r="AJ40" i="15"/>
  <c r="U40" i="15"/>
  <c r="AF40" i="15"/>
  <c r="R40" i="15"/>
  <c r="Z40" i="15"/>
  <c r="M40" i="15"/>
  <c r="AE40" i="15"/>
  <c r="AH54" i="15"/>
  <c r="AD36" i="15"/>
  <c r="T36" i="15"/>
  <c r="AF47" i="15"/>
  <c r="T47" i="15"/>
  <c r="U37" i="15"/>
  <c r="P38" i="15"/>
  <c r="AE49" i="15"/>
  <c r="AC49" i="15"/>
  <c r="AF52" i="15"/>
  <c r="AD5" i="15"/>
  <c r="AI5" i="15"/>
  <c r="X5" i="15"/>
  <c r="P5" i="15"/>
  <c r="AI6" i="15"/>
  <c r="AD6" i="15"/>
  <c r="O6" i="15"/>
  <c r="AE6" i="15"/>
  <c r="N6" i="15"/>
  <c r="AB6" i="15"/>
  <c r="AJ6" i="15"/>
  <c r="T6" i="15"/>
  <c r="AH6" i="15"/>
  <c r="N36" i="15"/>
  <c r="AA38" i="15"/>
  <c r="AJ36" i="15"/>
  <c r="AE37" i="15"/>
  <c r="AF38" i="15"/>
  <c r="W40" i="15"/>
  <c r="AI42" i="15"/>
  <c r="AB42" i="15"/>
  <c r="Z42" i="15"/>
  <c r="W42" i="15"/>
  <c r="T42" i="15"/>
  <c r="AE42" i="15"/>
  <c r="X40" i="15"/>
  <c r="AC40" i="15"/>
  <c r="AG44" i="15"/>
  <c r="N44" i="15"/>
  <c r="AJ44" i="15"/>
  <c r="AD44" i="15"/>
  <c r="AB44" i="15"/>
  <c r="V44" i="15"/>
  <c r="AD40" i="15"/>
  <c r="S41" i="15"/>
  <c r="S35" i="15"/>
  <c r="J37" i="15"/>
  <c r="V41" i="15"/>
  <c r="U50" i="15"/>
  <c r="M51" i="15"/>
  <c r="P51" i="15"/>
  <c r="U51" i="15"/>
  <c r="AC32" i="15"/>
  <c r="Z35" i="15"/>
  <c r="AF35" i="15"/>
  <c r="Y41" i="15"/>
  <c r="AI43" i="15"/>
  <c r="AG50" i="15"/>
  <c r="AC50" i="15"/>
  <c r="J51" i="15"/>
  <c r="X51" i="15"/>
  <c r="AI9" i="15"/>
  <c r="V38" i="15"/>
  <c r="S38" i="15"/>
  <c r="AI51" i="15"/>
  <c r="N51" i="15"/>
  <c r="AD51" i="15"/>
  <c r="AF51" i="15"/>
  <c r="AH21" i="15"/>
  <c r="AD21" i="15"/>
  <c r="N21" i="15"/>
  <c r="M21" i="15"/>
  <c r="AI47" i="15"/>
  <c r="J5" i="15"/>
  <c r="AB36" i="15"/>
  <c r="AI39" i="15"/>
  <c r="Y39" i="15"/>
  <c r="AI40" i="15"/>
  <c r="V40" i="15"/>
  <c r="AH40" i="15"/>
  <c r="AH13" i="15"/>
  <c r="N13" i="15"/>
  <c r="AF13" i="15"/>
  <c r="M13" i="15"/>
  <c r="O12" i="15"/>
  <c r="AI13" i="15"/>
  <c r="AC13" i="15"/>
  <c r="J15" i="15"/>
  <c r="V15" i="15"/>
  <c r="AG16" i="15"/>
  <c r="U18" i="15"/>
  <c r="O20" i="15"/>
  <c r="AI21" i="15"/>
  <c r="Q22" i="15"/>
  <c r="AG22" i="15"/>
  <c r="P23" i="15"/>
  <c r="AF23" i="15"/>
  <c r="W24" i="15"/>
  <c r="X15" i="15"/>
  <c r="Z15" i="15"/>
  <c r="W22" i="15"/>
  <c r="P13" i="15"/>
  <c r="J14" i="15"/>
  <c r="R14" i="15"/>
  <c r="AE14" i="15"/>
  <c r="N15" i="15"/>
  <c r="AD15" i="15"/>
  <c r="U21" i="15"/>
  <c r="Y22" i="15"/>
  <c r="AI23" i="15"/>
  <c r="X23" i="15"/>
  <c r="AG12" i="15"/>
  <c r="U13" i="15"/>
  <c r="U14" i="15"/>
  <c r="AG14" i="15"/>
  <c r="O15" i="15"/>
  <c r="AE15" i="15"/>
  <c r="S16" i="15"/>
  <c r="AG20" i="15"/>
  <c r="V21" i="15"/>
  <c r="M22" i="15"/>
  <c r="AC22" i="15"/>
  <c r="Z23" i="15"/>
  <c r="V13" i="15"/>
  <c r="V14" i="15"/>
  <c r="AH14" i="15"/>
  <c r="P15" i="15"/>
  <c r="AF15" i="15"/>
  <c r="Y16" i="15"/>
  <c r="AC21" i="15"/>
  <c r="N22" i="15"/>
  <c r="AD22" i="15"/>
  <c r="N23" i="15"/>
  <c r="AD23" i="15"/>
  <c r="V25" i="15"/>
  <c r="M12" i="15"/>
  <c r="X13" i="15"/>
  <c r="W14" i="15"/>
  <c r="R15" i="15"/>
  <c r="AH15" i="15"/>
  <c r="M20" i="15"/>
  <c r="O22" i="15"/>
  <c r="AE22" i="15"/>
  <c r="R8" i="15"/>
  <c r="Z8" i="15"/>
  <c r="AH8" i="15"/>
  <c r="S10" i="15"/>
  <c r="AA10" i="15"/>
  <c r="AI10" i="15"/>
  <c r="T11" i="15"/>
  <c r="AB11" i="15"/>
  <c r="AJ11" i="15"/>
  <c r="R31" i="15"/>
  <c r="Z31" i="15"/>
  <c r="AH31" i="15"/>
  <c r="S33" i="15"/>
  <c r="AA33" i="15"/>
  <c r="AI33" i="15"/>
  <c r="T34" i="15"/>
  <c r="AB34" i="15"/>
  <c r="AJ34" i="15"/>
  <c r="R53" i="15"/>
  <c r="Z53" i="15"/>
  <c r="AH53" i="15"/>
  <c r="S54" i="15"/>
  <c r="AA54" i="15"/>
  <c r="AI54" i="15"/>
  <c r="T55" i="15"/>
  <c r="AB55" i="15"/>
  <c r="AJ55" i="15"/>
  <c r="S8" i="15"/>
  <c r="AA8" i="15"/>
  <c r="AI8" i="15"/>
  <c r="T10" i="15"/>
  <c r="AB10" i="15"/>
  <c r="S31" i="15"/>
  <c r="AA31" i="15"/>
  <c r="AI31" i="15"/>
  <c r="T33" i="15"/>
  <c r="AB33" i="15"/>
  <c r="S53" i="15"/>
  <c r="AA53" i="15"/>
  <c r="AI53" i="15"/>
  <c r="T54" i="15"/>
  <c r="AB54" i="15"/>
  <c r="S7" i="15"/>
  <c r="AA7" i="15"/>
  <c r="AI7" i="15"/>
  <c r="T8" i="15"/>
  <c r="AB8" i="15"/>
  <c r="AJ8" i="15"/>
  <c r="M10" i="15"/>
  <c r="U10" i="15"/>
  <c r="AC10" i="15"/>
  <c r="N11" i="15"/>
  <c r="V11" i="15"/>
  <c r="AD11" i="15"/>
  <c r="O26" i="15"/>
  <c r="W26" i="15"/>
  <c r="AE26" i="15"/>
  <c r="P27" i="15"/>
  <c r="X27" i="15"/>
  <c r="AF27" i="15"/>
  <c r="Q28" i="15"/>
  <c r="Y28" i="15"/>
  <c r="AG28" i="15"/>
  <c r="R29" i="15"/>
  <c r="Z29" i="15"/>
  <c r="AH29" i="15"/>
  <c r="S30" i="15"/>
  <c r="AA30" i="15"/>
  <c r="AI30" i="15"/>
  <c r="T31" i="15"/>
  <c r="AB31" i="15"/>
  <c r="AJ31" i="15"/>
  <c r="M33" i="15"/>
  <c r="U33" i="15"/>
  <c r="AC33" i="15"/>
  <c r="N34" i="15"/>
  <c r="V34" i="15"/>
  <c r="AD34" i="15"/>
  <c r="O45" i="15"/>
  <c r="W45" i="15"/>
  <c r="AE45" i="15"/>
  <c r="P46" i="15"/>
  <c r="X46" i="15"/>
  <c r="AF46" i="15"/>
  <c r="Q48" i="15"/>
  <c r="Y48" i="15"/>
  <c r="AG48" i="15"/>
  <c r="R49" i="15"/>
  <c r="Z49" i="15"/>
  <c r="AH49" i="15"/>
  <c r="S52" i="15"/>
  <c r="AA52" i="15"/>
  <c r="AI52" i="15"/>
  <c r="T53" i="15"/>
  <c r="AB53" i="15"/>
  <c r="AJ53" i="15"/>
  <c r="M54" i="15"/>
  <c r="U54" i="15"/>
  <c r="AC54" i="15"/>
  <c r="N55" i="15"/>
  <c r="V55" i="15"/>
  <c r="AD55" i="15"/>
  <c r="T7" i="15"/>
  <c r="AB7" i="15"/>
  <c r="AJ7" i="15"/>
  <c r="M8" i="15"/>
  <c r="U8" i="15"/>
  <c r="AC8" i="15"/>
  <c r="N10" i="15"/>
  <c r="V10" i="15"/>
  <c r="AD10" i="15"/>
  <c r="O11" i="15"/>
  <c r="W11" i="15"/>
  <c r="AE11" i="15"/>
  <c r="Q27" i="15"/>
  <c r="Y27" i="15"/>
  <c r="AG27" i="15"/>
  <c r="R28" i="15"/>
  <c r="Z28" i="15"/>
  <c r="AH28" i="15"/>
  <c r="S29" i="15"/>
  <c r="AA29" i="15"/>
  <c r="AI29" i="15"/>
  <c r="T30" i="15"/>
  <c r="AB30" i="15"/>
  <c r="AJ30" i="15"/>
  <c r="M31" i="15"/>
  <c r="U31" i="15"/>
  <c r="AC31" i="15"/>
  <c r="N33" i="15"/>
  <c r="V33" i="15"/>
  <c r="AD33" i="15"/>
  <c r="O34" i="15"/>
  <c r="W34" i="15"/>
  <c r="AE34" i="15"/>
  <c r="Q46" i="15"/>
  <c r="Y46" i="15"/>
  <c r="AG46" i="15"/>
  <c r="R48" i="15"/>
  <c r="Z48" i="15"/>
  <c r="AH48" i="15"/>
  <c r="S49" i="15"/>
  <c r="AA49" i="15"/>
  <c r="AI49" i="15"/>
  <c r="T52" i="15"/>
  <c r="AB52" i="15"/>
  <c r="AJ52" i="15"/>
  <c r="M53" i="15"/>
  <c r="U53" i="15"/>
  <c r="AC53" i="15"/>
  <c r="N54" i="15"/>
  <c r="V54" i="15"/>
  <c r="AD54" i="15"/>
  <c r="O55" i="15"/>
  <c r="W55" i="15"/>
  <c r="AE55" i="15"/>
  <c r="N8" i="15"/>
  <c r="V8" i="15"/>
  <c r="AD8" i="15"/>
  <c r="O10" i="15"/>
  <c r="W10" i="15"/>
  <c r="AE10" i="15"/>
  <c r="P11" i="15"/>
  <c r="X11" i="15"/>
  <c r="AF11" i="15"/>
  <c r="R27" i="15"/>
  <c r="Z27" i="15"/>
  <c r="AH27" i="15"/>
  <c r="S28" i="15"/>
  <c r="AA28" i="15"/>
  <c r="AI28" i="15"/>
  <c r="T29" i="15"/>
  <c r="AB29" i="15"/>
  <c r="N31" i="15"/>
  <c r="V31" i="15"/>
  <c r="AD31" i="15"/>
  <c r="O33" i="15"/>
  <c r="W33" i="15"/>
  <c r="AE33" i="15"/>
  <c r="P34" i="15"/>
  <c r="X34" i="15"/>
  <c r="AF34" i="15"/>
  <c r="R46" i="15"/>
  <c r="Z46" i="15"/>
  <c r="AH46" i="15"/>
  <c r="S48" i="15"/>
  <c r="AA48" i="15"/>
  <c r="AI48" i="15"/>
  <c r="T49" i="15"/>
  <c r="AB49" i="15"/>
  <c r="N53" i="15"/>
  <c r="V53" i="15"/>
  <c r="AD53" i="15"/>
  <c r="O54" i="15"/>
  <c r="W54" i="15"/>
  <c r="AE54" i="15"/>
  <c r="P55" i="15"/>
  <c r="X55" i="15"/>
  <c r="AF55" i="15"/>
  <c r="O8" i="15"/>
  <c r="W8" i="15"/>
  <c r="AE8" i="15"/>
  <c r="P10" i="15"/>
  <c r="X10" i="15"/>
  <c r="AF10" i="15"/>
  <c r="Q11" i="15"/>
  <c r="Y11" i="15"/>
  <c r="S27" i="15"/>
  <c r="AA27" i="15"/>
  <c r="AI27" i="15"/>
  <c r="T28" i="15"/>
  <c r="AB28" i="15"/>
  <c r="O31" i="15"/>
  <c r="W31" i="15"/>
  <c r="AE31" i="15"/>
  <c r="P33" i="15"/>
  <c r="X33" i="15"/>
  <c r="AF33" i="15"/>
  <c r="Q34" i="15"/>
  <c r="Y34" i="15"/>
  <c r="S46" i="15"/>
  <c r="AA46" i="15"/>
  <c r="AI46" i="15"/>
  <c r="T48" i="15"/>
  <c r="AB48" i="15"/>
  <c r="O53" i="15"/>
  <c r="W53" i="15"/>
  <c r="AE53" i="15"/>
  <c r="P54" i="15"/>
  <c r="X54" i="15"/>
  <c r="AF54" i="15"/>
  <c r="Q55" i="15"/>
  <c r="Y55" i="15"/>
  <c r="O7" i="15"/>
  <c r="W7" i="15"/>
  <c r="P8" i="15"/>
  <c r="X8" i="15"/>
  <c r="AF8" i="15"/>
  <c r="Q10" i="15"/>
  <c r="Y10" i="15"/>
  <c r="AG10" i="15"/>
  <c r="R11" i="15"/>
  <c r="Z11" i="15"/>
  <c r="AH11" i="15"/>
  <c r="S26" i="15"/>
  <c r="AA26" i="15"/>
  <c r="T27" i="15"/>
  <c r="AB27" i="15"/>
  <c r="AJ27" i="15"/>
  <c r="M28" i="15"/>
  <c r="U28" i="15"/>
  <c r="AC28" i="15"/>
  <c r="N29" i="15"/>
  <c r="V29" i="15"/>
  <c r="AD29" i="15"/>
  <c r="O30" i="15"/>
  <c r="W30" i="15"/>
  <c r="P31" i="15"/>
  <c r="X31" i="15"/>
  <c r="AF31" i="15"/>
  <c r="Q33" i="15"/>
  <c r="Y33" i="15"/>
  <c r="AG33" i="15"/>
  <c r="R34" i="15"/>
  <c r="Z34" i="15"/>
  <c r="AH34" i="15"/>
  <c r="S45" i="15"/>
  <c r="AA45" i="15"/>
  <c r="T46" i="15"/>
  <c r="AB46" i="15"/>
  <c r="AJ46" i="15"/>
  <c r="M48" i="15"/>
  <c r="U48" i="15"/>
  <c r="AC48" i="15"/>
  <c r="N49" i="15"/>
  <c r="V49" i="15"/>
  <c r="AD49" i="15"/>
  <c r="O52" i="15"/>
  <c r="W52" i="15"/>
  <c r="P53" i="15"/>
  <c r="X53" i="15"/>
  <c r="AF53" i="15"/>
  <c r="Q54" i="15"/>
  <c r="Y54" i="15"/>
  <c r="AG54" i="15"/>
  <c r="R55" i="15"/>
  <c r="Z55" i="15"/>
  <c r="AH55" i="15"/>
  <c r="P7" i="15"/>
  <c r="X7" i="15"/>
  <c r="Q8" i="15"/>
  <c r="Y8" i="15"/>
  <c r="R10" i="15"/>
  <c r="Z10" i="15"/>
  <c r="S11" i="15"/>
  <c r="AA11" i="15"/>
  <c r="T26" i="15"/>
  <c r="AB26" i="15"/>
  <c r="M27" i="15"/>
  <c r="U27" i="15"/>
  <c r="N28" i="15"/>
  <c r="V28" i="15"/>
  <c r="O29" i="15"/>
  <c r="W29" i="15"/>
  <c r="P30" i="15"/>
  <c r="X30" i="15"/>
  <c r="Q31" i="15"/>
  <c r="Y31" i="15"/>
  <c r="R33" i="15"/>
  <c r="Z33" i="15"/>
  <c r="S34" i="15"/>
  <c r="AA34" i="15"/>
  <c r="T45" i="15"/>
  <c r="AB45" i="15"/>
  <c r="M46" i="15"/>
  <c r="U46" i="15"/>
  <c r="N48" i="15"/>
  <c r="V48" i="15"/>
  <c r="O49" i="15"/>
  <c r="W49" i="15"/>
  <c r="P52" i="15"/>
  <c r="X52" i="15"/>
  <c r="Q53" i="15"/>
  <c r="Y53" i="15"/>
  <c r="R54" i="15"/>
  <c r="Z54" i="15"/>
  <c r="S55" i="15"/>
  <c r="AA55" i="15"/>
  <c r="V9" i="15"/>
  <c r="S47" i="15"/>
  <c r="AD47" i="15"/>
  <c r="AF9" i="15"/>
  <c r="X9" i="15"/>
  <c r="P9" i="15"/>
  <c r="AE9" i="15"/>
  <c r="W9" i="15"/>
  <c r="O9" i="15"/>
  <c r="AC9" i="15"/>
  <c r="U9" i="15"/>
  <c r="M9" i="15"/>
  <c r="Y9" i="15"/>
  <c r="AJ9" i="15"/>
  <c r="Z9" i="15"/>
  <c r="U47" i="15"/>
  <c r="N9" i="15"/>
  <c r="AA9" i="15"/>
  <c r="AH47" i="15"/>
  <c r="Z47" i="15"/>
  <c r="R47" i="15"/>
  <c r="AG47" i="15"/>
  <c r="Y47" i="15"/>
  <c r="Q47" i="15"/>
  <c r="AE47" i="15"/>
  <c r="W47" i="15"/>
  <c r="O47" i="15"/>
  <c r="V47" i="15"/>
  <c r="AJ47" i="15"/>
  <c r="Q9" i="15"/>
  <c r="AB9" i="15"/>
  <c r="X47" i="15"/>
  <c r="R9" i="15"/>
  <c r="AD9" i="15"/>
  <c r="AI32" i="15"/>
  <c r="M47" i="15"/>
  <c r="AA47" i="15"/>
  <c r="S9" i="15"/>
  <c r="AG9" i="15"/>
  <c r="AG32" i="15"/>
  <c r="Y32" i="15"/>
  <c r="Q32" i="15"/>
  <c r="AF32" i="15"/>
  <c r="X32" i="15"/>
  <c r="P32" i="15"/>
  <c r="AD32" i="15"/>
  <c r="V32" i="15"/>
  <c r="N32" i="15"/>
  <c r="W32" i="15"/>
  <c r="AJ32" i="15"/>
  <c r="N47" i="15"/>
  <c r="AB47" i="15"/>
  <c r="T9" i="15"/>
  <c r="AH9" i="15"/>
  <c r="P47" i="15"/>
  <c r="AC47" i="15"/>
  <c r="AF36" i="15"/>
  <c r="X36" i="15"/>
  <c r="P36" i="15"/>
  <c r="AE36" i="15"/>
  <c r="W36" i="15"/>
  <c r="O36" i="15"/>
  <c r="AC36" i="15"/>
  <c r="U36" i="15"/>
  <c r="M36" i="15"/>
  <c r="AH36" i="15"/>
  <c r="Z36" i="15"/>
  <c r="R36" i="15"/>
  <c r="AA36" i="15"/>
  <c r="AC43" i="15"/>
  <c r="O5" i="15"/>
  <c r="Y5" i="15"/>
  <c r="AF43" i="15"/>
  <c r="X43" i="15"/>
  <c r="P43" i="15"/>
  <c r="AE43" i="15"/>
  <c r="W43" i="15"/>
  <c r="O43" i="15"/>
  <c r="AD43" i="15"/>
  <c r="V43" i="15"/>
  <c r="N43" i="15"/>
  <c r="AJ43" i="15"/>
  <c r="AB43" i="15"/>
  <c r="T43" i="15"/>
  <c r="AH43" i="15"/>
  <c r="Z43" i="15"/>
  <c r="R43" i="15"/>
  <c r="AG43" i="15"/>
  <c r="Y43" i="15"/>
  <c r="Q43" i="15"/>
  <c r="Q5" i="15"/>
  <c r="AC5" i="15"/>
  <c r="AD35" i="15"/>
  <c r="V35" i="15"/>
  <c r="N35" i="15"/>
  <c r="AJ35" i="15"/>
  <c r="AB35" i="15"/>
  <c r="T35" i="15"/>
  <c r="AG35" i="15"/>
  <c r="Y35" i="15"/>
  <c r="Q35" i="15"/>
  <c r="W35" i="15"/>
  <c r="AI35" i="15"/>
  <c r="Q36" i="15"/>
  <c r="AG36" i="15"/>
  <c r="AD37" i="15"/>
  <c r="V37" i="15"/>
  <c r="N37" i="15"/>
  <c r="AB37" i="15"/>
  <c r="J41" i="15"/>
  <c r="S5" i="15"/>
  <c r="S36" i="15"/>
  <c r="AI36" i="15"/>
  <c r="AH38" i="15"/>
  <c r="Z38" i="15"/>
  <c r="R38" i="15"/>
  <c r="AG38" i="15"/>
  <c r="Y38" i="15"/>
  <c r="Q38" i="15"/>
  <c r="AE38" i="15"/>
  <c r="W38" i="15"/>
  <c r="O38" i="15"/>
  <c r="AJ38" i="15"/>
  <c r="AB38" i="15"/>
  <c r="T38" i="15"/>
  <c r="X38" i="15"/>
  <c r="J39" i="15"/>
  <c r="M43" i="15"/>
  <c r="AJ5" i="15"/>
  <c r="AB5" i="15"/>
  <c r="T5" i="15"/>
  <c r="AH5" i="15"/>
  <c r="Z5" i="15"/>
  <c r="R5" i="15"/>
  <c r="U5" i="15"/>
  <c r="AE5" i="15"/>
  <c r="AC41" i="15"/>
  <c r="U41" i="15"/>
  <c r="M41" i="15"/>
  <c r="AJ41" i="15"/>
  <c r="AB41" i="15"/>
  <c r="T41" i="15"/>
  <c r="AH41" i="15"/>
  <c r="Z41" i="15"/>
  <c r="R41" i="15"/>
  <c r="AF41" i="15"/>
  <c r="X41" i="15"/>
  <c r="P41" i="15"/>
  <c r="AE41" i="15"/>
  <c r="W41" i="15"/>
  <c r="O41" i="15"/>
  <c r="AD41" i="15"/>
  <c r="AD42" i="15"/>
  <c r="V42" i="15"/>
  <c r="N42" i="15"/>
  <c r="AC42" i="15"/>
  <c r="U42" i="15"/>
  <c r="M42" i="15"/>
  <c r="AG42" i="15"/>
  <c r="Y42" i="15"/>
  <c r="Q42" i="15"/>
  <c r="AH42" i="15"/>
  <c r="S43" i="15"/>
  <c r="V5" i="15"/>
  <c r="AF5" i="15"/>
  <c r="O35" i="15"/>
  <c r="AA35" i="15"/>
  <c r="V36" i="15"/>
  <c r="R37" i="15"/>
  <c r="AH37" i="15"/>
  <c r="M38" i="15"/>
  <c r="AC38" i="15"/>
  <c r="AG41" i="15"/>
  <c r="O42" i="15"/>
  <c r="AJ42" i="15"/>
  <c r="U43" i="15"/>
  <c r="M5" i="15"/>
  <c r="W5" i="15"/>
  <c r="AG5" i="15"/>
  <c r="AC6" i="15"/>
  <c r="U6" i="15"/>
  <c r="M6" i="15"/>
  <c r="Y6" i="15"/>
  <c r="P35" i="15"/>
  <c r="AC35" i="15"/>
  <c r="Y36" i="15"/>
  <c r="T37" i="15"/>
  <c r="AJ37" i="15"/>
  <c r="N38" i="15"/>
  <c r="AD38" i="15"/>
  <c r="AC39" i="15"/>
  <c r="U39" i="15"/>
  <c r="M39" i="15"/>
  <c r="AB39" i="15"/>
  <c r="N41" i="15"/>
  <c r="AI41" i="15"/>
  <c r="R42" i="15"/>
  <c r="AA43" i="15"/>
  <c r="P6" i="15"/>
  <c r="X6" i="15"/>
  <c r="AF6" i="15"/>
  <c r="S37" i="15"/>
  <c r="AA37" i="15"/>
  <c r="AI37" i="15"/>
  <c r="P42" i="15"/>
  <c r="X42" i="15"/>
  <c r="AF42" i="15"/>
  <c r="R44" i="15"/>
  <c r="Z44" i="15"/>
  <c r="AH44" i="15"/>
  <c r="S50" i="15"/>
  <c r="AA50" i="15"/>
  <c r="AI50" i="15"/>
  <c r="T51" i="15"/>
  <c r="AB51" i="15"/>
  <c r="AJ51" i="15"/>
  <c r="S44" i="15"/>
  <c r="AA44" i="15"/>
  <c r="AI44" i="15"/>
  <c r="T50" i="15"/>
  <c r="AB50" i="15"/>
  <c r="AJ50" i="15"/>
  <c r="S6" i="15"/>
  <c r="AA6" i="15"/>
  <c r="P39" i="15"/>
  <c r="X39" i="15"/>
  <c r="AF39" i="15"/>
  <c r="Q40" i="15"/>
  <c r="Y40" i="15"/>
  <c r="AG40" i="15"/>
  <c r="S42" i="15"/>
  <c r="AA42" i="15"/>
  <c r="M44" i="15"/>
  <c r="U44" i="15"/>
  <c r="AC44" i="15"/>
  <c r="N50" i="15"/>
  <c r="V50" i="15"/>
  <c r="AD50" i="15"/>
  <c r="O51" i="15"/>
  <c r="W51" i="15"/>
  <c r="AE51" i="15"/>
  <c r="P37" i="15"/>
  <c r="X37" i="15"/>
  <c r="AF37" i="15"/>
  <c r="R39" i="15"/>
  <c r="Z39" i="15"/>
  <c r="AH39" i="15"/>
  <c r="S40" i="15"/>
  <c r="AA40" i="15"/>
  <c r="O44" i="15"/>
  <c r="W44" i="15"/>
  <c r="AE44" i="15"/>
  <c r="P50" i="15"/>
  <c r="X50" i="15"/>
  <c r="AF50" i="15"/>
  <c r="Q51" i="15"/>
  <c r="Y51" i="15"/>
  <c r="AG51" i="15"/>
  <c r="Q37" i="15"/>
  <c r="Y37" i="15"/>
  <c r="S39" i="15"/>
  <c r="AA39" i="15"/>
  <c r="T40" i="15"/>
  <c r="AB40" i="15"/>
  <c r="P44" i="15"/>
  <c r="X44" i="15"/>
  <c r="AF44" i="15"/>
  <c r="Q50" i="15"/>
  <c r="Y50" i="15"/>
  <c r="R51" i="15"/>
  <c r="Z51" i="15"/>
  <c r="AH51" i="15"/>
  <c r="Q44" i="15"/>
  <c r="Y44" i="15"/>
  <c r="R50" i="15"/>
  <c r="Z50" i="15"/>
  <c r="S51" i="15"/>
  <c r="AA51" i="15"/>
  <c r="AI17" i="15"/>
  <c r="AJ19" i="15"/>
  <c r="AD17" i="15"/>
  <c r="V17" i="15"/>
  <c r="N17" i="15"/>
  <c r="AC17" i="15"/>
  <c r="U17" i="15"/>
  <c r="M17" i="15"/>
  <c r="AG17" i="15"/>
  <c r="Y17" i="15"/>
  <c r="Q17" i="15"/>
  <c r="AF17" i="15"/>
  <c r="X17" i="15"/>
  <c r="P17" i="15"/>
  <c r="AF19" i="15"/>
  <c r="T17" i="15"/>
  <c r="N19" i="15"/>
  <c r="AC16" i="15"/>
  <c r="U16" i="15"/>
  <c r="M16" i="15"/>
  <c r="AJ16" i="15"/>
  <c r="AB16" i="15"/>
  <c r="T16" i="15"/>
  <c r="AH16" i="15"/>
  <c r="Z16" i="15"/>
  <c r="R16" i="15"/>
  <c r="AF16" i="15"/>
  <c r="X16" i="15"/>
  <c r="P16" i="15"/>
  <c r="AE16" i="15"/>
  <c r="W16" i="15"/>
  <c r="O16" i="15"/>
  <c r="AD16" i="15"/>
  <c r="V16" i="15"/>
  <c r="N16" i="15"/>
  <c r="Z17" i="15"/>
  <c r="AE18" i="15"/>
  <c r="W18" i="15"/>
  <c r="O18" i="15"/>
  <c r="AD18" i="15"/>
  <c r="V18" i="15"/>
  <c r="N18" i="15"/>
  <c r="AJ18" i="15"/>
  <c r="AB18" i="15"/>
  <c r="T18" i="15"/>
  <c r="AH18" i="15"/>
  <c r="Z18" i="15"/>
  <c r="R18" i="15"/>
  <c r="AG18" i="15"/>
  <c r="Y18" i="15"/>
  <c r="Q18" i="15"/>
  <c r="AF18" i="15"/>
  <c r="X18" i="15"/>
  <c r="P18" i="15"/>
  <c r="T19" i="15"/>
  <c r="AB17" i="15"/>
  <c r="V19" i="15"/>
  <c r="Q16" i="15"/>
  <c r="AH17" i="15"/>
  <c r="M18" i="15"/>
  <c r="AB19" i="15"/>
  <c r="AJ17" i="15"/>
  <c r="R12" i="15"/>
  <c r="Z12" i="15"/>
  <c r="AH12" i="15"/>
  <c r="S13" i="15"/>
  <c r="AA13" i="15"/>
  <c r="T14" i="15"/>
  <c r="AB14" i="15"/>
  <c r="AJ14" i="15"/>
  <c r="M15" i="15"/>
  <c r="U15" i="15"/>
  <c r="AC15" i="15"/>
  <c r="O17" i="15"/>
  <c r="W17" i="15"/>
  <c r="AE17" i="15"/>
  <c r="Q19" i="15"/>
  <c r="Y19" i="15"/>
  <c r="AG19" i="15"/>
  <c r="R20" i="15"/>
  <c r="Z20" i="15"/>
  <c r="AH20" i="15"/>
  <c r="S21" i="15"/>
  <c r="AA21" i="15"/>
  <c r="T22" i="15"/>
  <c r="AB22" i="15"/>
  <c r="AJ22" i="15"/>
  <c r="M23" i="15"/>
  <c r="U23" i="15"/>
  <c r="AC23" i="15"/>
  <c r="N24" i="15"/>
  <c r="V24" i="15"/>
  <c r="AD24" i="15"/>
  <c r="O25" i="15"/>
  <c r="W25" i="15"/>
  <c r="AE25" i="15"/>
  <c r="S12" i="15"/>
  <c r="AA12" i="15"/>
  <c r="AI12" i="15"/>
  <c r="T13" i="15"/>
  <c r="AB13" i="15"/>
  <c r="AJ13" i="15"/>
  <c r="R19" i="15"/>
  <c r="Z19" i="15"/>
  <c r="AH19" i="15"/>
  <c r="S20" i="15"/>
  <c r="AA20" i="15"/>
  <c r="AI20" i="15"/>
  <c r="T21" i="15"/>
  <c r="AB21" i="15"/>
  <c r="AJ21" i="15"/>
  <c r="P25" i="15"/>
  <c r="X25" i="15"/>
  <c r="AF25" i="15"/>
  <c r="T12" i="15"/>
  <c r="AB12" i="15"/>
  <c r="S19" i="15"/>
  <c r="AA19" i="15"/>
  <c r="AI19" i="15"/>
  <c r="T20" i="15"/>
  <c r="AB20" i="15"/>
  <c r="P24" i="15"/>
  <c r="X24" i="15"/>
  <c r="AF24" i="15"/>
  <c r="Q25" i="15"/>
  <c r="Y25" i="15"/>
  <c r="AG25" i="15"/>
  <c r="Q24" i="15"/>
  <c r="Y24" i="15"/>
  <c r="AG24" i="15"/>
  <c r="R25" i="15"/>
  <c r="Z25" i="15"/>
  <c r="AH25" i="15"/>
  <c r="N12" i="15"/>
  <c r="V12" i="15"/>
  <c r="AD12" i="15"/>
  <c r="O13" i="15"/>
  <c r="W13" i="15"/>
  <c r="AE13" i="15"/>
  <c r="P14" i="15"/>
  <c r="X14" i="15"/>
  <c r="AF14" i="15"/>
  <c r="Q15" i="15"/>
  <c r="Y15" i="15"/>
  <c r="AG15" i="15"/>
  <c r="S17" i="15"/>
  <c r="AA17" i="15"/>
  <c r="M19" i="15"/>
  <c r="U19" i="15"/>
  <c r="AC19" i="15"/>
  <c r="N20" i="15"/>
  <c r="V20" i="15"/>
  <c r="AD20" i="15"/>
  <c r="O21" i="15"/>
  <c r="W21" i="15"/>
  <c r="AE21" i="15"/>
  <c r="P22" i="15"/>
  <c r="X22" i="15"/>
  <c r="AF22" i="15"/>
  <c r="Q23" i="15"/>
  <c r="Y23" i="15"/>
  <c r="AG23" i="15"/>
  <c r="R24" i="15"/>
  <c r="Z24" i="15"/>
  <c r="AH24" i="15"/>
  <c r="S25" i="15"/>
  <c r="AA25" i="15"/>
  <c r="AI25" i="15"/>
  <c r="P21" i="15"/>
  <c r="X21" i="15"/>
  <c r="AF21" i="15"/>
  <c r="S24" i="15"/>
  <c r="AA24" i="15"/>
  <c r="AI24" i="15"/>
  <c r="T25" i="15"/>
  <c r="AB25" i="15"/>
  <c r="AJ25" i="15"/>
  <c r="P12" i="15"/>
  <c r="X12" i="15"/>
  <c r="AF12" i="15"/>
  <c r="Q13" i="15"/>
  <c r="Y13" i="15"/>
  <c r="AG13" i="15"/>
  <c r="S15" i="15"/>
  <c r="AA15" i="15"/>
  <c r="AI15" i="15"/>
  <c r="O19" i="15"/>
  <c r="W19" i="15"/>
  <c r="AE19" i="15"/>
  <c r="P20" i="15"/>
  <c r="X20" i="15"/>
  <c r="AF20" i="15"/>
  <c r="Q21" i="15"/>
  <c r="Y21" i="15"/>
  <c r="AG21" i="15"/>
  <c r="R22" i="15"/>
  <c r="Z22" i="15"/>
  <c r="AH22" i="15"/>
  <c r="S23" i="15"/>
  <c r="AA23" i="15"/>
  <c r="T24" i="15"/>
  <c r="AB24" i="15"/>
  <c r="AJ24" i="15"/>
  <c r="M25" i="15"/>
  <c r="U25" i="15"/>
  <c r="AC25" i="15"/>
  <c r="Q12" i="15"/>
  <c r="Y12" i="15"/>
  <c r="R13" i="15"/>
  <c r="Z13" i="15"/>
  <c r="S14" i="15"/>
  <c r="AA14" i="15"/>
  <c r="T15" i="15"/>
  <c r="AB15" i="15"/>
  <c r="P19" i="15"/>
  <c r="X19" i="15"/>
  <c r="Q20" i="15"/>
  <c r="Y20" i="15"/>
  <c r="R21" i="15"/>
  <c r="Z21" i="15"/>
  <c r="S22" i="15"/>
  <c r="AA22" i="15"/>
  <c r="T23" i="15"/>
  <c r="AB23" i="15"/>
  <c r="M24" i="15"/>
  <c r="U24" i="15"/>
  <c r="N25" i="15"/>
  <c r="J14" i="7"/>
  <c r="AI16" i="7"/>
  <c r="Q465" i="7"/>
  <c r="Z9" i="7"/>
  <c r="T161" i="7"/>
  <c r="J427" i="7"/>
  <c r="AH457" i="7"/>
  <c r="N8" i="7"/>
  <c r="AI13" i="7"/>
  <c r="AF206" i="7"/>
  <c r="AA283" i="7"/>
  <c r="J445" i="7"/>
  <c r="S97" i="7"/>
  <c r="Q103" i="7"/>
  <c r="J128" i="7"/>
  <c r="V129" i="7"/>
  <c r="U134" i="7"/>
  <c r="AC145" i="7"/>
  <c r="J232" i="7"/>
  <c r="W37" i="7"/>
  <c r="S146" i="7"/>
  <c r="Z233" i="7"/>
  <c r="T257" i="7"/>
  <c r="AC24" i="7"/>
  <c r="AD52" i="7"/>
  <c r="AG166" i="7"/>
  <c r="R53" i="7"/>
  <c r="J40" i="7"/>
  <c r="X226" i="7"/>
  <c r="AA169" i="7"/>
  <c r="O303" i="7"/>
  <c r="J249" i="7"/>
  <c r="T353" i="7"/>
  <c r="P371" i="7"/>
  <c r="AI379" i="7"/>
  <c r="AE380" i="7"/>
  <c r="J264" i="7"/>
  <c r="N330" i="7"/>
  <c r="AC60" i="7"/>
  <c r="O174" i="7"/>
  <c r="AA252" i="7"/>
  <c r="AD33" i="7"/>
  <c r="S61" i="7"/>
  <c r="AA204" i="7"/>
  <c r="X323" i="7"/>
  <c r="AB34" i="7"/>
  <c r="J296" i="7"/>
  <c r="J324" i="7"/>
  <c r="AE230" i="7"/>
  <c r="X311" i="7"/>
  <c r="U7" i="7"/>
  <c r="W8" i="7"/>
  <c r="J49" i="7"/>
  <c r="Z348" i="7"/>
  <c r="J434" i="7"/>
  <c r="J448" i="7"/>
  <c r="Y449" i="7"/>
  <c r="J451" i="7"/>
  <c r="S452" i="7"/>
  <c r="O458" i="7"/>
  <c r="AJ82" i="7"/>
  <c r="Z123" i="7"/>
  <c r="J133" i="7"/>
  <c r="J272" i="7"/>
  <c r="J39" i="7"/>
  <c r="AG273" i="7"/>
  <c r="AG40" i="7"/>
  <c r="X197" i="7"/>
  <c r="X326" i="7"/>
  <c r="J184" i="7"/>
  <c r="J28" i="7"/>
  <c r="J170" i="7"/>
  <c r="J304" i="7"/>
  <c r="J305" i="7"/>
  <c r="J354" i="7"/>
  <c r="S401" i="7"/>
  <c r="X8" i="7"/>
  <c r="J383" i="7"/>
  <c r="AI392" i="7"/>
  <c r="AB188" i="7"/>
  <c r="W332" i="7"/>
  <c r="AD254" i="7"/>
  <c r="AG65" i="7"/>
  <c r="AH433" i="7"/>
  <c r="Y427" i="7"/>
  <c r="J432" i="7"/>
  <c r="S464" i="7"/>
  <c r="Y93" i="7"/>
  <c r="Z114" i="7"/>
  <c r="J122" i="7"/>
  <c r="T23" i="7"/>
  <c r="Z244" i="7"/>
  <c r="J182" i="7"/>
  <c r="N249" i="7"/>
  <c r="Z277" i="7"/>
  <c r="J368" i="7"/>
  <c r="M188" i="7"/>
  <c r="AA331" i="7"/>
  <c r="X46" i="7"/>
  <c r="U332" i="7"/>
  <c r="AA333" i="7"/>
  <c r="Z254" i="7"/>
  <c r="M65" i="7"/>
  <c r="R220" i="7"/>
  <c r="U416" i="7"/>
  <c r="J68" i="7"/>
  <c r="AG74" i="7"/>
  <c r="J76" i="7"/>
  <c r="J8" i="7"/>
  <c r="R15" i="7"/>
  <c r="AA315" i="7"/>
  <c r="Y346" i="7"/>
  <c r="Q432" i="7"/>
  <c r="U443" i="7"/>
  <c r="J447" i="7"/>
  <c r="J459" i="7"/>
  <c r="U84" i="7"/>
  <c r="S98" i="7"/>
  <c r="J103" i="7"/>
  <c r="AJ119" i="7"/>
  <c r="J124" i="7"/>
  <c r="J135" i="7"/>
  <c r="AG141" i="7"/>
  <c r="J222" i="7"/>
  <c r="AA51" i="7"/>
  <c r="S271" i="7"/>
  <c r="AH38" i="7"/>
  <c r="AI181" i="7"/>
  <c r="AJ39" i="7"/>
  <c r="U182" i="7"/>
  <c r="J26" i="7"/>
  <c r="AJ236" i="7"/>
  <c r="AE184" i="7"/>
  <c r="AF317" i="7"/>
  <c r="AC248" i="7"/>
  <c r="J186" i="7"/>
  <c r="AC379" i="7"/>
  <c r="AF381" i="7"/>
  <c r="Y188" i="7"/>
  <c r="Y47" i="7"/>
  <c r="AG254" i="7"/>
  <c r="J282" i="7"/>
  <c r="AC65" i="7"/>
  <c r="Y313" i="7"/>
  <c r="Q416" i="7"/>
  <c r="AC444" i="7"/>
  <c r="O446" i="7"/>
  <c r="J428" i="7"/>
  <c r="AH255" i="7"/>
  <c r="AF339" i="7"/>
  <c r="AB443" i="7"/>
  <c r="AH462" i="7"/>
  <c r="J466" i="7"/>
  <c r="Z78" i="7"/>
  <c r="J80" i="7"/>
  <c r="J94" i="7"/>
  <c r="AI95" i="7"/>
  <c r="J97" i="7"/>
  <c r="O116" i="7"/>
  <c r="J118" i="7"/>
  <c r="J121" i="7"/>
  <c r="J140" i="7"/>
  <c r="U209" i="7"/>
  <c r="R234" i="7"/>
  <c r="AE54" i="7"/>
  <c r="U288" i="7"/>
  <c r="J55" i="7"/>
  <c r="AH227" i="7"/>
  <c r="J247" i="7"/>
  <c r="J357" i="7"/>
  <c r="J363" i="7"/>
  <c r="V364" i="7"/>
  <c r="Q387" i="7"/>
  <c r="J395" i="7"/>
  <c r="N396" i="7"/>
  <c r="AF398" i="7"/>
  <c r="AC188" i="7"/>
  <c r="AH254" i="7"/>
  <c r="AJ393" i="7"/>
  <c r="AH396" i="7"/>
  <c r="AB267" i="7"/>
  <c r="S323" i="7"/>
  <c r="M313" i="7"/>
  <c r="AF345" i="7"/>
  <c r="R10" i="7"/>
  <c r="Z11" i="7"/>
  <c r="Z8" i="7"/>
  <c r="AD335" i="7"/>
  <c r="Y103" i="7"/>
  <c r="P270" i="7"/>
  <c r="AJ278" i="7"/>
  <c r="AE33" i="7"/>
  <c r="P323" i="7"/>
  <c r="M426" i="7"/>
  <c r="X285" i="7"/>
  <c r="Z350" i="7"/>
  <c r="Y350" i="7"/>
  <c r="O313" i="7"/>
  <c r="M416" i="7"/>
  <c r="AI433" i="7"/>
  <c r="AC435" i="7"/>
  <c r="M446" i="7"/>
  <c r="J439" i="7"/>
  <c r="AJ158" i="7"/>
  <c r="J177" i="7"/>
  <c r="W420" i="7"/>
  <c r="AH76" i="7"/>
  <c r="R113" i="7"/>
  <c r="AB113" i="7"/>
  <c r="Y76" i="7"/>
  <c r="P76" i="7"/>
  <c r="AE19" i="7"/>
  <c r="R19" i="7"/>
  <c r="O19" i="7"/>
  <c r="S19" i="7"/>
  <c r="R440" i="7"/>
  <c r="AC440" i="7"/>
  <c r="O101" i="7"/>
  <c r="AG101" i="7"/>
  <c r="V101" i="7"/>
  <c r="M101" i="7"/>
  <c r="U29" i="7"/>
  <c r="AE395" i="7"/>
  <c r="N395" i="7"/>
  <c r="AH220" i="7"/>
  <c r="W230" i="7"/>
  <c r="AC416" i="7"/>
  <c r="R433" i="7"/>
  <c r="O435" i="7"/>
  <c r="X444" i="7"/>
  <c r="U446" i="7"/>
  <c r="AJ463" i="7"/>
  <c r="M29" i="7"/>
  <c r="AC29" i="7"/>
  <c r="AE240" i="7"/>
  <c r="AC240" i="7"/>
  <c r="Y240" i="7"/>
  <c r="T19" i="7"/>
  <c r="AD164" i="7"/>
  <c r="AC164" i="7"/>
  <c r="Q164" i="7"/>
  <c r="P164" i="7"/>
  <c r="AD271" i="7"/>
  <c r="AI271" i="7"/>
  <c r="S258" i="7"/>
  <c r="Q258" i="7"/>
  <c r="W229" i="7"/>
  <c r="R229" i="7"/>
  <c r="O229" i="7"/>
  <c r="N229" i="7"/>
  <c r="M229" i="7"/>
  <c r="AJ229" i="7"/>
  <c r="AB229" i="7"/>
  <c r="U162" i="7"/>
  <c r="N427" i="7"/>
  <c r="O163" i="7"/>
  <c r="AD163" i="7"/>
  <c r="J123" i="7"/>
  <c r="AD41" i="7"/>
  <c r="AC41" i="7"/>
  <c r="AC328" i="7"/>
  <c r="Q328" i="7"/>
  <c r="AJ186" i="7"/>
  <c r="Y186" i="7"/>
  <c r="S186" i="7"/>
  <c r="P186" i="7"/>
  <c r="O186" i="7"/>
  <c r="Y65" i="7"/>
  <c r="Q313" i="7"/>
  <c r="J338" i="7"/>
  <c r="J453" i="7"/>
  <c r="AH80" i="7"/>
  <c r="Q80" i="7"/>
  <c r="R235" i="7"/>
  <c r="AF235" i="7"/>
  <c r="X235" i="7"/>
  <c r="V235" i="7"/>
  <c r="N235" i="7"/>
  <c r="AF311" i="7"/>
  <c r="Y416" i="7"/>
  <c r="AI446" i="7"/>
  <c r="Y446" i="7"/>
  <c r="AI465" i="7"/>
  <c r="Z15" i="7"/>
  <c r="P15" i="7"/>
  <c r="O15" i="7"/>
  <c r="AC15" i="7"/>
  <c r="X15" i="7"/>
  <c r="Q15" i="7"/>
  <c r="AA77" i="7"/>
  <c r="Y77" i="7"/>
  <c r="AE102" i="7"/>
  <c r="P102" i="7"/>
  <c r="AG257" i="7"/>
  <c r="AH257" i="7"/>
  <c r="AE214" i="7"/>
  <c r="AA214" i="7"/>
  <c r="N214" i="7"/>
  <c r="AI437" i="7"/>
  <c r="J336" i="7"/>
  <c r="M440" i="7"/>
  <c r="J443" i="7"/>
  <c r="J454" i="7"/>
  <c r="W458" i="7"/>
  <c r="J460" i="7"/>
  <c r="J79" i="7"/>
  <c r="AF80" i="7"/>
  <c r="V84" i="7"/>
  <c r="AD93" i="7"/>
  <c r="T98" i="7"/>
  <c r="J110" i="7"/>
  <c r="AD121" i="7"/>
  <c r="O134" i="7"/>
  <c r="J139" i="7"/>
  <c r="AE143" i="7"/>
  <c r="J22" i="7"/>
  <c r="AI284" i="7"/>
  <c r="AG223" i="7"/>
  <c r="X259" i="7"/>
  <c r="Y149" i="7"/>
  <c r="J260" i="7"/>
  <c r="Q274" i="7"/>
  <c r="P227" i="7"/>
  <c r="AF237" i="7"/>
  <c r="Y56" i="7"/>
  <c r="V185" i="7"/>
  <c r="X262" i="7"/>
  <c r="J290" i="7"/>
  <c r="AI319" i="7"/>
  <c r="AA329" i="7"/>
  <c r="J353" i="7"/>
  <c r="AE359" i="7"/>
  <c r="J361" i="7"/>
  <c r="AB363" i="7"/>
  <c r="U364" i="7"/>
  <c r="J372" i="7"/>
  <c r="J388" i="7"/>
  <c r="J391" i="7"/>
  <c r="J394" i="7"/>
  <c r="W395" i="7"/>
  <c r="Z398" i="7"/>
  <c r="M406" i="7"/>
  <c r="J30" i="7"/>
  <c r="AA201" i="7"/>
  <c r="AG278" i="7"/>
  <c r="J280" i="7"/>
  <c r="Z294" i="7"/>
  <c r="AC156" i="7"/>
  <c r="J190" i="7"/>
  <c r="AF281" i="7"/>
  <c r="J309" i="7"/>
  <c r="N323" i="7"/>
  <c r="Q191" i="7"/>
  <c r="AB421" i="7"/>
  <c r="J15" i="7"/>
  <c r="AD21" i="7"/>
  <c r="N77" i="7"/>
  <c r="J314" i="7"/>
  <c r="N336" i="7"/>
  <c r="AH341" i="7"/>
  <c r="AB344" i="7"/>
  <c r="V348" i="7"/>
  <c r="AG432" i="7"/>
  <c r="Q440" i="7"/>
  <c r="U450" i="7"/>
  <c r="AA87" i="7"/>
  <c r="AB98" i="7"/>
  <c r="AC102" i="7"/>
  <c r="J108" i="7"/>
  <c r="J116" i="7"/>
  <c r="AC120" i="7"/>
  <c r="J126" i="7"/>
  <c r="AC134" i="7"/>
  <c r="J50" i="7"/>
  <c r="AD145" i="7"/>
  <c r="AB193" i="7"/>
  <c r="J208" i="7"/>
  <c r="P223" i="7"/>
  <c r="Q257" i="7"/>
  <c r="R271" i="7"/>
  <c r="V285" i="7"/>
  <c r="J24" i="7"/>
  <c r="J195" i="7"/>
  <c r="P209" i="7"/>
  <c r="Q272" i="7"/>
  <c r="J300" i="7"/>
  <c r="W25" i="7"/>
  <c r="O40" i="7"/>
  <c r="J168" i="7"/>
  <c r="AB302" i="7"/>
  <c r="R227" i="7"/>
  <c r="M237" i="7"/>
  <c r="J303" i="7"/>
  <c r="M185" i="7"/>
  <c r="U228" i="7"/>
  <c r="T29" i="7"/>
  <c r="V350" i="7"/>
  <c r="J364" i="7"/>
  <c r="AD364" i="7"/>
  <c r="J371" i="7"/>
  <c r="X372" i="7"/>
  <c r="Y379" i="7"/>
  <c r="AH388" i="7"/>
  <c r="X396" i="7"/>
  <c r="J399" i="7"/>
  <c r="Z406" i="7"/>
  <c r="J408" i="7"/>
  <c r="J187" i="7"/>
  <c r="P201" i="7"/>
  <c r="Q278" i="7"/>
  <c r="AC320" i="7"/>
  <c r="W293" i="7"/>
  <c r="J331" i="7"/>
  <c r="AH218" i="7"/>
  <c r="Z253" i="7"/>
  <c r="U309" i="7"/>
  <c r="R323" i="7"/>
  <c r="R191" i="7"/>
  <c r="AC296" i="7"/>
  <c r="U426" i="7"/>
  <c r="J457" i="7"/>
  <c r="AG68" i="7"/>
  <c r="AE64" i="7"/>
  <c r="AD436" i="7"/>
  <c r="U440" i="7"/>
  <c r="J452" i="7"/>
  <c r="J78" i="7"/>
  <c r="AI79" i="7"/>
  <c r="AJ98" i="7"/>
  <c r="J134" i="7"/>
  <c r="J138" i="7"/>
  <c r="AF232" i="7"/>
  <c r="AF270" i="7"/>
  <c r="AI147" i="7"/>
  <c r="AA148" i="7"/>
  <c r="J149" i="7"/>
  <c r="AH246" i="7"/>
  <c r="J227" i="7"/>
  <c r="V227" i="7"/>
  <c r="N237" i="7"/>
  <c r="U317" i="7"/>
  <c r="N42" i="7"/>
  <c r="P185" i="7"/>
  <c r="AF249" i="7"/>
  <c r="R305" i="7"/>
  <c r="J379" i="7"/>
  <c r="J381" i="7"/>
  <c r="J384" i="7"/>
  <c r="J390" i="7"/>
  <c r="AA396" i="7"/>
  <c r="J410" i="7"/>
  <c r="AB411" i="7"/>
  <c r="V201" i="7"/>
  <c r="J250" i="7"/>
  <c r="AE278" i="7"/>
  <c r="J216" i="7"/>
  <c r="AH251" i="7"/>
  <c r="J321" i="7"/>
  <c r="AH331" i="7"/>
  <c r="J155" i="7"/>
  <c r="J203" i="7"/>
  <c r="J266" i="7"/>
  <c r="J175" i="7"/>
  <c r="Z190" i="7"/>
  <c r="S204" i="7"/>
  <c r="Y218" i="7"/>
  <c r="J157" i="7"/>
  <c r="AJ176" i="7"/>
  <c r="U191" i="7"/>
  <c r="J268" i="7"/>
  <c r="AJ324" i="7"/>
  <c r="AH19" i="7"/>
  <c r="AJ343" i="7"/>
  <c r="AG95" i="7"/>
  <c r="U109" i="7"/>
  <c r="AF112" i="7"/>
  <c r="O141" i="7"/>
  <c r="S50" i="7"/>
  <c r="S23" i="7"/>
  <c r="AH165" i="7"/>
  <c r="J233" i="7"/>
  <c r="O225" i="7"/>
  <c r="AI318" i="7"/>
  <c r="O249" i="7"/>
  <c r="Z371" i="7"/>
  <c r="U374" i="7"/>
  <c r="J386" i="7"/>
  <c r="AJ396" i="7"/>
  <c r="AG410" i="7"/>
  <c r="J172" i="7"/>
  <c r="AI216" i="7"/>
  <c r="AD279" i="7"/>
  <c r="Y321" i="7"/>
  <c r="N331" i="7"/>
  <c r="AH155" i="7"/>
  <c r="J189" i="7"/>
  <c r="AB266" i="7"/>
  <c r="AE175" i="7"/>
  <c r="W190" i="7"/>
  <c r="M281" i="7"/>
  <c r="AD191" i="7"/>
  <c r="N324" i="7"/>
  <c r="Y10" i="7"/>
  <c r="O160" i="7"/>
  <c r="AB425" i="7"/>
  <c r="W426" i="7"/>
  <c r="V70" i="7"/>
  <c r="U75" i="7"/>
  <c r="AG76" i="7"/>
  <c r="AA5" i="7"/>
  <c r="T64" i="7"/>
  <c r="J178" i="7"/>
  <c r="J312" i="7"/>
  <c r="U325" i="7"/>
  <c r="X436" i="7"/>
  <c r="AF448" i="7"/>
  <c r="AH458" i="7"/>
  <c r="AI462" i="7"/>
  <c r="J81" i="7"/>
  <c r="V82" i="7"/>
  <c r="AE85" i="7"/>
  <c r="AH94" i="7"/>
  <c r="P95" i="7"/>
  <c r="AH104" i="7"/>
  <c r="AA105" i="7"/>
  <c r="M108" i="7"/>
  <c r="J114" i="7"/>
  <c r="P141" i="7"/>
  <c r="AA298" i="7"/>
  <c r="T146" i="7"/>
  <c r="J224" i="7"/>
  <c r="AI234" i="7"/>
  <c r="Y53" i="7"/>
  <c r="Q149" i="7"/>
  <c r="AC246" i="7"/>
  <c r="J316" i="7"/>
  <c r="R303" i="7"/>
  <c r="AF151" i="7"/>
  <c r="AD152" i="7"/>
  <c r="R249" i="7"/>
  <c r="J277" i="7"/>
  <c r="AH352" i="7"/>
  <c r="T363" i="7"/>
  <c r="N364" i="7"/>
  <c r="AC387" i="7"/>
  <c r="P330" i="7"/>
  <c r="V331" i="7"/>
  <c r="S32" i="7"/>
  <c r="AG332" i="7"/>
  <c r="AC33" i="7"/>
  <c r="O281" i="7"/>
  <c r="AF323" i="7"/>
  <c r="J62" i="7"/>
  <c r="O324" i="7"/>
  <c r="P334" i="7"/>
  <c r="AG9" i="7"/>
  <c r="X426" i="7"/>
  <c r="X67" i="7"/>
  <c r="AF72" i="7"/>
  <c r="J74" i="7"/>
  <c r="J7" i="7"/>
  <c r="AD17" i="7"/>
  <c r="AG64" i="7"/>
  <c r="J163" i="7"/>
  <c r="J221" i="7"/>
  <c r="AH269" i="7"/>
  <c r="J315" i="7"/>
  <c r="S342" i="7"/>
  <c r="J344" i="7"/>
  <c r="AE415" i="7"/>
  <c r="R419" i="7"/>
  <c r="AD434" i="7"/>
  <c r="AH451" i="7"/>
  <c r="AI466" i="7"/>
  <c r="N98" i="7"/>
  <c r="P103" i="7"/>
  <c r="M107" i="7"/>
  <c r="U108" i="7"/>
  <c r="R114" i="7"/>
  <c r="AH115" i="7"/>
  <c r="Y125" i="7"/>
  <c r="J127" i="7"/>
  <c r="M134" i="7"/>
  <c r="U141" i="7"/>
  <c r="AE193" i="7"/>
  <c r="AD207" i="7"/>
  <c r="AC299" i="7"/>
  <c r="AI224" i="7"/>
  <c r="AA286" i="7"/>
  <c r="J41" i="7"/>
  <c r="P198" i="7"/>
  <c r="M227" i="7"/>
  <c r="AD247" i="7"/>
  <c r="T199" i="7"/>
  <c r="V277" i="7"/>
  <c r="T364" i="7"/>
  <c r="AF365" i="7"/>
  <c r="N379" i="7"/>
  <c r="Q380" i="7"/>
  <c r="AE401" i="7"/>
  <c r="T172" i="7"/>
  <c r="AH292" i="7"/>
  <c r="J320" i="7"/>
  <c r="Q324" i="7"/>
  <c r="J63" i="7"/>
  <c r="M465" i="7"/>
  <c r="U9" i="7"/>
  <c r="AE160" i="7"/>
  <c r="AE424" i="7"/>
  <c r="AD427" i="7"/>
  <c r="X74" i="7"/>
  <c r="AI312" i="7"/>
  <c r="AG312" i="7"/>
  <c r="AD337" i="7"/>
  <c r="P337" i="7"/>
  <c r="P449" i="7"/>
  <c r="AF449" i="7"/>
  <c r="V456" i="7"/>
  <c r="AH456" i="7"/>
  <c r="X345" i="7"/>
  <c r="AI439" i="7"/>
  <c r="J12" i="7"/>
  <c r="W423" i="7"/>
  <c r="J426" i="7"/>
  <c r="AA429" i="7"/>
  <c r="AJ240" i="7"/>
  <c r="AJ457" i="7"/>
  <c r="X68" i="7"/>
  <c r="X72" i="7"/>
  <c r="R5" i="7"/>
  <c r="M17" i="7"/>
  <c r="T21" i="7"/>
  <c r="AH77" i="7"/>
  <c r="U178" i="7"/>
  <c r="P192" i="7"/>
  <c r="J335" i="7"/>
  <c r="Q341" i="7"/>
  <c r="U344" i="7"/>
  <c r="J348" i="7"/>
  <c r="AC417" i="7"/>
  <c r="J418" i="7"/>
  <c r="W436" i="7"/>
  <c r="V440" i="7"/>
  <c r="R441" i="7"/>
  <c r="AF450" i="7"/>
  <c r="R458" i="7"/>
  <c r="AB464" i="7"/>
  <c r="T464" i="7"/>
  <c r="W87" i="7"/>
  <c r="M240" i="7"/>
  <c r="Q437" i="7"/>
  <c r="R457" i="7"/>
  <c r="AE68" i="7"/>
  <c r="J71" i="7"/>
  <c r="O72" i="7"/>
  <c r="X5" i="7"/>
  <c r="AH15" i="7"/>
  <c r="N17" i="7"/>
  <c r="Y21" i="7"/>
  <c r="V192" i="7"/>
  <c r="Q312" i="7"/>
  <c r="AJ335" i="7"/>
  <c r="Q335" i="7"/>
  <c r="O337" i="7"/>
  <c r="U341" i="7"/>
  <c r="P417" i="7"/>
  <c r="Z447" i="7"/>
  <c r="N447" i="7"/>
  <c r="Q449" i="7"/>
  <c r="V450" i="7"/>
  <c r="U456" i="7"/>
  <c r="AJ63" i="7"/>
  <c r="U65" i="7"/>
  <c r="AG313" i="7"/>
  <c r="J340" i="7"/>
  <c r="AG446" i="7"/>
  <c r="J455" i="7"/>
  <c r="Y465" i="7"/>
  <c r="R345" i="7"/>
  <c r="Q439" i="7"/>
  <c r="AH9" i="7"/>
  <c r="V10" i="7"/>
  <c r="AI11" i="7"/>
  <c r="J159" i="7"/>
  <c r="AD177" i="7"/>
  <c r="M423" i="7"/>
  <c r="AJ429" i="7"/>
  <c r="N240" i="7"/>
  <c r="AA437" i="7"/>
  <c r="AB457" i="7"/>
  <c r="J70" i="7"/>
  <c r="V72" i="7"/>
  <c r="AJ15" i="7"/>
  <c r="Q17" i="7"/>
  <c r="AB19" i="7"/>
  <c r="AI19" i="7"/>
  <c r="J21" i="7"/>
  <c r="P64" i="7"/>
  <c r="U66" i="7"/>
  <c r="Z163" i="7"/>
  <c r="Y192" i="7"/>
  <c r="J283" i="7"/>
  <c r="AG297" i="7"/>
  <c r="R312" i="7"/>
  <c r="W337" i="7"/>
  <c r="AG339" i="7"/>
  <c r="V341" i="7"/>
  <c r="R342" i="7"/>
  <c r="AC348" i="7"/>
  <c r="O415" i="7"/>
  <c r="X417" i="7"/>
  <c r="Z418" i="7"/>
  <c r="AH440" i="7"/>
  <c r="AI443" i="7"/>
  <c r="AJ443" i="7"/>
  <c r="R447" i="7"/>
  <c r="X449" i="7"/>
  <c r="AD461" i="7"/>
  <c r="J16" i="7"/>
  <c r="AD311" i="7"/>
  <c r="AD313" i="7"/>
  <c r="S340" i="7"/>
  <c r="AI455" i="7"/>
  <c r="AC465" i="7"/>
  <c r="AH345" i="7"/>
  <c r="AA439" i="7"/>
  <c r="N160" i="7"/>
  <c r="AB161" i="7"/>
  <c r="M162" i="7"/>
  <c r="AB422" i="7"/>
  <c r="AD423" i="7"/>
  <c r="J425" i="7"/>
  <c r="V427" i="7"/>
  <c r="AD67" i="7"/>
  <c r="P240" i="7"/>
  <c r="AG437" i="7"/>
  <c r="Y13" i="7"/>
  <c r="R17" i="7"/>
  <c r="Q64" i="7"/>
  <c r="AB192" i="7"/>
  <c r="J269" i="7"/>
  <c r="U312" i="7"/>
  <c r="AA314" i="7"/>
  <c r="U335" i="7"/>
  <c r="X337" i="7"/>
  <c r="AF415" i="7"/>
  <c r="Y417" i="7"/>
  <c r="Q460" i="7"/>
  <c r="AF460" i="7"/>
  <c r="Y460" i="7"/>
  <c r="Z86" i="7"/>
  <c r="AG465" i="7"/>
  <c r="Z10" i="7"/>
  <c r="S160" i="7"/>
  <c r="X162" i="7"/>
  <c r="J421" i="7"/>
  <c r="Y17" i="7"/>
  <c r="V312" i="7"/>
  <c r="AE337" i="7"/>
  <c r="AF417" i="7"/>
  <c r="J441" i="7"/>
  <c r="W447" i="7"/>
  <c r="M461" i="7"/>
  <c r="W86" i="7"/>
  <c r="AF86" i="7"/>
  <c r="V160" i="7"/>
  <c r="Y162" i="7"/>
  <c r="J69" i="7"/>
  <c r="Y70" i="7"/>
  <c r="AA75" i="7"/>
  <c r="Z5" i="7"/>
  <c r="Z17" i="7"/>
  <c r="X21" i="7"/>
  <c r="AD35" i="7"/>
  <c r="O269" i="7"/>
  <c r="N269" i="7"/>
  <c r="AH312" i="7"/>
  <c r="J337" i="7"/>
  <c r="AG417" i="7"/>
  <c r="AH447" i="7"/>
  <c r="AA452" i="7"/>
  <c r="V458" i="7"/>
  <c r="AE459" i="7"/>
  <c r="P460" i="7"/>
  <c r="U461" i="7"/>
  <c r="M78" i="7"/>
  <c r="AG88" i="7"/>
  <c r="R88" i="7"/>
  <c r="Z88" i="7"/>
  <c r="AE14" i="7"/>
  <c r="AE338" i="7"/>
  <c r="AI416" i="7"/>
  <c r="AE435" i="7"/>
  <c r="AF444" i="7"/>
  <c r="Q446" i="7"/>
  <c r="AE453" i="7"/>
  <c r="J463" i="7"/>
  <c r="J345" i="7"/>
  <c r="M9" i="7"/>
  <c r="W160" i="7"/>
  <c r="AF162" i="7"/>
  <c r="J420" i="7"/>
  <c r="J423" i="7"/>
  <c r="J429" i="7"/>
  <c r="AF70" i="7"/>
  <c r="O74" i="7"/>
  <c r="W7" i="7"/>
  <c r="P21" i="7"/>
  <c r="J64" i="7"/>
  <c r="J77" i="7"/>
  <c r="J206" i="7"/>
  <c r="J255" i="7"/>
  <c r="AF283" i="7"/>
  <c r="AI341" i="7"/>
  <c r="R341" i="7"/>
  <c r="J342" i="7"/>
  <c r="J343" i="7"/>
  <c r="T344" i="7"/>
  <c r="M344" i="7"/>
  <c r="AJ346" i="7"/>
  <c r="AD346" i="7"/>
  <c r="AC346" i="7"/>
  <c r="AH419" i="7"/>
  <c r="J431" i="7"/>
  <c r="O436" i="7"/>
  <c r="AI441" i="7"/>
  <c r="S441" i="7"/>
  <c r="AA441" i="7"/>
  <c r="X460" i="7"/>
  <c r="AH461" i="7"/>
  <c r="Q101" i="7"/>
  <c r="Z102" i="7"/>
  <c r="X116" i="7"/>
  <c r="Q121" i="7"/>
  <c r="T145" i="7"/>
  <c r="Z164" i="7"/>
  <c r="R232" i="7"/>
  <c r="AI242" i="7"/>
  <c r="AF257" i="7"/>
  <c r="AG271" i="7"/>
  <c r="AI285" i="7"/>
  <c r="AD24" i="7"/>
  <c r="T147" i="7"/>
  <c r="J181" i="7"/>
  <c r="J53" i="7"/>
  <c r="X148" i="7"/>
  <c r="J196" i="7"/>
  <c r="J245" i="7"/>
  <c r="Y40" i="7"/>
  <c r="Y226" i="7"/>
  <c r="T236" i="7"/>
  <c r="AB246" i="7"/>
  <c r="S274" i="7"/>
  <c r="AA302" i="7"/>
  <c r="Q289" i="7"/>
  <c r="Y327" i="7"/>
  <c r="U28" i="7"/>
  <c r="AB42" i="7"/>
  <c r="AG151" i="7"/>
  <c r="J185" i="7"/>
  <c r="AE185" i="7"/>
  <c r="V199" i="7"/>
  <c r="J276" i="7"/>
  <c r="R57" i="7"/>
  <c r="J291" i="7"/>
  <c r="S352" i="7"/>
  <c r="U359" i="7"/>
  <c r="J362" i="7"/>
  <c r="S363" i="7"/>
  <c r="AH371" i="7"/>
  <c r="S372" i="7"/>
  <c r="X381" i="7"/>
  <c r="V215" i="7"/>
  <c r="W215" i="7"/>
  <c r="AJ215" i="7"/>
  <c r="AG206" i="7"/>
  <c r="AG255" i="7"/>
  <c r="AI342" i="7"/>
  <c r="AJ432" i="7"/>
  <c r="AF438" i="7"/>
  <c r="AC447" i="7"/>
  <c r="J458" i="7"/>
  <c r="AJ78" i="7"/>
  <c r="J82" i="7"/>
  <c r="AJ84" i="7"/>
  <c r="AI87" i="7"/>
  <c r="J95" i="7"/>
  <c r="U101" i="7"/>
  <c r="AJ108" i="7"/>
  <c r="O109" i="7"/>
  <c r="AA116" i="7"/>
  <c r="V121" i="7"/>
  <c r="Z134" i="7"/>
  <c r="AA141" i="7"/>
  <c r="AH141" i="7"/>
  <c r="U145" i="7"/>
  <c r="U232" i="7"/>
  <c r="R298" i="7"/>
  <c r="AI23" i="7"/>
  <c r="R51" i="7"/>
  <c r="AI146" i="7"/>
  <c r="AD180" i="7"/>
  <c r="AA223" i="7"/>
  <c r="AI223" i="7"/>
  <c r="J243" i="7"/>
  <c r="AF24" i="7"/>
  <c r="AJ25" i="7"/>
  <c r="AF25" i="7"/>
  <c r="AC39" i="7"/>
  <c r="AD39" i="7"/>
  <c r="W53" i="7"/>
  <c r="Q53" i="7"/>
  <c r="J148" i="7"/>
  <c r="AD226" i="7"/>
  <c r="Z236" i="7"/>
  <c r="AC274" i="7"/>
  <c r="J261" i="7"/>
  <c r="S289" i="7"/>
  <c r="AC28" i="7"/>
  <c r="AF42" i="7"/>
  <c r="J151" i="7"/>
  <c r="AJ185" i="7"/>
  <c r="AB199" i="7"/>
  <c r="AF318" i="7"/>
  <c r="T249" i="7"/>
  <c r="AH249" i="7"/>
  <c r="J352" i="7"/>
  <c r="J370" i="7"/>
  <c r="V371" i="7"/>
  <c r="Q371" i="7"/>
  <c r="Z381" i="7"/>
  <c r="J392" i="7"/>
  <c r="AI408" i="7"/>
  <c r="Y215" i="7"/>
  <c r="AF102" i="7"/>
  <c r="W121" i="7"/>
  <c r="Z232" i="7"/>
  <c r="AI148" i="7"/>
  <c r="AH40" i="7"/>
  <c r="AA236" i="7"/>
  <c r="W237" i="7"/>
  <c r="U237" i="7"/>
  <c r="AB289" i="7"/>
  <c r="AB352" i="7"/>
  <c r="AG173" i="7"/>
  <c r="AC449" i="7"/>
  <c r="Y461" i="7"/>
  <c r="J88" i="7"/>
  <c r="V92" i="7"/>
  <c r="AD101" i="7"/>
  <c r="N102" i="7"/>
  <c r="AH102" i="7"/>
  <c r="Z112" i="7"/>
  <c r="AC121" i="7"/>
  <c r="AJ125" i="7"/>
  <c r="Q129" i="7"/>
  <c r="J137" i="7"/>
  <c r="J142" i="7"/>
  <c r="AH145" i="7"/>
  <c r="Q179" i="7"/>
  <c r="AD232" i="7"/>
  <c r="AG270" i="7"/>
  <c r="J284" i="7"/>
  <c r="O298" i="7"/>
  <c r="Q23" i="7"/>
  <c r="AI37" i="7"/>
  <c r="N51" i="7"/>
  <c r="Q146" i="7"/>
  <c r="U165" i="7"/>
  <c r="N223" i="7"/>
  <c r="W243" i="7"/>
  <c r="J38" i="7"/>
  <c r="J286" i="7"/>
  <c r="P25" i="7"/>
  <c r="P39" i="7"/>
  <c r="O53" i="7"/>
  <c r="AE148" i="7"/>
  <c r="AH148" i="7"/>
  <c r="Q245" i="7"/>
  <c r="AE259" i="7"/>
  <c r="AI40" i="7"/>
  <c r="P40" i="7"/>
  <c r="AJ40" i="7"/>
  <c r="AD236" i="7"/>
  <c r="AG302" i="7"/>
  <c r="AE237" i="7"/>
  <c r="J289" i="7"/>
  <c r="AB277" i="7"/>
  <c r="X352" i="7"/>
  <c r="AF352" i="7"/>
  <c r="J355" i="7"/>
  <c r="J360" i="7"/>
  <c r="AH367" i="7"/>
  <c r="T370" i="7"/>
  <c r="AD370" i="7"/>
  <c r="N371" i="7"/>
  <c r="Y374" i="7"/>
  <c r="X389" i="7"/>
  <c r="Z389" i="7"/>
  <c r="AD173" i="7"/>
  <c r="Q173" i="7"/>
  <c r="O173" i="7"/>
  <c r="N173" i="7"/>
  <c r="N93" i="7"/>
  <c r="R94" i="7"/>
  <c r="J98" i="7"/>
  <c r="J100" i="7"/>
  <c r="AE101" i="7"/>
  <c r="O102" i="7"/>
  <c r="J105" i="7"/>
  <c r="AJ107" i="7"/>
  <c r="X108" i="7"/>
  <c r="AH112" i="7"/>
  <c r="J115" i="7"/>
  <c r="J117" i="7"/>
  <c r="J120" i="7"/>
  <c r="AG121" i="7"/>
  <c r="Y129" i="7"/>
  <c r="AG132" i="7"/>
  <c r="O135" i="7"/>
  <c r="AH232" i="7"/>
  <c r="AC26" i="7"/>
  <c r="R26" i="7"/>
  <c r="Y57" i="7"/>
  <c r="Q57" i="7"/>
  <c r="AI352" i="7"/>
  <c r="X359" i="7"/>
  <c r="W359" i="7"/>
  <c r="AD372" i="7"/>
  <c r="Z372" i="7"/>
  <c r="AB377" i="7"/>
  <c r="AF389" i="7"/>
  <c r="X295" i="7"/>
  <c r="M295" i="7"/>
  <c r="AB22" i="7"/>
  <c r="J194" i="7"/>
  <c r="U208" i="7"/>
  <c r="AB24" i="7"/>
  <c r="V181" i="7"/>
  <c r="AE286" i="7"/>
  <c r="S286" i="7"/>
  <c r="AF300" i="7"/>
  <c r="AG39" i="7"/>
  <c r="O148" i="7"/>
  <c r="W245" i="7"/>
  <c r="Z151" i="7"/>
  <c r="AF262" i="7"/>
  <c r="P304" i="7"/>
  <c r="AH57" i="7"/>
  <c r="J351" i="7"/>
  <c r="N352" i="7"/>
  <c r="AJ352" i="7"/>
  <c r="W360" i="7"/>
  <c r="Z360" i="7"/>
  <c r="R371" i="7"/>
  <c r="Z373" i="7"/>
  <c r="AH373" i="7"/>
  <c r="AG373" i="7"/>
  <c r="AD400" i="7"/>
  <c r="AB400" i="7"/>
  <c r="P404" i="7"/>
  <c r="AJ203" i="7"/>
  <c r="U203" i="7"/>
  <c r="O203" i="7"/>
  <c r="U86" i="7"/>
  <c r="S87" i="7"/>
  <c r="Y88" i="7"/>
  <c r="AD92" i="7"/>
  <c r="X94" i="7"/>
  <c r="X95" i="7"/>
  <c r="V98" i="7"/>
  <c r="N101" i="7"/>
  <c r="R102" i="7"/>
  <c r="J113" i="7"/>
  <c r="AC114" i="7"/>
  <c r="AI115" i="7"/>
  <c r="M116" i="7"/>
  <c r="J119" i="7"/>
  <c r="X121" i="7"/>
  <c r="U124" i="7"/>
  <c r="AC129" i="7"/>
  <c r="AB132" i="7"/>
  <c r="AE134" i="7"/>
  <c r="J136" i="7"/>
  <c r="X141" i="7"/>
  <c r="AE50" i="7"/>
  <c r="J164" i="7"/>
  <c r="M232" i="7"/>
  <c r="Q270" i="7"/>
  <c r="AG23" i="7"/>
  <c r="AG146" i="7"/>
  <c r="AI194" i="7"/>
  <c r="X223" i="7"/>
  <c r="Y233" i="7"/>
  <c r="J257" i="7"/>
  <c r="J285" i="7"/>
  <c r="Q24" i="7"/>
  <c r="Z38" i="7"/>
  <c r="AG209" i="7"/>
  <c r="J244" i="7"/>
  <c r="AG53" i="7"/>
  <c r="S148" i="7"/>
  <c r="AA167" i="7"/>
  <c r="N210" i="7"/>
  <c r="J235" i="7"/>
  <c r="Z245" i="7"/>
  <c r="R259" i="7"/>
  <c r="X301" i="7"/>
  <c r="Z301" i="7"/>
  <c r="M26" i="7"/>
  <c r="R40" i="7"/>
  <c r="AH149" i="7"/>
  <c r="AJ260" i="7"/>
  <c r="AI274" i="7"/>
  <c r="S302" i="7"/>
  <c r="J27" i="7"/>
  <c r="AI198" i="7"/>
  <c r="O198" i="7"/>
  <c r="AG227" i="7"/>
  <c r="V237" i="7"/>
  <c r="S247" i="7"/>
  <c r="J275" i="7"/>
  <c r="Q28" i="7"/>
  <c r="AJ56" i="7"/>
  <c r="AC151" i="7"/>
  <c r="R185" i="7"/>
  <c r="AI199" i="7"/>
  <c r="P29" i="7"/>
  <c r="M57" i="7"/>
  <c r="S229" i="7"/>
  <c r="AE229" i="7"/>
  <c r="AC229" i="7"/>
  <c r="W249" i="7"/>
  <c r="AG277" i="7"/>
  <c r="O352" i="7"/>
  <c r="U355" i="7"/>
  <c r="AJ356" i="7"/>
  <c r="P359" i="7"/>
  <c r="S361" i="7"/>
  <c r="AD371" i="7"/>
  <c r="N372" i="7"/>
  <c r="AJ154" i="7"/>
  <c r="AB154" i="7"/>
  <c r="AA154" i="7"/>
  <c r="R154" i="7"/>
  <c r="AI440" i="7"/>
  <c r="AG440" i="7"/>
  <c r="R461" i="7"/>
  <c r="X80" i="7"/>
  <c r="U81" i="7"/>
  <c r="W102" i="7"/>
  <c r="AF103" i="7"/>
  <c r="M121" i="7"/>
  <c r="J129" i="7"/>
  <c r="Y141" i="7"/>
  <c r="O145" i="7"/>
  <c r="N232" i="7"/>
  <c r="S270" i="7"/>
  <c r="AF223" i="7"/>
  <c r="R24" i="7"/>
  <c r="V286" i="7"/>
  <c r="AH53" i="7"/>
  <c r="W148" i="7"/>
  <c r="AG245" i="7"/>
  <c r="W259" i="7"/>
  <c r="V26" i="7"/>
  <c r="S40" i="7"/>
  <c r="U226" i="7"/>
  <c r="Q236" i="7"/>
  <c r="T302" i="7"/>
  <c r="Z184" i="7"/>
  <c r="M184" i="7"/>
  <c r="Z237" i="7"/>
  <c r="T247" i="7"/>
  <c r="M289" i="7"/>
  <c r="AD303" i="7"/>
  <c r="AC303" i="7"/>
  <c r="X327" i="7"/>
  <c r="T185" i="7"/>
  <c r="O328" i="7"/>
  <c r="U328" i="7"/>
  <c r="N57" i="7"/>
  <c r="Y249" i="7"/>
  <c r="Q352" i="7"/>
  <c r="N355" i="7"/>
  <c r="Q359" i="7"/>
  <c r="Q360" i="7"/>
  <c r="AF371" i="7"/>
  <c r="P372" i="7"/>
  <c r="Q373" i="7"/>
  <c r="W380" i="7"/>
  <c r="Y380" i="7"/>
  <c r="AI387" i="7"/>
  <c r="X387" i="7"/>
  <c r="N387" i="7"/>
  <c r="N400" i="7"/>
  <c r="AG59" i="7"/>
  <c r="V59" i="7"/>
  <c r="AD310" i="7"/>
  <c r="AE310" i="7"/>
  <c r="N310" i="7"/>
  <c r="V44" i="7"/>
  <c r="J330" i="7"/>
  <c r="X330" i="7"/>
  <c r="AH188" i="7"/>
  <c r="Z188" i="7"/>
  <c r="J293" i="7"/>
  <c r="AE293" i="7"/>
  <c r="W174" i="7"/>
  <c r="T189" i="7"/>
  <c r="Q332" i="7"/>
  <c r="AF33" i="7"/>
  <c r="J156" i="7"/>
  <c r="S190" i="7"/>
  <c r="AC204" i="7"/>
  <c r="AI204" i="7"/>
  <c r="Z218" i="7"/>
  <c r="AA267" i="7"/>
  <c r="AB281" i="7"/>
  <c r="J48" i="7"/>
  <c r="AE205" i="7"/>
  <c r="AD330" i="7"/>
  <c r="V189" i="7"/>
  <c r="AG33" i="7"/>
  <c r="J153" i="7"/>
  <c r="AB189" i="7"/>
  <c r="AH379" i="7"/>
  <c r="W278" i="7"/>
  <c r="U330" i="7"/>
  <c r="AA173" i="7"/>
  <c r="N188" i="7"/>
  <c r="AD188" i="7"/>
  <c r="V60" i="7"/>
  <c r="AJ155" i="7"/>
  <c r="AI189" i="7"/>
  <c r="J294" i="7"/>
  <c r="X332" i="7"/>
  <c r="Q33" i="7"/>
  <c r="AH190" i="7"/>
  <c r="P204" i="7"/>
  <c r="AI281" i="7"/>
  <c r="O176" i="7"/>
  <c r="AE191" i="7"/>
  <c r="V324" i="7"/>
  <c r="V334" i="7"/>
  <c r="AG258" i="7"/>
  <c r="J225" i="7"/>
  <c r="J259" i="7"/>
  <c r="AI183" i="7"/>
  <c r="AH27" i="7"/>
  <c r="J42" i="7"/>
  <c r="J56" i="7"/>
  <c r="AI185" i="7"/>
  <c r="X152" i="7"/>
  <c r="AG186" i="7"/>
  <c r="Z366" i="7"/>
  <c r="J397" i="7"/>
  <c r="J405" i="7"/>
  <c r="N410" i="7"/>
  <c r="U30" i="7"/>
  <c r="X153" i="7"/>
  <c r="AD201" i="7"/>
  <c r="V250" i="7"/>
  <c r="Z278" i="7"/>
  <c r="M330" i="7"/>
  <c r="O188" i="7"/>
  <c r="AE188" i="7"/>
  <c r="AC251" i="7"/>
  <c r="J279" i="7"/>
  <c r="O293" i="7"/>
  <c r="O321" i="7"/>
  <c r="P46" i="7"/>
  <c r="Y60" i="7"/>
  <c r="Z155" i="7"/>
  <c r="J217" i="7"/>
  <c r="R33" i="7"/>
  <c r="AB190" i="7"/>
  <c r="AJ190" i="7"/>
  <c r="Q204" i="7"/>
  <c r="P218" i="7"/>
  <c r="AE323" i="7"/>
  <c r="P176" i="7"/>
  <c r="W191" i="7"/>
  <c r="AG191" i="7"/>
  <c r="J310" i="7"/>
  <c r="AE324" i="7"/>
  <c r="W334" i="7"/>
  <c r="P293" i="7"/>
  <c r="U33" i="7"/>
  <c r="U176" i="7"/>
  <c r="O191" i="7"/>
  <c r="X334" i="7"/>
  <c r="J374" i="7"/>
  <c r="J375" i="7"/>
  <c r="U378" i="7"/>
  <c r="O379" i="7"/>
  <c r="J385" i="7"/>
  <c r="AC386" i="7"/>
  <c r="U395" i="7"/>
  <c r="R396" i="7"/>
  <c r="J412" i="7"/>
  <c r="J44" i="7"/>
  <c r="AB58" i="7"/>
  <c r="S201" i="7"/>
  <c r="J188" i="7"/>
  <c r="R188" i="7"/>
  <c r="J202" i="7"/>
  <c r="U293" i="7"/>
  <c r="W321" i="7"/>
  <c r="S331" i="7"/>
  <c r="AI32" i="7"/>
  <c r="J174" i="7"/>
  <c r="AF189" i="7"/>
  <c r="J322" i="7"/>
  <c r="Z61" i="7"/>
  <c r="Q190" i="7"/>
  <c r="X204" i="7"/>
  <c r="Q218" i="7"/>
  <c r="AI253" i="7"/>
  <c r="O267" i="7"/>
  <c r="AG309" i="7"/>
  <c r="J334" i="7"/>
  <c r="V338" i="7"/>
  <c r="V453" i="7"/>
  <c r="U14" i="7"/>
  <c r="AG14" i="7"/>
  <c r="AA16" i="7"/>
  <c r="J65" i="7"/>
  <c r="N220" i="7"/>
  <c r="J311" i="7"/>
  <c r="U338" i="7"/>
  <c r="AG338" i="7"/>
  <c r="AA340" i="7"/>
  <c r="J416" i="7"/>
  <c r="N433" i="7"/>
  <c r="J444" i="7"/>
  <c r="J446" i="7"/>
  <c r="U453" i="7"/>
  <c r="AG453" i="7"/>
  <c r="AA455" i="7"/>
  <c r="J465" i="7"/>
  <c r="AI18" i="7"/>
  <c r="W18" i="7"/>
  <c r="AH18" i="7"/>
  <c r="Q345" i="7"/>
  <c r="AG345" i="7"/>
  <c r="O439" i="7"/>
  <c r="AH439" i="7"/>
  <c r="AJ9" i="7"/>
  <c r="Y9" i="7"/>
  <c r="J10" i="7"/>
  <c r="AI159" i="7"/>
  <c r="AG159" i="7"/>
  <c r="U159" i="7"/>
  <c r="W159" i="7"/>
  <c r="J160" i="7"/>
  <c r="AA160" i="7"/>
  <c r="P161" i="7"/>
  <c r="AJ162" i="7"/>
  <c r="AC162" i="7"/>
  <c r="N177" i="7"/>
  <c r="AF423" i="7"/>
  <c r="AC423" i="7"/>
  <c r="Z426" i="7"/>
  <c r="X18" i="7"/>
  <c r="X14" i="7"/>
  <c r="AI65" i="7"/>
  <c r="V220" i="7"/>
  <c r="AC230" i="7"/>
  <c r="AC311" i="7"/>
  <c r="AI313" i="7"/>
  <c r="AC313" i="7"/>
  <c r="X338" i="7"/>
  <c r="V433" i="7"/>
  <c r="AC446" i="7"/>
  <c r="X453" i="7"/>
  <c r="M18" i="7"/>
  <c r="Y18" i="7"/>
  <c r="V345" i="7"/>
  <c r="R439" i="7"/>
  <c r="O9" i="7"/>
  <c r="AE9" i="7"/>
  <c r="AH10" i="7"/>
  <c r="R11" i="7"/>
  <c r="M158" i="7"/>
  <c r="M159" i="7"/>
  <c r="Z159" i="7"/>
  <c r="AI160" i="7"/>
  <c r="W161" i="7"/>
  <c r="P162" i="7"/>
  <c r="AH162" i="7"/>
  <c r="V177" i="7"/>
  <c r="Q422" i="7"/>
  <c r="N423" i="7"/>
  <c r="AE423" i="7"/>
  <c r="O424" i="7"/>
  <c r="AE425" i="7"/>
  <c r="O426" i="7"/>
  <c r="AG426" i="7"/>
  <c r="Q427" i="7"/>
  <c r="AH338" i="7"/>
  <c r="AH453" i="7"/>
  <c r="Y159" i="7"/>
  <c r="M14" i="7"/>
  <c r="Y14" i="7"/>
  <c r="Z220" i="7"/>
  <c r="AE313" i="7"/>
  <c r="M338" i="7"/>
  <c r="Y338" i="7"/>
  <c r="J414" i="7"/>
  <c r="Z433" i="7"/>
  <c r="AD444" i="7"/>
  <c r="AD446" i="7"/>
  <c r="AE446" i="7"/>
  <c r="M453" i="7"/>
  <c r="Y453" i="7"/>
  <c r="O18" i="7"/>
  <c r="Z18" i="7"/>
  <c r="W439" i="7"/>
  <c r="Q9" i="7"/>
  <c r="AF9" i="7"/>
  <c r="S11" i="7"/>
  <c r="AB12" i="7"/>
  <c r="Y158" i="7"/>
  <c r="N159" i="7"/>
  <c r="AC159" i="7"/>
  <c r="R162" i="7"/>
  <c r="Y177" i="7"/>
  <c r="O423" i="7"/>
  <c r="AH423" i="7"/>
  <c r="V424" i="7"/>
  <c r="P425" i="7"/>
  <c r="Q426" i="7"/>
  <c r="AH426" i="7"/>
  <c r="R427" i="7"/>
  <c r="N14" i="7"/>
  <c r="Z14" i="7"/>
  <c r="AD220" i="7"/>
  <c r="N338" i="7"/>
  <c r="Z338" i="7"/>
  <c r="AD433" i="7"/>
  <c r="N453" i="7"/>
  <c r="Z453" i="7"/>
  <c r="P18" i="7"/>
  <c r="AC18" i="7"/>
  <c r="AJ345" i="7"/>
  <c r="Y345" i="7"/>
  <c r="Y439" i="7"/>
  <c r="R9" i="7"/>
  <c r="W11" i="7"/>
  <c r="O159" i="7"/>
  <c r="AD159" i="7"/>
  <c r="Z177" i="7"/>
  <c r="Z420" i="7"/>
  <c r="AA420" i="7"/>
  <c r="R423" i="7"/>
  <c r="AA424" i="7"/>
  <c r="P14" i="7"/>
  <c r="AC14" i="7"/>
  <c r="P338" i="7"/>
  <c r="AC338" i="7"/>
  <c r="P453" i="7"/>
  <c r="AC453" i="7"/>
  <c r="Q18" i="7"/>
  <c r="AE18" i="7"/>
  <c r="Z345" i="7"/>
  <c r="Q159" i="7"/>
  <c r="AE159" i="7"/>
  <c r="U423" i="7"/>
  <c r="AI424" i="7"/>
  <c r="AH14" i="7"/>
  <c r="Q14" i="7"/>
  <c r="AD14" i="7"/>
  <c r="T63" i="7"/>
  <c r="Q338" i="7"/>
  <c r="AD338" i="7"/>
  <c r="Q453" i="7"/>
  <c r="AD453" i="7"/>
  <c r="T463" i="7"/>
  <c r="R18" i="7"/>
  <c r="AF18" i="7"/>
  <c r="N345" i="7"/>
  <c r="AD345" i="7"/>
  <c r="AE439" i="7"/>
  <c r="R159" i="7"/>
  <c r="AH159" i="7"/>
  <c r="AH161" i="7"/>
  <c r="AE161" i="7"/>
  <c r="AJ177" i="7"/>
  <c r="Q177" i="7"/>
  <c r="AG177" i="7"/>
  <c r="R14" i="7"/>
  <c r="AF14" i="7"/>
  <c r="S16" i="7"/>
  <c r="AJ220" i="7"/>
  <c r="R338" i="7"/>
  <c r="AF338" i="7"/>
  <c r="AJ433" i="7"/>
  <c r="R453" i="7"/>
  <c r="AF453" i="7"/>
  <c r="S455" i="7"/>
  <c r="U18" i="7"/>
  <c r="AG18" i="7"/>
  <c r="P345" i="7"/>
  <c r="AG439" i="7"/>
  <c r="AI9" i="7"/>
  <c r="AC9" i="7"/>
  <c r="P9" i="7"/>
  <c r="X9" i="7"/>
  <c r="V159" i="7"/>
  <c r="X161" i="7"/>
  <c r="AI162" i="7"/>
  <c r="AG162" i="7"/>
  <c r="Q162" i="7"/>
  <c r="Z162" i="7"/>
  <c r="AH177" i="7"/>
  <c r="AI423" i="7"/>
  <c r="V423" i="7"/>
  <c r="Z423" i="7"/>
  <c r="AI426" i="7"/>
  <c r="AF426" i="7"/>
  <c r="R426" i="7"/>
  <c r="AC426" i="7"/>
  <c r="P426" i="7"/>
  <c r="Y426" i="7"/>
  <c r="AJ427" i="7"/>
  <c r="AG427" i="7"/>
  <c r="Z427" i="7"/>
  <c r="AH427" i="7"/>
  <c r="AJ10" i="7"/>
  <c r="AD10" i="7"/>
  <c r="J161" i="7"/>
  <c r="J424" i="7"/>
  <c r="AH428" i="7"/>
  <c r="AJ347" i="7"/>
  <c r="Y347" i="7"/>
  <c r="O347" i="7"/>
  <c r="AE347" i="7"/>
  <c r="R347" i="7"/>
  <c r="AD347" i="7"/>
  <c r="Q347" i="7"/>
  <c r="AC347" i="7"/>
  <c r="P347" i="7"/>
  <c r="Z347" i="7"/>
  <c r="N347" i="7"/>
  <c r="X347" i="7"/>
  <c r="M347" i="7"/>
  <c r="AH347" i="7"/>
  <c r="W347" i="7"/>
  <c r="AF347" i="7"/>
  <c r="U347" i="7"/>
  <c r="V347" i="7"/>
  <c r="AB429" i="7"/>
  <c r="AG347" i="7"/>
  <c r="X240" i="7"/>
  <c r="X70" i="7"/>
  <c r="N72" i="7"/>
  <c r="N74" i="7"/>
  <c r="Z76" i="7"/>
  <c r="AF5" i="7"/>
  <c r="AJ5" i="7"/>
  <c r="P8" i="7"/>
  <c r="J13" i="7"/>
  <c r="U206" i="7"/>
  <c r="AC336" i="7"/>
  <c r="W336" i="7"/>
  <c r="V336" i="7"/>
  <c r="R336" i="7"/>
  <c r="O336" i="7"/>
  <c r="AE336" i="7"/>
  <c r="Z336" i="7"/>
  <c r="AI67" i="7"/>
  <c r="W67" i="7"/>
  <c r="AE67" i="7"/>
  <c r="AI7" i="7"/>
  <c r="AB7" i="7"/>
  <c r="O7" i="7"/>
  <c r="AC7" i="7"/>
  <c r="Q7" i="7"/>
  <c r="Y7" i="7"/>
  <c r="AB13" i="7"/>
  <c r="N13" i="7"/>
  <c r="AA13" i="7"/>
  <c r="AD13" i="7"/>
  <c r="O13" i="7"/>
  <c r="AJ13" i="7"/>
  <c r="AI35" i="7"/>
  <c r="Z35" i="7"/>
  <c r="N35" i="7"/>
  <c r="Y35" i="7"/>
  <c r="M35" i="7"/>
  <c r="W35" i="7"/>
  <c r="AC35" i="7"/>
  <c r="O35" i="7"/>
  <c r="AG35" i="7"/>
  <c r="AJ255" i="7"/>
  <c r="Z255" i="7"/>
  <c r="N255" i="7"/>
  <c r="Y255" i="7"/>
  <c r="M255" i="7"/>
  <c r="X255" i="7"/>
  <c r="AF255" i="7"/>
  <c r="R255" i="7"/>
  <c r="AC255" i="7"/>
  <c r="P255" i="7"/>
  <c r="AC67" i="7"/>
  <c r="AF67" i="7"/>
  <c r="O240" i="7"/>
  <c r="AD240" i="7"/>
  <c r="AB70" i="7"/>
  <c r="P70" i="7"/>
  <c r="AG70" i="7"/>
  <c r="J72" i="7"/>
  <c r="W72" i="7"/>
  <c r="Y74" i="7"/>
  <c r="AD75" i="7"/>
  <c r="AB76" i="7"/>
  <c r="Q76" i="7"/>
  <c r="X76" i="7"/>
  <c r="AI76" i="7"/>
  <c r="V5" i="7"/>
  <c r="Z7" i="7"/>
  <c r="AF8" i="7"/>
  <c r="AH35" i="7"/>
  <c r="Y206" i="7"/>
  <c r="AD336" i="7"/>
  <c r="AC339" i="7"/>
  <c r="P339" i="7"/>
  <c r="N67" i="7"/>
  <c r="AH70" i="7"/>
  <c r="AF74" i="7"/>
  <c r="M7" i="7"/>
  <c r="AD7" i="7"/>
  <c r="AD8" i="7"/>
  <c r="R8" i="7"/>
  <c r="AA8" i="7"/>
  <c r="P13" i="7"/>
  <c r="Q35" i="7"/>
  <c r="AI241" i="7"/>
  <c r="AC241" i="7"/>
  <c r="T241" i="7"/>
  <c r="P241" i="7"/>
  <c r="AJ241" i="7"/>
  <c r="Q255" i="7"/>
  <c r="AH336" i="7"/>
  <c r="AI100" i="7"/>
  <c r="X100" i="7"/>
  <c r="AC100" i="7"/>
  <c r="V100" i="7"/>
  <c r="U100" i="7"/>
  <c r="P100" i="7"/>
  <c r="N100" i="7"/>
  <c r="AF100" i="7"/>
  <c r="AD100" i="7"/>
  <c r="M100" i="7"/>
  <c r="O67" i="7"/>
  <c r="J240" i="7"/>
  <c r="Q240" i="7"/>
  <c r="AF240" i="7"/>
  <c r="J437" i="7"/>
  <c r="V68" i="7"/>
  <c r="M70" i="7"/>
  <c r="AH72" i="7"/>
  <c r="R75" i="7"/>
  <c r="O76" i="7"/>
  <c r="J5" i="7"/>
  <c r="N7" i="7"/>
  <c r="AE7" i="7"/>
  <c r="M8" i="7"/>
  <c r="AC8" i="7"/>
  <c r="Q13" i="7"/>
  <c r="J19" i="7"/>
  <c r="R35" i="7"/>
  <c r="AI163" i="7"/>
  <c r="AA163" i="7"/>
  <c r="S163" i="7"/>
  <c r="R163" i="7"/>
  <c r="AB163" i="7"/>
  <c r="AI206" i="7"/>
  <c r="AD206" i="7"/>
  <c r="Q206" i="7"/>
  <c r="AC206" i="7"/>
  <c r="O206" i="7"/>
  <c r="Z206" i="7"/>
  <c r="N206" i="7"/>
  <c r="AE206" i="7"/>
  <c r="R206" i="7"/>
  <c r="AH206" i="7"/>
  <c r="J231" i="7"/>
  <c r="AB241" i="7"/>
  <c r="U255" i="7"/>
  <c r="AC269" i="7"/>
  <c r="W269" i="7"/>
  <c r="V269" i="7"/>
  <c r="R269" i="7"/>
  <c r="AE269" i="7"/>
  <c r="Z269" i="7"/>
  <c r="AC434" i="7"/>
  <c r="W434" i="7"/>
  <c r="V434" i="7"/>
  <c r="R434" i="7"/>
  <c r="O434" i="7"/>
  <c r="AH434" i="7"/>
  <c r="N434" i="7"/>
  <c r="AE434" i="7"/>
  <c r="Z434" i="7"/>
  <c r="P67" i="7"/>
  <c r="U240" i="7"/>
  <c r="N70" i="7"/>
  <c r="P74" i="7"/>
  <c r="W74" i="7"/>
  <c r="AH74" i="7"/>
  <c r="R7" i="7"/>
  <c r="AH7" i="7"/>
  <c r="S13" i="7"/>
  <c r="U35" i="7"/>
  <c r="V255" i="7"/>
  <c r="V67" i="7"/>
  <c r="W240" i="7"/>
  <c r="J347" i="7"/>
  <c r="T457" i="7"/>
  <c r="O68" i="7"/>
  <c r="M72" i="7"/>
  <c r="AE74" i="7"/>
  <c r="AH5" i="7"/>
  <c r="O5" i="7"/>
  <c r="AI5" i="7"/>
  <c r="P5" i="7"/>
  <c r="AE5" i="7"/>
  <c r="T7" i="7"/>
  <c r="AJ7" i="7"/>
  <c r="O8" i="7"/>
  <c r="X13" i="7"/>
  <c r="V35" i="7"/>
  <c r="N163" i="7"/>
  <c r="M206" i="7"/>
  <c r="AD255" i="7"/>
  <c r="AF418" i="7"/>
  <c r="V418" i="7"/>
  <c r="U418" i="7"/>
  <c r="AH418" i="7"/>
  <c r="R418" i="7"/>
  <c r="AG418" i="7"/>
  <c r="Q418" i="7"/>
  <c r="AD418" i="7"/>
  <c r="N418" i="7"/>
  <c r="AC418" i="7"/>
  <c r="M418" i="7"/>
  <c r="AI431" i="7"/>
  <c r="AC431" i="7"/>
  <c r="AB431" i="7"/>
  <c r="U431" i="7"/>
  <c r="T431" i="7"/>
  <c r="M431" i="7"/>
  <c r="AJ431" i="7"/>
  <c r="AG445" i="7"/>
  <c r="U445" i="7"/>
  <c r="AF445" i="7"/>
  <c r="R445" i="7"/>
  <c r="AD445" i="7"/>
  <c r="Q445" i="7"/>
  <c r="AC445" i="7"/>
  <c r="P445" i="7"/>
  <c r="Z445" i="7"/>
  <c r="N445" i="7"/>
  <c r="Y445" i="7"/>
  <c r="M445" i="7"/>
  <c r="J67" i="7"/>
  <c r="AI240" i="7"/>
  <c r="V240" i="7"/>
  <c r="AG240" i="7"/>
  <c r="AB72" i="7"/>
  <c r="AE72" i="7"/>
  <c r="V8" i="7"/>
  <c r="AH8" i="7"/>
  <c r="M15" i="7"/>
  <c r="AB15" i="7"/>
  <c r="N19" i="7"/>
  <c r="AD19" i="7"/>
  <c r="N21" i="7"/>
  <c r="AF21" i="7"/>
  <c r="O64" i="7"/>
  <c r="AF64" i="7"/>
  <c r="M77" i="7"/>
  <c r="N192" i="7"/>
  <c r="J241" i="7"/>
  <c r="N312" i="7"/>
  <c r="AD312" i="7"/>
  <c r="AI315" i="7"/>
  <c r="AB325" i="7"/>
  <c r="P335" i="7"/>
  <c r="AC335" i="7"/>
  <c r="J339" i="7"/>
  <c r="N341" i="7"/>
  <c r="AD341" i="7"/>
  <c r="X346" i="7"/>
  <c r="R348" i="7"/>
  <c r="J415" i="7"/>
  <c r="AI418" i="7"/>
  <c r="Y418" i="7"/>
  <c r="P432" i="7"/>
  <c r="AC432" i="7"/>
  <c r="N440" i="7"/>
  <c r="AD440" i="7"/>
  <c r="J442" i="7"/>
  <c r="AJ445" i="7"/>
  <c r="V445" i="7"/>
  <c r="AH445" i="7"/>
  <c r="O447" i="7"/>
  <c r="X448" i="7"/>
  <c r="Z451" i="7"/>
  <c r="R456" i="7"/>
  <c r="AG456" i="7"/>
  <c r="N458" i="7"/>
  <c r="AF461" i="7"/>
  <c r="AC461" i="7"/>
  <c r="X78" i="7"/>
  <c r="W79" i="7"/>
  <c r="AB82" i="7"/>
  <c r="T82" i="7"/>
  <c r="Z82" i="7"/>
  <c r="AA83" i="7"/>
  <c r="AC84" i="7"/>
  <c r="W85" i="7"/>
  <c r="N86" i="7"/>
  <c r="AA89" i="7"/>
  <c r="U89" i="7"/>
  <c r="S89" i="7"/>
  <c r="AJ92" i="7"/>
  <c r="P92" i="7"/>
  <c r="AJ93" i="7"/>
  <c r="U93" i="7"/>
  <c r="AC93" i="7"/>
  <c r="M93" i="7"/>
  <c r="AI94" i="7"/>
  <c r="AD94" i="7"/>
  <c r="P94" i="7"/>
  <c r="AC94" i="7"/>
  <c r="O94" i="7"/>
  <c r="Z94" i="7"/>
  <c r="N94" i="7"/>
  <c r="W94" i="7"/>
  <c r="AF94" i="7"/>
  <c r="U94" i="7"/>
  <c r="J106" i="7"/>
  <c r="AI126" i="7"/>
  <c r="U126" i="7"/>
  <c r="AH126" i="7"/>
  <c r="R126" i="7"/>
  <c r="AD126" i="7"/>
  <c r="N126" i="7"/>
  <c r="AC126" i="7"/>
  <c r="M126" i="7"/>
  <c r="AE126" i="7"/>
  <c r="Z126" i="7"/>
  <c r="W126" i="7"/>
  <c r="V126" i="7"/>
  <c r="O126" i="7"/>
  <c r="J325" i="7"/>
  <c r="R335" i="7"/>
  <c r="AF335" i="7"/>
  <c r="AE339" i="7"/>
  <c r="W348" i="7"/>
  <c r="AD415" i="7"/>
  <c r="AI419" i="7"/>
  <c r="J430" i="7"/>
  <c r="R432" i="7"/>
  <c r="AF432" i="7"/>
  <c r="AE438" i="7"/>
  <c r="AI450" i="7"/>
  <c r="Y450" i="7"/>
  <c r="AI451" i="7"/>
  <c r="J456" i="7"/>
  <c r="AF78" i="7"/>
  <c r="AD78" i="7"/>
  <c r="Y80" i="7"/>
  <c r="AD82" i="7"/>
  <c r="W91" i="7"/>
  <c r="U91" i="7"/>
  <c r="X92" i="7"/>
  <c r="V93" i="7"/>
  <c r="M94" i="7"/>
  <c r="AD118" i="7"/>
  <c r="N118" i="7"/>
  <c r="AC118" i="7"/>
  <c r="M118" i="7"/>
  <c r="AH118" i="7"/>
  <c r="AA118" i="7"/>
  <c r="W118" i="7"/>
  <c r="U118" i="7"/>
  <c r="R118" i="7"/>
  <c r="O118" i="7"/>
  <c r="AD448" i="7"/>
  <c r="Z450" i="7"/>
  <c r="AJ456" i="7"/>
  <c r="AD456" i="7"/>
  <c r="Q456" i="7"/>
  <c r="X456" i="7"/>
  <c r="AD459" i="7"/>
  <c r="O459" i="7"/>
  <c r="J464" i="7"/>
  <c r="J90" i="7"/>
  <c r="AJ96" i="7"/>
  <c r="Z96" i="7"/>
  <c r="R96" i="7"/>
  <c r="AI97" i="7"/>
  <c r="AB117" i="7"/>
  <c r="Z117" i="7"/>
  <c r="M117" i="7"/>
  <c r="N117" i="7"/>
  <c r="Z137" i="7"/>
  <c r="P137" i="7"/>
  <c r="Y137" i="7"/>
  <c r="O137" i="7"/>
  <c r="AI137" i="7"/>
  <c r="X137" i="7"/>
  <c r="N137" i="7"/>
  <c r="AH137" i="7"/>
  <c r="W137" i="7"/>
  <c r="M137" i="7"/>
  <c r="AG137" i="7"/>
  <c r="V137" i="7"/>
  <c r="AD137" i="7"/>
  <c r="R137" i="7"/>
  <c r="AC137" i="7"/>
  <c r="Q137" i="7"/>
  <c r="AE137" i="7"/>
  <c r="U137" i="7"/>
  <c r="V335" i="7"/>
  <c r="AH335" i="7"/>
  <c r="J341" i="7"/>
  <c r="AD348" i="7"/>
  <c r="V432" i="7"/>
  <c r="AH432" i="7"/>
  <c r="P438" i="7"/>
  <c r="J440" i="7"/>
  <c r="M450" i="7"/>
  <c r="AC450" i="7"/>
  <c r="Y456" i="7"/>
  <c r="AI85" i="7"/>
  <c r="V85" i="7"/>
  <c r="U85" i="7"/>
  <c r="AG85" i="7"/>
  <c r="Q85" i="7"/>
  <c r="AD85" i="7"/>
  <c r="N85" i="7"/>
  <c r="Y85" i="7"/>
  <c r="AI110" i="7"/>
  <c r="AF110" i="7"/>
  <c r="P110" i="7"/>
  <c r="W110" i="7"/>
  <c r="V110" i="7"/>
  <c r="R110" i="7"/>
  <c r="AH110" i="7"/>
  <c r="O110" i="7"/>
  <c r="AE110" i="7"/>
  <c r="N110" i="7"/>
  <c r="AD110" i="7"/>
  <c r="X110" i="7"/>
  <c r="V19" i="7"/>
  <c r="J20" i="7"/>
  <c r="AB21" i="7"/>
  <c r="AF35" i="7"/>
  <c r="AA64" i="7"/>
  <c r="AC192" i="7"/>
  <c r="Y312" i="7"/>
  <c r="AJ325" i="7"/>
  <c r="X335" i="7"/>
  <c r="Q339" i="7"/>
  <c r="Y341" i="7"/>
  <c r="R346" i="7"/>
  <c r="AF346" i="7"/>
  <c r="AE348" i="7"/>
  <c r="P415" i="7"/>
  <c r="AE417" i="7"/>
  <c r="S419" i="7"/>
  <c r="X432" i="7"/>
  <c r="AE436" i="7"/>
  <c r="Q438" i="7"/>
  <c r="Y440" i="7"/>
  <c r="AH441" i="7"/>
  <c r="AD447" i="7"/>
  <c r="O448" i="7"/>
  <c r="AG449" i="7"/>
  <c r="N450" i="7"/>
  <c r="AD450" i="7"/>
  <c r="M456" i="7"/>
  <c r="Z456" i="7"/>
  <c r="Z458" i="7"/>
  <c r="P459" i="7"/>
  <c r="AE460" i="7"/>
  <c r="AG460" i="7"/>
  <c r="V461" i="7"/>
  <c r="AJ464" i="7"/>
  <c r="AA464" i="7"/>
  <c r="N78" i="7"/>
  <c r="AB90" i="7"/>
  <c r="V90" i="7"/>
  <c r="T90" i="7"/>
  <c r="Q96" i="7"/>
  <c r="AA97" i="7"/>
  <c r="T99" i="7"/>
  <c r="W99" i="7"/>
  <c r="U99" i="7"/>
  <c r="AI131" i="7"/>
  <c r="AE131" i="7"/>
  <c r="AA131" i="7"/>
  <c r="W131" i="7"/>
  <c r="S131" i="7"/>
  <c r="O131" i="7"/>
  <c r="AG13" i="7"/>
  <c r="Y15" i="7"/>
  <c r="J17" i="7"/>
  <c r="AA19" i="7"/>
  <c r="AC21" i="7"/>
  <c r="AB64" i="7"/>
  <c r="X192" i="7"/>
  <c r="AJ192" i="7"/>
  <c r="AF312" i="7"/>
  <c r="Z312" i="7"/>
  <c r="T325" i="7"/>
  <c r="M335" i="7"/>
  <c r="Y335" i="7"/>
  <c r="AF337" i="7"/>
  <c r="X339" i="7"/>
  <c r="AF341" i="7"/>
  <c r="Z341" i="7"/>
  <c r="AJ344" i="7"/>
  <c r="J346" i="7"/>
  <c r="U346" i="7"/>
  <c r="AG346" i="7"/>
  <c r="N348" i="7"/>
  <c r="AH348" i="7"/>
  <c r="W415" i="7"/>
  <c r="Z419" i="7"/>
  <c r="M432" i="7"/>
  <c r="Y432" i="7"/>
  <c r="AF436" i="7"/>
  <c r="X438" i="7"/>
  <c r="AF440" i="7"/>
  <c r="Z440" i="7"/>
  <c r="AE447" i="7"/>
  <c r="P448" i="7"/>
  <c r="AE449" i="7"/>
  <c r="Q450" i="7"/>
  <c r="AG450" i="7"/>
  <c r="R451" i="7"/>
  <c r="AJ452" i="7"/>
  <c r="T452" i="7"/>
  <c r="N456" i="7"/>
  <c r="AC456" i="7"/>
  <c r="AE458" i="7"/>
  <c r="W459" i="7"/>
  <c r="AC460" i="7"/>
  <c r="J461" i="7"/>
  <c r="P78" i="7"/>
  <c r="M85" i="7"/>
  <c r="AE94" i="7"/>
  <c r="Y96" i="7"/>
  <c r="AF104" i="7"/>
  <c r="AG104" i="7"/>
  <c r="Z110" i="7"/>
  <c r="AD73" i="7"/>
  <c r="S8" i="7"/>
  <c r="AG15" i="7"/>
  <c r="AH17" i="7"/>
  <c r="AA17" i="7"/>
  <c r="AF20" i="7"/>
  <c r="M21" i="7"/>
  <c r="Y64" i="7"/>
  <c r="AJ66" i="7"/>
  <c r="X178" i="7"/>
  <c r="M192" i="7"/>
  <c r="AA221" i="7"/>
  <c r="M312" i="7"/>
  <c r="AC312" i="7"/>
  <c r="N335" i="7"/>
  <c r="Z335" i="7"/>
  <c r="Y339" i="7"/>
  <c r="M341" i="7"/>
  <c r="AC341" i="7"/>
  <c r="V346" i="7"/>
  <c r="AH346" i="7"/>
  <c r="O348" i="7"/>
  <c r="X415" i="7"/>
  <c r="AA419" i="7"/>
  <c r="N432" i="7"/>
  <c r="Z432" i="7"/>
  <c r="Y438" i="7"/>
  <c r="W448" i="7"/>
  <c r="R450" i="7"/>
  <c r="AH450" i="7"/>
  <c r="S451" i="7"/>
  <c r="P456" i="7"/>
  <c r="AF456" i="7"/>
  <c r="X459" i="7"/>
  <c r="AI461" i="7"/>
  <c r="AG461" i="7"/>
  <c r="Q461" i="7"/>
  <c r="Z461" i="7"/>
  <c r="W78" i="7"/>
  <c r="S79" i="7"/>
  <c r="AA79" i="7"/>
  <c r="O85" i="7"/>
  <c r="AJ86" i="7"/>
  <c r="AE86" i="7"/>
  <c r="R86" i="7"/>
  <c r="R122" i="7"/>
  <c r="AH122" i="7"/>
  <c r="AE122" i="7"/>
  <c r="Y122" i="7"/>
  <c r="Q122" i="7"/>
  <c r="N122" i="7"/>
  <c r="AC80" i="7"/>
  <c r="Z80" i="7"/>
  <c r="Y81" i="7"/>
  <c r="M84" i="7"/>
  <c r="AJ85" i="7"/>
  <c r="AI86" i="7"/>
  <c r="V86" i="7"/>
  <c r="AH86" i="7"/>
  <c r="Q88" i="7"/>
  <c r="J92" i="7"/>
  <c r="AI93" i="7"/>
  <c r="W93" i="7"/>
  <c r="S95" i="7"/>
  <c r="AG96" i="7"/>
  <c r="AI99" i="7"/>
  <c r="AJ100" i="7"/>
  <c r="Q104" i="7"/>
  <c r="P108" i="7"/>
  <c r="J109" i="7"/>
  <c r="V109" i="7"/>
  <c r="AE111" i="7"/>
  <c r="Q111" i="7"/>
  <c r="AG112" i="7"/>
  <c r="N114" i="7"/>
  <c r="P116" i="7"/>
  <c r="Z122" i="7"/>
  <c r="P129" i="7"/>
  <c r="J130" i="7"/>
  <c r="AB138" i="7"/>
  <c r="AH138" i="7"/>
  <c r="X138" i="7"/>
  <c r="O138" i="7"/>
  <c r="AC458" i="7"/>
  <c r="AD458" i="7"/>
  <c r="O78" i="7"/>
  <c r="AC78" i="7"/>
  <c r="X79" i="7"/>
  <c r="AG79" i="7"/>
  <c r="P80" i="7"/>
  <c r="AG80" i="7"/>
  <c r="S81" i="7"/>
  <c r="AI82" i="7"/>
  <c r="AH82" i="7"/>
  <c r="M86" i="7"/>
  <c r="X86" i="7"/>
  <c r="J87" i="7"/>
  <c r="T88" i="7"/>
  <c r="AI92" i="7"/>
  <c r="AC92" i="7"/>
  <c r="AJ94" i="7"/>
  <c r="U97" i="7"/>
  <c r="Z97" i="7"/>
  <c r="J101" i="7"/>
  <c r="J102" i="7"/>
  <c r="V102" i="7"/>
  <c r="Z104" i="7"/>
  <c r="V108" i="7"/>
  <c r="AJ109" i="7"/>
  <c r="AG109" i="7"/>
  <c r="Q109" i="7"/>
  <c r="Y109" i="7"/>
  <c r="AC110" i="7"/>
  <c r="P111" i="7"/>
  <c r="Y114" i="7"/>
  <c r="AD115" i="7"/>
  <c r="AB115" i="7"/>
  <c r="X115" i="7"/>
  <c r="Y116" i="7"/>
  <c r="AJ117" i="7"/>
  <c r="AG120" i="7"/>
  <c r="P120" i="7"/>
  <c r="O120" i="7"/>
  <c r="AJ120" i="7"/>
  <c r="AJ121" i="7"/>
  <c r="Y121" i="7"/>
  <c r="O121" i="7"/>
  <c r="AF121" i="7"/>
  <c r="AJ124" i="7"/>
  <c r="S124" i="7"/>
  <c r="P124" i="7"/>
  <c r="AI124" i="7"/>
  <c r="AC109" i="7"/>
  <c r="R130" i="7"/>
  <c r="N130" i="7"/>
  <c r="AH130" i="7"/>
  <c r="Z130" i="7"/>
  <c r="R78" i="7"/>
  <c r="AE78" i="7"/>
  <c r="O79" i="7"/>
  <c r="R80" i="7"/>
  <c r="AJ80" i="7"/>
  <c r="AA81" i="7"/>
  <c r="N82" i="7"/>
  <c r="J84" i="7"/>
  <c r="O86" i="7"/>
  <c r="AC86" i="7"/>
  <c r="X87" i="7"/>
  <c r="AB88" i="7"/>
  <c r="T91" i="7"/>
  <c r="M92" i="7"/>
  <c r="AF92" i="7"/>
  <c r="O93" i="7"/>
  <c r="AE93" i="7"/>
  <c r="M97" i="7"/>
  <c r="AJ101" i="7"/>
  <c r="Y101" i="7"/>
  <c r="W101" i="7"/>
  <c r="AE103" i="7"/>
  <c r="AG103" i="7"/>
  <c r="J107" i="7"/>
  <c r="M109" i="7"/>
  <c r="AD109" i="7"/>
  <c r="Y111" i="7"/>
  <c r="Q112" i="7"/>
  <c r="N115" i="7"/>
  <c r="AJ116" i="7"/>
  <c r="AI119" i="7"/>
  <c r="V119" i="7"/>
  <c r="AB120" i="7"/>
  <c r="N121" i="7"/>
  <c r="AH121" i="7"/>
  <c r="X124" i="7"/>
  <c r="T125" i="7"/>
  <c r="V130" i="7"/>
  <c r="AI136" i="7"/>
  <c r="AE136" i="7"/>
  <c r="W136" i="7"/>
  <c r="O136" i="7"/>
  <c r="U78" i="7"/>
  <c r="Q79" i="7"/>
  <c r="T80" i="7"/>
  <c r="AI81" i="7"/>
  <c r="R82" i="7"/>
  <c r="P86" i="7"/>
  <c r="AD86" i="7"/>
  <c r="N92" i="7"/>
  <c r="Q93" i="7"/>
  <c r="AG93" i="7"/>
  <c r="AA95" i="7"/>
  <c r="R97" i="7"/>
  <c r="AC101" i="7"/>
  <c r="AD102" i="7"/>
  <c r="J104" i="7"/>
  <c r="AI108" i="7"/>
  <c r="N108" i="7"/>
  <c r="AD108" i="7"/>
  <c r="N109" i="7"/>
  <c r="AE109" i="7"/>
  <c r="AF111" i="7"/>
  <c r="R112" i="7"/>
  <c r="AD114" i="7"/>
  <c r="W114" i="7"/>
  <c r="O114" i="7"/>
  <c r="AH114" i="7"/>
  <c r="O115" i="7"/>
  <c r="AD130" i="7"/>
  <c r="AF133" i="7"/>
  <c r="V133" i="7"/>
  <c r="U133" i="7"/>
  <c r="N133" i="7"/>
  <c r="M133" i="7"/>
  <c r="AD133" i="7"/>
  <c r="AI78" i="7"/>
  <c r="V78" i="7"/>
  <c r="AH78" i="7"/>
  <c r="J86" i="7"/>
  <c r="AC88" i="7"/>
  <c r="AJ88" i="7"/>
  <c r="AI104" i="7"/>
  <c r="Y104" i="7"/>
  <c r="AC107" i="7"/>
  <c r="AF108" i="7"/>
  <c r="J111" i="7"/>
  <c r="AG111" i="7"/>
  <c r="Y112" i="7"/>
  <c r="T113" i="7"/>
  <c r="AC113" i="7"/>
  <c r="R115" i="7"/>
  <c r="AJ129" i="7"/>
  <c r="AH129" i="7"/>
  <c r="X129" i="7"/>
  <c r="N129" i="7"/>
  <c r="AG129" i="7"/>
  <c r="W129" i="7"/>
  <c r="M129" i="7"/>
  <c r="AD129" i="7"/>
  <c r="R129" i="7"/>
  <c r="AF129" i="7"/>
  <c r="O129" i="7"/>
  <c r="AC133" i="7"/>
  <c r="AJ140" i="7"/>
  <c r="Q141" i="7"/>
  <c r="AI141" i="7"/>
  <c r="J143" i="7"/>
  <c r="AD22" i="7"/>
  <c r="AC36" i="7"/>
  <c r="R145" i="7"/>
  <c r="AF145" i="7"/>
  <c r="M164" i="7"/>
  <c r="AA164" i="7"/>
  <c r="AE179" i="7"/>
  <c r="AA193" i="7"/>
  <c r="P207" i="7"/>
  <c r="T222" i="7"/>
  <c r="AJ222" i="7"/>
  <c r="P232" i="7"/>
  <c r="J256" i="7"/>
  <c r="V284" i="7"/>
  <c r="X298" i="7"/>
  <c r="X51" i="7"/>
  <c r="J180" i="7"/>
  <c r="U180" i="7"/>
  <c r="AB194" i="7"/>
  <c r="AF208" i="7"/>
  <c r="AD223" i="7"/>
  <c r="AI233" i="7"/>
  <c r="AA243" i="7"/>
  <c r="P257" i="7"/>
  <c r="O271" i="7"/>
  <c r="R285" i="7"/>
  <c r="N24" i="7"/>
  <c r="V38" i="7"/>
  <c r="J166" i="7"/>
  <c r="M181" i="7"/>
  <c r="M209" i="7"/>
  <c r="R224" i="7"/>
  <c r="AF224" i="7"/>
  <c r="X244" i="7"/>
  <c r="M258" i="7"/>
  <c r="W286" i="7"/>
  <c r="T25" i="7"/>
  <c r="N39" i="7"/>
  <c r="AE53" i="7"/>
  <c r="AD259" i="7"/>
  <c r="AF259" i="7"/>
  <c r="Z259" i="7"/>
  <c r="AH259" i="7"/>
  <c r="O259" i="7"/>
  <c r="J273" i="7"/>
  <c r="AJ183" i="7"/>
  <c r="X183" i="7"/>
  <c r="P183" i="7"/>
  <c r="Z183" i="7"/>
  <c r="P274" i="7"/>
  <c r="S326" i="7"/>
  <c r="T326" i="7"/>
  <c r="T27" i="7"/>
  <c r="J198" i="7"/>
  <c r="N212" i="7"/>
  <c r="R247" i="7"/>
  <c r="AI289" i="7"/>
  <c r="P199" i="7"/>
  <c r="AD213" i="7"/>
  <c r="W276" i="7"/>
  <c r="AD276" i="7"/>
  <c r="AA276" i="7"/>
  <c r="AG171" i="7"/>
  <c r="AG214" i="7"/>
  <c r="AC214" i="7"/>
  <c r="S214" i="7"/>
  <c r="R214" i="7"/>
  <c r="W214" i="7"/>
  <c r="AI291" i="7"/>
  <c r="Z291" i="7"/>
  <c r="M291" i="7"/>
  <c r="AF350" i="7"/>
  <c r="R350" i="7"/>
  <c r="U350" i="7"/>
  <c r="AH350" i="7"/>
  <c r="Q350" i="7"/>
  <c r="N350" i="7"/>
  <c r="AE350" i="7"/>
  <c r="M350" i="7"/>
  <c r="AD350" i="7"/>
  <c r="P350" i="7"/>
  <c r="J132" i="7"/>
  <c r="N134" i="7"/>
  <c r="AD134" i="7"/>
  <c r="N135" i="7"/>
  <c r="J193" i="7"/>
  <c r="U222" i="7"/>
  <c r="J242" i="7"/>
  <c r="W284" i="7"/>
  <c r="J298" i="7"/>
  <c r="J51" i="7"/>
  <c r="X180" i="7"/>
  <c r="AD194" i="7"/>
  <c r="AB299" i="7"/>
  <c r="AJ299" i="7"/>
  <c r="W38" i="7"/>
  <c r="J52" i="7"/>
  <c r="AE166" i="7"/>
  <c r="AJ166" i="7"/>
  <c r="AE195" i="7"/>
  <c r="U224" i="7"/>
  <c r="AG224" i="7"/>
  <c r="J167" i="7"/>
  <c r="AI196" i="7"/>
  <c r="N196" i="7"/>
  <c r="V196" i="7"/>
  <c r="AI301" i="7"/>
  <c r="AF301" i="7"/>
  <c r="V301" i="7"/>
  <c r="AC301" i="7"/>
  <c r="R301" i="7"/>
  <c r="AG301" i="7"/>
  <c r="W301" i="7"/>
  <c r="M301" i="7"/>
  <c r="Y301" i="7"/>
  <c r="AI211" i="7"/>
  <c r="AJ211" i="7"/>
  <c r="AC211" i="7"/>
  <c r="P211" i="7"/>
  <c r="J226" i="7"/>
  <c r="Y55" i="7"/>
  <c r="AG55" i="7"/>
  <c r="O55" i="7"/>
  <c r="Z169" i="7"/>
  <c r="AH169" i="7"/>
  <c r="U169" i="7"/>
  <c r="AI169" i="7"/>
  <c r="W261" i="7"/>
  <c r="X261" i="7"/>
  <c r="AG261" i="7"/>
  <c r="N213" i="7"/>
  <c r="Y213" i="7"/>
  <c r="T213" i="7"/>
  <c r="Z213" i="7"/>
  <c r="M228" i="7"/>
  <c r="R228" i="7"/>
  <c r="T238" i="7"/>
  <c r="AB238" i="7"/>
  <c r="R238" i="7"/>
  <c r="AF238" i="7"/>
  <c r="P349" i="7"/>
  <c r="M349" i="7"/>
  <c r="AE349" i="7"/>
  <c r="AB349" i="7"/>
  <c r="Y349" i="7"/>
  <c r="AF349" i="7"/>
  <c r="Z351" i="7"/>
  <c r="N351" i="7"/>
  <c r="AF351" i="7"/>
  <c r="R351" i="7"/>
  <c r="AE351" i="7"/>
  <c r="Q351" i="7"/>
  <c r="V351" i="7"/>
  <c r="U351" i="7"/>
  <c r="AI351" i="7"/>
  <c r="P351" i="7"/>
  <c r="W351" i="7"/>
  <c r="W222" i="7"/>
  <c r="Z284" i="7"/>
  <c r="Y180" i="7"/>
  <c r="AE194" i="7"/>
  <c r="V224" i="7"/>
  <c r="AH224" i="7"/>
  <c r="Q273" i="7"/>
  <c r="AI273" i="7"/>
  <c r="S273" i="7"/>
  <c r="AF316" i="7"/>
  <c r="U316" i="7"/>
  <c r="V316" i="7"/>
  <c r="Y263" i="7"/>
  <c r="AC263" i="7"/>
  <c r="AH263" i="7"/>
  <c r="AG125" i="7"/>
  <c r="AH133" i="7"/>
  <c r="R134" i="7"/>
  <c r="AH134" i="7"/>
  <c r="V135" i="7"/>
  <c r="AC136" i="7"/>
  <c r="AB137" i="7"/>
  <c r="AD138" i="7"/>
  <c r="AD139" i="7"/>
  <c r="X145" i="7"/>
  <c r="R164" i="7"/>
  <c r="AG164" i="7"/>
  <c r="R179" i="7"/>
  <c r="AA207" i="7"/>
  <c r="AD222" i="7"/>
  <c r="Y222" i="7"/>
  <c r="AJ256" i="7"/>
  <c r="AD284" i="7"/>
  <c r="AB284" i="7"/>
  <c r="AE298" i="7"/>
  <c r="AD51" i="7"/>
  <c r="AA180" i="7"/>
  <c r="Z194" i="7"/>
  <c r="AG194" i="7"/>
  <c r="U257" i="7"/>
  <c r="V271" i="7"/>
  <c r="Z285" i="7"/>
  <c r="O299" i="7"/>
  <c r="T24" i="7"/>
  <c r="AH24" i="7"/>
  <c r="M38" i="7"/>
  <c r="AA38" i="7"/>
  <c r="P147" i="7"/>
  <c r="N166" i="7"/>
  <c r="Z181" i="7"/>
  <c r="X209" i="7"/>
  <c r="AJ224" i="7"/>
  <c r="X224" i="7"/>
  <c r="U258" i="7"/>
  <c r="AI25" i="7"/>
  <c r="AB25" i="7"/>
  <c r="M25" i="7"/>
  <c r="Y25" i="7"/>
  <c r="U39" i="7"/>
  <c r="AH39" i="7"/>
  <c r="Z182" i="7"/>
  <c r="R196" i="7"/>
  <c r="M225" i="7"/>
  <c r="AI235" i="7"/>
  <c r="AC235" i="7"/>
  <c r="P235" i="7"/>
  <c r="AG235" i="7"/>
  <c r="U235" i="7"/>
  <c r="Y235" i="7"/>
  <c r="N301" i="7"/>
  <c r="AB301" i="7"/>
  <c r="S183" i="7"/>
  <c r="Q211" i="7"/>
  <c r="AA226" i="7"/>
  <c r="AE226" i="7"/>
  <c r="AG226" i="7"/>
  <c r="P226" i="7"/>
  <c r="Z226" i="7"/>
  <c r="M226" i="7"/>
  <c r="AH226" i="7"/>
  <c r="Q226" i="7"/>
  <c r="AI226" i="7"/>
  <c r="AG246" i="7"/>
  <c r="Y246" i="7"/>
  <c r="AI246" i="7"/>
  <c r="AH316" i="7"/>
  <c r="Y27" i="7"/>
  <c r="Q55" i="7"/>
  <c r="Z150" i="7"/>
  <c r="AE150" i="7"/>
  <c r="P169" i="7"/>
  <c r="Z247" i="7"/>
  <c r="T261" i="7"/>
  <c r="V213" i="7"/>
  <c r="W228" i="7"/>
  <c r="N238" i="7"/>
  <c r="X248" i="7"/>
  <c r="U248" i="7"/>
  <c r="O248" i="7"/>
  <c r="P248" i="7"/>
  <c r="Y152" i="7"/>
  <c r="M152" i="7"/>
  <c r="AI152" i="7"/>
  <c r="W152" i="7"/>
  <c r="Z152" i="7"/>
  <c r="N152" i="7"/>
  <c r="AF152" i="7"/>
  <c r="S349" i="7"/>
  <c r="M351" i="7"/>
  <c r="W353" i="7"/>
  <c r="S353" i="7"/>
  <c r="AH353" i="7"/>
  <c r="AG353" i="7"/>
  <c r="AC353" i="7"/>
  <c r="Y353" i="7"/>
  <c r="AH354" i="7"/>
  <c r="J99" i="7"/>
  <c r="AI102" i="7"/>
  <c r="X102" i="7"/>
  <c r="AI105" i="7"/>
  <c r="AI112" i="7"/>
  <c r="AE116" i="7"/>
  <c r="AI116" i="7"/>
  <c r="AE118" i="7"/>
  <c r="Z118" i="7"/>
  <c r="W119" i="7"/>
  <c r="AI120" i="7"/>
  <c r="P121" i="7"/>
  <c r="Z121" i="7"/>
  <c r="V122" i="7"/>
  <c r="AI129" i="7"/>
  <c r="U129" i="7"/>
  <c r="AE129" i="7"/>
  <c r="AE130" i="7"/>
  <c r="W135" i="7"/>
  <c r="Z141" i="7"/>
  <c r="Z145" i="7"/>
  <c r="Y145" i="7"/>
  <c r="S164" i="7"/>
  <c r="AH164" i="7"/>
  <c r="S179" i="7"/>
  <c r="AB207" i="7"/>
  <c r="M222" i="7"/>
  <c r="Z222" i="7"/>
  <c r="AA232" i="7"/>
  <c r="AC270" i="7"/>
  <c r="N284" i="7"/>
  <c r="AE284" i="7"/>
  <c r="AD23" i="7"/>
  <c r="AJ37" i="7"/>
  <c r="AD146" i="7"/>
  <c r="AJ165" i="7"/>
  <c r="M180" i="7"/>
  <c r="AC180" i="7"/>
  <c r="O194" i="7"/>
  <c r="S223" i="7"/>
  <c r="X257" i="7"/>
  <c r="J271" i="7"/>
  <c r="Y271" i="7"/>
  <c r="AF285" i="7"/>
  <c r="P299" i="7"/>
  <c r="U24" i="7"/>
  <c r="AJ24" i="7"/>
  <c r="O38" i="7"/>
  <c r="AC38" i="7"/>
  <c r="T166" i="7"/>
  <c r="AA181" i="7"/>
  <c r="Y209" i="7"/>
  <c r="M224" i="7"/>
  <c r="Y224" i="7"/>
  <c r="AA258" i="7"/>
  <c r="X25" i="7"/>
  <c r="AC25" i="7"/>
  <c r="V39" i="7"/>
  <c r="V53" i="7"/>
  <c r="Y182" i="7"/>
  <c r="U196" i="7"/>
  <c r="U225" i="7"/>
  <c r="AJ235" i="7"/>
  <c r="Z235" i="7"/>
  <c r="AD245" i="7"/>
  <c r="AE245" i="7"/>
  <c r="O245" i="7"/>
  <c r="AH245" i="7"/>
  <c r="P273" i="7"/>
  <c r="O301" i="7"/>
  <c r="AE301" i="7"/>
  <c r="Z149" i="7"/>
  <c r="AB183" i="7"/>
  <c r="T211" i="7"/>
  <c r="M246" i="7"/>
  <c r="AG27" i="7"/>
  <c r="T55" i="7"/>
  <c r="Q169" i="7"/>
  <c r="AH261" i="7"/>
  <c r="T289" i="7"/>
  <c r="AG213" i="7"/>
  <c r="AC228" i="7"/>
  <c r="P238" i="7"/>
  <c r="T248" i="7"/>
  <c r="T304" i="7"/>
  <c r="O152" i="7"/>
  <c r="AH152" i="7"/>
  <c r="T319" i="7"/>
  <c r="AE319" i="7"/>
  <c r="V319" i="7"/>
  <c r="U349" i="7"/>
  <c r="Y351" i="7"/>
  <c r="AD135" i="7"/>
  <c r="AD141" i="7"/>
  <c r="AE142" i="7"/>
  <c r="AD36" i="7"/>
  <c r="M145" i="7"/>
  <c r="AB145" i="7"/>
  <c r="V164" i="7"/>
  <c r="AA179" i="7"/>
  <c r="P193" i="7"/>
  <c r="AC207" i="7"/>
  <c r="N222" i="7"/>
  <c r="AB222" i="7"/>
  <c r="AC232" i="7"/>
  <c r="T242" i="7"/>
  <c r="J270" i="7"/>
  <c r="AD270" i="7"/>
  <c r="O284" i="7"/>
  <c r="AG284" i="7"/>
  <c r="M298" i="7"/>
  <c r="J23" i="7"/>
  <c r="AF23" i="7"/>
  <c r="U37" i="7"/>
  <c r="M51" i="7"/>
  <c r="J146" i="7"/>
  <c r="AE146" i="7"/>
  <c r="N180" i="7"/>
  <c r="AF180" i="7"/>
  <c r="Q194" i="7"/>
  <c r="J223" i="7"/>
  <c r="V223" i="7"/>
  <c r="AE257" i="7"/>
  <c r="Z257" i="7"/>
  <c r="AA271" i="7"/>
  <c r="Z271" i="7"/>
  <c r="W299" i="7"/>
  <c r="AI24" i="7"/>
  <c r="X24" i="7"/>
  <c r="Q38" i="7"/>
  <c r="AD38" i="7"/>
  <c r="V166" i="7"/>
  <c r="AC209" i="7"/>
  <c r="N224" i="7"/>
  <c r="Z224" i="7"/>
  <c r="J234" i="7"/>
  <c r="AH244" i="7"/>
  <c r="AC258" i="7"/>
  <c r="O25" i="7"/>
  <c r="AE25" i="7"/>
  <c r="AI39" i="7"/>
  <c r="AF39" i="7"/>
  <c r="R39" i="7"/>
  <c r="X39" i="7"/>
  <c r="AB167" i="7"/>
  <c r="AA196" i="7"/>
  <c r="W225" i="7"/>
  <c r="M235" i="7"/>
  <c r="AD235" i="7"/>
  <c r="N245" i="7"/>
  <c r="X273" i="7"/>
  <c r="P301" i="7"/>
  <c r="AH301" i="7"/>
  <c r="AH183" i="7"/>
  <c r="Y211" i="7"/>
  <c r="O226" i="7"/>
  <c r="O246" i="7"/>
  <c r="J288" i="7"/>
  <c r="W302" i="7"/>
  <c r="AI302" i="7"/>
  <c r="Q302" i="7"/>
  <c r="AC302" i="7"/>
  <c r="AJ302" i="7"/>
  <c r="R302" i="7"/>
  <c r="X55" i="7"/>
  <c r="M150" i="7"/>
  <c r="Y169" i="7"/>
  <c r="V212" i="7"/>
  <c r="AE212" i="7"/>
  <c r="U212" i="7"/>
  <c r="AF212" i="7"/>
  <c r="AJ227" i="7"/>
  <c r="W227" i="7"/>
  <c r="Z227" i="7"/>
  <c r="N227" i="7"/>
  <c r="X227" i="7"/>
  <c r="AB227" i="7"/>
  <c r="O227" i="7"/>
  <c r="AE227" i="7"/>
  <c r="AI261" i="7"/>
  <c r="AE42" i="7"/>
  <c r="Q42" i="7"/>
  <c r="P42" i="7"/>
  <c r="W42" i="7"/>
  <c r="R151" i="7"/>
  <c r="T151" i="7"/>
  <c r="AH228" i="7"/>
  <c r="X238" i="7"/>
  <c r="AB248" i="7"/>
  <c r="Y304" i="7"/>
  <c r="P152" i="7"/>
  <c r="AJ214" i="7"/>
  <c r="AB350" i="7"/>
  <c r="AA351" i="7"/>
  <c r="O353" i="7"/>
  <c r="AB376" i="7"/>
  <c r="T376" i="7"/>
  <c r="AH376" i="7"/>
  <c r="O376" i="7"/>
  <c r="AE376" i="7"/>
  <c r="S376" i="7"/>
  <c r="AC376" i="7"/>
  <c r="U376" i="7"/>
  <c r="AI376" i="7"/>
  <c r="R376" i="7"/>
  <c r="R121" i="7"/>
  <c r="AJ132" i="7"/>
  <c r="AI134" i="7"/>
  <c r="W134" i="7"/>
  <c r="X164" i="7"/>
  <c r="AB179" i="7"/>
  <c r="O222" i="7"/>
  <c r="AE222" i="7"/>
  <c r="R284" i="7"/>
  <c r="AH284" i="7"/>
  <c r="P180" i="7"/>
  <c r="AG180" i="7"/>
  <c r="R194" i="7"/>
  <c r="AB257" i="7"/>
  <c r="AC271" i="7"/>
  <c r="Y299" i="7"/>
  <c r="Y24" i="7"/>
  <c r="R38" i="7"/>
  <c r="AG38" i="7"/>
  <c r="Y166" i="7"/>
  <c r="P224" i="7"/>
  <c r="AC224" i="7"/>
  <c r="AF258" i="7"/>
  <c r="Y39" i="7"/>
  <c r="AD196" i="7"/>
  <c r="AB225" i="7"/>
  <c r="Y273" i="7"/>
  <c r="Q301" i="7"/>
  <c r="AJ301" i="7"/>
  <c r="Z211" i="7"/>
  <c r="AD27" i="7"/>
  <c r="AC27" i="7"/>
  <c r="M27" i="7"/>
  <c r="AF27" i="7"/>
  <c r="N27" i="7"/>
  <c r="AD55" i="7"/>
  <c r="AG247" i="7"/>
  <c r="Q247" i="7"/>
  <c r="AF247" i="7"/>
  <c r="AB247" i="7"/>
  <c r="N247" i="7"/>
  <c r="AD317" i="7"/>
  <c r="T317" i="7"/>
  <c r="AG317" i="7"/>
  <c r="AJ238" i="7"/>
  <c r="AH305" i="7"/>
  <c r="AA305" i="7"/>
  <c r="AD305" i="7"/>
  <c r="P305" i="7"/>
  <c r="AD351" i="7"/>
  <c r="AA366" i="7"/>
  <c r="AI121" i="7"/>
  <c r="U121" i="7"/>
  <c r="AE121" i="7"/>
  <c r="AG122" i="7"/>
  <c r="AD122" i="7"/>
  <c r="AJ135" i="7"/>
  <c r="T22" i="7"/>
  <c r="Q145" i="7"/>
  <c r="AE145" i="7"/>
  <c r="J179" i="7"/>
  <c r="S193" i="7"/>
  <c r="Q222" i="7"/>
  <c r="AG222" i="7"/>
  <c r="T284" i="7"/>
  <c r="AJ284" i="7"/>
  <c r="AH37" i="7"/>
  <c r="S180" i="7"/>
  <c r="T194" i="7"/>
  <c r="M257" i="7"/>
  <c r="AD257" i="7"/>
  <c r="N271" i="7"/>
  <c r="AA299" i="7"/>
  <c r="M24" i="7"/>
  <c r="S38" i="7"/>
  <c r="AB166" i="7"/>
  <c r="Q224" i="7"/>
  <c r="AD224" i="7"/>
  <c r="AI258" i="7"/>
  <c r="AD300" i="7"/>
  <c r="Q25" i="7"/>
  <c r="AG25" i="7"/>
  <c r="M39" i="7"/>
  <c r="Z39" i="7"/>
  <c r="AC53" i="7"/>
  <c r="AD53" i="7"/>
  <c r="N53" i="7"/>
  <c r="Z53" i="7"/>
  <c r="AH196" i="7"/>
  <c r="AC225" i="7"/>
  <c r="Q235" i="7"/>
  <c r="AH235" i="7"/>
  <c r="AA273" i="7"/>
  <c r="T301" i="7"/>
  <c r="AJ149" i="7"/>
  <c r="AI149" i="7"/>
  <c r="AB149" i="7"/>
  <c r="P149" i="7"/>
  <c r="AH211" i="7"/>
  <c r="V226" i="7"/>
  <c r="X246" i="7"/>
  <c r="V288" i="7"/>
  <c r="AH288" i="7"/>
  <c r="P27" i="7"/>
  <c r="AI55" i="7"/>
  <c r="M212" i="7"/>
  <c r="Y289" i="7"/>
  <c r="AC289" i="7"/>
  <c r="N289" i="7"/>
  <c r="Z289" i="7"/>
  <c r="AE289" i="7"/>
  <c r="O289" i="7"/>
  <c r="AG289" i="7"/>
  <c r="M199" i="7"/>
  <c r="AE199" i="7"/>
  <c r="N199" i="7"/>
  <c r="AJ305" i="7"/>
  <c r="AH351" i="7"/>
  <c r="AI210" i="7"/>
  <c r="AB40" i="7"/>
  <c r="J183" i="7"/>
  <c r="AE197" i="7"/>
  <c r="S246" i="7"/>
  <c r="AA246" i="7"/>
  <c r="AG274" i="7"/>
  <c r="T274" i="7"/>
  <c r="AJ274" i="7"/>
  <c r="J150" i="7"/>
  <c r="Z28" i="7"/>
  <c r="AI28" i="7"/>
  <c r="N28" i="7"/>
  <c r="AH28" i="7"/>
  <c r="AA29" i="7"/>
  <c r="AH29" i="7"/>
  <c r="AC186" i="7"/>
  <c r="T186" i="7"/>
  <c r="AF186" i="7"/>
  <c r="M186" i="7"/>
  <c r="AB186" i="7"/>
  <c r="J263" i="7"/>
  <c r="O277" i="7"/>
  <c r="T277" i="7"/>
  <c r="J329" i="7"/>
  <c r="J358" i="7"/>
  <c r="AH359" i="7"/>
  <c r="J376" i="7"/>
  <c r="AA354" i="7"/>
  <c r="S354" i="7"/>
  <c r="R354" i="7"/>
  <c r="N354" i="7"/>
  <c r="W358" i="7"/>
  <c r="Q358" i="7"/>
  <c r="V358" i="7"/>
  <c r="AG358" i="7"/>
  <c r="X358" i="7"/>
  <c r="AI365" i="7"/>
  <c r="O365" i="7"/>
  <c r="AE365" i="7"/>
  <c r="M365" i="7"/>
  <c r="W365" i="7"/>
  <c r="AD365" i="7"/>
  <c r="AC365" i="7"/>
  <c r="AH366" i="7"/>
  <c r="R366" i="7"/>
  <c r="AF366" i="7"/>
  <c r="P366" i="7"/>
  <c r="AG366" i="7"/>
  <c r="M366" i="7"/>
  <c r="AJ366" i="7"/>
  <c r="Q366" i="7"/>
  <c r="AI366" i="7"/>
  <c r="O366" i="7"/>
  <c r="J367" i="7"/>
  <c r="AE368" i="7"/>
  <c r="U368" i="7"/>
  <c r="J210" i="7"/>
  <c r="AI225" i="7"/>
  <c r="AJ225" i="7"/>
  <c r="AC245" i="7"/>
  <c r="Y245" i="7"/>
  <c r="J301" i="7"/>
  <c r="X40" i="7"/>
  <c r="J54" i="7"/>
  <c r="J197" i="7"/>
  <c r="R246" i="7"/>
  <c r="AB274" i="7"/>
  <c r="AG288" i="7"/>
  <c r="U326" i="7"/>
  <c r="AB326" i="7"/>
  <c r="AI27" i="7"/>
  <c r="AE27" i="7"/>
  <c r="O27" i="7"/>
  <c r="X27" i="7"/>
  <c r="J237" i="7"/>
  <c r="W28" i="7"/>
  <c r="Y42" i="7"/>
  <c r="AJ151" i="7"/>
  <c r="Q151" i="7"/>
  <c r="N151" i="7"/>
  <c r="AI151" i="7"/>
  <c r="Q228" i="7"/>
  <c r="AA228" i="7"/>
  <c r="AI228" i="7"/>
  <c r="J262" i="7"/>
  <c r="J318" i="7"/>
  <c r="J328" i="7"/>
  <c r="J29" i="7"/>
  <c r="Z29" i="7"/>
  <c r="X186" i="7"/>
  <c r="J229" i="7"/>
  <c r="AD277" i="7"/>
  <c r="X354" i="7"/>
  <c r="AA355" i="7"/>
  <c r="AJ355" i="7"/>
  <c r="T356" i="7"/>
  <c r="M356" i="7"/>
  <c r="N356" i="7"/>
  <c r="Z356" i="7"/>
  <c r="V356" i="7"/>
  <c r="N365" i="7"/>
  <c r="W366" i="7"/>
  <c r="T368" i="7"/>
  <c r="AJ403" i="7"/>
  <c r="W403" i="7"/>
  <c r="R403" i="7"/>
  <c r="AE403" i="7"/>
  <c r="M403" i="7"/>
  <c r="X403" i="7"/>
  <c r="AH403" i="7"/>
  <c r="AC403" i="7"/>
  <c r="P403" i="7"/>
  <c r="AB354" i="7"/>
  <c r="U365" i="7"/>
  <c r="X366" i="7"/>
  <c r="AI370" i="7"/>
  <c r="AC370" i="7"/>
  <c r="U370" i="7"/>
  <c r="AE370" i="7"/>
  <c r="Q370" i="7"/>
  <c r="P370" i="7"/>
  <c r="AI378" i="7"/>
  <c r="T378" i="7"/>
  <c r="W378" i="7"/>
  <c r="V378" i="7"/>
  <c r="AE378" i="7"/>
  <c r="O378" i="7"/>
  <c r="AJ378" i="7"/>
  <c r="AD301" i="7"/>
  <c r="AA40" i="7"/>
  <c r="AG211" i="7"/>
  <c r="J274" i="7"/>
  <c r="AI237" i="7"/>
  <c r="Q237" i="7"/>
  <c r="AD237" i="7"/>
  <c r="AJ247" i="7"/>
  <c r="Y275" i="7"/>
  <c r="AH303" i="7"/>
  <c r="AB303" i="7"/>
  <c r="J317" i="7"/>
  <c r="J327" i="7"/>
  <c r="AF28" i="7"/>
  <c r="Z185" i="7"/>
  <c r="AA185" i="7"/>
  <c r="AF185" i="7"/>
  <c r="J238" i="7"/>
  <c r="AB262" i="7"/>
  <c r="T262" i="7"/>
  <c r="V57" i="7"/>
  <c r="Z57" i="7"/>
  <c r="AE57" i="7"/>
  <c r="AA186" i="7"/>
  <c r="X229" i="7"/>
  <c r="T229" i="7"/>
  <c r="AA229" i="7"/>
  <c r="AH277" i="7"/>
  <c r="J349" i="7"/>
  <c r="AG354" i="7"/>
  <c r="T355" i="7"/>
  <c r="AD356" i="7"/>
  <c r="AJ359" i="7"/>
  <c r="AF359" i="7"/>
  <c r="V359" i="7"/>
  <c r="AD359" i="7"/>
  <c r="R359" i="7"/>
  <c r="Y359" i="7"/>
  <c r="M359" i="7"/>
  <c r="AC359" i="7"/>
  <c r="O359" i="7"/>
  <c r="Z359" i="7"/>
  <c r="N359" i="7"/>
  <c r="AG359" i="7"/>
  <c r="V365" i="7"/>
  <c r="Y366" i="7"/>
  <c r="T373" i="7"/>
  <c r="AF373" i="7"/>
  <c r="P373" i="7"/>
  <c r="AE373" i="7"/>
  <c r="O373" i="7"/>
  <c r="R373" i="7"/>
  <c r="AB373" i="7"/>
  <c r="W373" i="7"/>
  <c r="J246" i="7"/>
  <c r="J302" i="7"/>
  <c r="J169" i="7"/>
  <c r="AA198" i="7"/>
  <c r="AF227" i="7"/>
  <c r="W56" i="7"/>
  <c r="AF199" i="7"/>
  <c r="Y199" i="7"/>
  <c r="AC199" i="7"/>
  <c r="AC238" i="7"/>
  <c r="AE29" i="7"/>
  <c r="AA152" i="7"/>
  <c r="Q152" i="7"/>
  <c r="V152" i="7"/>
  <c r="AG152" i="7"/>
  <c r="AI249" i="7"/>
  <c r="AD249" i="7"/>
  <c r="AB249" i="7"/>
  <c r="J319" i="7"/>
  <c r="X329" i="7"/>
  <c r="AA349" i="7"/>
  <c r="AG352" i="7"/>
  <c r="R352" i="7"/>
  <c r="Z352" i="7"/>
  <c r="J365" i="7"/>
  <c r="AA372" i="7"/>
  <c r="O372" i="7"/>
  <c r="Y372" i="7"/>
  <c r="AH372" i="7"/>
  <c r="R372" i="7"/>
  <c r="AE372" i="7"/>
  <c r="Q372" i="7"/>
  <c r="AI372" i="7"/>
  <c r="Y388" i="7"/>
  <c r="AH398" i="7"/>
  <c r="AA352" i="7"/>
  <c r="AJ371" i="7"/>
  <c r="Y371" i="7"/>
  <c r="O371" i="7"/>
  <c r="AC371" i="7"/>
  <c r="AJ381" i="7"/>
  <c r="P381" i="7"/>
  <c r="AH381" i="7"/>
  <c r="O381" i="7"/>
  <c r="W381" i="7"/>
  <c r="R381" i="7"/>
  <c r="N385" i="7"/>
  <c r="V385" i="7"/>
  <c r="AF391" i="7"/>
  <c r="R391" i="7"/>
  <c r="AH391" i="7"/>
  <c r="Z391" i="7"/>
  <c r="AI398" i="7"/>
  <c r="S398" i="7"/>
  <c r="AA398" i="7"/>
  <c r="N398" i="7"/>
  <c r="AJ398" i="7"/>
  <c r="W398" i="7"/>
  <c r="N399" i="7"/>
  <c r="M399" i="7"/>
  <c r="AB399" i="7"/>
  <c r="Y399" i="7"/>
  <c r="O399" i="7"/>
  <c r="AE405" i="7"/>
  <c r="AB405" i="7"/>
  <c r="AI409" i="7"/>
  <c r="AD409" i="7"/>
  <c r="M409" i="7"/>
  <c r="AC409" i="7"/>
  <c r="U409" i="7"/>
  <c r="N409" i="7"/>
  <c r="AI202" i="7"/>
  <c r="W202" i="7"/>
  <c r="Z202" i="7"/>
  <c r="V265" i="7"/>
  <c r="Y265" i="7"/>
  <c r="AC265" i="7"/>
  <c r="AJ394" i="7"/>
  <c r="V394" i="7"/>
  <c r="W394" i="7"/>
  <c r="P398" i="7"/>
  <c r="AA399" i="7"/>
  <c r="U292" i="7"/>
  <c r="S292" i="7"/>
  <c r="V409" i="7"/>
  <c r="Z187" i="7"/>
  <c r="AH250" i="7"/>
  <c r="U250" i="7"/>
  <c r="AF250" i="7"/>
  <c r="R250" i="7"/>
  <c r="AC250" i="7"/>
  <c r="M250" i="7"/>
  <c r="AG320" i="7"/>
  <c r="O320" i="7"/>
  <c r="M320" i="7"/>
  <c r="AJ320" i="7"/>
  <c r="AB320" i="7"/>
  <c r="W320" i="7"/>
  <c r="AA404" i="7"/>
  <c r="AA407" i="7"/>
  <c r="V407" i="7"/>
  <c r="AI407" i="7"/>
  <c r="N407" i="7"/>
  <c r="AB187" i="7"/>
  <c r="W187" i="7"/>
  <c r="O187" i="7"/>
  <c r="AE187" i="7"/>
  <c r="AC388" i="7"/>
  <c r="AD388" i="7"/>
  <c r="N388" i="7"/>
  <c r="Z388" i="7"/>
  <c r="W388" i="7"/>
  <c r="V388" i="7"/>
  <c r="AG388" i="7"/>
  <c r="Q388" i="7"/>
  <c r="AE388" i="7"/>
  <c r="O388" i="7"/>
  <c r="Y390" i="7"/>
  <c r="Q390" i="7"/>
  <c r="AG390" i="7"/>
  <c r="AI172" i="7"/>
  <c r="AJ172" i="7"/>
  <c r="AD172" i="7"/>
  <c r="V172" i="7"/>
  <c r="N172" i="7"/>
  <c r="AH187" i="7"/>
  <c r="AC31" i="7"/>
  <c r="Q31" i="7"/>
  <c r="O31" i="7"/>
  <c r="AF31" i="7"/>
  <c r="X31" i="7"/>
  <c r="W31" i="7"/>
  <c r="AD407" i="7"/>
  <c r="AF412" i="7"/>
  <c r="AI412" i="7"/>
  <c r="Y412" i="7"/>
  <c r="P412" i="7"/>
  <c r="O412" i="7"/>
  <c r="AJ412" i="7"/>
  <c r="AE250" i="7"/>
  <c r="AA306" i="7"/>
  <c r="Z31" i="7"/>
  <c r="AJ364" i="7"/>
  <c r="AC364" i="7"/>
  <c r="X371" i="7"/>
  <c r="AG386" i="7"/>
  <c r="O386" i="7"/>
  <c r="M386" i="7"/>
  <c r="AE386" i="7"/>
  <c r="W386" i="7"/>
  <c r="U386" i="7"/>
  <c r="R388" i="7"/>
  <c r="AJ411" i="7"/>
  <c r="S411" i="7"/>
  <c r="AI306" i="7"/>
  <c r="V306" i="7"/>
  <c r="N306" i="7"/>
  <c r="AB59" i="7"/>
  <c r="Z59" i="7"/>
  <c r="M59" i="7"/>
  <c r="AI59" i="7"/>
  <c r="AE59" i="7"/>
  <c r="W59" i="7"/>
  <c r="Q59" i="7"/>
  <c r="N59" i="7"/>
  <c r="AB216" i="7"/>
  <c r="S216" i="7"/>
  <c r="AB279" i="7"/>
  <c r="T279" i="7"/>
  <c r="AJ279" i="7"/>
  <c r="AH279" i="7"/>
  <c r="J369" i="7"/>
  <c r="Y370" i="7"/>
  <c r="AG374" i="7"/>
  <c r="AJ379" i="7"/>
  <c r="V379" i="7"/>
  <c r="AF379" i="7"/>
  <c r="N380" i="7"/>
  <c r="AG380" i="7"/>
  <c r="J382" i="7"/>
  <c r="AJ387" i="7"/>
  <c r="V387" i="7"/>
  <c r="AF387" i="7"/>
  <c r="O389" i="7"/>
  <c r="AH389" i="7"/>
  <c r="AB395" i="7"/>
  <c r="X395" i="7"/>
  <c r="Y396" i="7"/>
  <c r="AF406" i="7"/>
  <c r="AC406" i="7"/>
  <c r="AE408" i="7"/>
  <c r="AB410" i="7"/>
  <c r="O410" i="7"/>
  <c r="M201" i="7"/>
  <c r="AF201" i="7"/>
  <c r="Q215" i="7"/>
  <c r="AI278" i="7"/>
  <c r="O278" i="7"/>
  <c r="AF330" i="7"/>
  <c r="W173" i="7"/>
  <c r="T188" i="7"/>
  <c r="W216" i="7"/>
  <c r="R251" i="7"/>
  <c r="Z279" i="7"/>
  <c r="AF321" i="7"/>
  <c r="AG321" i="7"/>
  <c r="W32" i="7"/>
  <c r="T32" i="7"/>
  <c r="AB46" i="7"/>
  <c r="N60" i="7"/>
  <c r="S189" i="7"/>
  <c r="R217" i="7"/>
  <c r="Z252" i="7"/>
  <c r="AD332" i="7"/>
  <c r="AF332" i="7"/>
  <c r="P332" i="7"/>
  <c r="AE332" i="7"/>
  <c r="O332" i="7"/>
  <c r="AC332" i="7"/>
  <c r="Y332" i="7"/>
  <c r="AB61" i="7"/>
  <c r="AA61" i="7"/>
  <c r="AB156" i="7"/>
  <c r="N175" i="7"/>
  <c r="AA281" i="7"/>
  <c r="U281" i="7"/>
  <c r="T281" i="7"/>
  <c r="S281" i="7"/>
  <c r="V309" i="7"/>
  <c r="J34" i="7"/>
  <c r="O205" i="7"/>
  <c r="AE219" i="7"/>
  <c r="AF219" i="7"/>
  <c r="Y219" i="7"/>
  <c r="X219" i="7"/>
  <c r="Q219" i="7"/>
  <c r="AI268" i="7"/>
  <c r="AH268" i="7"/>
  <c r="AA268" i="7"/>
  <c r="AJ296" i="7"/>
  <c r="O310" i="7"/>
  <c r="J378" i="7"/>
  <c r="M379" i="7"/>
  <c r="W379" i="7"/>
  <c r="AG379" i="7"/>
  <c r="O380" i="7"/>
  <c r="M387" i="7"/>
  <c r="W387" i="7"/>
  <c r="AG387" i="7"/>
  <c r="P389" i="7"/>
  <c r="J393" i="7"/>
  <c r="AI394" i="7"/>
  <c r="AC394" i="7"/>
  <c r="M395" i="7"/>
  <c r="AC395" i="7"/>
  <c r="Z396" i="7"/>
  <c r="X398" i="7"/>
  <c r="AJ400" i="7"/>
  <c r="J401" i="7"/>
  <c r="AI403" i="7"/>
  <c r="U403" i="7"/>
  <c r="Z403" i="7"/>
  <c r="X404" i="7"/>
  <c r="AJ408" i="7"/>
  <c r="AD410" i="7"/>
  <c r="N201" i="7"/>
  <c r="AI201" i="7"/>
  <c r="T215" i="7"/>
  <c r="AJ250" i="7"/>
  <c r="Z250" i="7"/>
  <c r="N250" i="7"/>
  <c r="W250" i="7"/>
  <c r="J173" i="7"/>
  <c r="X173" i="7"/>
  <c r="AI188" i="7"/>
  <c r="W188" i="7"/>
  <c r="U188" i="7"/>
  <c r="M321" i="7"/>
  <c r="AH321" i="7"/>
  <c r="AI155" i="7"/>
  <c r="W155" i="7"/>
  <c r="U155" i="7"/>
  <c r="O155" i="7"/>
  <c r="AH174" i="7"/>
  <c r="AD203" i="7"/>
  <c r="AG203" i="7"/>
  <c r="M203" i="7"/>
  <c r="AF203" i="7"/>
  <c r="Y203" i="7"/>
  <c r="U217" i="7"/>
  <c r="J33" i="7"/>
  <c r="Z47" i="7"/>
  <c r="M253" i="7"/>
  <c r="W309" i="7"/>
  <c r="Z34" i="7"/>
  <c r="Y34" i="7"/>
  <c r="R34" i="7"/>
  <c r="X205" i="7"/>
  <c r="X217" i="7"/>
  <c r="V252" i="7"/>
  <c r="AH252" i="7"/>
  <c r="S252" i="7"/>
  <c r="AE252" i="7"/>
  <c r="Q252" i="7"/>
  <c r="AD252" i="7"/>
  <c r="AE309" i="7"/>
  <c r="Z205" i="7"/>
  <c r="O387" i="7"/>
  <c r="Y387" i="7"/>
  <c r="W389" i="7"/>
  <c r="M394" i="7"/>
  <c r="AE394" i="7"/>
  <c r="O395" i="7"/>
  <c r="AF395" i="7"/>
  <c r="P396" i="7"/>
  <c r="AB396" i="7"/>
  <c r="O400" i="7"/>
  <c r="AD401" i="7"/>
  <c r="AF401" i="7"/>
  <c r="R406" i="7"/>
  <c r="J413" i="7"/>
  <c r="AG172" i="7"/>
  <c r="J306" i="7"/>
  <c r="J31" i="7"/>
  <c r="M155" i="7"/>
  <c r="AC217" i="7"/>
  <c r="AG252" i="7"/>
  <c r="V308" i="7"/>
  <c r="U308" i="7"/>
  <c r="N308" i="7"/>
  <c r="AC322" i="7"/>
  <c r="AB322" i="7"/>
  <c r="J218" i="7"/>
  <c r="AH253" i="7"/>
  <c r="AD205" i="7"/>
  <c r="AD248" i="7"/>
  <c r="AG248" i="7"/>
  <c r="J171" i="7"/>
  <c r="J214" i="7"/>
  <c r="J350" i="7"/>
  <c r="AI363" i="7"/>
  <c r="AI371" i="7"/>
  <c r="U371" i="7"/>
  <c r="AE371" i="7"/>
  <c r="AH374" i="7"/>
  <c r="J377" i="7"/>
  <c r="P379" i="7"/>
  <c r="Z379" i="7"/>
  <c r="AD381" i="7"/>
  <c r="AE381" i="7"/>
  <c r="AI386" i="7"/>
  <c r="P387" i="7"/>
  <c r="Z387" i="7"/>
  <c r="J389" i="7"/>
  <c r="AE390" i="7"/>
  <c r="N394" i="7"/>
  <c r="P395" i="7"/>
  <c r="AG395" i="7"/>
  <c r="Q396" i="7"/>
  <c r="AG396" i="7"/>
  <c r="O398" i="7"/>
  <c r="AB398" i="7"/>
  <c r="AG399" i="7"/>
  <c r="R400" i="7"/>
  <c r="O403" i="7"/>
  <c r="AF403" i="7"/>
  <c r="V404" i="7"/>
  <c r="U406" i="7"/>
  <c r="Y410" i="7"/>
  <c r="J58" i="7"/>
  <c r="U153" i="7"/>
  <c r="AG187" i="7"/>
  <c r="R187" i="7"/>
  <c r="J201" i="7"/>
  <c r="U201" i="7"/>
  <c r="J215" i="7"/>
  <c r="AE215" i="7"/>
  <c r="O250" i="7"/>
  <c r="AD250" i="7"/>
  <c r="Y278" i="7"/>
  <c r="AA292" i="7"/>
  <c r="T306" i="7"/>
  <c r="AJ306" i="7"/>
  <c r="AH31" i="7"/>
  <c r="AI31" i="7"/>
  <c r="N31" i="7"/>
  <c r="AG31" i="7"/>
  <c r="AJ173" i="7"/>
  <c r="AJ216" i="7"/>
  <c r="AG216" i="7"/>
  <c r="J265" i="7"/>
  <c r="AC279" i="7"/>
  <c r="W279" i="7"/>
  <c r="N279" i="7"/>
  <c r="V321" i="7"/>
  <c r="Q155" i="7"/>
  <c r="AE174" i="7"/>
  <c r="AC174" i="7"/>
  <c r="AA174" i="7"/>
  <c r="U174" i="7"/>
  <c r="T203" i="7"/>
  <c r="N252" i="7"/>
  <c r="AJ294" i="7"/>
  <c r="T294" i="7"/>
  <c r="AJ295" i="7"/>
  <c r="Y295" i="7"/>
  <c r="AJ309" i="7"/>
  <c r="AD309" i="7"/>
  <c r="Q309" i="7"/>
  <c r="AC309" i="7"/>
  <c r="O309" i="7"/>
  <c r="Z309" i="7"/>
  <c r="N309" i="7"/>
  <c r="Y309" i="7"/>
  <c r="M309" i="7"/>
  <c r="AH309" i="7"/>
  <c r="J176" i="7"/>
  <c r="W310" i="7"/>
  <c r="AE217" i="7"/>
  <c r="Y217" i="7"/>
  <c r="M217" i="7"/>
  <c r="AF217" i="7"/>
  <c r="AD175" i="7"/>
  <c r="W175" i="7"/>
  <c r="V175" i="7"/>
  <c r="U175" i="7"/>
  <c r="AC205" i="7"/>
  <c r="W205" i="7"/>
  <c r="V205" i="7"/>
  <c r="AH205" i="7"/>
  <c r="R205" i="7"/>
  <c r="AF205" i="7"/>
  <c r="P205" i="7"/>
  <c r="AJ310" i="7"/>
  <c r="V310" i="7"/>
  <c r="U310" i="7"/>
  <c r="Y355" i="7"/>
  <c r="Z361" i="7"/>
  <c r="W364" i="7"/>
  <c r="J366" i="7"/>
  <c r="M371" i="7"/>
  <c r="W371" i="7"/>
  <c r="AG371" i="7"/>
  <c r="R379" i="7"/>
  <c r="AD379" i="7"/>
  <c r="AC380" i="7"/>
  <c r="AD380" i="7"/>
  <c r="R387" i="7"/>
  <c r="AD387" i="7"/>
  <c r="AD389" i="7"/>
  <c r="AE389" i="7"/>
  <c r="AD391" i="7"/>
  <c r="U394" i="7"/>
  <c r="V395" i="7"/>
  <c r="J396" i="7"/>
  <c r="S396" i="7"/>
  <c r="R398" i="7"/>
  <c r="AC400" i="7"/>
  <c r="U401" i="7"/>
  <c r="AH406" i="7"/>
  <c r="T408" i="7"/>
  <c r="AH410" i="7"/>
  <c r="U320" i="7"/>
  <c r="Q216" i="7"/>
  <c r="M251" i="7"/>
  <c r="R279" i="7"/>
  <c r="AH60" i="7"/>
  <c r="U60" i="7"/>
  <c r="Q60" i="7"/>
  <c r="AG60" i="7"/>
  <c r="M60" i="7"/>
  <c r="AB155" i="7"/>
  <c r="N174" i="7"/>
  <c r="X189" i="7"/>
  <c r="AD189" i="7"/>
  <c r="N189" i="7"/>
  <c r="W203" i="7"/>
  <c r="P217" i="7"/>
  <c r="AG217" i="7"/>
  <c r="R252" i="7"/>
  <c r="U294" i="7"/>
  <c r="AC308" i="7"/>
  <c r="V295" i="7"/>
  <c r="R309" i="7"/>
  <c r="J191" i="7"/>
  <c r="J254" i="7"/>
  <c r="U296" i="7"/>
  <c r="M310" i="7"/>
  <c r="U379" i="7"/>
  <c r="AE379" i="7"/>
  <c r="U387" i="7"/>
  <c r="AE387" i="7"/>
  <c r="J404" i="7"/>
  <c r="W408" i="7"/>
  <c r="O215" i="7"/>
  <c r="J278" i="7"/>
  <c r="J45" i="7"/>
  <c r="AI321" i="7"/>
  <c r="AE321" i="7"/>
  <c r="R321" i="7"/>
  <c r="AD321" i="7"/>
  <c r="Q321" i="7"/>
  <c r="Z321" i="7"/>
  <c r="N321" i="7"/>
  <c r="AC321" i="7"/>
  <c r="AI46" i="7"/>
  <c r="AC46" i="7"/>
  <c r="U46" i="7"/>
  <c r="AE155" i="7"/>
  <c r="AB203" i="7"/>
  <c r="Q217" i="7"/>
  <c r="Y252" i="7"/>
  <c r="AI266" i="7"/>
  <c r="AF266" i="7"/>
  <c r="P266" i="7"/>
  <c r="AB280" i="7"/>
  <c r="AD308" i="7"/>
  <c r="M175" i="7"/>
  <c r="AD253" i="7"/>
  <c r="Y253" i="7"/>
  <c r="W253" i="7"/>
  <c r="O253" i="7"/>
  <c r="N253" i="7"/>
  <c r="N205" i="7"/>
  <c r="AB412" i="7"/>
  <c r="AE30" i="7"/>
  <c r="AI215" i="7"/>
  <c r="AG215" i="7"/>
  <c r="AI330" i="7"/>
  <c r="AC330" i="7"/>
  <c r="J59" i="7"/>
  <c r="AI173" i="7"/>
  <c r="AF173" i="7"/>
  <c r="AA189" i="7"/>
  <c r="AI217" i="7"/>
  <c r="V217" i="7"/>
  <c r="AH217" i="7"/>
  <c r="AJ332" i="7"/>
  <c r="AI33" i="7"/>
  <c r="V33" i="7"/>
  <c r="AH33" i="7"/>
  <c r="X190" i="7"/>
  <c r="J204" i="7"/>
  <c r="AJ218" i="7"/>
  <c r="J323" i="7"/>
  <c r="AG34" i="7"/>
  <c r="AI176" i="7"/>
  <c r="W176" i="7"/>
  <c r="AJ191" i="7"/>
  <c r="V191" i="7"/>
  <c r="AH191" i="7"/>
  <c r="AF254" i="7"/>
  <c r="AD334" i="7"/>
  <c r="X33" i="7"/>
  <c r="X176" i="7"/>
  <c r="W324" i="7"/>
  <c r="AE334" i="7"/>
  <c r="X203" i="7"/>
  <c r="M33" i="7"/>
  <c r="Y33" i="7"/>
  <c r="N190" i="7"/>
  <c r="AA190" i="7"/>
  <c r="AB204" i="7"/>
  <c r="N218" i="7"/>
  <c r="J281" i="7"/>
  <c r="AH323" i="7"/>
  <c r="AD323" i="7"/>
  <c r="Y333" i="7"/>
  <c r="M176" i="7"/>
  <c r="AC176" i="7"/>
  <c r="M191" i="7"/>
  <c r="Y191" i="7"/>
  <c r="J205" i="7"/>
  <c r="Q254" i="7"/>
  <c r="AC324" i="7"/>
  <c r="N334" i="7"/>
  <c r="AF334" i="7"/>
  <c r="AI293" i="7"/>
  <c r="AF293" i="7"/>
  <c r="J32" i="7"/>
  <c r="J46" i="7"/>
  <c r="O189" i="7"/>
  <c r="N217" i="7"/>
  <c r="Z217" i="7"/>
  <c r="J252" i="7"/>
  <c r="N33" i="7"/>
  <c r="Z33" i="7"/>
  <c r="O190" i="7"/>
  <c r="AG204" i="7"/>
  <c r="AI295" i="7"/>
  <c r="N176" i="7"/>
  <c r="AD176" i="7"/>
  <c r="N191" i="7"/>
  <c r="Z191" i="7"/>
  <c r="J219" i="7"/>
  <c r="R254" i="7"/>
  <c r="AI296" i="7"/>
  <c r="AI310" i="7"/>
  <c r="AC310" i="7"/>
  <c r="M324" i="7"/>
  <c r="AD324" i="7"/>
  <c r="O334" i="7"/>
  <c r="AB63" i="7"/>
  <c r="AB463" i="7"/>
  <c r="AG340" i="7"/>
  <c r="Y340" i="7"/>
  <c r="Q340" i="7"/>
  <c r="AF340" i="7"/>
  <c r="X340" i="7"/>
  <c r="P340" i="7"/>
  <c r="AE340" i="7"/>
  <c r="W340" i="7"/>
  <c r="O340" i="7"/>
  <c r="AD340" i="7"/>
  <c r="V340" i="7"/>
  <c r="N340" i="7"/>
  <c r="AC340" i="7"/>
  <c r="U340" i="7"/>
  <c r="M340" i="7"/>
  <c r="AJ340" i="7"/>
  <c r="AB340" i="7"/>
  <c r="T340" i="7"/>
  <c r="AH340" i="7"/>
  <c r="Z340" i="7"/>
  <c r="R340" i="7"/>
  <c r="AG414" i="7"/>
  <c r="AH414" i="7"/>
  <c r="Z414" i="7"/>
  <c r="R414" i="7"/>
  <c r="AF414" i="7"/>
  <c r="X414" i="7"/>
  <c r="P414" i="7"/>
  <c r="AE414" i="7"/>
  <c r="W414" i="7"/>
  <c r="O414" i="7"/>
  <c r="T414" i="7"/>
  <c r="J313" i="7"/>
  <c r="AB414" i="7"/>
  <c r="AG16" i="7"/>
  <c r="Y16" i="7"/>
  <c r="Q16" i="7"/>
  <c r="AF16" i="7"/>
  <c r="X16" i="7"/>
  <c r="P16" i="7"/>
  <c r="AE16" i="7"/>
  <c r="W16" i="7"/>
  <c r="O16" i="7"/>
  <c r="AD16" i="7"/>
  <c r="V16" i="7"/>
  <c r="N16" i="7"/>
  <c r="AC16" i="7"/>
  <c r="U16" i="7"/>
  <c r="M16" i="7"/>
  <c r="AJ16" i="7"/>
  <c r="AB16" i="7"/>
  <c r="T16" i="7"/>
  <c r="AH16" i="7"/>
  <c r="Z16" i="7"/>
  <c r="R16" i="7"/>
  <c r="AG63" i="7"/>
  <c r="AJ414" i="7"/>
  <c r="AG455" i="7"/>
  <c r="Y455" i="7"/>
  <c r="Q455" i="7"/>
  <c r="AF455" i="7"/>
  <c r="X455" i="7"/>
  <c r="P455" i="7"/>
  <c r="AE455" i="7"/>
  <c r="W455" i="7"/>
  <c r="O455" i="7"/>
  <c r="AD455" i="7"/>
  <c r="V455" i="7"/>
  <c r="N455" i="7"/>
  <c r="AC455" i="7"/>
  <c r="U455" i="7"/>
  <c r="M455" i="7"/>
  <c r="AJ455" i="7"/>
  <c r="AB455" i="7"/>
  <c r="T455" i="7"/>
  <c r="AH455" i="7"/>
  <c r="Z455" i="7"/>
  <c r="R455" i="7"/>
  <c r="AG463" i="7"/>
  <c r="AH63" i="7"/>
  <c r="Z63" i="7"/>
  <c r="R63" i="7"/>
  <c r="AF63" i="7"/>
  <c r="X63" i="7"/>
  <c r="P63" i="7"/>
  <c r="AE63" i="7"/>
  <c r="W63" i="7"/>
  <c r="O63" i="7"/>
  <c r="AH463" i="7"/>
  <c r="Z463" i="7"/>
  <c r="R463" i="7"/>
  <c r="AF463" i="7"/>
  <c r="X463" i="7"/>
  <c r="P463" i="7"/>
  <c r="AE463" i="7"/>
  <c r="W463" i="7"/>
  <c r="O463" i="7"/>
  <c r="S63" i="7"/>
  <c r="AA63" i="7"/>
  <c r="AI63" i="7"/>
  <c r="T65" i="7"/>
  <c r="AB65" i="7"/>
  <c r="AJ65" i="7"/>
  <c r="M220" i="7"/>
  <c r="U220" i="7"/>
  <c r="AC220" i="7"/>
  <c r="N230" i="7"/>
  <c r="V230" i="7"/>
  <c r="AD230" i="7"/>
  <c r="O311" i="7"/>
  <c r="W311" i="7"/>
  <c r="AE311" i="7"/>
  <c r="P313" i="7"/>
  <c r="X313" i="7"/>
  <c r="AF313" i="7"/>
  <c r="S414" i="7"/>
  <c r="AA414" i="7"/>
  <c r="AI414" i="7"/>
  <c r="T416" i="7"/>
  <c r="AB416" i="7"/>
  <c r="AJ416" i="7"/>
  <c r="M433" i="7"/>
  <c r="U433" i="7"/>
  <c r="AC433" i="7"/>
  <c r="N435" i="7"/>
  <c r="V435" i="7"/>
  <c r="AD435" i="7"/>
  <c r="O444" i="7"/>
  <c r="W444" i="7"/>
  <c r="AE444" i="7"/>
  <c r="P446" i="7"/>
  <c r="X446" i="7"/>
  <c r="AF446" i="7"/>
  <c r="S463" i="7"/>
  <c r="AA463" i="7"/>
  <c r="AI463" i="7"/>
  <c r="T465" i="7"/>
  <c r="AB465" i="7"/>
  <c r="AJ465" i="7"/>
  <c r="AE158" i="7"/>
  <c r="W158" i="7"/>
  <c r="O158" i="7"/>
  <c r="AD158" i="7"/>
  <c r="V158" i="7"/>
  <c r="N158" i="7"/>
  <c r="AF158" i="7"/>
  <c r="X158" i="7"/>
  <c r="P158" i="7"/>
  <c r="AG158" i="7"/>
  <c r="AD421" i="7"/>
  <c r="V421" i="7"/>
  <c r="N421" i="7"/>
  <c r="AC421" i="7"/>
  <c r="U421" i="7"/>
  <c r="M421" i="7"/>
  <c r="AH421" i="7"/>
  <c r="Z421" i="7"/>
  <c r="R421" i="7"/>
  <c r="AG421" i="7"/>
  <c r="Y421" i="7"/>
  <c r="Q421" i="7"/>
  <c r="AE421" i="7"/>
  <c r="W421" i="7"/>
  <c r="O421" i="7"/>
  <c r="AF421" i="7"/>
  <c r="M422" i="7"/>
  <c r="AJ422" i="7"/>
  <c r="AG424" i="7"/>
  <c r="Y424" i="7"/>
  <c r="Q424" i="7"/>
  <c r="AF424" i="7"/>
  <c r="X424" i="7"/>
  <c r="P424" i="7"/>
  <c r="AC424" i="7"/>
  <c r="U424" i="7"/>
  <c r="M424" i="7"/>
  <c r="AJ424" i="7"/>
  <c r="AB424" i="7"/>
  <c r="T424" i="7"/>
  <c r="AH424" i="7"/>
  <c r="Z424" i="7"/>
  <c r="R424" i="7"/>
  <c r="AD424" i="7"/>
  <c r="O425" i="7"/>
  <c r="AJ425" i="7"/>
  <c r="AA428" i="7"/>
  <c r="AI429" i="7"/>
  <c r="AD12" i="7"/>
  <c r="V12" i="7"/>
  <c r="N12" i="7"/>
  <c r="AC12" i="7"/>
  <c r="U12" i="7"/>
  <c r="M12" i="7"/>
  <c r="AH12" i="7"/>
  <c r="Z12" i="7"/>
  <c r="R12" i="7"/>
  <c r="AG12" i="7"/>
  <c r="Y12" i="7"/>
  <c r="Q12" i="7"/>
  <c r="AE12" i="7"/>
  <c r="W12" i="7"/>
  <c r="O12" i="7"/>
  <c r="AE428" i="7"/>
  <c r="S14" i="7"/>
  <c r="AA14" i="7"/>
  <c r="AI14" i="7"/>
  <c r="M63" i="7"/>
  <c r="U63" i="7"/>
  <c r="AC63" i="7"/>
  <c r="N65" i="7"/>
  <c r="V65" i="7"/>
  <c r="AD65" i="7"/>
  <c r="O220" i="7"/>
  <c r="W220" i="7"/>
  <c r="AE220" i="7"/>
  <c r="P230" i="7"/>
  <c r="X230" i="7"/>
  <c r="AF230" i="7"/>
  <c r="Q311" i="7"/>
  <c r="Y311" i="7"/>
  <c r="AG311" i="7"/>
  <c r="R313" i="7"/>
  <c r="Z313" i="7"/>
  <c r="AH313" i="7"/>
  <c r="S338" i="7"/>
  <c r="AA338" i="7"/>
  <c r="AI338" i="7"/>
  <c r="M414" i="7"/>
  <c r="U414" i="7"/>
  <c r="AC414" i="7"/>
  <c r="N416" i="7"/>
  <c r="V416" i="7"/>
  <c r="AD416" i="7"/>
  <c r="O433" i="7"/>
  <c r="W433" i="7"/>
  <c r="AE433" i="7"/>
  <c r="P435" i="7"/>
  <c r="X435" i="7"/>
  <c r="AF435" i="7"/>
  <c r="Q444" i="7"/>
  <c r="Y444" i="7"/>
  <c r="AG444" i="7"/>
  <c r="R446" i="7"/>
  <c r="Z446" i="7"/>
  <c r="AH446" i="7"/>
  <c r="S453" i="7"/>
  <c r="AA453" i="7"/>
  <c r="AI453" i="7"/>
  <c r="M463" i="7"/>
  <c r="U463" i="7"/>
  <c r="AC463" i="7"/>
  <c r="N465" i="7"/>
  <c r="V465" i="7"/>
  <c r="AD465" i="7"/>
  <c r="AI12" i="7"/>
  <c r="Q158" i="7"/>
  <c r="AC420" i="7"/>
  <c r="U420" i="7"/>
  <c r="M420" i="7"/>
  <c r="AJ420" i="7"/>
  <c r="AB420" i="7"/>
  <c r="T420" i="7"/>
  <c r="AG420" i="7"/>
  <c r="Y420" i="7"/>
  <c r="Q420" i="7"/>
  <c r="AF420" i="7"/>
  <c r="X420" i="7"/>
  <c r="P420" i="7"/>
  <c r="AD420" i="7"/>
  <c r="V420" i="7"/>
  <c r="N420" i="7"/>
  <c r="AE420" i="7"/>
  <c r="P421" i="7"/>
  <c r="AJ421" i="7"/>
  <c r="T422" i="7"/>
  <c r="T425" i="7"/>
  <c r="S429" i="7"/>
  <c r="AI421" i="7"/>
  <c r="AC428" i="7"/>
  <c r="U428" i="7"/>
  <c r="M428" i="7"/>
  <c r="AJ428" i="7"/>
  <c r="AB428" i="7"/>
  <c r="T428" i="7"/>
  <c r="AG428" i="7"/>
  <c r="Y428" i="7"/>
  <c r="Q428" i="7"/>
  <c r="AF428" i="7"/>
  <c r="X428" i="7"/>
  <c r="P428" i="7"/>
  <c r="AD428" i="7"/>
  <c r="V428" i="7"/>
  <c r="N428" i="7"/>
  <c r="T14" i="7"/>
  <c r="AB14" i="7"/>
  <c r="AJ14" i="7"/>
  <c r="N63" i="7"/>
  <c r="V63" i="7"/>
  <c r="AD63" i="7"/>
  <c r="O65" i="7"/>
  <c r="W65" i="7"/>
  <c r="AE65" i="7"/>
  <c r="P220" i="7"/>
  <c r="X220" i="7"/>
  <c r="AF220" i="7"/>
  <c r="Q230" i="7"/>
  <c r="Y230" i="7"/>
  <c r="AG230" i="7"/>
  <c r="R311" i="7"/>
  <c r="Z311" i="7"/>
  <c r="AH311" i="7"/>
  <c r="S313" i="7"/>
  <c r="AA313" i="7"/>
  <c r="T338" i="7"/>
  <c r="AB338" i="7"/>
  <c r="AJ338" i="7"/>
  <c r="N414" i="7"/>
  <c r="V414" i="7"/>
  <c r="AD414" i="7"/>
  <c r="O416" i="7"/>
  <c r="W416" i="7"/>
  <c r="AE416" i="7"/>
  <c r="P433" i="7"/>
  <c r="X433" i="7"/>
  <c r="AF433" i="7"/>
  <c r="Q435" i="7"/>
  <c r="Y435" i="7"/>
  <c r="AG435" i="7"/>
  <c r="R444" i="7"/>
  <c r="Z444" i="7"/>
  <c r="AH444" i="7"/>
  <c r="S446" i="7"/>
  <c r="AA446" i="7"/>
  <c r="T453" i="7"/>
  <c r="AB453" i="7"/>
  <c r="AJ453" i="7"/>
  <c r="N463" i="7"/>
  <c r="V463" i="7"/>
  <c r="AD463" i="7"/>
  <c r="O465" i="7"/>
  <c r="W465" i="7"/>
  <c r="AE465" i="7"/>
  <c r="S439" i="7"/>
  <c r="AC11" i="7"/>
  <c r="U11" i="7"/>
  <c r="M11" i="7"/>
  <c r="AJ11" i="7"/>
  <c r="AB11" i="7"/>
  <c r="T11" i="7"/>
  <c r="AG11" i="7"/>
  <c r="Y11" i="7"/>
  <c r="Q11" i="7"/>
  <c r="AF11" i="7"/>
  <c r="X11" i="7"/>
  <c r="P11" i="7"/>
  <c r="AD11" i="7"/>
  <c r="V11" i="7"/>
  <c r="N11" i="7"/>
  <c r="AE11" i="7"/>
  <c r="P12" i="7"/>
  <c r="AJ12" i="7"/>
  <c r="T158" i="7"/>
  <c r="AG161" i="7"/>
  <c r="Y161" i="7"/>
  <c r="Q161" i="7"/>
  <c r="AF161" i="7"/>
  <c r="AH420" i="7"/>
  <c r="S421" i="7"/>
  <c r="U422" i="7"/>
  <c r="W425" i="7"/>
  <c r="O428" i="7"/>
  <c r="AI428" i="7"/>
  <c r="T429" i="7"/>
  <c r="P65" i="7"/>
  <c r="X65" i="7"/>
  <c r="AF65" i="7"/>
  <c r="Q220" i="7"/>
  <c r="Y220" i="7"/>
  <c r="AG220" i="7"/>
  <c r="R230" i="7"/>
  <c r="Z230" i="7"/>
  <c r="AH230" i="7"/>
  <c r="S311" i="7"/>
  <c r="AA311" i="7"/>
  <c r="AI311" i="7"/>
  <c r="T313" i="7"/>
  <c r="AB313" i="7"/>
  <c r="AJ313" i="7"/>
  <c r="P416" i="7"/>
  <c r="X416" i="7"/>
  <c r="AF416" i="7"/>
  <c r="Q433" i="7"/>
  <c r="Y433" i="7"/>
  <c r="AG433" i="7"/>
  <c r="R435" i="7"/>
  <c r="Z435" i="7"/>
  <c r="AH435" i="7"/>
  <c r="S444" i="7"/>
  <c r="AA444" i="7"/>
  <c r="AI444" i="7"/>
  <c r="T446" i="7"/>
  <c r="AB446" i="7"/>
  <c r="AJ446" i="7"/>
  <c r="P465" i="7"/>
  <c r="X465" i="7"/>
  <c r="AF465" i="7"/>
  <c r="J18" i="7"/>
  <c r="J9" i="7"/>
  <c r="AH11" i="7"/>
  <c r="S12" i="7"/>
  <c r="U158" i="7"/>
  <c r="AG160" i="7"/>
  <c r="Y160" i="7"/>
  <c r="Q160" i="7"/>
  <c r="AF160" i="7"/>
  <c r="X160" i="7"/>
  <c r="P160" i="7"/>
  <c r="AC160" i="7"/>
  <c r="U160" i="7"/>
  <c r="M160" i="7"/>
  <c r="AJ160" i="7"/>
  <c r="AB160" i="7"/>
  <c r="T160" i="7"/>
  <c r="AH160" i="7"/>
  <c r="Z160" i="7"/>
  <c r="R160" i="7"/>
  <c r="AD160" i="7"/>
  <c r="O161" i="7"/>
  <c r="AJ161" i="7"/>
  <c r="O420" i="7"/>
  <c r="AI420" i="7"/>
  <c r="T421" i="7"/>
  <c r="J422" i="7"/>
  <c r="Y422" i="7"/>
  <c r="S424" i="7"/>
  <c r="X425" i="7"/>
  <c r="R428" i="7"/>
  <c r="X429" i="7"/>
  <c r="S230" i="7"/>
  <c r="AA230" i="7"/>
  <c r="AI230" i="7"/>
  <c r="T311" i="7"/>
  <c r="AB311" i="7"/>
  <c r="AJ311" i="7"/>
  <c r="S435" i="7"/>
  <c r="AA435" i="7"/>
  <c r="AI435" i="7"/>
  <c r="T444" i="7"/>
  <c r="AB444" i="7"/>
  <c r="AJ444" i="7"/>
  <c r="T12" i="7"/>
  <c r="X421" i="7"/>
  <c r="S428" i="7"/>
  <c r="AF12" i="7"/>
  <c r="O14" i="7"/>
  <c r="W14" i="7"/>
  <c r="Q63" i="7"/>
  <c r="Y63" i="7"/>
  <c r="R65" i="7"/>
  <c r="Z65" i="7"/>
  <c r="AH65" i="7"/>
  <c r="S220" i="7"/>
  <c r="AA220" i="7"/>
  <c r="T230" i="7"/>
  <c r="AB230" i="7"/>
  <c r="AJ230" i="7"/>
  <c r="M311" i="7"/>
  <c r="U311" i="7"/>
  <c r="N313" i="7"/>
  <c r="V313" i="7"/>
  <c r="O338" i="7"/>
  <c r="W338" i="7"/>
  <c r="Q414" i="7"/>
  <c r="Y414" i="7"/>
  <c r="R416" i="7"/>
  <c r="Z416" i="7"/>
  <c r="AH416" i="7"/>
  <c r="S433" i="7"/>
  <c r="AA433" i="7"/>
  <c r="T435" i="7"/>
  <c r="AB435" i="7"/>
  <c r="AJ435" i="7"/>
  <c r="M444" i="7"/>
  <c r="U444" i="7"/>
  <c r="N446" i="7"/>
  <c r="V446" i="7"/>
  <c r="O453" i="7"/>
  <c r="W453" i="7"/>
  <c r="Q463" i="7"/>
  <c r="Y463" i="7"/>
  <c r="R465" i="7"/>
  <c r="Z465" i="7"/>
  <c r="AH465" i="7"/>
  <c r="AC439" i="7"/>
  <c r="U439" i="7"/>
  <c r="M439" i="7"/>
  <c r="AJ439" i="7"/>
  <c r="AB439" i="7"/>
  <c r="T439" i="7"/>
  <c r="AF439" i="7"/>
  <c r="X439" i="7"/>
  <c r="P439" i="7"/>
  <c r="AD439" i="7"/>
  <c r="V439" i="7"/>
  <c r="N439" i="7"/>
  <c r="Z439" i="7"/>
  <c r="X12" i="7"/>
  <c r="AB158" i="7"/>
  <c r="J162" i="7"/>
  <c r="S420" i="7"/>
  <c r="AA421" i="7"/>
  <c r="AI422" i="7"/>
  <c r="W424" i="7"/>
  <c r="AC425" i="7"/>
  <c r="W428" i="7"/>
  <c r="S65" i="7"/>
  <c r="AA65" i="7"/>
  <c r="T220" i="7"/>
  <c r="AB220" i="7"/>
  <c r="M230" i="7"/>
  <c r="U230" i="7"/>
  <c r="N311" i="7"/>
  <c r="V311" i="7"/>
  <c r="S416" i="7"/>
  <c r="AA416" i="7"/>
  <c r="T433" i="7"/>
  <c r="AB433" i="7"/>
  <c r="M435" i="7"/>
  <c r="U435" i="7"/>
  <c r="N444" i="7"/>
  <c r="V444" i="7"/>
  <c r="S465" i="7"/>
  <c r="AA465" i="7"/>
  <c r="AA12" i="7"/>
  <c r="AI158" i="7"/>
  <c r="AC158" i="7"/>
  <c r="AE422" i="7"/>
  <c r="W422" i="7"/>
  <c r="O422" i="7"/>
  <c r="AD422" i="7"/>
  <c r="V422" i="7"/>
  <c r="N422" i="7"/>
  <c r="AG422" i="7"/>
  <c r="AH425" i="7"/>
  <c r="Z425" i="7"/>
  <c r="R425" i="7"/>
  <c r="AG425" i="7"/>
  <c r="Y425" i="7"/>
  <c r="Q425" i="7"/>
  <c r="AD425" i="7"/>
  <c r="V425" i="7"/>
  <c r="N425" i="7"/>
  <c r="AF425" i="7"/>
  <c r="Z428" i="7"/>
  <c r="AD429" i="7"/>
  <c r="V429" i="7"/>
  <c r="N429" i="7"/>
  <c r="AC429" i="7"/>
  <c r="U429" i="7"/>
  <c r="M429" i="7"/>
  <c r="AH429" i="7"/>
  <c r="Z429" i="7"/>
  <c r="R429" i="7"/>
  <c r="AG429" i="7"/>
  <c r="Y429" i="7"/>
  <c r="Q429" i="7"/>
  <c r="AE429" i="7"/>
  <c r="W429" i="7"/>
  <c r="O429" i="7"/>
  <c r="AF429" i="7"/>
  <c r="T18" i="7"/>
  <c r="AB18" i="7"/>
  <c r="M345" i="7"/>
  <c r="U345" i="7"/>
  <c r="AC345" i="7"/>
  <c r="T9" i="7"/>
  <c r="AB9" i="7"/>
  <c r="M10" i="7"/>
  <c r="U10" i="7"/>
  <c r="AC10" i="7"/>
  <c r="S161" i="7"/>
  <c r="AA161" i="7"/>
  <c r="AI161" i="7"/>
  <c r="T162" i="7"/>
  <c r="AB162" i="7"/>
  <c r="M177" i="7"/>
  <c r="U177" i="7"/>
  <c r="AC177" i="7"/>
  <c r="P422" i="7"/>
  <c r="X422" i="7"/>
  <c r="AF422" i="7"/>
  <c r="Q423" i="7"/>
  <c r="Y423" i="7"/>
  <c r="AG423" i="7"/>
  <c r="S425" i="7"/>
  <c r="AA425" i="7"/>
  <c r="AI425" i="7"/>
  <c r="T426" i="7"/>
  <c r="AB426" i="7"/>
  <c r="AJ426" i="7"/>
  <c r="M427" i="7"/>
  <c r="U427" i="7"/>
  <c r="AC427" i="7"/>
  <c r="N18" i="7"/>
  <c r="V18" i="7"/>
  <c r="AD18" i="7"/>
  <c r="O345" i="7"/>
  <c r="W345" i="7"/>
  <c r="AE345" i="7"/>
  <c r="N9" i="7"/>
  <c r="V9" i="7"/>
  <c r="AD9" i="7"/>
  <c r="O10" i="7"/>
  <c r="W10" i="7"/>
  <c r="AE10" i="7"/>
  <c r="R158" i="7"/>
  <c r="Z158" i="7"/>
  <c r="AH158" i="7"/>
  <c r="S159" i="7"/>
  <c r="AA159" i="7"/>
  <c r="M161" i="7"/>
  <c r="U161" i="7"/>
  <c r="AC161" i="7"/>
  <c r="N162" i="7"/>
  <c r="V162" i="7"/>
  <c r="AD162" i="7"/>
  <c r="O177" i="7"/>
  <c r="W177" i="7"/>
  <c r="AE177" i="7"/>
  <c r="R422" i="7"/>
  <c r="Z422" i="7"/>
  <c r="AH422" i="7"/>
  <c r="S423" i="7"/>
  <c r="AA423" i="7"/>
  <c r="M425" i="7"/>
  <c r="U425" i="7"/>
  <c r="N426" i="7"/>
  <c r="V426" i="7"/>
  <c r="AD426" i="7"/>
  <c r="O427" i="7"/>
  <c r="W427" i="7"/>
  <c r="AE427" i="7"/>
  <c r="P10" i="7"/>
  <c r="X10" i="7"/>
  <c r="AF10" i="7"/>
  <c r="S158" i="7"/>
  <c r="AA158" i="7"/>
  <c r="T159" i="7"/>
  <c r="AB159" i="7"/>
  <c r="AJ159" i="7"/>
  <c r="N161" i="7"/>
  <c r="V161" i="7"/>
  <c r="AD161" i="7"/>
  <c r="O162" i="7"/>
  <c r="W162" i="7"/>
  <c r="AE162" i="7"/>
  <c r="P177" i="7"/>
  <c r="X177" i="7"/>
  <c r="AF177" i="7"/>
  <c r="S422" i="7"/>
  <c r="AA422" i="7"/>
  <c r="T423" i="7"/>
  <c r="AB423" i="7"/>
  <c r="AJ423" i="7"/>
  <c r="P427" i="7"/>
  <c r="X427" i="7"/>
  <c r="AF427" i="7"/>
  <c r="S345" i="7"/>
  <c r="AA345" i="7"/>
  <c r="AI345" i="7"/>
  <c r="S10" i="7"/>
  <c r="AA10" i="7"/>
  <c r="AI10" i="7"/>
  <c r="S177" i="7"/>
  <c r="AA177" i="7"/>
  <c r="AI177" i="7"/>
  <c r="S427" i="7"/>
  <c r="AA427" i="7"/>
  <c r="AI427" i="7"/>
  <c r="S18" i="7"/>
  <c r="AA18" i="7"/>
  <c r="T345" i="7"/>
  <c r="AB345" i="7"/>
  <c r="S9" i="7"/>
  <c r="AA9" i="7"/>
  <c r="T10" i="7"/>
  <c r="AB10" i="7"/>
  <c r="P159" i="7"/>
  <c r="X159" i="7"/>
  <c r="R161" i="7"/>
  <c r="Z161" i="7"/>
  <c r="S162" i="7"/>
  <c r="AA162" i="7"/>
  <c r="T177" i="7"/>
  <c r="AB177" i="7"/>
  <c r="P423" i="7"/>
  <c r="X423" i="7"/>
  <c r="S426" i="7"/>
  <c r="AA426" i="7"/>
  <c r="T427" i="7"/>
  <c r="AB427" i="7"/>
  <c r="AD69" i="7"/>
  <c r="V69" i="7"/>
  <c r="N69" i="7"/>
  <c r="AI69" i="7"/>
  <c r="Z69" i="7"/>
  <c r="Q69" i="7"/>
  <c r="AH69" i="7"/>
  <c r="Y69" i="7"/>
  <c r="P69" i="7"/>
  <c r="AG69" i="7"/>
  <c r="X69" i="7"/>
  <c r="O69" i="7"/>
  <c r="AF69" i="7"/>
  <c r="W69" i="7"/>
  <c r="M69" i="7"/>
  <c r="AE69" i="7"/>
  <c r="U69" i="7"/>
  <c r="AB69" i="7"/>
  <c r="S69" i="7"/>
  <c r="AF71" i="7"/>
  <c r="X71" i="7"/>
  <c r="P71" i="7"/>
  <c r="AI71" i="7"/>
  <c r="Z71" i="7"/>
  <c r="Q71" i="7"/>
  <c r="AH71" i="7"/>
  <c r="Y71" i="7"/>
  <c r="O71" i="7"/>
  <c r="AG71" i="7"/>
  <c r="W71" i="7"/>
  <c r="N71" i="7"/>
  <c r="AE71" i="7"/>
  <c r="V71" i="7"/>
  <c r="M71" i="7"/>
  <c r="AD71" i="7"/>
  <c r="U71" i="7"/>
  <c r="AB71" i="7"/>
  <c r="S71" i="7"/>
  <c r="AB106" i="7"/>
  <c r="AA106" i="7"/>
  <c r="S106" i="7"/>
  <c r="AF437" i="7"/>
  <c r="X437" i="7"/>
  <c r="P437" i="7"/>
  <c r="AE437" i="7"/>
  <c r="W437" i="7"/>
  <c r="O437" i="7"/>
  <c r="AD437" i="7"/>
  <c r="V437" i="7"/>
  <c r="N437" i="7"/>
  <c r="AC437" i="7"/>
  <c r="U437" i="7"/>
  <c r="M437" i="7"/>
  <c r="AJ437" i="7"/>
  <c r="AB437" i="7"/>
  <c r="T437" i="7"/>
  <c r="AH437" i="7"/>
  <c r="Z437" i="7"/>
  <c r="R437" i="7"/>
  <c r="Z457" i="7"/>
  <c r="R69" i="7"/>
  <c r="AI20" i="7"/>
  <c r="U20" i="7"/>
  <c r="AB20" i="7"/>
  <c r="O20" i="7"/>
  <c r="AA20" i="7"/>
  <c r="M20" i="7"/>
  <c r="AI442" i="7"/>
  <c r="T69" i="7"/>
  <c r="R71" i="7"/>
  <c r="AJ6" i="7"/>
  <c r="AH231" i="7"/>
  <c r="Z231" i="7"/>
  <c r="R231" i="7"/>
  <c r="AG231" i="7"/>
  <c r="Y231" i="7"/>
  <c r="Q231" i="7"/>
  <c r="AF231" i="7"/>
  <c r="X231" i="7"/>
  <c r="P231" i="7"/>
  <c r="AD231" i="7"/>
  <c r="V231" i="7"/>
  <c r="N231" i="7"/>
  <c r="AC231" i="7"/>
  <c r="U231" i="7"/>
  <c r="M231" i="7"/>
  <c r="AB231" i="7"/>
  <c r="AA231" i="7"/>
  <c r="W231" i="7"/>
  <c r="T231" i="7"/>
  <c r="S231" i="7"/>
  <c r="AJ231" i="7"/>
  <c r="O231" i="7"/>
  <c r="AI231" i="7"/>
  <c r="AH430" i="7"/>
  <c r="Z430" i="7"/>
  <c r="R430" i="7"/>
  <c r="AG430" i="7"/>
  <c r="Y430" i="7"/>
  <c r="Q430" i="7"/>
  <c r="AF430" i="7"/>
  <c r="X430" i="7"/>
  <c r="P430" i="7"/>
  <c r="AE430" i="7"/>
  <c r="W430" i="7"/>
  <c r="O430" i="7"/>
  <c r="AD430" i="7"/>
  <c r="V430" i="7"/>
  <c r="N430" i="7"/>
  <c r="AC430" i="7"/>
  <c r="U430" i="7"/>
  <c r="M430" i="7"/>
  <c r="AJ430" i="7"/>
  <c r="AI430" i="7"/>
  <c r="AB430" i="7"/>
  <c r="AA430" i="7"/>
  <c r="T430" i="7"/>
  <c r="S430" i="7"/>
  <c r="AJ442" i="7"/>
  <c r="T442" i="7"/>
  <c r="S442" i="7"/>
  <c r="AA69" i="7"/>
  <c r="T71" i="7"/>
  <c r="S73" i="7"/>
  <c r="AB6" i="7"/>
  <c r="S6" i="7"/>
  <c r="AF6" i="7"/>
  <c r="W6" i="7"/>
  <c r="N6" i="7"/>
  <c r="AE6" i="7"/>
  <c r="V6" i="7"/>
  <c r="M6" i="7"/>
  <c r="AG49" i="7"/>
  <c r="Y49" i="7"/>
  <c r="Q49" i="7"/>
  <c r="AC49" i="7"/>
  <c r="U49" i="7"/>
  <c r="M49" i="7"/>
  <c r="AJ49" i="7"/>
  <c r="AB49" i="7"/>
  <c r="T49" i="7"/>
  <c r="AH49" i="7"/>
  <c r="V49" i="7"/>
  <c r="AF49" i="7"/>
  <c r="S49" i="7"/>
  <c r="AE49" i="7"/>
  <c r="R49" i="7"/>
  <c r="AD49" i="7"/>
  <c r="P49" i="7"/>
  <c r="AA49" i="7"/>
  <c r="O49" i="7"/>
  <c r="Z49" i="7"/>
  <c r="N49" i="7"/>
  <c r="X49" i="7"/>
  <c r="S437" i="7"/>
  <c r="AC69" i="7"/>
  <c r="AA71" i="7"/>
  <c r="U73" i="7"/>
  <c r="U6" i="7"/>
  <c r="AE231" i="7"/>
  <c r="Y437" i="7"/>
  <c r="AG457" i="7"/>
  <c r="AJ68" i="7"/>
  <c r="AJ69" i="7"/>
  <c r="AC71" i="7"/>
  <c r="AB73" i="7"/>
  <c r="AD6" i="7"/>
  <c r="W49" i="7"/>
  <c r="AC297" i="7"/>
  <c r="U297" i="7"/>
  <c r="M297" i="7"/>
  <c r="AF297" i="7"/>
  <c r="AB297" i="7"/>
  <c r="Y297" i="7"/>
  <c r="X297" i="7"/>
  <c r="T297" i="7"/>
  <c r="Q297" i="7"/>
  <c r="AJ297" i="7"/>
  <c r="P297" i="7"/>
  <c r="AB315" i="7"/>
  <c r="S315" i="7"/>
  <c r="AJ315" i="7"/>
  <c r="O315" i="7"/>
  <c r="AB68" i="7"/>
  <c r="S68" i="7"/>
  <c r="AF68" i="7"/>
  <c r="W68" i="7"/>
  <c r="N68" i="7"/>
  <c r="AJ71" i="7"/>
  <c r="AI49" i="7"/>
  <c r="S457" i="7"/>
  <c r="AA457" i="7"/>
  <c r="AI457" i="7"/>
  <c r="AH73" i="7"/>
  <c r="Z73" i="7"/>
  <c r="R73" i="7"/>
  <c r="T73" i="7"/>
  <c r="AC73" i="7"/>
  <c r="AJ75" i="7"/>
  <c r="AB75" i="7"/>
  <c r="T75" i="7"/>
  <c r="S75" i="7"/>
  <c r="AC75" i="7"/>
  <c r="AI66" i="7"/>
  <c r="X66" i="7"/>
  <c r="AD178" i="7"/>
  <c r="V178" i="7"/>
  <c r="N178" i="7"/>
  <c r="AH178" i="7"/>
  <c r="Z178" i="7"/>
  <c r="R178" i="7"/>
  <c r="AG178" i="7"/>
  <c r="Y178" i="7"/>
  <c r="Q178" i="7"/>
  <c r="W178" i="7"/>
  <c r="AJ178" i="7"/>
  <c r="AD283" i="7"/>
  <c r="V283" i="7"/>
  <c r="N283" i="7"/>
  <c r="AC283" i="7"/>
  <c r="U283" i="7"/>
  <c r="M283" i="7"/>
  <c r="AJ283" i="7"/>
  <c r="AB283" i="7"/>
  <c r="T283" i="7"/>
  <c r="AH283" i="7"/>
  <c r="Z283" i="7"/>
  <c r="R283" i="7"/>
  <c r="AG283" i="7"/>
  <c r="Y283" i="7"/>
  <c r="Q283" i="7"/>
  <c r="AE283" i="7"/>
  <c r="AG314" i="7"/>
  <c r="Y314" i="7"/>
  <c r="Q314" i="7"/>
  <c r="AF314" i="7"/>
  <c r="X314" i="7"/>
  <c r="P314" i="7"/>
  <c r="AE314" i="7"/>
  <c r="W314" i="7"/>
  <c r="O314" i="7"/>
  <c r="AC314" i="7"/>
  <c r="U314" i="7"/>
  <c r="M314" i="7"/>
  <c r="AJ314" i="7"/>
  <c r="AB314" i="7"/>
  <c r="T314" i="7"/>
  <c r="AD314" i="7"/>
  <c r="AH343" i="7"/>
  <c r="Z343" i="7"/>
  <c r="R343" i="7"/>
  <c r="AG343" i="7"/>
  <c r="Y343" i="7"/>
  <c r="Q343" i="7"/>
  <c r="AF343" i="7"/>
  <c r="X343" i="7"/>
  <c r="P343" i="7"/>
  <c r="AE343" i="7"/>
  <c r="W343" i="7"/>
  <c r="O343" i="7"/>
  <c r="AD343" i="7"/>
  <c r="V343" i="7"/>
  <c r="N343" i="7"/>
  <c r="AC343" i="7"/>
  <c r="U343" i="7"/>
  <c r="M343" i="7"/>
  <c r="AI454" i="7"/>
  <c r="AH466" i="7"/>
  <c r="Z466" i="7"/>
  <c r="R466" i="7"/>
  <c r="AG466" i="7"/>
  <c r="Y466" i="7"/>
  <c r="Q466" i="7"/>
  <c r="AF466" i="7"/>
  <c r="X466" i="7"/>
  <c r="P466" i="7"/>
  <c r="AE466" i="7"/>
  <c r="W466" i="7"/>
  <c r="O466" i="7"/>
  <c r="AE66" i="7"/>
  <c r="W66" i="7"/>
  <c r="O66" i="7"/>
  <c r="Y66" i="7"/>
  <c r="AG221" i="7"/>
  <c r="Y221" i="7"/>
  <c r="Q221" i="7"/>
  <c r="AF221" i="7"/>
  <c r="X221" i="7"/>
  <c r="P221" i="7"/>
  <c r="AE221" i="7"/>
  <c r="W221" i="7"/>
  <c r="O221" i="7"/>
  <c r="AC221" i="7"/>
  <c r="U221" i="7"/>
  <c r="M221" i="7"/>
  <c r="AJ221" i="7"/>
  <c r="AB221" i="7"/>
  <c r="T221" i="7"/>
  <c r="AD221" i="7"/>
  <c r="AH454" i="7"/>
  <c r="Z454" i="7"/>
  <c r="R454" i="7"/>
  <c r="AG454" i="7"/>
  <c r="Y454" i="7"/>
  <c r="Q454" i="7"/>
  <c r="AF454" i="7"/>
  <c r="X454" i="7"/>
  <c r="P454" i="7"/>
  <c r="AE454" i="7"/>
  <c r="W454" i="7"/>
  <c r="O454" i="7"/>
  <c r="AG462" i="7"/>
  <c r="Y462" i="7"/>
  <c r="Q462" i="7"/>
  <c r="AF462" i="7"/>
  <c r="X462" i="7"/>
  <c r="P462" i="7"/>
  <c r="AE462" i="7"/>
  <c r="W462" i="7"/>
  <c r="O462" i="7"/>
  <c r="AD462" i="7"/>
  <c r="V462" i="7"/>
  <c r="N462" i="7"/>
  <c r="AC462" i="7"/>
  <c r="U462" i="7"/>
  <c r="M462" i="7"/>
  <c r="AJ462" i="7"/>
  <c r="AB462" i="7"/>
  <c r="T462" i="7"/>
  <c r="M466" i="7"/>
  <c r="Q67" i="7"/>
  <c r="Y67" i="7"/>
  <c r="AG67" i="7"/>
  <c r="R240" i="7"/>
  <c r="Z240" i="7"/>
  <c r="AH240" i="7"/>
  <c r="S347" i="7"/>
  <c r="AA347" i="7"/>
  <c r="AI347" i="7"/>
  <c r="M457" i="7"/>
  <c r="U457" i="7"/>
  <c r="AC457" i="7"/>
  <c r="P68" i="7"/>
  <c r="Y68" i="7"/>
  <c r="AH68" i="7"/>
  <c r="Q70" i="7"/>
  <c r="Z70" i="7"/>
  <c r="AI70" i="7"/>
  <c r="P72" i="7"/>
  <c r="Z72" i="7"/>
  <c r="AI72" i="7"/>
  <c r="M73" i="7"/>
  <c r="V73" i="7"/>
  <c r="AE73" i="7"/>
  <c r="Q74" i="7"/>
  <c r="Z74" i="7"/>
  <c r="AJ74" i="7"/>
  <c r="M75" i="7"/>
  <c r="V75" i="7"/>
  <c r="AE75" i="7"/>
  <c r="R76" i="7"/>
  <c r="AA76" i="7"/>
  <c r="AJ76" i="7"/>
  <c r="S5" i="7"/>
  <c r="AB5" i="7"/>
  <c r="O6" i="7"/>
  <c r="X6" i="7"/>
  <c r="AG6" i="7"/>
  <c r="T13" i="7"/>
  <c r="AE13" i="7"/>
  <c r="T15" i="7"/>
  <c r="AE15" i="7"/>
  <c r="S17" i="7"/>
  <c r="AG17" i="7"/>
  <c r="AC19" i="7"/>
  <c r="U19" i="7"/>
  <c r="M19" i="7"/>
  <c r="AG19" i="7"/>
  <c r="Y19" i="7"/>
  <c r="Q19" i="7"/>
  <c r="AF19" i="7"/>
  <c r="X19" i="7"/>
  <c r="P19" i="7"/>
  <c r="W19" i="7"/>
  <c r="AJ19" i="7"/>
  <c r="P20" i="7"/>
  <c r="AC20" i="7"/>
  <c r="U21" i="7"/>
  <c r="AG21" i="7"/>
  <c r="W64" i="7"/>
  <c r="AI64" i="7"/>
  <c r="M66" i="7"/>
  <c r="Z66" i="7"/>
  <c r="Q77" i="7"/>
  <c r="AC77" i="7"/>
  <c r="T163" i="7"/>
  <c r="AH163" i="7"/>
  <c r="M178" i="7"/>
  <c r="AA178" i="7"/>
  <c r="Q192" i="7"/>
  <c r="AD192" i="7"/>
  <c r="AH221" i="7"/>
  <c r="U241" i="7"/>
  <c r="O283" i="7"/>
  <c r="AI283" i="7"/>
  <c r="N314" i="7"/>
  <c r="AI314" i="7"/>
  <c r="T315" i="7"/>
  <c r="AC325" i="7"/>
  <c r="AA342" i="7"/>
  <c r="S343" i="7"/>
  <c r="AA442" i="7"/>
  <c r="AH443" i="7"/>
  <c r="Z443" i="7"/>
  <c r="R443" i="7"/>
  <c r="AG443" i="7"/>
  <c r="Y443" i="7"/>
  <c r="Q443" i="7"/>
  <c r="AF443" i="7"/>
  <c r="X443" i="7"/>
  <c r="P443" i="7"/>
  <c r="AE443" i="7"/>
  <c r="W443" i="7"/>
  <c r="O443" i="7"/>
  <c r="AG451" i="7"/>
  <c r="Y451" i="7"/>
  <c r="Q451" i="7"/>
  <c r="AF451" i="7"/>
  <c r="X451" i="7"/>
  <c r="P451" i="7"/>
  <c r="AE451" i="7"/>
  <c r="W451" i="7"/>
  <c r="O451" i="7"/>
  <c r="AD451" i="7"/>
  <c r="V451" i="7"/>
  <c r="N451" i="7"/>
  <c r="AC451" i="7"/>
  <c r="U451" i="7"/>
  <c r="M451" i="7"/>
  <c r="AJ451" i="7"/>
  <c r="AB451" i="7"/>
  <c r="T451" i="7"/>
  <c r="AB452" i="7"/>
  <c r="M454" i="7"/>
  <c r="AI464" i="7"/>
  <c r="T466" i="7"/>
  <c r="R67" i="7"/>
  <c r="Z67" i="7"/>
  <c r="AH67" i="7"/>
  <c r="S240" i="7"/>
  <c r="AA240" i="7"/>
  <c r="T347" i="7"/>
  <c r="AB347" i="7"/>
  <c r="N457" i="7"/>
  <c r="V457" i="7"/>
  <c r="AD457" i="7"/>
  <c r="Q68" i="7"/>
  <c r="Z68" i="7"/>
  <c r="AI68" i="7"/>
  <c r="R70" i="7"/>
  <c r="AA70" i="7"/>
  <c r="AJ70" i="7"/>
  <c r="R72" i="7"/>
  <c r="AA72" i="7"/>
  <c r="AJ72" i="7"/>
  <c r="N73" i="7"/>
  <c r="W73" i="7"/>
  <c r="AF73" i="7"/>
  <c r="R74" i="7"/>
  <c r="AB74" i="7"/>
  <c r="N75" i="7"/>
  <c r="W75" i="7"/>
  <c r="AF75" i="7"/>
  <c r="S76" i="7"/>
  <c r="AG5" i="7"/>
  <c r="Y5" i="7"/>
  <c r="Q5" i="7"/>
  <c r="T5" i="7"/>
  <c r="AC5" i="7"/>
  <c r="P6" i="7"/>
  <c r="Y6" i="7"/>
  <c r="AI6" i="7"/>
  <c r="AF7" i="7"/>
  <c r="X7" i="7"/>
  <c r="P7" i="7"/>
  <c r="V7" i="7"/>
  <c r="AG7" i="7"/>
  <c r="AG8" i="7"/>
  <c r="Y8" i="7"/>
  <c r="Q8" i="7"/>
  <c r="AJ8" i="7"/>
  <c r="AB8" i="7"/>
  <c r="T8" i="7"/>
  <c r="U8" i="7"/>
  <c r="AE8" i="7"/>
  <c r="AH13" i="7"/>
  <c r="Z13" i="7"/>
  <c r="R13" i="7"/>
  <c r="AC13" i="7"/>
  <c r="U13" i="7"/>
  <c r="M13" i="7"/>
  <c r="V13" i="7"/>
  <c r="AF13" i="7"/>
  <c r="AI15" i="7"/>
  <c r="U15" i="7"/>
  <c r="AF15" i="7"/>
  <c r="U17" i="7"/>
  <c r="Z19" i="7"/>
  <c r="S20" i="7"/>
  <c r="AE20" i="7"/>
  <c r="AE21" i="7"/>
  <c r="V21" i="7"/>
  <c r="AJ21" i="7"/>
  <c r="AH64" i="7"/>
  <c r="Z64" i="7"/>
  <c r="R64" i="7"/>
  <c r="AD64" i="7"/>
  <c r="V64" i="7"/>
  <c r="N64" i="7"/>
  <c r="AC64" i="7"/>
  <c r="U64" i="7"/>
  <c r="M64" i="7"/>
  <c r="X64" i="7"/>
  <c r="AJ64" i="7"/>
  <c r="P66" i="7"/>
  <c r="AB66" i="7"/>
  <c r="R77" i="7"/>
  <c r="AD77" i="7"/>
  <c r="V163" i="7"/>
  <c r="O178" i="7"/>
  <c r="AB178" i="7"/>
  <c r="J192" i="7"/>
  <c r="T192" i="7"/>
  <c r="AF192" i="7"/>
  <c r="N221" i="7"/>
  <c r="AI221" i="7"/>
  <c r="X241" i="7"/>
  <c r="P283" i="7"/>
  <c r="R314" i="7"/>
  <c r="W315" i="7"/>
  <c r="AH342" i="7"/>
  <c r="T343" i="7"/>
  <c r="AI344" i="7"/>
  <c r="AH431" i="7"/>
  <c r="Z431" i="7"/>
  <c r="R431" i="7"/>
  <c r="AG431" i="7"/>
  <c r="Y431" i="7"/>
  <c r="Q431" i="7"/>
  <c r="AF431" i="7"/>
  <c r="X431" i="7"/>
  <c r="P431" i="7"/>
  <c r="AE431" i="7"/>
  <c r="W431" i="7"/>
  <c r="O431" i="7"/>
  <c r="J438" i="7"/>
  <c r="AG441" i="7"/>
  <c r="Y441" i="7"/>
  <c r="Q441" i="7"/>
  <c r="AF441" i="7"/>
  <c r="X441" i="7"/>
  <c r="P441" i="7"/>
  <c r="AE441" i="7"/>
  <c r="W441" i="7"/>
  <c r="O441" i="7"/>
  <c r="AD441" i="7"/>
  <c r="V441" i="7"/>
  <c r="N441" i="7"/>
  <c r="AC441" i="7"/>
  <c r="U441" i="7"/>
  <c r="M441" i="7"/>
  <c r="AJ441" i="7"/>
  <c r="AB441" i="7"/>
  <c r="T441" i="7"/>
  <c r="AB442" i="7"/>
  <c r="M443" i="7"/>
  <c r="AI452" i="7"/>
  <c r="T454" i="7"/>
  <c r="R462" i="7"/>
  <c r="U466" i="7"/>
  <c r="AC128" i="7"/>
  <c r="U128" i="7"/>
  <c r="M128" i="7"/>
  <c r="AG128" i="7"/>
  <c r="Y128" i="7"/>
  <c r="Q128" i="7"/>
  <c r="AD128" i="7"/>
  <c r="V128" i="7"/>
  <c r="N128" i="7"/>
  <c r="AE128" i="7"/>
  <c r="AB128" i="7"/>
  <c r="X128" i="7"/>
  <c r="W128" i="7"/>
  <c r="T128" i="7"/>
  <c r="P128" i="7"/>
  <c r="AJ128" i="7"/>
  <c r="AF128" i="7"/>
  <c r="O128" i="7"/>
  <c r="S67" i="7"/>
  <c r="AA67" i="7"/>
  <c r="T240" i="7"/>
  <c r="AB240" i="7"/>
  <c r="O457" i="7"/>
  <c r="W457" i="7"/>
  <c r="AE457" i="7"/>
  <c r="R68" i="7"/>
  <c r="AA68" i="7"/>
  <c r="S70" i="7"/>
  <c r="S72" i="7"/>
  <c r="O73" i="7"/>
  <c r="X73" i="7"/>
  <c r="AG73" i="7"/>
  <c r="AI74" i="7"/>
  <c r="T74" i="7"/>
  <c r="AC74" i="7"/>
  <c r="O75" i="7"/>
  <c r="X75" i="7"/>
  <c r="AG75" i="7"/>
  <c r="AC76" i="7"/>
  <c r="U76" i="7"/>
  <c r="M76" i="7"/>
  <c r="T76" i="7"/>
  <c r="AD76" i="7"/>
  <c r="U5" i="7"/>
  <c r="AD5" i="7"/>
  <c r="J6" i="7"/>
  <c r="Q6" i="7"/>
  <c r="AA6" i="7"/>
  <c r="W13" i="7"/>
  <c r="W15" i="7"/>
  <c r="AJ17" i="7"/>
  <c r="AB17" i="7"/>
  <c r="T17" i="7"/>
  <c r="AF17" i="7"/>
  <c r="X17" i="7"/>
  <c r="P17" i="7"/>
  <c r="AE17" i="7"/>
  <c r="W17" i="7"/>
  <c r="O17" i="7"/>
  <c r="V17" i="7"/>
  <c r="AI17" i="7"/>
  <c r="T20" i="7"/>
  <c r="Q66" i="7"/>
  <c r="AC66" i="7"/>
  <c r="S77" i="7"/>
  <c r="AG77" i="7"/>
  <c r="AC163" i="7"/>
  <c r="U163" i="7"/>
  <c r="M163" i="7"/>
  <c r="AG163" i="7"/>
  <c r="Y163" i="7"/>
  <c r="Q163" i="7"/>
  <c r="AF163" i="7"/>
  <c r="X163" i="7"/>
  <c r="P163" i="7"/>
  <c r="W163" i="7"/>
  <c r="AJ163" i="7"/>
  <c r="P178" i="7"/>
  <c r="AC178" i="7"/>
  <c r="U192" i="7"/>
  <c r="AG192" i="7"/>
  <c r="R221" i="7"/>
  <c r="S283" i="7"/>
  <c r="J297" i="7"/>
  <c r="S314" i="7"/>
  <c r="AI325" i="7"/>
  <c r="AA343" i="7"/>
  <c r="AH344" i="7"/>
  <c r="Z344" i="7"/>
  <c r="R344" i="7"/>
  <c r="AG344" i="7"/>
  <c r="Y344" i="7"/>
  <c r="Q344" i="7"/>
  <c r="AF344" i="7"/>
  <c r="X344" i="7"/>
  <c r="P344" i="7"/>
  <c r="AE344" i="7"/>
  <c r="W344" i="7"/>
  <c r="O344" i="7"/>
  <c r="J417" i="7"/>
  <c r="AG419" i="7"/>
  <c r="Y419" i="7"/>
  <c r="Q419" i="7"/>
  <c r="AF419" i="7"/>
  <c r="X419" i="7"/>
  <c r="P419" i="7"/>
  <c r="AE419" i="7"/>
  <c r="W419" i="7"/>
  <c r="O419" i="7"/>
  <c r="AD419" i="7"/>
  <c r="V419" i="7"/>
  <c r="N419" i="7"/>
  <c r="AC419" i="7"/>
  <c r="U419" i="7"/>
  <c r="M419" i="7"/>
  <c r="AJ419" i="7"/>
  <c r="AB419" i="7"/>
  <c r="T419" i="7"/>
  <c r="T443" i="7"/>
  <c r="U454" i="7"/>
  <c r="S462" i="7"/>
  <c r="AH464" i="7"/>
  <c r="Z464" i="7"/>
  <c r="R464" i="7"/>
  <c r="AG464" i="7"/>
  <c r="Y464" i="7"/>
  <c r="Q464" i="7"/>
  <c r="AF464" i="7"/>
  <c r="X464" i="7"/>
  <c r="P464" i="7"/>
  <c r="AE464" i="7"/>
  <c r="W464" i="7"/>
  <c r="O464" i="7"/>
  <c r="AD464" i="7"/>
  <c r="V464" i="7"/>
  <c r="N464" i="7"/>
  <c r="AC464" i="7"/>
  <c r="U464" i="7"/>
  <c r="M464" i="7"/>
  <c r="AB466" i="7"/>
  <c r="T67" i="7"/>
  <c r="AB67" i="7"/>
  <c r="AJ67" i="7"/>
  <c r="P457" i="7"/>
  <c r="X457" i="7"/>
  <c r="AF457" i="7"/>
  <c r="AE70" i="7"/>
  <c r="W70" i="7"/>
  <c r="O70" i="7"/>
  <c r="T70" i="7"/>
  <c r="AC70" i="7"/>
  <c r="AG72" i="7"/>
  <c r="Y72" i="7"/>
  <c r="Q72" i="7"/>
  <c r="T72" i="7"/>
  <c r="AC72" i="7"/>
  <c r="P73" i="7"/>
  <c r="Y73" i="7"/>
  <c r="AI73" i="7"/>
  <c r="U74" i="7"/>
  <c r="AD74" i="7"/>
  <c r="P75" i="7"/>
  <c r="Y75" i="7"/>
  <c r="AH75" i="7"/>
  <c r="V76" i="7"/>
  <c r="AE76" i="7"/>
  <c r="R66" i="7"/>
  <c r="AF66" i="7"/>
  <c r="U77" i="7"/>
  <c r="S178" i="7"/>
  <c r="AE178" i="7"/>
  <c r="S221" i="7"/>
  <c r="W283" i="7"/>
  <c r="V314" i="7"/>
  <c r="AH325" i="7"/>
  <c r="Z325" i="7"/>
  <c r="R325" i="7"/>
  <c r="AG325" i="7"/>
  <c r="Y325" i="7"/>
  <c r="Q325" i="7"/>
  <c r="AF325" i="7"/>
  <c r="X325" i="7"/>
  <c r="P325" i="7"/>
  <c r="AE325" i="7"/>
  <c r="W325" i="7"/>
  <c r="O325" i="7"/>
  <c r="AG342" i="7"/>
  <c r="Y342" i="7"/>
  <c r="Q342" i="7"/>
  <c r="AF342" i="7"/>
  <c r="X342" i="7"/>
  <c r="P342" i="7"/>
  <c r="AE342" i="7"/>
  <c r="W342" i="7"/>
  <c r="O342" i="7"/>
  <c r="AD342" i="7"/>
  <c r="V342" i="7"/>
  <c r="N342" i="7"/>
  <c r="AC342" i="7"/>
  <c r="U342" i="7"/>
  <c r="M342" i="7"/>
  <c r="AJ342" i="7"/>
  <c r="AB342" i="7"/>
  <c r="T342" i="7"/>
  <c r="AB343" i="7"/>
  <c r="AH452" i="7"/>
  <c r="Z452" i="7"/>
  <c r="R452" i="7"/>
  <c r="AG452" i="7"/>
  <c r="Y452" i="7"/>
  <c r="Q452" i="7"/>
  <c r="AF452" i="7"/>
  <c r="X452" i="7"/>
  <c r="P452" i="7"/>
  <c r="AE452" i="7"/>
  <c r="W452" i="7"/>
  <c r="O452" i="7"/>
  <c r="AD452" i="7"/>
  <c r="V452" i="7"/>
  <c r="N452" i="7"/>
  <c r="AC452" i="7"/>
  <c r="U452" i="7"/>
  <c r="M452" i="7"/>
  <c r="AB454" i="7"/>
  <c r="Z462" i="7"/>
  <c r="AC466" i="7"/>
  <c r="AH83" i="7"/>
  <c r="Z83" i="7"/>
  <c r="R83" i="7"/>
  <c r="AG83" i="7"/>
  <c r="Y83" i="7"/>
  <c r="Q83" i="7"/>
  <c r="AF83" i="7"/>
  <c r="X83" i="7"/>
  <c r="P83" i="7"/>
  <c r="AD83" i="7"/>
  <c r="V83" i="7"/>
  <c r="N83" i="7"/>
  <c r="W83" i="7"/>
  <c r="U83" i="7"/>
  <c r="AJ83" i="7"/>
  <c r="T83" i="7"/>
  <c r="AI83" i="7"/>
  <c r="S83" i="7"/>
  <c r="AE83" i="7"/>
  <c r="O83" i="7"/>
  <c r="AC83" i="7"/>
  <c r="M83" i="7"/>
  <c r="AB83" i="7"/>
  <c r="AJ127" i="7"/>
  <c r="AB127" i="7"/>
  <c r="T127" i="7"/>
  <c r="AH127" i="7"/>
  <c r="Z127" i="7"/>
  <c r="R127" i="7"/>
  <c r="AG127" i="7"/>
  <c r="Y127" i="7"/>
  <c r="Q127" i="7"/>
  <c r="AF127" i="7"/>
  <c r="X127" i="7"/>
  <c r="P127" i="7"/>
  <c r="AC127" i="7"/>
  <c r="U127" i="7"/>
  <c r="M127" i="7"/>
  <c r="W127" i="7"/>
  <c r="V127" i="7"/>
  <c r="S127" i="7"/>
  <c r="O127" i="7"/>
  <c r="AI127" i="7"/>
  <c r="N127" i="7"/>
  <c r="AE127" i="7"/>
  <c r="AD127" i="7"/>
  <c r="AA127" i="7"/>
  <c r="M67" i="7"/>
  <c r="U67" i="7"/>
  <c r="Q457" i="7"/>
  <c r="Y457" i="7"/>
  <c r="AC68" i="7"/>
  <c r="U68" i="7"/>
  <c r="M68" i="7"/>
  <c r="T68" i="7"/>
  <c r="AD68" i="7"/>
  <c r="U70" i="7"/>
  <c r="AD70" i="7"/>
  <c r="U72" i="7"/>
  <c r="AD72" i="7"/>
  <c r="J73" i="7"/>
  <c r="Q73" i="7"/>
  <c r="AA73" i="7"/>
  <c r="AJ73" i="7"/>
  <c r="M74" i="7"/>
  <c r="V74" i="7"/>
  <c r="Q75" i="7"/>
  <c r="Z75" i="7"/>
  <c r="AI75" i="7"/>
  <c r="N76" i="7"/>
  <c r="W76" i="7"/>
  <c r="AF76" i="7"/>
  <c r="N5" i="7"/>
  <c r="W5" i="7"/>
  <c r="AH6" i="7"/>
  <c r="Z6" i="7"/>
  <c r="R6" i="7"/>
  <c r="T6" i="7"/>
  <c r="AC6" i="7"/>
  <c r="AD20" i="7"/>
  <c r="V20" i="7"/>
  <c r="N20" i="7"/>
  <c r="AH20" i="7"/>
  <c r="Z20" i="7"/>
  <c r="R20" i="7"/>
  <c r="AG20" i="7"/>
  <c r="Y20" i="7"/>
  <c r="Q20" i="7"/>
  <c r="W20" i="7"/>
  <c r="AJ20" i="7"/>
  <c r="T66" i="7"/>
  <c r="AG66" i="7"/>
  <c r="AJ77" i="7"/>
  <c r="AB77" i="7"/>
  <c r="T77" i="7"/>
  <c r="AF77" i="7"/>
  <c r="X77" i="7"/>
  <c r="P77" i="7"/>
  <c r="AE77" i="7"/>
  <c r="W77" i="7"/>
  <c r="O77" i="7"/>
  <c r="V77" i="7"/>
  <c r="AI77" i="7"/>
  <c r="T178" i="7"/>
  <c r="AF178" i="7"/>
  <c r="V221" i="7"/>
  <c r="AH241" i="7"/>
  <c r="Z241" i="7"/>
  <c r="R241" i="7"/>
  <c r="AG241" i="7"/>
  <c r="Y241" i="7"/>
  <c r="Q241" i="7"/>
  <c r="AE241" i="7"/>
  <c r="W241" i="7"/>
  <c r="O241" i="7"/>
  <c r="AF241" i="7"/>
  <c r="X283" i="7"/>
  <c r="AE297" i="7"/>
  <c r="Z314" i="7"/>
  <c r="AH315" i="7"/>
  <c r="Z315" i="7"/>
  <c r="R315" i="7"/>
  <c r="AG315" i="7"/>
  <c r="Y315" i="7"/>
  <c r="Q315" i="7"/>
  <c r="AF315" i="7"/>
  <c r="X315" i="7"/>
  <c r="P315" i="7"/>
  <c r="AD315" i="7"/>
  <c r="V315" i="7"/>
  <c r="N315" i="7"/>
  <c r="AC315" i="7"/>
  <c r="U315" i="7"/>
  <c r="M315" i="7"/>
  <c r="AE315" i="7"/>
  <c r="M325" i="7"/>
  <c r="AI343" i="7"/>
  <c r="AH442" i="7"/>
  <c r="Z442" i="7"/>
  <c r="R442" i="7"/>
  <c r="AG442" i="7"/>
  <c r="Y442" i="7"/>
  <c r="Q442" i="7"/>
  <c r="AF442" i="7"/>
  <c r="X442" i="7"/>
  <c r="P442" i="7"/>
  <c r="AE442" i="7"/>
  <c r="W442" i="7"/>
  <c r="O442" i="7"/>
  <c r="AD442" i="7"/>
  <c r="V442" i="7"/>
  <c r="N442" i="7"/>
  <c r="AC442" i="7"/>
  <c r="U442" i="7"/>
  <c r="M442" i="7"/>
  <c r="AC454" i="7"/>
  <c r="AA462" i="7"/>
  <c r="AJ466" i="7"/>
  <c r="AJ106" i="7"/>
  <c r="S74" i="7"/>
  <c r="AA74" i="7"/>
  <c r="S7" i="7"/>
  <c r="AA7" i="7"/>
  <c r="N15" i="7"/>
  <c r="V15" i="7"/>
  <c r="AD15" i="7"/>
  <c r="R21" i="7"/>
  <c r="Z21" i="7"/>
  <c r="AH21" i="7"/>
  <c r="S35" i="7"/>
  <c r="AA35" i="7"/>
  <c r="N66" i="7"/>
  <c r="V66" i="7"/>
  <c r="AD66" i="7"/>
  <c r="R192" i="7"/>
  <c r="Z192" i="7"/>
  <c r="AH192" i="7"/>
  <c r="S206" i="7"/>
  <c r="AA206" i="7"/>
  <c r="N241" i="7"/>
  <c r="V241" i="7"/>
  <c r="AD241" i="7"/>
  <c r="O255" i="7"/>
  <c r="W255" i="7"/>
  <c r="AE255" i="7"/>
  <c r="P269" i="7"/>
  <c r="X269" i="7"/>
  <c r="AF269" i="7"/>
  <c r="R297" i="7"/>
  <c r="Z297" i="7"/>
  <c r="AH297" i="7"/>
  <c r="S312" i="7"/>
  <c r="AA312" i="7"/>
  <c r="N325" i="7"/>
  <c r="V325" i="7"/>
  <c r="AD325" i="7"/>
  <c r="O335" i="7"/>
  <c r="W335" i="7"/>
  <c r="AE335" i="7"/>
  <c r="P336" i="7"/>
  <c r="X336" i="7"/>
  <c r="AF336" i="7"/>
  <c r="Q337" i="7"/>
  <c r="Y337" i="7"/>
  <c r="AG337" i="7"/>
  <c r="R339" i="7"/>
  <c r="Z339" i="7"/>
  <c r="AH339" i="7"/>
  <c r="S341" i="7"/>
  <c r="AA341" i="7"/>
  <c r="N344" i="7"/>
  <c r="V344" i="7"/>
  <c r="AD344" i="7"/>
  <c r="O346" i="7"/>
  <c r="W346" i="7"/>
  <c r="AE346" i="7"/>
  <c r="P348" i="7"/>
  <c r="X348" i="7"/>
  <c r="AF348" i="7"/>
  <c r="Q415" i="7"/>
  <c r="Y415" i="7"/>
  <c r="AG415" i="7"/>
  <c r="R417" i="7"/>
  <c r="Z417" i="7"/>
  <c r="AH417" i="7"/>
  <c r="S418" i="7"/>
  <c r="AA418" i="7"/>
  <c r="N431" i="7"/>
  <c r="V431" i="7"/>
  <c r="AD431" i="7"/>
  <c r="O432" i="7"/>
  <c r="W432" i="7"/>
  <c r="AE432" i="7"/>
  <c r="P434" i="7"/>
  <c r="X434" i="7"/>
  <c r="AF434" i="7"/>
  <c r="Q436" i="7"/>
  <c r="Y436" i="7"/>
  <c r="AG436" i="7"/>
  <c r="R438" i="7"/>
  <c r="Z438" i="7"/>
  <c r="AH438" i="7"/>
  <c r="S440" i="7"/>
  <c r="AA440" i="7"/>
  <c r="N443" i="7"/>
  <c r="V443" i="7"/>
  <c r="AD443" i="7"/>
  <c r="O445" i="7"/>
  <c r="W445" i="7"/>
  <c r="AE445" i="7"/>
  <c r="P447" i="7"/>
  <c r="X447" i="7"/>
  <c r="AF447" i="7"/>
  <c r="Q448" i="7"/>
  <c r="Y448" i="7"/>
  <c r="AG448" i="7"/>
  <c r="R449" i="7"/>
  <c r="Z449" i="7"/>
  <c r="AH449" i="7"/>
  <c r="S450" i="7"/>
  <c r="AA450" i="7"/>
  <c r="N454" i="7"/>
  <c r="V454" i="7"/>
  <c r="AD454" i="7"/>
  <c r="O456" i="7"/>
  <c r="W456" i="7"/>
  <c r="AE456" i="7"/>
  <c r="P458" i="7"/>
  <c r="X458" i="7"/>
  <c r="AF458" i="7"/>
  <c r="Q459" i="7"/>
  <c r="Y459" i="7"/>
  <c r="AG459" i="7"/>
  <c r="R460" i="7"/>
  <c r="Z460" i="7"/>
  <c r="AH460" i="7"/>
  <c r="S461" i="7"/>
  <c r="AA461" i="7"/>
  <c r="N466" i="7"/>
  <c r="V466" i="7"/>
  <c r="AD466" i="7"/>
  <c r="P79" i="7"/>
  <c r="AF79" i="7"/>
  <c r="AE80" i="7"/>
  <c r="W80" i="7"/>
  <c r="O80" i="7"/>
  <c r="AD80" i="7"/>
  <c r="V80" i="7"/>
  <c r="N80" i="7"/>
  <c r="AB80" i="7"/>
  <c r="S82" i="7"/>
  <c r="AI84" i="7"/>
  <c r="X84" i="7"/>
  <c r="J85" i="7"/>
  <c r="Z89" i="7"/>
  <c r="AA90" i="7"/>
  <c r="AB91" i="7"/>
  <c r="Q95" i="7"/>
  <c r="T96" i="7"/>
  <c r="AB99" i="7"/>
  <c r="T106" i="7"/>
  <c r="AI107" i="7"/>
  <c r="AF123" i="7"/>
  <c r="X123" i="7"/>
  <c r="P123" i="7"/>
  <c r="AD123" i="7"/>
  <c r="V123" i="7"/>
  <c r="N123" i="7"/>
  <c r="AC123" i="7"/>
  <c r="U123" i="7"/>
  <c r="M123" i="7"/>
  <c r="AG123" i="7"/>
  <c r="Y123" i="7"/>
  <c r="Q123" i="7"/>
  <c r="W123" i="7"/>
  <c r="AJ123" i="7"/>
  <c r="T123" i="7"/>
  <c r="AI123" i="7"/>
  <c r="S123" i="7"/>
  <c r="AH123" i="7"/>
  <c r="R123" i="7"/>
  <c r="AE123" i="7"/>
  <c r="O123" i="7"/>
  <c r="AB123" i="7"/>
  <c r="S21" i="7"/>
  <c r="AA21" i="7"/>
  <c r="AI21" i="7"/>
  <c r="T35" i="7"/>
  <c r="AB35" i="7"/>
  <c r="AJ35" i="7"/>
  <c r="S192" i="7"/>
  <c r="AA192" i="7"/>
  <c r="AI192" i="7"/>
  <c r="T206" i="7"/>
  <c r="AB206" i="7"/>
  <c r="AJ206" i="7"/>
  <c r="Q269" i="7"/>
  <c r="Y269" i="7"/>
  <c r="AG269" i="7"/>
  <c r="S297" i="7"/>
  <c r="AA297" i="7"/>
  <c r="AI297" i="7"/>
  <c r="T312" i="7"/>
  <c r="AB312" i="7"/>
  <c r="AJ312" i="7"/>
  <c r="Q336" i="7"/>
  <c r="Y336" i="7"/>
  <c r="AG336" i="7"/>
  <c r="R337" i="7"/>
  <c r="Z337" i="7"/>
  <c r="AH337" i="7"/>
  <c r="S339" i="7"/>
  <c r="AA339" i="7"/>
  <c r="AI339" i="7"/>
  <c r="T341" i="7"/>
  <c r="AB341" i="7"/>
  <c r="AJ341" i="7"/>
  <c r="Q348" i="7"/>
  <c r="Y348" i="7"/>
  <c r="AG348" i="7"/>
  <c r="R415" i="7"/>
  <c r="Z415" i="7"/>
  <c r="AH415" i="7"/>
  <c r="S417" i="7"/>
  <c r="AA417" i="7"/>
  <c r="AI417" i="7"/>
  <c r="T418" i="7"/>
  <c r="AB418" i="7"/>
  <c r="AJ418" i="7"/>
  <c r="Q434" i="7"/>
  <c r="Y434" i="7"/>
  <c r="AG434" i="7"/>
  <c r="R436" i="7"/>
  <c r="Z436" i="7"/>
  <c r="AH436" i="7"/>
  <c r="S438" i="7"/>
  <c r="AA438" i="7"/>
  <c r="AI438" i="7"/>
  <c r="T440" i="7"/>
  <c r="AB440" i="7"/>
  <c r="AJ440" i="7"/>
  <c r="Q447" i="7"/>
  <c r="Y447" i="7"/>
  <c r="AG447" i="7"/>
  <c r="R448" i="7"/>
  <c r="Z448" i="7"/>
  <c r="AH448" i="7"/>
  <c r="S449" i="7"/>
  <c r="AA449" i="7"/>
  <c r="AI449" i="7"/>
  <c r="T450" i="7"/>
  <c r="AB450" i="7"/>
  <c r="AJ450" i="7"/>
  <c r="Q458" i="7"/>
  <c r="Y458" i="7"/>
  <c r="AG458" i="7"/>
  <c r="R459" i="7"/>
  <c r="Z459" i="7"/>
  <c r="AH459" i="7"/>
  <c r="S460" i="7"/>
  <c r="AA460" i="7"/>
  <c r="AI460" i="7"/>
  <c r="T461" i="7"/>
  <c r="AB461" i="7"/>
  <c r="AJ461" i="7"/>
  <c r="AF81" i="7"/>
  <c r="X81" i="7"/>
  <c r="P81" i="7"/>
  <c r="AE81" i="7"/>
  <c r="W81" i="7"/>
  <c r="O81" i="7"/>
  <c r="AD81" i="7"/>
  <c r="V81" i="7"/>
  <c r="N81" i="7"/>
  <c r="AJ81" i="7"/>
  <c r="AB81" i="7"/>
  <c r="T81" i="7"/>
  <c r="Z81" i="7"/>
  <c r="AB84" i="7"/>
  <c r="AD87" i="7"/>
  <c r="V87" i="7"/>
  <c r="N87" i="7"/>
  <c r="AC87" i="7"/>
  <c r="U87" i="7"/>
  <c r="M87" i="7"/>
  <c r="AJ87" i="7"/>
  <c r="AB87" i="7"/>
  <c r="T87" i="7"/>
  <c r="AH87" i="7"/>
  <c r="Z87" i="7"/>
  <c r="R87" i="7"/>
  <c r="Y87" i="7"/>
  <c r="AI91" i="7"/>
  <c r="AC91" i="7"/>
  <c r="AC99" i="7"/>
  <c r="AG105" i="7"/>
  <c r="Y105" i="7"/>
  <c r="Q105" i="7"/>
  <c r="AF105" i="7"/>
  <c r="X105" i="7"/>
  <c r="P105" i="7"/>
  <c r="AE105" i="7"/>
  <c r="W105" i="7"/>
  <c r="O105" i="7"/>
  <c r="AD105" i="7"/>
  <c r="V105" i="7"/>
  <c r="N105" i="7"/>
  <c r="AC105" i="7"/>
  <c r="U105" i="7"/>
  <c r="M105" i="7"/>
  <c r="AJ105" i="7"/>
  <c r="AB105" i="7"/>
  <c r="T105" i="7"/>
  <c r="AE107" i="7"/>
  <c r="W107" i="7"/>
  <c r="O107" i="7"/>
  <c r="S337" i="7"/>
  <c r="AA337" i="7"/>
  <c r="AI337" i="7"/>
  <c r="T339" i="7"/>
  <c r="AB339" i="7"/>
  <c r="AJ339" i="7"/>
  <c r="S415" i="7"/>
  <c r="AA415" i="7"/>
  <c r="AI415" i="7"/>
  <c r="T417" i="7"/>
  <c r="AB417" i="7"/>
  <c r="AJ417" i="7"/>
  <c r="S436" i="7"/>
  <c r="AA436" i="7"/>
  <c r="AI436" i="7"/>
  <c r="T438" i="7"/>
  <c r="AB438" i="7"/>
  <c r="AJ438" i="7"/>
  <c r="S448" i="7"/>
  <c r="AA448" i="7"/>
  <c r="AI448" i="7"/>
  <c r="T449" i="7"/>
  <c r="AB449" i="7"/>
  <c r="AJ449" i="7"/>
  <c r="S459" i="7"/>
  <c r="AA459" i="7"/>
  <c r="AI459" i="7"/>
  <c r="T460" i="7"/>
  <c r="AB460" i="7"/>
  <c r="AJ460" i="7"/>
  <c r="AG89" i="7"/>
  <c r="Y89" i="7"/>
  <c r="Q89" i="7"/>
  <c r="AF89" i="7"/>
  <c r="X89" i="7"/>
  <c r="P89" i="7"/>
  <c r="AE89" i="7"/>
  <c r="W89" i="7"/>
  <c r="O89" i="7"/>
  <c r="AD89" i="7"/>
  <c r="V89" i="7"/>
  <c r="N89" i="7"/>
  <c r="AJ89" i="7"/>
  <c r="AB89" i="7"/>
  <c r="T89" i="7"/>
  <c r="AC89" i="7"/>
  <c r="AH90" i="7"/>
  <c r="Z90" i="7"/>
  <c r="R90" i="7"/>
  <c r="AG90" i="7"/>
  <c r="Y90" i="7"/>
  <c r="Q90" i="7"/>
  <c r="AF90" i="7"/>
  <c r="X90" i="7"/>
  <c r="P90" i="7"/>
  <c r="AE90" i="7"/>
  <c r="W90" i="7"/>
  <c r="O90" i="7"/>
  <c r="AC90" i="7"/>
  <c r="U90" i="7"/>
  <c r="M90" i="7"/>
  <c r="AD90" i="7"/>
  <c r="AE91" i="7"/>
  <c r="AE99" i="7"/>
  <c r="S269" i="7"/>
  <c r="AA269" i="7"/>
  <c r="AI269" i="7"/>
  <c r="S336" i="7"/>
  <c r="AA336" i="7"/>
  <c r="AI336" i="7"/>
  <c r="T337" i="7"/>
  <c r="AB337" i="7"/>
  <c r="AJ337" i="7"/>
  <c r="M339" i="7"/>
  <c r="U339" i="7"/>
  <c r="S348" i="7"/>
  <c r="AA348" i="7"/>
  <c r="AI348" i="7"/>
  <c r="T415" i="7"/>
  <c r="AB415" i="7"/>
  <c r="AJ415" i="7"/>
  <c r="M417" i="7"/>
  <c r="U417" i="7"/>
  <c r="S434" i="7"/>
  <c r="AA434" i="7"/>
  <c r="AI434" i="7"/>
  <c r="T436" i="7"/>
  <c r="AB436" i="7"/>
  <c r="AJ436" i="7"/>
  <c r="M438" i="7"/>
  <c r="U438" i="7"/>
  <c r="S447" i="7"/>
  <c r="AA447" i="7"/>
  <c r="AI447" i="7"/>
  <c r="T448" i="7"/>
  <c r="AB448" i="7"/>
  <c r="AJ448" i="7"/>
  <c r="M449" i="7"/>
  <c r="U449" i="7"/>
  <c r="S458" i="7"/>
  <c r="AA458" i="7"/>
  <c r="AI458" i="7"/>
  <c r="T459" i="7"/>
  <c r="AB459" i="7"/>
  <c r="AJ459" i="7"/>
  <c r="M460" i="7"/>
  <c r="U460" i="7"/>
  <c r="M81" i="7"/>
  <c r="AC81" i="7"/>
  <c r="N84" i="7"/>
  <c r="AD84" i="7"/>
  <c r="O87" i="7"/>
  <c r="AE87" i="7"/>
  <c r="AH89" i="7"/>
  <c r="AI90" i="7"/>
  <c r="M91" i="7"/>
  <c r="AJ91" i="7"/>
  <c r="Y95" i="7"/>
  <c r="AB96" i="7"/>
  <c r="AG97" i="7"/>
  <c r="Y97" i="7"/>
  <c r="Q97" i="7"/>
  <c r="AF97" i="7"/>
  <c r="X97" i="7"/>
  <c r="P97" i="7"/>
  <c r="AE97" i="7"/>
  <c r="W97" i="7"/>
  <c r="O97" i="7"/>
  <c r="AD97" i="7"/>
  <c r="V97" i="7"/>
  <c r="N97" i="7"/>
  <c r="AJ97" i="7"/>
  <c r="AB97" i="7"/>
  <c r="T97" i="7"/>
  <c r="AC97" i="7"/>
  <c r="AH98" i="7"/>
  <c r="Z98" i="7"/>
  <c r="R98" i="7"/>
  <c r="AG98" i="7"/>
  <c r="Y98" i="7"/>
  <c r="Q98" i="7"/>
  <c r="AF98" i="7"/>
  <c r="X98" i="7"/>
  <c r="P98" i="7"/>
  <c r="AE98" i="7"/>
  <c r="W98" i="7"/>
  <c r="O98" i="7"/>
  <c r="AC98" i="7"/>
  <c r="U98" i="7"/>
  <c r="M98" i="7"/>
  <c r="AD98" i="7"/>
  <c r="M99" i="7"/>
  <c r="AJ99" i="7"/>
  <c r="R105" i="7"/>
  <c r="AI106" i="7"/>
  <c r="T107" i="7"/>
  <c r="AA123" i="7"/>
  <c r="S255" i="7"/>
  <c r="AA255" i="7"/>
  <c r="AI255" i="7"/>
  <c r="T269" i="7"/>
  <c r="AB269" i="7"/>
  <c r="AJ269" i="7"/>
  <c r="N297" i="7"/>
  <c r="V297" i="7"/>
  <c r="AD297" i="7"/>
  <c r="O312" i="7"/>
  <c r="W312" i="7"/>
  <c r="AE312" i="7"/>
  <c r="S335" i="7"/>
  <c r="AA335" i="7"/>
  <c r="AI335" i="7"/>
  <c r="T336" i="7"/>
  <c r="AB336" i="7"/>
  <c r="AJ336" i="7"/>
  <c r="M337" i="7"/>
  <c r="U337" i="7"/>
  <c r="AC337" i="7"/>
  <c r="N339" i="7"/>
  <c r="V339" i="7"/>
  <c r="AD339" i="7"/>
  <c r="O341" i="7"/>
  <c r="W341" i="7"/>
  <c r="AE341" i="7"/>
  <c r="S346" i="7"/>
  <c r="AA346" i="7"/>
  <c r="AI346" i="7"/>
  <c r="T348" i="7"/>
  <c r="AB348" i="7"/>
  <c r="AJ348" i="7"/>
  <c r="M415" i="7"/>
  <c r="U415" i="7"/>
  <c r="AC415" i="7"/>
  <c r="N417" i="7"/>
  <c r="V417" i="7"/>
  <c r="AD417" i="7"/>
  <c r="O418" i="7"/>
  <c r="W418" i="7"/>
  <c r="AE418" i="7"/>
  <c r="S432" i="7"/>
  <c r="AA432" i="7"/>
  <c r="AI432" i="7"/>
  <c r="T434" i="7"/>
  <c r="AB434" i="7"/>
  <c r="AJ434" i="7"/>
  <c r="M436" i="7"/>
  <c r="U436" i="7"/>
  <c r="AC436" i="7"/>
  <c r="N438" i="7"/>
  <c r="V438" i="7"/>
  <c r="AD438" i="7"/>
  <c r="O440" i="7"/>
  <c r="W440" i="7"/>
  <c r="AE440" i="7"/>
  <c r="S445" i="7"/>
  <c r="AA445" i="7"/>
  <c r="AI445" i="7"/>
  <c r="T447" i="7"/>
  <c r="AB447" i="7"/>
  <c r="AJ447" i="7"/>
  <c r="M448" i="7"/>
  <c r="U448" i="7"/>
  <c r="AC448" i="7"/>
  <c r="N449" i="7"/>
  <c r="V449" i="7"/>
  <c r="AD449" i="7"/>
  <c r="O450" i="7"/>
  <c r="W450" i="7"/>
  <c r="AE450" i="7"/>
  <c r="S456" i="7"/>
  <c r="AA456" i="7"/>
  <c r="AI456" i="7"/>
  <c r="T458" i="7"/>
  <c r="AB458" i="7"/>
  <c r="AJ458" i="7"/>
  <c r="M459" i="7"/>
  <c r="U459" i="7"/>
  <c r="AC459" i="7"/>
  <c r="N460" i="7"/>
  <c r="V460" i="7"/>
  <c r="AD460" i="7"/>
  <c r="O461" i="7"/>
  <c r="W461" i="7"/>
  <c r="AE461" i="7"/>
  <c r="Q81" i="7"/>
  <c r="AG81" i="7"/>
  <c r="AG82" i="7"/>
  <c r="Y82" i="7"/>
  <c r="Q82" i="7"/>
  <c r="AF82" i="7"/>
  <c r="X82" i="7"/>
  <c r="P82" i="7"/>
  <c r="AE82" i="7"/>
  <c r="W82" i="7"/>
  <c r="O82" i="7"/>
  <c r="AC82" i="7"/>
  <c r="U82" i="7"/>
  <c r="M82" i="7"/>
  <c r="AA82" i="7"/>
  <c r="P84" i="7"/>
  <c r="AF84" i="7"/>
  <c r="P87" i="7"/>
  <c r="AF87" i="7"/>
  <c r="AF88" i="7"/>
  <c r="X88" i="7"/>
  <c r="P88" i="7"/>
  <c r="AE88" i="7"/>
  <c r="W88" i="7"/>
  <c r="O88" i="7"/>
  <c r="AD88" i="7"/>
  <c r="V88" i="7"/>
  <c r="N88" i="7"/>
  <c r="AH88" i="7"/>
  <c r="M89" i="7"/>
  <c r="AI89" i="7"/>
  <c r="N90" i="7"/>
  <c r="AJ90" i="7"/>
  <c r="O91" i="7"/>
  <c r="AC96" i="7"/>
  <c r="AH97" i="7"/>
  <c r="AI98" i="7"/>
  <c r="O99" i="7"/>
  <c r="S105" i="7"/>
  <c r="U107" i="7"/>
  <c r="S15" i="7"/>
  <c r="AA15" i="7"/>
  <c r="O21" i="7"/>
  <c r="W21" i="7"/>
  <c r="P35" i="7"/>
  <c r="X35" i="7"/>
  <c r="S66" i="7"/>
  <c r="AA66" i="7"/>
  <c r="O192" i="7"/>
  <c r="W192" i="7"/>
  <c r="P206" i="7"/>
  <c r="X206" i="7"/>
  <c r="S241" i="7"/>
  <c r="AA241" i="7"/>
  <c r="T255" i="7"/>
  <c r="AB255" i="7"/>
  <c r="M269" i="7"/>
  <c r="U269" i="7"/>
  <c r="O297" i="7"/>
  <c r="W297" i="7"/>
  <c r="P312" i="7"/>
  <c r="X312" i="7"/>
  <c r="S325" i="7"/>
  <c r="AA325" i="7"/>
  <c r="T335" i="7"/>
  <c r="AB335" i="7"/>
  <c r="M336" i="7"/>
  <c r="U336" i="7"/>
  <c r="N337" i="7"/>
  <c r="V337" i="7"/>
  <c r="O339" i="7"/>
  <c r="W339" i="7"/>
  <c r="P341" i="7"/>
  <c r="X341" i="7"/>
  <c r="S344" i="7"/>
  <c r="AA344" i="7"/>
  <c r="T346" i="7"/>
  <c r="AB346" i="7"/>
  <c r="M348" i="7"/>
  <c r="U348" i="7"/>
  <c r="N415" i="7"/>
  <c r="V415" i="7"/>
  <c r="O417" i="7"/>
  <c r="W417" i="7"/>
  <c r="P418" i="7"/>
  <c r="X418" i="7"/>
  <c r="S431" i="7"/>
  <c r="AA431" i="7"/>
  <c r="T432" i="7"/>
  <c r="AB432" i="7"/>
  <c r="M434" i="7"/>
  <c r="U434" i="7"/>
  <c r="N436" i="7"/>
  <c r="V436" i="7"/>
  <c r="O438" i="7"/>
  <c r="W438" i="7"/>
  <c r="P440" i="7"/>
  <c r="X440" i="7"/>
  <c r="S443" i="7"/>
  <c r="AA443" i="7"/>
  <c r="T445" i="7"/>
  <c r="AB445" i="7"/>
  <c r="M447" i="7"/>
  <c r="U447" i="7"/>
  <c r="N448" i="7"/>
  <c r="V448" i="7"/>
  <c r="O449" i="7"/>
  <c r="W449" i="7"/>
  <c r="P450" i="7"/>
  <c r="X450" i="7"/>
  <c r="S454" i="7"/>
  <c r="AA454" i="7"/>
  <c r="T456" i="7"/>
  <c r="AB456" i="7"/>
  <c r="M458" i="7"/>
  <c r="U458" i="7"/>
  <c r="N459" i="7"/>
  <c r="V459" i="7"/>
  <c r="O460" i="7"/>
  <c r="W460" i="7"/>
  <c r="P461" i="7"/>
  <c r="X461" i="7"/>
  <c r="S466" i="7"/>
  <c r="AA466" i="7"/>
  <c r="AD79" i="7"/>
  <c r="V79" i="7"/>
  <c r="N79" i="7"/>
  <c r="AC79" i="7"/>
  <c r="U79" i="7"/>
  <c r="M79" i="7"/>
  <c r="AJ79" i="7"/>
  <c r="AB79" i="7"/>
  <c r="T79" i="7"/>
  <c r="AH79" i="7"/>
  <c r="Z79" i="7"/>
  <c r="R79" i="7"/>
  <c r="Y79" i="7"/>
  <c r="R81" i="7"/>
  <c r="AH81" i="7"/>
  <c r="T84" i="7"/>
  <c r="Q87" i="7"/>
  <c r="AG87" i="7"/>
  <c r="R89" i="7"/>
  <c r="S90" i="7"/>
  <c r="J93" i="7"/>
  <c r="AE95" i="7"/>
  <c r="W95" i="7"/>
  <c r="O95" i="7"/>
  <c r="AD95" i="7"/>
  <c r="V95" i="7"/>
  <c r="N95" i="7"/>
  <c r="AC95" i="7"/>
  <c r="U95" i="7"/>
  <c r="M95" i="7"/>
  <c r="AJ95" i="7"/>
  <c r="AB95" i="7"/>
  <c r="T95" i="7"/>
  <c r="AH95" i="7"/>
  <c r="Z95" i="7"/>
  <c r="R95" i="7"/>
  <c r="AF95" i="7"/>
  <c r="AF96" i="7"/>
  <c r="X96" i="7"/>
  <c r="P96" i="7"/>
  <c r="AE96" i="7"/>
  <c r="W96" i="7"/>
  <c r="O96" i="7"/>
  <c r="AD96" i="7"/>
  <c r="V96" i="7"/>
  <c r="N96" i="7"/>
  <c r="AH96" i="7"/>
  <c r="Z105" i="7"/>
  <c r="AH106" i="7"/>
  <c r="Z106" i="7"/>
  <c r="R106" i="7"/>
  <c r="AG106" i="7"/>
  <c r="Y106" i="7"/>
  <c r="Q106" i="7"/>
  <c r="AF106" i="7"/>
  <c r="X106" i="7"/>
  <c r="P106" i="7"/>
  <c r="AE106" i="7"/>
  <c r="W106" i="7"/>
  <c r="O106" i="7"/>
  <c r="AD106" i="7"/>
  <c r="V106" i="7"/>
  <c r="N106" i="7"/>
  <c r="AC106" i="7"/>
  <c r="U106" i="7"/>
  <c r="M106" i="7"/>
  <c r="AB107" i="7"/>
  <c r="AI113" i="7"/>
  <c r="AA113" i="7"/>
  <c r="S113" i="7"/>
  <c r="AJ113" i="7"/>
  <c r="Z113" i="7"/>
  <c r="Q113" i="7"/>
  <c r="AH113" i="7"/>
  <c r="Y113" i="7"/>
  <c r="P113" i="7"/>
  <c r="AG113" i="7"/>
  <c r="X113" i="7"/>
  <c r="O113" i="7"/>
  <c r="AF113" i="7"/>
  <c r="W113" i="7"/>
  <c r="N113" i="7"/>
  <c r="AE113" i="7"/>
  <c r="V113" i="7"/>
  <c r="M113" i="7"/>
  <c r="AD113" i="7"/>
  <c r="U113" i="7"/>
  <c r="AH119" i="7"/>
  <c r="Z119" i="7"/>
  <c r="R119" i="7"/>
  <c r="AG119" i="7"/>
  <c r="Y119" i="7"/>
  <c r="Q119" i="7"/>
  <c r="AC119" i="7"/>
  <c r="U119" i="7"/>
  <c r="M119" i="7"/>
  <c r="AF119" i="7"/>
  <c r="T119" i="7"/>
  <c r="AE119" i="7"/>
  <c r="S119" i="7"/>
  <c r="AD119" i="7"/>
  <c r="P119" i="7"/>
  <c r="AB119" i="7"/>
  <c r="O119" i="7"/>
  <c r="AA119" i="7"/>
  <c r="N119" i="7"/>
  <c r="X119" i="7"/>
  <c r="Q78" i="7"/>
  <c r="Y78" i="7"/>
  <c r="AG78" i="7"/>
  <c r="S80" i="7"/>
  <c r="AA80" i="7"/>
  <c r="AI80" i="7"/>
  <c r="O84" i="7"/>
  <c r="W84" i="7"/>
  <c r="AE84" i="7"/>
  <c r="P85" i="7"/>
  <c r="X85" i="7"/>
  <c r="AF85" i="7"/>
  <c r="Q86" i="7"/>
  <c r="Y86" i="7"/>
  <c r="AG86" i="7"/>
  <c r="S88" i="7"/>
  <c r="AA88" i="7"/>
  <c r="AI88" i="7"/>
  <c r="N91" i="7"/>
  <c r="V91" i="7"/>
  <c r="AD91" i="7"/>
  <c r="O92" i="7"/>
  <c r="W92" i="7"/>
  <c r="AE92" i="7"/>
  <c r="P93" i="7"/>
  <c r="X93" i="7"/>
  <c r="AF93" i="7"/>
  <c r="Q94" i="7"/>
  <c r="Y94" i="7"/>
  <c r="AG94" i="7"/>
  <c r="S96" i="7"/>
  <c r="AA96" i="7"/>
  <c r="AI96" i="7"/>
  <c r="N99" i="7"/>
  <c r="V99" i="7"/>
  <c r="AD99" i="7"/>
  <c r="O100" i="7"/>
  <c r="W100" i="7"/>
  <c r="AE100" i="7"/>
  <c r="P101" i="7"/>
  <c r="X101" i="7"/>
  <c r="AF101" i="7"/>
  <c r="Q102" i="7"/>
  <c r="Y102" i="7"/>
  <c r="AG102" i="7"/>
  <c r="R103" i="7"/>
  <c r="Z103" i="7"/>
  <c r="AH103" i="7"/>
  <c r="S104" i="7"/>
  <c r="AA104" i="7"/>
  <c r="N107" i="7"/>
  <c r="V107" i="7"/>
  <c r="AD107" i="7"/>
  <c r="O108" i="7"/>
  <c r="W108" i="7"/>
  <c r="AE108" i="7"/>
  <c r="P109" i="7"/>
  <c r="X109" i="7"/>
  <c r="AF109" i="7"/>
  <c r="Q110" i="7"/>
  <c r="Y110" i="7"/>
  <c r="AG110" i="7"/>
  <c r="R111" i="7"/>
  <c r="Z111" i="7"/>
  <c r="AH111" i="7"/>
  <c r="S112" i="7"/>
  <c r="AA112" i="7"/>
  <c r="Q114" i="7"/>
  <c r="AA114" i="7"/>
  <c r="P115" i="7"/>
  <c r="AA115" i="7"/>
  <c r="Q116" i="7"/>
  <c r="AB116" i="7"/>
  <c r="Q117" i="7"/>
  <c r="AC117" i="7"/>
  <c r="S118" i="7"/>
  <c r="Q120" i="7"/>
  <c r="AE120" i="7"/>
  <c r="S122" i="7"/>
  <c r="AG124" i="7"/>
  <c r="Y124" i="7"/>
  <c r="Q124" i="7"/>
  <c r="AE124" i="7"/>
  <c r="W124" i="7"/>
  <c r="O124" i="7"/>
  <c r="AD124" i="7"/>
  <c r="V124" i="7"/>
  <c r="N124" i="7"/>
  <c r="AH124" i="7"/>
  <c r="Z124" i="7"/>
  <c r="R124" i="7"/>
  <c r="AA124" i="7"/>
  <c r="J125" i="7"/>
  <c r="U125" i="7"/>
  <c r="AF131" i="7"/>
  <c r="X131" i="7"/>
  <c r="P131" i="7"/>
  <c r="AD131" i="7"/>
  <c r="V131" i="7"/>
  <c r="N131" i="7"/>
  <c r="AC131" i="7"/>
  <c r="U131" i="7"/>
  <c r="M131" i="7"/>
  <c r="AJ131" i="7"/>
  <c r="AB131" i="7"/>
  <c r="T131" i="7"/>
  <c r="AH131" i="7"/>
  <c r="Z131" i="7"/>
  <c r="R131" i="7"/>
  <c r="AG131" i="7"/>
  <c r="Y131" i="7"/>
  <c r="Q131" i="7"/>
  <c r="S103" i="7"/>
  <c r="AA103" i="7"/>
  <c r="AI103" i="7"/>
  <c r="T104" i="7"/>
  <c r="AB104" i="7"/>
  <c r="AJ104" i="7"/>
  <c r="S111" i="7"/>
  <c r="AA111" i="7"/>
  <c r="AI111" i="7"/>
  <c r="T112" i="7"/>
  <c r="AB112" i="7"/>
  <c r="AJ112" i="7"/>
  <c r="S116" i="7"/>
  <c r="AC116" i="7"/>
  <c r="R117" i="7"/>
  <c r="AD117" i="7"/>
  <c r="T120" i="7"/>
  <c r="AF120" i="7"/>
  <c r="AB124" i="7"/>
  <c r="V125" i="7"/>
  <c r="S78" i="7"/>
  <c r="AA78" i="7"/>
  <c r="M80" i="7"/>
  <c r="U80" i="7"/>
  <c r="Q84" i="7"/>
  <c r="Y84" i="7"/>
  <c r="AG84" i="7"/>
  <c r="R85" i="7"/>
  <c r="Z85" i="7"/>
  <c r="AH85" i="7"/>
  <c r="S86" i="7"/>
  <c r="AA86" i="7"/>
  <c r="M88" i="7"/>
  <c r="U88" i="7"/>
  <c r="P91" i="7"/>
  <c r="X91" i="7"/>
  <c r="AF91" i="7"/>
  <c r="Q92" i="7"/>
  <c r="Y92" i="7"/>
  <c r="AG92" i="7"/>
  <c r="R93" i="7"/>
  <c r="Z93" i="7"/>
  <c r="AH93" i="7"/>
  <c r="S94" i="7"/>
  <c r="AA94" i="7"/>
  <c r="M96" i="7"/>
  <c r="U96" i="7"/>
  <c r="P99" i="7"/>
  <c r="X99" i="7"/>
  <c r="AF99" i="7"/>
  <c r="Q100" i="7"/>
  <c r="Y100" i="7"/>
  <c r="AG100" i="7"/>
  <c r="R101" i="7"/>
  <c r="Z101" i="7"/>
  <c r="AH101" i="7"/>
  <c r="S102" i="7"/>
  <c r="AA102" i="7"/>
  <c r="T103" i="7"/>
  <c r="AB103" i="7"/>
  <c r="AJ103" i="7"/>
  <c r="M104" i="7"/>
  <c r="U104" i="7"/>
  <c r="AC104" i="7"/>
  <c r="P107" i="7"/>
  <c r="X107" i="7"/>
  <c r="AF107" i="7"/>
  <c r="Q108" i="7"/>
  <c r="Y108" i="7"/>
  <c r="AG108" i="7"/>
  <c r="R109" i="7"/>
  <c r="Z109" i="7"/>
  <c r="AH109" i="7"/>
  <c r="S110" i="7"/>
  <c r="AA110" i="7"/>
  <c r="T111" i="7"/>
  <c r="AB111" i="7"/>
  <c r="AJ111" i="7"/>
  <c r="M112" i="7"/>
  <c r="U112" i="7"/>
  <c r="AC112" i="7"/>
  <c r="S114" i="7"/>
  <c r="S115" i="7"/>
  <c r="T116" i="7"/>
  <c r="T117" i="7"/>
  <c r="AG117" i="7"/>
  <c r="AG118" i="7"/>
  <c r="Y118" i="7"/>
  <c r="Q118" i="7"/>
  <c r="AF118" i="7"/>
  <c r="X118" i="7"/>
  <c r="P118" i="7"/>
  <c r="AJ118" i="7"/>
  <c r="AB118" i="7"/>
  <c r="T118" i="7"/>
  <c r="V118" i="7"/>
  <c r="AI118" i="7"/>
  <c r="U120" i="7"/>
  <c r="AC122" i="7"/>
  <c r="U122" i="7"/>
  <c r="M122" i="7"/>
  <c r="AJ122" i="7"/>
  <c r="AB122" i="7"/>
  <c r="T122" i="7"/>
  <c r="AF122" i="7"/>
  <c r="X122" i="7"/>
  <c r="P122" i="7"/>
  <c r="W122" i="7"/>
  <c r="AI122" i="7"/>
  <c r="M124" i="7"/>
  <c r="AC124" i="7"/>
  <c r="AF125" i="7"/>
  <c r="T78" i="7"/>
  <c r="AB78" i="7"/>
  <c r="R84" i="7"/>
  <c r="Z84" i="7"/>
  <c r="AH84" i="7"/>
  <c r="S85" i="7"/>
  <c r="AA85" i="7"/>
  <c r="T86" i="7"/>
  <c r="AB86" i="7"/>
  <c r="Q91" i="7"/>
  <c r="Y91" i="7"/>
  <c r="AG91" i="7"/>
  <c r="R92" i="7"/>
  <c r="Z92" i="7"/>
  <c r="AH92" i="7"/>
  <c r="S93" i="7"/>
  <c r="AA93" i="7"/>
  <c r="T94" i="7"/>
  <c r="AB94" i="7"/>
  <c r="Q99" i="7"/>
  <c r="Y99" i="7"/>
  <c r="AG99" i="7"/>
  <c r="R100" i="7"/>
  <c r="Z100" i="7"/>
  <c r="AH100" i="7"/>
  <c r="S101" i="7"/>
  <c r="AA101" i="7"/>
  <c r="AI101" i="7"/>
  <c r="T102" i="7"/>
  <c r="AB102" i="7"/>
  <c r="AJ102" i="7"/>
  <c r="M103" i="7"/>
  <c r="U103" i="7"/>
  <c r="AC103" i="7"/>
  <c r="N104" i="7"/>
  <c r="V104" i="7"/>
  <c r="AD104" i="7"/>
  <c r="Q107" i="7"/>
  <c r="Y107" i="7"/>
  <c r="AG107" i="7"/>
  <c r="R108" i="7"/>
  <c r="Z108" i="7"/>
  <c r="AH108" i="7"/>
  <c r="S109" i="7"/>
  <c r="AA109" i="7"/>
  <c r="AI109" i="7"/>
  <c r="T110" i="7"/>
  <c r="AB110" i="7"/>
  <c r="AJ110" i="7"/>
  <c r="M111" i="7"/>
  <c r="U111" i="7"/>
  <c r="AC111" i="7"/>
  <c r="N112" i="7"/>
  <c r="V112" i="7"/>
  <c r="AD112" i="7"/>
  <c r="AJ114" i="7"/>
  <c r="AB114" i="7"/>
  <c r="T114" i="7"/>
  <c r="AF114" i="7"/>
  <c r="X114" i="7"/>
  <c r="P114" i="7"/>
  <c r="U114" i="7"/>
  <c r="AE114" i="7"/>
  <c r="T115" i="7"/>
  <c r="AE115" i="7"/>
  <c r="AD116" i="7"/>
  <c r="V116" i="7"/>
  <c r="N116" i="7"/>
  <c r="AH116" i="7"/>
  <c r="Z116" i="7"/>
  <c r="R116" i="7"/>
  <c r="U116" i="7"/>
  <c r="AF116" i="7"/>
  <c r="U117" i="7"/>
  <c r="AH117" i="7"/>
  <c r="AH125" i="7"/>
  <c r="Z125" i="7"/>
  <c r="R125" i="7"/>
  <c r="AE125" i="7"/>
  <c r="W125" i="7"/>
  <c r="O125" i="7"/>
  <c r="AB125" i="7"/>
  <c r="S84" i="7"/>
  <c r="AA84" i="7"/>
  <c r="T85" i="7"/>
  <c r="AB85" i="7"/>
  <c r="R91" i="7"/>
  <c r="Z91" i="7"/>
  <c r="AH91" i="7"/>
  <c r="S92" i="7"/>
  <c r="AA92" i="7"/>
  <c r="T93" i="7"/>
  <c r="AB93" i="7"/>
  <c r="R99" i="7"/>
  <c r="Z99" i="7"/>
  <c r="AH99" i="7"/>
  <c r="S100" i="7"/>
  <c r="AA100" i="7"/>
  <c r="T101" i="7"/>
  <c r="AB101" i="7"/>
  <c r="M102" i="7"/>
  <c r="U102" i="7"/>
  <c r="N103" i="7"/>
  <c r="V103" i="7"/>
  <c r="AD103" i="7"/>
  <c r="O104" i="7"/>
  <c r="W104" i="7"/>
  <c r="AE104" i="7"/>
  <c r="R107" i="7"/>
  <c r="Z107" i="7"/>
  <c r="AH107" i="7"/>
  <c r="S108" i="7"/>
  <c r="AA108" i="7"/>
  <c r="T109" i="7"/>
  <c r="AB109" i="7"/>
  <c r="M110" i="7"/>
  <c r="U110" i="7"/>
  <c r="N111" i="7"/>
  <c r="V111" i="7"/>
  <c r="AD111" i="7"/>
  <c r="O112" i="7"/>
  <c r="W112" i="7"/>
  <c r="AE112" i="7"/>
  <c r="V114" i="7"/>
  <c r="AG114" i="7"/>
  <c r="AC115" i="7"/>
  <c r="U115" i="7"/>
  <c r="M115" i="7"/>
  <c r="AG115" i="7"/>
  <c r="Y115" i="7"/>
  <c r="Q115" i="7"/>
  <c r="V115" i="7"/>
  <c r="AF115" i="7"/>
  <c r="W116" i="7"/>
  <c r="AG116" i="7"/>
  <c r="AF117" i="7"/>
  <c r="V117" i="7"/>
  <c r="AD120" i="7"/>
  <c r="V120" i="7"/>
  <c r="N120" i="7"/>
  <c r="X120" i="7"/>
  <c r="M125" i="7"/>
  <c r="AC125" i="7"/>
  <c r="AC132" i="7"/>
  <c r="U132" i="7"/>
  <c r="M132" i="7"/>
  <c r="S91" i="7"/>
  <c r="AA91" i="7"/>
  <c r="T92" i="7"/>
  <c r="AB92" i="7"/>
  <c r="S99" i="7"/>
  <c r="AA99" i="7"/>
  <c r="T100" i="7"/>
  <c r="AB100" i="7"/>
  <c r="O103" i="7"/>
  <c r="W103" i="7"/>
  <c r="P104" i="7"/>
  <c r="X104" i="7"/>
  <c r="S107" i="7"/>
  <c r="AA107" i="7"/>
  <c r="T108" i="7"/>
  <c r="AB108" i="7"/>
  <c r="O111" i="7"/>
  <c r="W111" i="7"/>
  <c r="P112" i="7"/>
  <c r="X112" i="7"/>
  <c r="W115" i="7"/>
  <c r="AE117" i="7"/>
  <c r="W117" i="7"/>
  <c r="O117" i="7"/>
  <c r="Y117" i="7"/>
  <c r="M120" i="7"/>
  <c r="Y120" i="7"/>
  <c r="O122" i="7"/>
  <c r="AA122" i="7"/>
  <c r="T124" i="7"/>
  <c r="N125" i="7"/>
  <c r="AD125" i="7"/>
  <c r="AI128" i="7"/>
  <c r="T132" i="7"/>
  <c r="S117" i="7"/>
  <c r="AA117" i="7"/>
  <c r="AI117" i="7"/>
  <c r="S125" i="7"/>
  <c r="AA125" i="7"/>
  <c r="AI125" i="7"/>
  <c r="T126" i="7"/>
  <c r="AB126" i="7"/>
  <c r="AJ126" i="7"/>
  <c r="P130" i="7"/>
  <c r="X130" i="7"/>
  <c r="AF130" i="7"/>
  <c r="R132" i="7"/>
  <c r="Z132" i="7"/>
  <c r="AH132" i="7"/>
  <c r="S133" i="7"/>
  <c r="AA133" i="7"/>
  <c r="AI133" i="7"/>
  <c r="T134" i="7"/>
  <c r="AB134" i="7"/>
  <c r="AJ134" i="7"/>
  <c r="M135" i="7"/>
  <c r="U135" i="7"/>
  <c r="AC135" i="7"/>
  <c r="N136" i="7"/>
  <c r="V136" i="7"/>
  <c r="AD136" i="7"/>
  <c r="R138" i="7"/>
  <c r="AA138" i="7"/>
  <c r="AJ138" i="7"/>
  <c r="N139" i="7"/>
  <c r="W139" i="7"/>
  <c r="AF139" i="7"/>
  <c r="R140" i="7"/>
  <c r="AB140" i="7"/>
  <c r="N141" i="7"/>
  <c r="W141" i="7"/>
  <c r="AF141" i="7"/>
  <c r="T142" i="7"/>
  <c r="T143" i="7"/>
  <c r="T144" i="7"/>
  <c r="R22" i="7"/>
  <c r="AC22" i="7"/>
  <c r="P36" i="7"/>
  <c r="AA36" i="7"/>
  <c r="Q50" i="7"/>
  <c r="AB50" i="7"/>
  <c r="O179" i="7"/>
  <c r="Z179" i="7"/>
  <c r="AJ179" i="7"/>
  <c r="O193" i="7"/>
  <c r="Z193" i="7"/>
  <c r="AJ193" i="7"/>
  <c r="N207" i="7"/>
  <c r="Y207" i="7"/>
  <c r="AJ207" i="7"/>
  <c r="S242" i="7"/>
  <c r="AE242" i="7"/>
  <c r="AD256" i="7"/>
  <c r="W256" i="7"/>
  <c r="N270" i="7"/>
  <c r="AA270" i="7"/>
  <c r="AJ298" i="7"/>
  <c r="AB298" i="7"/>
  <c r="T298" i="7"/>
  <c r="AG298" i="7"/>
  <c r="Y298" i="7"/>
  <c r="Q298" i="7"/>
  <c r="AD298" i="7"/>
  <c r="V298" i="7"/>
  <c r="N298" i="7"/>
  <c r="W298" i="7"/>
  <c r="AI298" i="7"/>
  <c r="P23" i="7"/>
  <c r="AB23" i="7"/>
  <c r="T37" i="7"/>
  <c r="AG37" i="7"/>
  <c r="AE51" i="7"/>
  <c r="W51" i="7"/>
  <c r="O51" i="7"/>
  <c r="AJ51" i="7"/>
  <c r="AB51" i="7"/>
  <c r="T51" i="7"/>
  <c r="AG51" i="7"/>
  <c r="Y51" i="7"/>
  <c r="Q51" i="7"/>
  <c r="V51" i="7"/>
  <c r="AI51" i="7"/>
  <c r="O146" i="7"/>
  <c r="AB146" i="7"/>
  <c r="T165" i="7"/>
  <c r="AF165" i="7"/>
  <c r="S208" i="7"/>
  <c r="AC147" i="7"/>
  <c r="S147" i="7"/>
  <c r="AB147" i="7"/>
  <c r="Q147" i="7"/>
  <c r="AG147" i="7"/>
  <c r="AC234" i="7"/>
  <c r="U234" i="7"/>
  <c r="M234" i="7"/>
  <c r="AJ234" i="7"/>
  <c r="AB234" i="7"/>
  <c r="T234" i="7"/>
  <c r="AF234" i="7"/>
  <c r="X234" i="7"/>
  <c r="P234" i="7"/>
  <c r="Z234" i="7"/>
  <c r="N234" i="7"/>
  <c r="Y234" i="7"/>
  <c r="AH234" i="7"/>
  <c r="V234" i="7"/>
  <c r="AD234" i="7"/>
  <c r="Q234" i="7"/>
  <c r="AG234" i="7"/>
  <c r="AF272" i="7"/>
  <c r="X272" i="7"/>
  <c r="P272" i="7"/>
  <c r="AB272" i="7"/>
  <c r="N272" i="7"/>
  <c r="Z272" i="7"/>
  <c r="M272" i="7"/>
  <c r="AJ272" i="7"/>
  <c r="V272" i="7"/>
  <c r="AD272" i="7"/>
  <c r="R272" i="7"/>
  <c r="AB300" i="7"/>
  <c r="Q130" i="7"/>
  <c r="Y130" i="7"/>
  <c r="AG130" i="7"/>
  <c r="S132" i="7"/>
  <c r="AA132" i="7"/>
  <c r="AI132" i="7"/>
  <c r="T133" i="7"/>
  <c r="AB133" i="7"/>
  <c r="AJ133" i="7"/>
  <c r="S138" i="7"/>
  <c r="O139" i="7"/>
  <c r="X139" i="7"/>
  <c r="AG139" i="7"/>
  <c r="AI140" i="7"/>
  <c r="T140" i="7"/>
  <c r="AC140" i="7"/>
  <c r="AF142" i="7"/>
  <c r="X142" i="7"/>
  <c r="P142" i="7"/>
  <c r="AC142" i="7"/>
  <c r="U142" i="7"/>
  <c r="M142" i="7"/>
  <c r="V142" i="7"/>
  <c r="AG142" i="7"/>
  <c r="AG143" i="7"/>
  <c r="Y143" i="7"/>
  <c r="Q143" i="7"/>
  <c r="AD143" i="7"/>
  <c r="V143" i="7"/>
  <c r="N143" i="7"/>
  <c r="U143" i="7"/>
  <c r="AF143" i="7"/>
  <c r="AH144" i="7"/>
  <c r="Z144" i="7"/>
  <c r="R144" i="7"/>
  <c r="AE144" i="7"/>
  <c r="W144" i="7"/>
  <c r="O144" i="7"/>
  <c r="U144" i="7"/>
  <c r="AF144" i="7"/>
  <c r="AG256" i="7"/>
  <c r="Y256" i="7"/>
  <c r="Q256" i="7"/>
  <c r="X256" i="7"/>
  <c r="AC52" i="7"/>
  <c r="U52" i="7"/>
  <c r="M52" i="7"/>
  <c r="AG52" i="7"/>
  <c r="Y52" i="7"/>
  <c r="Q52" i="7"/>
  <c r="AB52" i="7"/>
  <c r="R52" i="7"/>
  <c r="AA52" i="7"/>
  <c r="P52" i="7"/>
  <c r="AI52" i="7"/>
  <c r="X52" i="7"/>
  <c r="N52" i="7"/>
  <c r="AE52" i="7"/>
  <c r="T52" i="7"/>
  <c r="AF52" i="7"/>
  <c r="AH195" i="7"/>
  <c r="Z195" i="7"/>
  <c r="R195" i="7"/>
  <c r="AG195" i="7"/>
  <c r="Y195" i="7"/>
  <c r="Q195" i="7"/>
  <c r="AC195" i="7"/>
  <c r="U195" i="7"/>
  <c r="M195" i="7"/>
  <c r="AA195" i="7"/>
  <c r="N195" i="7"/>
  <c r="X195" i="7"/>
  <c r="AI195" i="7"/>
  <c r="V195" i="7"/>
  <c r="AD195" i="7"/>
  <c r="P195" i="7"/>
  <c r="AF195" i="7"/>
  <c r="AH287" i="7"/>
  <c r="Z287" i="7"/>
  <c r="R287" i="7"/>
  <c r="AJ287" i="7"/>
  <c r="AA287" i="7"/>
  <c r="Q287" i="7"/>
  <c r="AI287" i="7"/>
  <c r="Y287" i="7"/>
  <c r="P287" i="7"/>
  <c r="AG287" i="7"/>
  <c r="X287" i="7"/>
  <c r="O287" i="7"/>
  <c r="AF287" i="7"/>
  <c r="W287" i="7"/>
  <c r="N287" i="7"/>
  <c r="AD287" i="7"/>
  <c r="U287" i="7"/>
  <c r="AB287" i="7"/>
  <c r="V287" i="7"/>
  <c r="T287" i="7"/>
  <c r="S287" i="7"/>
  <c r="M287" i="7"/>
  <c r="AC287" i="7"/>
  <c r="P136" i="7"/>
  <c r="X136" i="7"/>
  <c r="AF136" i="7"/>
  <c r="AG138" i="7"/>
  <c r="Y138" i="7"/>
  <c r="Q138" i="7"/>
  <c r="T138" i="7"/>
  <c r="AC138" i="7"/>
  <c r="P139" i="7"/>
  <c r="Y139" i="7"/>
  <c r="AI139" i="7"/>
  <c r="U140" i="7"/>
  <c r="AD140" i="7"/>
  <c r="W142" i="7"/>
  <c r="AH142" i="7"/>
  <c r="W143" i="7"/>
  <c r="AH143" i="7"/>
  <c r="V144" i="7"/>
  <c r="AG144" i="7"/>
  <c r="AI22" i="7"/>
  <c r="U22" i="7"/>
  <c r="AE22" i="7"/>
  <c r="S36" i="7"/>
  <c r="T50" i="7"/>
  <c r="V242" i="7"/>
  <c r="M256" i="7"/>
  <c r="Z256" i="7"/>
  <c r="AI165" i="7"/>
  <c r="W165" i="7"/>
  <c r="AJ208" i="7"/>
  <c r="AB208" i="7"/>
  <c r="T208" i="7"/>
  <c r="AG208" i="7"/>
  <c r="Y208" i="7"/>
  <c r="Q208" i="7"/>
  <c r="AD208" i="7"/>
  <c r="V208" i="7"/>
  <c r="N208" i="7"/>
  <c r="W208" i="7"/>
  <c r="AI208" i="7"/>
  <c r="AD233" i="7"/>
  <c r="V233" i="7"/>
  <c r="N233" i="7"/>
  <c r="AC233" i="7"/>
  <c r="U233" i="7"/>
  <c r="M233" i="7"/>
  <c r="AB233" i="7"/>
  <c r="AH243" i="7"/>
  <c r="Z243" i="7"/>
  <c r="R243" i="7"/>
  <c r="AI243" i="7"/>
  <c r="Y243" i="7"/>
  <c r="P243" i="7"/>
  <c r="AG243" i="7"/>
  <c r="X243" i="7"/>
  <c r="O243" i="7"/>
  <c r="AE243" i="7"/>
  <c r="V243" i="7"/>
  <c r="M243" i="7"/>
  <c r="AB243" i="7"/>
  <c r="S243" i="7"/>
  <c r="AC243" i="7"/>
  <c r="AH52" i="7"/>
  <c r="AJ195" i="7"/>
  <c r="O234" i="7"/>
  <c r="T272" i="7"/>
  <c r="AE300" i="7"/>
  <c r="AH239" i="7"/>
  <c r="Z239" i="7"/>
  <c r="R239" i="7"/>
  <c r="AE239" i="7"/>
  <c r="V239" i="7"/>
  <c r="M239" i="7"/>
  <c r="AJ239" i="7"/>
  <c r="AA239" i="7"/>
  <c r="Q239" i="7"/>
  <c r="AD239" i="7"/>
  <c r="S239" i="7"/>
  <c r="AB239" i="7"/>
  <c r="O239" i="7"/>
  <c r="Y239" i="7"/>
  <c r="N239" i="7"/>
  <c r="X239" i="7"/>
  <c r="AG239" i="7"/>
  <c r="U239" i="7"/>
  <c r="AF239" i="7"/>
  <c r="AC239" i="7"/>
  <c r="W239" i="7"/>
  <c r="T239" i="7"/>
  <c r="P239" i="7"/>
  <c r="AI239" i="7"/>
  <c r="S130" i="7"/>
  <c r="AA130" i="7"/>
  <c r="AI130" i="7"/>
  <c r="P135" i="7"/>
  <c r="X135" i="7"/>
  <c r="AF135" i="7"/>
  <c r="Q136" i="7"/>
  <c r="Y136" i="7"/>
  <c r="AG136" i="7"/>
  <c r="U138" i="7"/>
  <c r="Q139" i="7"/>
  <c r="AA139" i="7"/>
  <c r="AJ139" i="7"/>
  <c r="M140" i="7"/>
  <c r="V140" i="7"/>
  <c r="AE140" i="7"/>
  <c r="N142" i="7"/>
  <c r="Y142" i="7"/>
  <c r="AI142" i="7"/>
  <c r="M143" i="7"/>
  <c r="X143" i="7"/>
  <c r="AI143" i="7"/>
  <c r="M144" i="7"/>
  <c r="X144" i="7"/>
  <c r="AI144" i="7"/>
  <c r="V22" i="7"/>
  <c r="AG22" i="7"/>
  <c r="AJ36" i="7"/>
  <c r="AB36" i="7"/>
  <c r="T36" i="7"/>
  <c r="AG36" i="7"/>
  <c r="Y36" i="7"/>
  <c r="Q36" i="7"/>
  <c r="U36" i="7"/>
  <c r="AE36" i="7"/>
  <c r="AC50" i="7"/>
  <c r="U50" i="7"/>
  <c r="M50" i="7"/>
  <c r="AH50" i="7"/>
  <c r="Z50" i="7"/>
  <c r="R50" i="7"/>
  <c r="V50" i="7"/>
  <c r="AF50" i="7"/>
  <c r="AF242" i="7"/>
  <c r="X242" i="7"/>
  <c r="P242" i="7"/>
  <c r="AC242" i="7"/>
  <c r="U242" i="7"/>
  <c r="M242" i="7"/>
  <c r="AH242" i="7"/>
  <c r="Z242" i="7"/>
  <c r="R242" i="7"/>
  <c r="W242" i="7"/>
  <c r="AJ242" i="7"/>
  <c r="O256" i="7"/>
  <c r="AB256" i="7"/>
  <c r="AD37" i="7"/>
  <c r="V37" i="7"/>
  <c r="N37" i="7"/>
  <c r="Y37" i="7"/>
  <c r="AG165" i="7"/>
  <c r="Y165" i="7"/>
  <c r="Q165" i="7"/>
  <c r="AD165" i="7"/>
  <c r="V165" i="7"/>
  <c r="N165" i="7"/>
  <c r="X165" i="7"/>
  <c r="X208" i="7"/>
  <c r="O233" i="7"/>
  <c r="AE233" i="7"/>
  <c r="AD243" i="7"/>
  <c r="O52" i="7"/>
  <c r="AJ52" i="7"/>
  <c r="O195" i="7"/>
  <c r="AI300" i="7"/>
  <c r="V300" i="7"/>
  <c r="AE287" i="7"/>
  <c r="R120" i="7"/>
  <c r="Z120" i="7"/>
  <c r="AH120" i="7"/>
  <c r="S121" i="7"/>
  <c r="AA121" i="7"/>
  <c r="P126" i="7"/>
  <c r="X126" i="7"/>
  <c r="AF126" i="7"/>
  <c r="R128" i="7"/>
  <c r="Z128" i="7"/>
  <c r="AH128" i="7"/>
  <c r="S129" i="7"/>
  <c r="AA129" i="7"/>
  <c r="T130" i="7"/>
  <c r="AB130" i="7"/>
  <c r="AJ130" i="7"/>
  <c r="N132" i="7"/>
  <c r="V132" i="7"/>
  <c r="AD132" i="7"/>
  <c r="O133" i="7"/>
  <c r="W133" i="7"/>
  <c r="AE133" i="7"/>
  <c r="P134" i="7"/>
  <c r="X134" i="7"/>
  <c r="AF134" i="7"/>
  <c r="Q135" i="7"/>
  <c r="Y135" i="7"/>
  <c r="AG135" i="7"/>
  <c r="R136" i="7"/>
  <c r="Z136" i="7"/>
  <c r="AH136" i="7"/>
  <c r="AF137" i="7"/>
  <c r="S137" i="7"/>
  <c r="AA137" i="7"/>
  <c r="AJ137" i="7"/>
  <c r="M138" i="7"/>
  <c r="V138" i="7"/>
  <c r="AE138" i="7"/>
  <c r="S139" i="7"/>
  <c r="N140" i="7"/>
  <c r="W140" i="7"/>
  <c r="AF140" i="7"/>
  <c r="R141" i="7"/>
  <c r="O142" i="7"/>
  <c r="Z142" i="7"/>
  <c r="AJ142" i="7"/>
  <c r="O143" i="7"/>
  <c r="Z143" i="7"/>
  <c r="AJ143" i="7"/>
  <c r="N144" i="7"/>
  <c r="Y144" i="7"/>
  <c r="AJ144" i="7"/>
  <c r="M22" i="7"/>
  <c r="W22" i="7"/>
  <c r="AH22" i="7"/>
  <c r="V36" i="7"/>
  <c r="AF36" i="7"/>
  <c r="W50" i="7"/>
  <c r="AG50" i="7"/>
  <c r="W145" i="7"/>
  <c r="AG145" i="7"/>
  <c r="AE164" i="7"/>
  <c r="W164" i="7"/>
  <c r="O164" i="7"/>
  <c r="AJ164" i="7"/>
  <c r="AB164" i="7"/>
  <c r="T164" i="7"/>
  <c r="U164" i="7"/>
  <c r="AF164" i="7"/>
  <c r="T179" i="7"/>
  <c r="T193" i="7"/>
  <c r="T207" i="7"/>
  <c r="R222" i="7"/>
  <c r="AC222" i="7"/>
  <c r="S232" i="7"/>
  <c r="Y242" i="7"/>
  <c r="P256" i="7"/>
  <c r="AC256" i="7"/>
  <c r="U270" i="7"/>
  <c r="Y284" i="7"/>
  <c r="P298" i="7"/>
  <c r="AC298" i="7"/>
  <c r="V23" i="7"/>
  <c r="M37" i="7"/>
  <c r="Z37" i="7"/>
  <c r="P51" i="7"/>
  <c r="AC51" i="7"/>
  <c r="V146" i="7"/>
  <c r="M165" i="7"/>
  <c r="Z165" i="7"/>
  <c r="Q180" i="7"/>
  <c r="V194" i="7"/>
  <c r="AH194" i="7"/>
  <c r="M208" i="7"/>
  <c r="Z208" i="7"/>
  <c r="Q233" i="7"/>
  <c r="AG233" i="7"/>
  <c r="N243" i="7"/>
  <c r="AF243" i="7"/>
  <c r="AG285" i="7"/>
  <c r="Y285" i="7"/>
  <c r="Q285" i="7"/>
  <c r="AC285" i="7"/>
  <c r="U285" i="7"/>
  <c r="M285" i="7"/>
  <c r="AE285" i="7"/>
  <c r="T285" i="7"/>
  <c r="AD285" i="7"/>
  <c r="S285" i="7"/>
  <c r="AA285" i="7"/>
  <c r="P285" i="7"/>
  <c r="AH285" i="7"/>
  <c r="W285" i="7"/>
  <c r="AB285" i="7"/>
  <c r="AE299" i="7"/>
  <c r="T299" i="7"/>
  <c r="AG299" i="7"/>
  <c r="S52" i="7"/>
  <c r="W147" i="7"/>
  <c r="AG181" i="7"/>
  <c r="Y181" i="7"/>
  <c r="Q181" i="7"/>
  <c r="AF181" i="7"/>
  <c r="X181" i="7"/>
  <c r="P181" i="7"/>
  <c r="AJ181" i="7"/>
  <c r="AB181" i="7"/>
  <c r="T181" i="7"/>
  <c r="AH181" i="7"/>
  <c r="U181" i="7"/>
  <c r="AE181" i="7"/>
  <c r="S181" i="7"/>
  <c r="AC181" i="7"/>
  <c r="O181" i="7"/>
  <c r="W181" i="7"/>
  <c r="AD181" i="7"/>
  <c r="S195" i="7"/>
  <c r="S234" i="7"/>
  <c r="Y272" i="7"/>
  <c r="O300" i="7"/>
  <c r="P117" i="7"/>
  <c r="X117" i="7"/>
  <c r="S120" i="7"/>
  <c r="AA120" i="7"/>
  <c r="T121" i="7"/>
  <c r="AB121" i="7"/>
  <c r="P125" i="7"/>
  <c r="X125" i="7"/>
  <c r="Q126" i="7"/>
  <c r="Y126" i="7"/>
  <c r="AG126" i="7"/>
  <c r="S128" i="7"/>
  <c r="AA128" i="7"/>
  <c r="T129" i="7"/>
  <c r="AB129" i="7"/>
  <c r="M130" i="7"/>
  <c r="U130" i="7"/>
  <c r="AC130" i="7"/>
  <c r="O132" i="7"/>
  <c r="W132" i="7"/>
  <c r="AE132" i="7"/>
  <c r="P133" i="7"/>
  <c r="X133" i="7"/>
  <c r="Q134" i="7"/>
  <c r="Y134" i="7"/>
  <c r="AG134" i="7"/>
  <c r="R135" i="7"/>
  <c r="Z135" i="7"/>
  <c r="AH135" i="7"/>
  <c r="S136" i="7"/>
  <c r="AA136" i="7"/>
  <c r="T137" i="7"/>
  <c r="N138" i="7"/>
  <c r="W138" i="7"/>
  <c r="AF138" i="7"/>
  <c r="AH139" i="7"/>
  <c r="Z139" i="7"/>
  <c r="R139" i="7"/>
  <c r="T139" i="7"/>
  <c r="AC139" i="7"/>
  <c r="O140" i="7"/>
  <c r="X140" i="7"/>
  <c r="AG140" i="7"/>
  <c r="AJ141" i="7"/>
  <c r="AB141" i="7"/>
  <c r="T141" i="7"/>
  <c r="S141" i="7"/>
  <c r="AC141" i="7"/>
  <c r="Q142" i="7"/>
  <c r="AA142" i="7"/>
  <c r="P143" i="7"/>
  <c r="AA143" i="7"/>
  <c r="P144" i="7"/>
  <c r="AA144" i="7"/>
  <c r="N22" i="7"/>
  <c r="Y22" i="7"/>
  <c r="AJ22" i="7"/>
  <c r="M36" i="7"/>
  <c r="W36" i="7"/>
  <c r="AH36" i="7"/>
  <c r="N50" i="7"/>
  <c r="X50" i="7"/>
  <c r="AI50" i="7"/>
  <c r="AF179" i="7"/>
  <c r="X179" i="7"/>
  <c r="P179" i="7"/>
  <c r="AC179" i="7"/>
  <c r="U179" i="7"/>
  <c r="M179" i="7"/>
  <c r="V179" i="7"/>
  <c r="AG179" i="7"/>
  <c r="AG193" i="7"/>
  <c r="Y193" i="7"/>
  <c r="Q193" i="7"/>
  <c r="AD193" i="7"/>
  <c r="V193" i="7"/>
  <c r="N193" i="7"/>
  <c r="U193" i="7"/>
  <c r="AF193" i="7"/>
  <c r="AH207" i="7"/>
  <c r="Z207" i="7"/>
  <c r="R207" i="7"/>
  <c r="AE207" i="7"/>
  <c r="W207" i="7"/>
  <c r="O207" i="7"/>
  <c r="U207" i="7"/>
  <c r="AF207" i="7"/>
  <c r="N242" i="7"/>
  <c r="AA242" i="7"/>
  <c r="R256" i="7"/>
  <c r="AE256" i="7"/>
  <c r="AH270" i="7"/>
  <c r="Z270" i="7"/>
  <c r="R270" i="7"/>
  <c r="AE270" i="7"/>
  <c r="W270" i="7"/>
  <c r="O270" i="7"/>
  <c r="AJ270" i="7"/>
  <c r="AB270" i="7"/>
  <c r="T270" i="7"/>
  <c r="V270" i="7"/>
  <c r="AI270" i="7"/>
  <c r="AC23" i="7"/>
  <c r="U23" i="7"/>
  <c r="M23" i="7"/>
  <c r="AH23" i="7"/>
  <c r="Z23" i="7"/>
  <c r="R23" i="7"/>
  <c r="AE23" i="7"/>
  <c r="W23" i="7"/>
  <c r="O23" i="7"/>
  <c r="X23" i="7"/>
  <c r="AJ23" i="7"/>
  <c r="O37" i="7"/>
  <c r="AB37" i="7"/>
  <c r="AF146" i="7"/>
  <c r="X146" i="7"/>
  <c r="P146" i="7"/>
  <c r="AC146" i="7"/>
  <c r="U146" i="7"/>
  <c r="M146" i="7"/>
  <c r="AH146" i="7"/>
  <c r="Z146" i="7"/>
  <c r="R146" i="7"/>
  <c r="W146" i="7"/>
  <c r="AJ146" i="7"/>
  <c r="O165" i="7"/>
  <c r="AB165" i="7"/>
  <c r="W194" i="7"/>
  <c r="AJ194" i="7"/>
  <c r="O208" i="7"/>
  <c r="AA208" i="7"/>
  <c r="R233" i="7"/>
  <c r="AH233" i="7"/>
  <c r="Q243" i="7"/>
  <c r="AJ243" i="7"/>
  <c r="V52" i="7"/>
  <c r="X147" i="7"/>
  <c r="T195" i="7"/>
  <c r="W234" i="7"/>
  <c r="AD244" i="7"/>
  <c r="V244" i="7"/>
  <c r="N244" i="7"/>
  <c r="AC244" i="7"/>
  <c r="U244" i="7"/>
  <c r="M244" i="7"/>
  <c r="AG244" i="7"/>
  <c r="Y244" i="7"/>
  <c r="Q244" i="7"/>
  <c r="AF244" i="7"/>
  <c r="S244" i="7"/>
  <c r="AE244" i="7"/>
  <c r="R244" i="7"/>
  <c r="AA244" i="7"/>
  <c r="O244" i="7"/>
  <c r="AI244" i="7"/>
  <c r="W244" i="7"/>
  <c r="AJ244" i="7"/>
  <c r="AC272" i="7"/>
  <c r="AG286" i="7"/>
  <c r="Y286" i="7"/>
  <c r="Q286" i="7"/>
  <c r="AF286" i="7"/>
  <c r="X286" i="7"/>
  <c r="P286" i="7"/>
  <c r="AJ286" i="7"/>
  <c r="AB286" i="7"/>
  <c r="T286" i="7"/>
  <c r="AD286" i="7"/>
  <c r="R286" i="7"/>
  <c r="AC286" i="7"/>
  <c r="O286" i="7"/>
  <c r="Z286" i="7"/>
  <c r="M286" i="7"/>
  <c r="AH286" i="7"/>
  <c r="U286" i="7"/>
  <c r="AI286" i="7"/>
  <c r="P300" i="7"/>
  <c r="AA210" i="7"/>
  <c r="V210" i="7"/>
  <c r="T210" i="7"/>
  <c r="S210" i="7"/>
  <c r="P132" i="7"/>
  <c r="X132" i="7"/>
  <c r="AF132" i="7"/>
  <c r="Q133" i="7"/>
  <c r="Y133" i="7"/>
  <c r="AG133" i="7"/>
  <c r="S135" i="7"/>
  <c r="AA135" i="7"/>
  <c r="AI135" i="7"/>
  <c r="T136" i="7"/>
  <c r="AB136" i="7"/>
  <c r="AJ136" i="7"/>
  <c r="U139" i="7"/>
  <c r="P140" i="7"/>
  <c r="Y140" i="7"/>
  <c r="AH140" i="7"/>
  <c r="R142" i="7"/>
  <c r="AB142" i="7"/>
  <c r="R143" i="7"/>
  <c r="AB143" i="7"/>
  <c r="Q144" i="7"/>
  <c r="AB144" i="7"/>
  <c r="O22" i="7"/>
  <c r="Z22" i="7"/>
  <c r="N36" i="7"/>
  <c r="X36" i="7"/>
  <c r="AI36" i="7"/>
  <c r="O50" i="7"/>
  <c r="Y50" i="7"/>
  <c r="AJ50" i="7"/>
  <c r="W179" i="7"/>
  <c r="AH179" i="7"/>
  <c r="W193" i="7"/>
  <c r="AH193" i="7"/>
  <c r="V207" i="7"/>
  <c r="AG207" i="7"/>
  <c r="AE232" i="7"/>
  <c r="W232" i="7"/>
  <c r="O232" i="7"/>
  <c r="AJ232" i="7"/>
  <c r="AB232" i="7"/>
  <c r="T232" i="7"/>
  <c r="AG232" i="7"/>
  <c r="Y232" i="7"/>
  <c r="Q232" i="7"/>
  <c r="V232" i="7"/>
  <c r="AI232" i="7"/>
  <c r="O242" i="7"/>
  <c r="AB242" i="7"/>
  <c r="T256" i="7"/>
  <c r="AF256" i="7"/>
  <c r="X270" i="7"/>
  <c r="S298" i="7"/>
  <c r="AF298" i="7"/>
  <c r="Y23" i="7"/>
  <c r="Q37" i="7"/>
  <c r="AC37" i="7"/>
  <c r="S51" i="7"/>
  <c r="AF51" i="7"/>
  <c r="Y146" i="7"/>
  <c r="P165" i="7"/>
  <c r="AC165" i="7"/>
  <c r="Y194" i="7"/>
  <c r="P208" i="7"/>
  <c r="AC208" i="7"/>
  <c r="T233" i="7"/>
  <c r="AJ233" i="7"/>
  <c r="T243" i="7"/>
  <c r="W52" i="7"/>
  <c r="AA147" i="7"/>
  <c r="W195" i="7"/>
  <c r="AA234" i="7"/>
  <c r="AG272" i="7"/>
  <c r="T300" i="7"/>
  <c r="S126" i="7"/>
  <c r="AA126" i="7"/>
  <c r="O130" i="7"/>
  <c r="W130" i="7"/>
  <c r="Q132" i="7"/>
  <c r="Y132" i="7"/>
  <c r="R133" i="7"/>
  <c r="Z133" i="7"/>
  <c r="S134" i="7"/>
  <c r="AA134" i="7"/>
  <c r="T135" i="7"/>
  <c r="AB135" i="7"/>
  <c r="M136" i="7"/>
  <c r="U136" i="7"/>
  <c r="P138" i="7"/>
  <c r="Z138" i="7"/>
  <c r="AI138" i="7"/>
  <c r="M139" i="7"/>
  <c r="V139" i="7"/>
  <c r="AE139" i="7"/>
  <c r="Q140" i="7"/>
  <c r="Z140" i="7"/>
  <c r="M141" i="7"/>
  <c r="V141" i="7"/>
  <c r="AE141" i="7"/>
  <c r="S142" i="7"/>
  <c r="AD142" i="7"/>
  <c r="S143" i="7"/>
  <c r="AC143" i="7"/>
  <c r="J144" i="7"/>
  <c r="S144" i="7"/>
  <c r="AC144" i="7"/>
  <c r="Q22" i="7"/>
  <c r="O36" i="7"/>
  <c r="Z36" i="7"/>
  <c r="P50" i="7"/>
  <c r="AA50" i="7"/>
  <c r="P145" i="7"/>
  <c r="N164" i="7"/>
  <c r="Y164" i="7"/>
  <c r="AI164" i="7"/>
  <c r="N179" i="7"/>
  <c r="Y179" i="7"/>
  <c r="AI179" i="7"/>
  <c r="M193" i="7"/>
  <c r="X193" i="7"/>
  <c r="AI193" i="7"/>
  <c r="M207" i="7"/>
  <c r="X207" i="7"/>
  <c r="AI207" i="7"/>
  <c r="V222" i="7"/>
  <c r="AH222" i="7"/>
  <c r="X232" i="7"/>
  <c r="Q242" i="7"/>
  <c r="AD242" i="7"/>
  <c r="U256" i="7"/>
  <c r="AH256" i="7"/>
  <c r="M270" i="7"/>
  <c r="Y270" i="7"/>
  <c r="Q284" i="7"/>
  <c r="U298" i="7"/>
  <c r="AH298" i="7"/>
  <c r="N23" i="7"/>
  <c r="AA23" i="7"/>
  <c r="R37" i="7"/>
  <c r="AE37" i="7"/>
  <c r="U51" i="7"/>
  <c r="AH51" i="7"/>
  <c r="N146" i="7"/>
  <c r="AA146" i="7"/>
  <c r="R165" i="7"/>
  <c r="AE165" i="7"/>
  <c r="AH180" i="7"/>
  <c r="Z180" i="7"/>
  <c r="R180" i="7"/>
  <c r="AE180" i="7"/>
  <c r="W180" i="7"/>
  <c r="O180" i="7"/>
  <c r="AJ180" i="7"/>
  <c r="AB180" i="7"/>
  <c r="T180" i="7"/>
  <c r="V180" i="7"/>
  <c r="AI180" i="7"/>
  <c r="N194" i="7"/>
  <c r="R208" i="7"/>
  <c r="AE208" i="7"/>
  <c r="AC223" i="7"/>
  <c r="U223" i="7"/>
  <c r="M223" i="7"/>
  <c r="AJ223" i="7"/>
  <c r="AB223" i="7"/>
  <c r="T223" i="7"/>
  <c r="AH223" i="7"/>
  <c r="Z223" i="7"/>
  <c r="R223" i="7"/>
  <c r="AE223" i="7"/>
  <c r="W223" i="7"/>
  <c r="O223" i="7"/>
  <c r="Y223" i="7"/>
  <c r="W233" i="7"/>
  <c r="U243" i="7"/>
  <c r="O285" i="7"/>
  <c r="AJ285" i="7"/>
  <c r="S299" i="7"/>
  <c r="Z52" i="7"/>
  <c r="AE147" i="7"/>
  <c r="AF166" i="7"/>
  <c r="X166" i="7"/>
  <c r="P166" i="7"/>
  <c r="AD166" i="7"/>
  <c r="R166" i="7"/>
  <c r="AC166" i="7"/>
  <c r="Q166" i="7"/>
  <c r="Z166" i="7"/>
  <c r="M166" i="7"/>
  <c r="AH166" i="7"/>
  <c r="U166" i="7"/>
  <c r="N181" i="7"/>
  <c r="AB195" i="7"/>
  <c r="AF209" i="7"/>
  <c r="T209" i="7"/>
  <c r="AE209" i="7"/>
  <c r="Q209" i="7"/>
  <c r="AB209" i="7"/>
  <c r="O209" i="7"/>
  <c r="AJ209" i="7"/>
  <c r="W209" i="7"/>
  <c r="AE234" i="7"/>
  <c r="P244" i="7"/>
  <c r="AH272" i="7"/>
  <c r="N286" i="7"/>
  <c r="X300" i="7"/>
  <c r="AE167" i="7"/>
  <c r="W167" i="7"/>
  <c r="O167" i="7"/>
  <c r="AD167" i="7"/>
  <c r="V167" i="7"/>
  <c r="N167" i="7"/>
  <c r="AC167" i="7"/>
  <c r="U167" i="7"/>
  <c r="M167" i="7"/>
  <c r="AH167" i="7"/>
  <c r="Z167" i="7"/>
  <c r="R167" i="7"/>
  <c r="X167" i="7"/>
  <c r="AJ167" i="7"/>
  <c r="T167" i="7"/>
  <c r="AI167" i="7"/>
  <c r="S167" i="7"/>
  <c r="AG167" i="7"/>
  <c r="Q167" i="7"/>
  <c r="AF167" i="7"/>
  <c r="P167" i="7"/>
  <c r="Y167" i="7"/>
  <c r="AD210" i="7"/>
  <c r="AD168" i="7"/>
  <c r="AC168" i="7"/>
  <c r="W168" i="7"/>
  <c r="U168" i="7"/>
  <c r="S140" i="7"/>
  <c r="AA140" i="7"/>
  <c r="P22" i="7"/>
  <c r="X22" i="7"/>
  <c r="AF22" i="7"/>
  <c r="S145" i="7"/>
  <c r="AA145" i="7"/>
  <c r="AI145" i="7"/>
  <c r="P222" i="7"/>
  <c r="X222" i="7"/>
  <c r="AF222" i="7"/>
  <c r="S256" i="7"/>
  <c r="AA256" i="7"/>
  <c r="AI256" i="7"/>
  <c r="M284" i="7"/>
  <c r="U284" i="7"/>
  <c r="AC284" i="7"/>
  <c r="P37" i="7"/>
  <c r="X37" i="7"/>
  <c r="AF37" i="7"/>
  <c r="S165" i="7"/>
  <c r="AA165" i="7"/>
  <c r="M194" i="7"/>
  <c r="U194" i="7"/>
  <c r="AC194" i="7"/>
  <c r="P233" i="7"/>
  <c r="X233" i="7"/>
  <c r="AF233" i="7"/>
  <c r="N257" i="7"/>
  <c r="Y257" i="7"/>
  <c r="AJ257" i="7"/>
  <c r="M271" i="7"/>
  <c r="W271" i="7"/>
  <c r="AH271" i="7"/>
  <c r="M299" i="7"/>
  <c r="X299" i="7"/>
  <c r="AI299" i="7"/>
  <c r="W24" i="7"/>
  <c r="O24" i="7"/>
  <c r="V24" i="7"/>
  <c r="AG24" i="7"/>
  <c r="AJ38" i="7"/>
  <c r="AB38" i="7"/>
  <c r="T38" i="7"/>
  <c r="AF38" i="7"/>
  <c r="X38" i="7"/>
  <c r="P38" i="7"/>
  <c r="U38" i="7"/>
  <c r="AE38" i="7"/>
  <c r="AD147" i="7"/>
  <c r="V147" i="7"/>
  <c r="N147" i="7"/>
  <c r="AH147" i="7"/>
  <c r="Z147" i="7"/>
  <c r="R147" i="7"/>
  <c r="U147" i="7"/>
  <c r="AF147" i="7"/>
  <c r="AI209" i="7"/>
  <c r="P258" i="7"/>
  <c r="AB258" i="7"/>
  <c r="N300" i="7"/>
  <c r="AA300" i="7"/>
  <c r="J25" i="7"/>
  <c r="AD148" i="7"/>
  <c r="V148" i="7"/>
  <c r="N148" i="7"/>
  <c r="AC148" i="7"/>
  <c r="U148" i="7"/>
  <c r="M148" i="7"/>
  <c r="AJ148" i="7"/>
  <c r="AB148" i="7"/>
  <c r="T148" i="7"/>
  <c r="AG148" i="7"/>
  <c r="Y148" i="7"/>
  <c r="Q148" i="7"/>
  <c r="Z148" i="7"/>
  <c r="T182" i="7"/>
  <c r="AJ182" i="7"/>
  <c r="M196" i="7"/>
  <c r="AC196" i="7"/>
  <c r="AH210" i="7"/>
  <c r="Z210" i="7"/>
  <c r="R210" i="7"/>
  <c r="AG210" i="7"/>
  <c r="Y210" i="7"/>
  <c r="Q210" i="7"/>
  <c r="AF210" i="7"/>
  <c r="X210" i="7"/>
  <c r="P210" i="7"/>
  <c r="AE210" i="7"/>
  <c r="W210" i="7"/>
  <c r="AC210" i="7"/>
  <c r="U210" i="7"/>
  <c r="M210" i="7"/>
  <c r="AB210" i="7"/>
  <c r="AG225" i="7"/>
  <c r="Y225" i="7"/>
  <c r="Q225" i="7"/>
  <c r="AF225" i="7"/>
  <c r="X225" i="7"/>
  <c r="P225" i="7"/>
  <c r="AE225" i="7"/>
  <c r="U54" i="7"/>
  <c r="AF168" i="7"/>
  <c r="X168" i="7"/>
  <c r="P168" i="7"/>
  <c r="AB168" i="7"/>
  <c r="S168" i="7"/>
  <c r="AJ168" i="7"/>
  <c r="AA168" i="7"/>
  <c r="R168" i="7"/>
  <c r="AI168" i="7"/>
  <c r="Z168" i="7"/>
  <c r="Q168" i="7"/>
  <c r="AH168" i="7"/>
  <c r="Y168" i="7"/>
  <c r="O168" i="7"/>
  <c r="AE168" i="7"/>
  <c r="V168" i="7"/>
  <c r="M168" i="7"/>
  <c r="AG168" i="7"/>
  <c r="V197" i="7"/>
  <c r="AC236" i="7"/>
  <c r="U236" i="7"/>
  <c r="M236" i="7"/>
  <c r="AH236" i="7"/>
  <c r="Y236" i="7"/>
  <c r="P236" i="7"/>
  <c r="AG236" i="7"/>
  <c r="X236" i="7"/>
  <c r="O236" i="7"/>
  <c r="AF236" i="7"/>
  <c r="W236" i="7"/>
  <c r="N236" i="7"/>
  <c r="AE236" i="7"/>
  <c r="V236" i="7"/>
  <c r="AB236" i="7"/>
  <c r="S236" i="7"/>
  <c r="AI236" i="7"/>
  <c r="V184" i="7"/>
  <c r="U184" i="7"/>
  <c r="T184" i="7"/>
  <c r="S22" i="7"/>
  <c r="AA22" i="7"/>
  <c r="N145" i="7"/>
  <c r="V145" i="7"/>
  <c r="S222" i="7"/>
  <c r="AA222" i="7"/>
  <c r="N256" i="7"/>
  <c r="V256" i="7"/>
  <c r="P284" i="7"/>
  <c r="X284" i="7"/>
  <c r="AF284" i="7"/>
  <c r="S37" i="7"/>
  <c r="AA37" i="7"/>
  <c r="P194" i="7"/>
  <c r="X194" i="7"/>
  <c r="AF194" i="7"/>
  <c r="S233" i="7"/>
  <c r="AA233" i="7"/>
  <c r="R257" i="7"/>
  <c r="AC257" i="7"/>
  <c r="Q271" i="7"/>
  <c r="Q299" i="7"/>
  <c r="P24" i="7"/>
  <c r="Z24" i="7"/>
  <c r="N38" i="7"/>
  <c r="Y38" i="7"/>
  <c r="AI38" i="7"/>
  <c r="O147" i="7"/>
  <c r="Y147" i="7"/>
  <c r="AJ147" i="7"/>
  <c r="J258" i="7"/>
  <c r="T258" i="7"/>
  <c r="AE272" i="7"/>
  <c r="S300" i="7"/>
  <c r="P148" i="7"/>
  <c r="AF148" i="7"/>
  <c r="AE182" i="7"/>
  <c r="S196" i="7"/>
  <c r="O210" i="7"/>
  <c r="AJ210" i="7"/>
  <c r="T225" i="7"/>
  <c r="AE273" i="7"/>
  <c r="W273" i="7"/>
  <c r="O273" i="7"/>
  <c r="AD273" i="7"/>
  <c r="V273" i="7"/>
  <c r="N273" i="7"/>
  <c r="AC273" i="7"/>
  <c r="U273" i="7"/>
  <c r="M273" i="7"/>
  <c r="AJ273" i="7"/>
  <c r="AB273" i="7"/>
  <c r="T273" i="7"/>
  <c r="AH273" i="7"/>
  <c r="Z273" i="7"/>
  <c r="R273" i="7"/>
  <c r="AF273" i="7"/>
  <c r="S26" i="7"/>
  <c r="T168" i="7"/>
  <c r="AB197" i="7"/>
  <c r="R236" i="7"/>
  <c r="W150" i="7"/>
  <c r="U150" i="7"/>
  <c r="T150" i="7"/>
  <c r="AG170" i="7"/>
  <c r="W170" i="7"/>
  <c r="N170" i="7"/>
  <c r="AI170" i="7"/>
  <c r="Z170" i="7"/>
  <c r="Q170" i="7"/>
  <c r="AJ170" i="7"/>
  <c r="U170" i="7"/>
  <c r="AH170" i="7"/>
  <c r="S170" i="7"/>
  <c r="AE170" i="7"/>
  <c r="R170" i="7"/>
  <c r="AD170" i="7"/>
  <c r="O170" i="7"/>
  <c r="AB170" i="7"/>
  <c r="M170" i="7"/>
  <c r="V170" i="7"/>
  <c r="AA170" i="7"/>
  <c r="Y170" i="7"/>
  <c r="AF182" i="7"/>
  <c r="X182" i="7"/>
  <c r="P182" i="7"/>
  <c r="AD182" i="7"/>
  <c r="V182" i="7"/>
  <c r="N182" i="7"/>
  <c r="AB182" i="7"/>
  <c r="AD54" i="7"/>
  <c r="V54" i="7"/>
  <c r="N54" i="7"/>
  <c r="AB54" i="7"/>
  <c r="S54" i="7"/>
  <c r="AJ54" i="7"/>
  <c r="AA54" i="7"/>
  <c r="R54" i="7"/>
  <c r="AI54" i="7"/>
  <c r="Z54" i="7"/>
  <c r="Q54" i="7"/>
  <c r="AH54" i="7"/>
  <c r="Y54" i="7"/>
  <c r="P54" i="7"/>
  <c r="AF54" i="7"/>
  <c r="W54" i="7"/>
  <c r="M54" i="7"/>
  <c r="AG54" i="7"/>
  <c r="AJ197" i="7"/>
  <c r="AA197" i="7"/>
  <c r="Q197" i="7"/>
  <c r="AI197" i="7"/>
  <c r="Y197" i="7"/>
  <c r="P197" i="7"/>
  <c r="AG197" i="7"/>
  <c r="AE200" i="7"/>
  <c r="W200" i="7"/>
  <c r="O200" i="7"/>
  <c r="AI200" i="7"/>
  <c r="Z200" i="7"/>
  <c r="Q200" i="7"/>
  <c r="AD200" i="7"/>
  <c r="U200" i="7"/>
  <c r="AJ200" i="7"/>
  <c r="X200" i="7"/>
  <c r="AG200" i="7"/>
  <c r="T200" i="7"/>
  <c r="AF200" i="7"/>
  <c r="S200" i="7"/>
  <c r="AA200" i="7"/>
  <c r="N200" i="7"/>
  <c r="Y200" i="7"/>
  <c r="V200" i="7"/>
  <c r="R200" i="7"/>
  <c r="P200" i="7"/>
  <c r="M200" i="7"/>
  <c r="AB200" i="7"/>
  <c r="AH200" i="7"/>
  <c r="AC200" i="7"/>
  <c r="AE258" i="7"/>
  <c r="W258" i="7"/>
  <c r="O258" i="7"/>
  <c r="AD258" i="7"/>
  <c r="V258" i="7"/>
  <c r="N258" i="7"/>
  <c r="AH258" i="7"/>
  <c r="Z258" i="7"/>
  <c r="R258" i="7"/>
  <c r="X258" i="7"/>
  <c r="AJ258" i="7"/>
  <c r="M182" i="7"/>
  <c r="AC182" i="7"/>
  <c r="AA26" i="7"/>
  <c r="M197" i="7"/>
  <c r="AG43" i="7"/>
  <c r="X43" i="7"/>
  <c r="O43" i="7"/>
  <c r="AE43" i="7"/>
  <c r="S43" i="7"/>
  <c r="AB43" i="7"/>
  <c r="P43" i="7"/>
  <c r="AA43" i="7"/>
  <c r="N43" i="7"/>
  <c r="AI43" i="7"/>
  <c r="V43" i="7"/>
  <c r="Y43" i="7"/>
  <c r="W43" i="7"/>
  <c r="U43" i="7"/>
  <c r="Q43" i="7"/>
  <c r="M43" i="7"/>
  <c r="AD43" i="7"/>
  <c r="AJ43" i="7"/>
  <c r="S284" i="7"/>
  <c r="AA284" i="7"/>
  <c r="S194" i="7"/>
  <c r="AA194" i="7"/>
  <c r="V257" i="7"/>
  <c r="AF271" i="7"/>
  <c r="X271" i="7"/>
  <c r="P271" i="7"/>
  <c r="AJ271" i="7"/>
  <c r="AB271" i="7"/>
  <c r="T271" i="7"/>
  <c r="U271" i="7"/>
  <c r="AE271" i="7"/>
  <c r="AH299" i="7"/>
  <c r="Z299" i="7"/>
  <c r="R299" i="7"/>
  <c r="AD299" i="7"/>
  <c r="V299" i="7"/>
  <c r="N299" i="7"/>
  <c r="U299" i="7"/>
  <c r="AF299" i="7"/>
  <c r="J147" i="7"/>
  <c r="J209" i="7"/>
  <c r="Y258" i="7"/>
  <c r="AH300" i="7"/>
  <c r="Z300" i="7"/>
  <c r="R300" i="7"/>
  <c r="AG300" i="7"/>
  <c r="Y300" i="7"/>
  <c r="Q300" i="7"/>
  <c r="AC300" i="7"/>
  <c r="U300" i="7"/>
  <c r="M300" i="7"/>
  <c r="W300" i="7"/>
  <c r="AJ300" i="7"/>
  <c r="Q182" i="7"/>
  <c r="AG182" i="7"/>
  <c r="AG196" i="7"/>
  <c r="Y196" i="7"/>
  <c r="Q196" i="7"/>
  <c r="AF196" i="7"/>
  <c r="X196" i="7"/>
  <c r="P196" i="7"/>
  <c r="AE196" i="7"/>
  <c r="W196" i="7"/>
  <c r="O196" i="7"/>
  <c r="AJ196" i="7"/>
  <c r="AB196" i="7"/>
  <c r="T196" i="7"/>
  <c r="Z196" i="7"/>
  <c r="O54" i="7"/>
  <c r="O197" i="7"/>
  <c r="J211" i="7"/>
  <c r="J236" i="7"/>
  <c r="AF150" i="7"/>
  <c r="AF43" i="7"/>
  <c r="R182" i="7"/>
  <c r="AH182" i="7"/>
  <c r="AJ26" i="7"/>
  <c r="AB26" i="7"/>
  <c r="T26" i="7"/>
  <c r="AI26" i="7"/>
  <c r="Z26" i="7"/>
  <c r="Q26" i="7"/>
  <c r="AH26" i="7"/>
  <c r="Y26" i="7"/>
  <c r="P26" i="7"/>
  <c r="AG26" i="7"/>
  <c r="X26" i="7"/>
  <c r="O26" i="7"/>
  <c r="AF26" i="7"/>
  <c r="W26" i="7"/>
  <c r="N26" i="7"/>
  <c r="AD26" i="7"/>
  <c r="U26" i="7"/>
  <c r="AE26" i="7"/>
  <c r="T54" i="7"/>
  <c r="U197" i="7"/>
  <c r="AC260" i="7"/>
  <c r="U260" i="7"/>
  <c r="M260" i="7"/>
  <c r="AI260" i="7"/>
  <c r="Z260" i="7"/>
  <c r="Q260" i="7"/>
  <c r="AH260" i="7"/>
  <c r="Y260" i="7"/>
  <c r="P260" i="7"/>
  <c r="AG260" i="7"/>
  <c r="V260" i="7"/>
  <c r="AF260" i="7"/>
  <c r="T260" i="7"/>
  <c r="AE260" i="7"/>
  <c r="S260" i="7"/>
  <c r="AD260" i="7"/>
  <c r="R260" i="7"/>
  <c r="AB260" i="7"/>
  <c r="O260" i="7"/>
  <c r="AA260" i="7"/>
  <c r="N260" i="7"/>
  <c r="AJ41" i="7"/>
  <c r="AB41" i="7"/>
  <c r="T41" i="7"/>
  <c r="AH41" i="7"/>
  <c r="Y41" i="7"/>
  <c r="P41" i="7"/>
  <c r="AF41" i="7"/>
  <c r="W41" i="7"/>
  <c r="N41" i="7"/>
  <c r="AE41" i="7"/>
  <c r="V41" i="7"/>
  <c r="M41" i="7"/>
  <c r="AI41" i="7"/>
  <c r="Z41" i="7"/>
  <c r="Q41" i="7"/>
  <c r="AA41" i="7"/>
  <c r="X41" i="7"/>
  <c r="U41" i="7"/>
  <c r="S41" i="7"/>
  <c r="R41" i="7"/>
  <c r="AG41" i="7"/>
  <c r="O41" i="7"/>
  <c r="S257" i="7"/>
  <c r="AA257" i="7"/>
  <c r="AI257" i="7"/>
  <c r="AE24" i="7"/>
  <c r="S166" i="7"/>
  <c r="AA166" i="7"/>
  <c r="AI166" i="7"/>
  <c r="N209" i="7"/>
  <c r="V209" i="7"/>
  <c r="AD209" i="7"/>
  <c r="O224" i="7"/>
  <c r="W224" i="7"/>
  <c r="AE224" i="7"/>
  <c r="S272" i="7"/>
  <c r="AA272" i="7"/>
  <c r="AI272" i="7"/>
  <c r="N25" i="7"/>
  <c r="V25" i="7"/>
  <c r="AD25" i="7"/>
  <c r="O39" i="7"/>
  <c r="W39" i="7"/>
  <c r="AE39" i="7"/>
  <c r="P53" i="7"/>
  <c r="X53" i="7"/>
  <c r="AF53" i="7"/>
  <c r="S182" i="7"/>
  <c r="AA182" i="7"/>
  <c r="AI182" i="7"/>
  <c r="N225" i="7"/>
  <c r="V225" i="7"/>
  <c r="AD225" i="7"/>
  <c r="O235" i="7"/>
  <c r="W235" i="7"/>
  <c r="AE235" i="7"/>
  <c r="P245" i="7"/>
  <c r="X245" i="7"/>
  <c r="AF245" i="7"/>
  <c r="Q259" i="7"/>
  <c r="Y259" i="7"/>
  <c r="AG259" i="7"/>
  <c r="Q40" i="7"/>
  <c r="Z40" i="7"/>
  <c r="R149" i="7"/>
  <c r="AA149" i="7"/>
  <c r="R183" i="7"/>
  <c r="AA183" i="7"/>
  <c r="N197" i="7"/>
  <c r="W197" i="7"/>
  <c r="AF197" i="7"/>
  <c r="R211" i="7"/>
  <c r="AB211" i="7"/>
  <c r="N226" i="7"/>
  <c r="W226" i="7"/>
  <c r="AF226" i="7"/>
  <c r="P246" i="7"/>
  <c r="Z246" i="7"/>
  <c r="AJ246" i="7"/>
  <c r="R274" i="7"/>
  <c r="AJ288" i="7"/>
  <c r="X288" i="7"/>
  <c r="AJ316" i="7"/>
  <c r="W316" i="7"/>
  <c r="P55" i="7"/>
  <c r="AH55" i="7"/>
  <c r="Q150" i="7"/>
  <c r="AI150" i="7"/>
  <c r="R169" i="7"/>
  <c r="AJ169" i="7"/>
  <c r="Q184" i="7"/>
  <c r="AI184" i="7"/>
  <c r="R198" i="7"/>
  <c r="AJ198" i="7"/>
  <c r="Q212" i="7"/>
  <c r="AJ212" i="7"/>
  <c r="AE275" i="7"/>
  <c r="W275" i="7"/>
  <c r="O275" i="7"/>
  <c r="AI275" i="7"/>
  <c r="Z275" i="7"/>
  <c r="Q275" i="7"/>
  <c r="AF275" i="7"/>
  <c r="V275" i="7"/>
  <c r="M275" i="7"/>
  <c r="AG275" i="7"/>
  <c r="T275" i="7"/>
  <c r="AD275" i="7"/>
  <c r="S275" i="7"/>
  <c r="AC275" i="7"/>
  <c r="R275" i="7"/>
  <c r="AB275" i="7"/>
  <c r="P275" i="7"/>
  <c r="AA275" i="7"/>
  <c r="N275" i="7"/>
  <c r="AH275" i="7"/>
  <c r="U275" i="7"/>
  <c r="AE318" i="7"/>
  <c r="W318" i="7"/>
  <c r="O318" i="7"/>
  <c r="AG318" i="7"/>
  <c r="X318" i="7"/>
  <c r="N318" i="7"/>
  <c r="AB318" i="7"/>
  <c r="S318" i="7"/>
  <c r="AD318" i="7"/>
  <c r="R318" i="7"/>
  <c r="AA318" i="7"/>
  <c r="P318" i="7"/>
  <c r="Z318" i="7"/>
  <c r="M318" i="7"/>
  <c r="AH318" i="7"/>
  <c r="U318" i="7"/>
  <c r="Y318" i="7"/>
  <c r="V318" i="7"/>
  <c r="T318" i="7"/>
  <c r="Q318" i="7"/>
  <c r="AJ318" i="7"/>
  <c r="AC318" i="7"/>
  <c r="AF362" i="7"/>
  <c r="X362" i="7"/>
  <c r="P362" i="7"/>
  <c r="AE362" i="7"/>
  <c r="W362" i="7"/>
  <c r="O362" i="7"/>
  <c r="AD362" i="7"/>
  <c r="V362" i="7"/>
  <c r="N362" i="7"/>
  <c r="AG362" i="7"/>
  <c r="Y362" i="7"/>
  <c r="Q362" i="7"/>
  <c r="AJ362" i="7"/>
  <c r="T362" i="7"/>
  <c r="AB362" i="7"/>
  <c r="U362" i="7"/>
  <c r="AA362" i="7"/>
  <c r="Z362" i="7"/>
  <c r="S362" i="7"/>
  <c r="R362" i="7"/>
  <c r="M362" i="7"/>
  <c r="AI362" i="7"/>
  <c r="AC362" i="7"/>
  <c r="AH362" i="7"/>
  <c r="Y288" i="7"/>
  <c r="X316" i="7"/>
  <c r="AB357" i="7"/>
  <c r="P357" i="7"/>
  <c r="V357" i="7"/>
  <c r="AJ357" i="7"/>
  <c r="T357" i="7"/>
  <c r="AI357" i="7"/>
  <c r="S357" i="7"/>
  <c r="AF357" i="7"/>
  <c r="N357" i="7"/>
  <c r="AD357" i="7"/>
  <c r="M357" i="7"/>
  <c r="X357" i="7"/>
  <c r="AC357" i="7"/>
  <c r="S259" i="7"/>
  <c r="AA259" i="7"/>
  <c r="AI259" i="7"/>
  <c r="AE149" i="7"/>
  <c r="W149" i="7"/>
  <c r="O149" i="7"/>
  <c r="T149" i="7"/>
  <c r="AC149" i="7"/>
  <c r="AG183" i="7"/>
  <c r="Y183" i="7"/>
  <c r="Q183" i="7"/>
  <c r="T183" i="7"/>
  <c r="AC183" i="7"/>
  <c r="U211" i="7"/>
  <c r="AD211" i="7"/>
  <c r="M288" i="7"/>
  <c r="AB288" i="7"/>
  <c r="M316" i="7"/>
  <c r="AB316" i="7"/>
  <c r="X275" i="7"/>
  <c r="W357" i="7"/>
  <c r="S53" i="7"/>
  <c r="AA53" i="7"/>
  <c r="AI53" i="7"/>
  <c r="S245" i="7"/>
  <c r="AA245" i="7"/>
  <c r="AI245" i="7"/>
  <c r="T259" i="7"/>
  <c r="AB259" i="7"/>
  <c r="AJ259" i="7"/>
  <c r="AC40" i="7"/>
  <c r="U40" i="7"/>
  <c r="M40" i="7"/>
  <c r="T40" i="7"/>
  <c r="AD40" i="7"/>
  <c r="U149" i="7"/>
  <c r="AD149" i="7"/>
  <c r="U183" i="7"/>
  <c r="AD183" i="7"/>
  <c r="M211" i="7"/>
  <c r="V211" i="7"/>
  <c r="AE211" i="7"/>
  <c r="AD274" i="7"/>
  <c r="V274" i="7"/>
  <c r="N274" i="7"/>
  <c r="AH274" i="7"/>
  <c r="Y274" i="7"/>
  <c r="AF274" i="7"/>
  <c r="W274" i="7"/>
  <c r="M274" i="7"/>
  <c r="AE274" i="7"/>
  <c r="U274" i="7"/>
  <c r="X274" i="7"/>
  <c r="N288" i="7"/>
  <c r="AD288" i="7"/>
  <c r="N316" i="7"/>
  <c r="AD316" i="7"/>
  <c r="AH326" i="7"/>
  <c r="Z326" i="7"/>
  <c r="R326" i="7"/>
  <c r="AI326" i="7"/>
  <c r="Y326" i="7"/>
  <c r="P326" i="7"/>
  <c r="AF326" i="7"/>
  <c r="W326" i="7"/>
  <c r="N326" i="7"/>
  <c r="AE326" i="7"/>
  <c r="V326" i="7"/>
  <c r="M326" i="7"/>
  <c r="AJ326" i="7"/>
  <c r="AA326" i="7"/>
  <c r="Q326" i="7"/>
  <c r="AC326" i="7"/>
  <c r="O257" i="7"/>
  <c r="W257" i="7"/>
  <c r="S24" i="7"/>
  <c r="AA24" i="7"/>
  <c r="O166" i="7"/>
  <c r="W166" i="7"/>
  <c r="R209" i="7"/>
  <c r="Z209" i="7"/>
  <c r="AH209" i="7"/>
  <c r="S224" i="7"/>
  <c r="AA224" i="7"/>
  <c r="O272" i="7"/>
  <c r="W272" i="7"/>
  <c r="R25" i="7"/>
  <c r="Z25" i="7"/>
  <c r="AH25" i="7"/>
  <c r="S39" i="7"/>
  <c r="AA39" i="7"/>
  <c r="T53" i="7"/>
  <c r="AB53" i="7"/>
  <c r="AJ53" i="7"/>
  <c r="O182" i="7"/>
  <c r="W182" i="7"/>
  <c r="R225" i="7"/>
  <c r="Z225" i="7"/>
  <c r="AH225" i="7"/>
  <c r="S235" i="7"/>
  <c r="AA235" i="7"/>
  <c r="T245" i="7"/>
  <c r="AB245" i="7"/>
  <c r="AJ245" i="7"/>
  <c r="M259" i="7"/>
  <c r="U259" i="7"/>
  <c r="AC259" i="7"/>
  <c r="U301" i="7"/>
  <c r="V40" i="7"/>
  <c r="AE40" i="7"/>
  <c r="M149" i="7"/>
  <c r="V149" i="7"/>
  <c r="AF149" i="7"/>
  <c r="M183" i="7"/>
  <c r="V183" i="7"/>
  <c r="AE183" i="7"/>
  <c r="S197" i="7"/>
  <c r="N211" i="7"/>
  <c r="W211" i="7"/>
  <c r="AF211" i="7"/>
  <c r="R226" i="7"/>
  <c r="AE246" i="7"/>
  <c r="W246" i="7"/>
  <c r="AD246" i="7"/>
  <c r="V246" i="7"/>
  <c r="N246" i="7"/>
  <c r="T246" i="7"/>
  <c r="AF246" i="7"/>
  <c r="Z274" i="7"/>
  <c r="P288" i="7"/>
  <c r="AF288" i="7"/>
  <c r="AF302" i="7"/>
  <c r="X302" i="7"/>
  <c r="P302" i="7"/>
  <c r="AH302" i="7"/>
  <c r="Y302" i="7"/>
  <c r="O302" i="7"/>
  <c r="AE302" i="7"/>
  <c r="V302" i="7"/>
  <c r="M302" i="7"/>
  <c r="AD302" i="7"/>
  <c r="U302" i="7"/>
  <c r="Z302" i="7"/>
  <c r="O316" i="7"/>
  <c r="AE316" i="7"/>
  <c r="AD326" i="7"/>
  <c r="AB169" i="7"/>
  <c r="AB198" i="7"/>
  <c r="AA212" i="7"/>
  <c r="AD261" i="7"/>
  <c r="V261" i="7"/>
  <c r="N261" i="7"/>
  <c r="AE261" i="7"/>
  <c r="U261" i="7"/>
  <c r="AJ261" i="7"/>
  <c r="AA261" i="7"/>
  <c r="R261" i="7"/>
  <c r="AC261" i="7"/>
  <c r="Q261" i="7"/>
  <c r="AB261" i="7"/>
  <c r="P261" i="7"/>
  <c r="Z261" i="7"/>
  <c r="O261" i="7"/>
  <c r="Y261" i="7"/>
  <c r="M261" i="7"/>
  <c r="AF261" i="7"/>
  <c r="S261" i="7"/>
  <c r="AJ275" i="7"/>
  <c r="AJ327" i="7"/>
  <c r="Z327" i="7"/>
  <c r="Q327" i="7"/>
  <c r="AF327" i="7"/>
  <c r="W327" i="7"/>
  <c r="N327" i="7"/>
  <c r="AC327" i="7"/>
  <c r="T327" i="7"/>
  <c r="AH327" i="7"/>
  <c r="U327" i="7"/>
  <c r="AG327" i="7"/>
  <c r="R327" i="7"/>
  <c r="AE327" i="7"/>
  <c r="P327" i="7"/>
  <c r="AD327" i="7"/>
  <c r="O327" i="7"/>
  <c r="AB327" i="7"/>
  <c r="M327" i="7"/>
  <c r="V327" i="7"/>
  <c r="AD290" i="7"/>
  <c r="Q290" i="7"/>
  <c r="Z290" i="7"/>
  <c r="Y290" i="7"/>
  <c r="V290" i="7"/>
  <c r="S290" i="7"/>
  <c r="O290" i="7"/>
  <c r="AE290" i="7"/>
  <c r="S209" i="7"/>
  <c r="AA209" i="7"/>
  <c r="T224" i="7"/>
  <c r="AB224" i="7"/>
  <c r="S25" i="7"/>
  <c r="AA25" i="7"/>
  <c r="T39" i="7"/>
  <c r="AB39" i="7"/>
  <c r="M53" i="7"/>
  <c r="U53" i="7"/>
  <c r="S225" i="7"/>
  <c r="AA225" i="7"/>
  <c r="T235" i="7"/>
  <c r="AB235" i="7"/>
  <c r="M245" i="7"/>
  <c r="U245" i="7"/>
  <c r="N259" i="7"/>
  <c r="V259" i="7"/>
  <c r="J287" i="7"/>
  <c r="N40" i="7"/>
  <c r="W40" i="7"/>
  <c r="AF40" i="7"/>
  <c r="N149" i="7"/>
  <c r="X149" i="7"/>
  <c r="AG149" i="7"/>
  <c r="N183" i="7"/>
  <c r="W183" i="7"/>
  <c r="AF183" i="7"/>
  <c r="AH197" i="7"/>
  <c r="Z197" i="7"/>
  <c r="R197" i="7"/>
  <c r="T197" i="7"/>
  <c r="AC197" i="7"/>
  <c r="O211" i="7"/>
  <c r="X211" i="7"/>
  <c r="AJ226" i="7"/>
  <c r="AB226" i="7"/>
  <c r="T226" i="7"/>
  <c r="S226" i="7"/>
  <c r="AC226" i="7"/>
  <c r="U246" i="7"/>
  <c r="O274" i="7"/>
  <c r="AA274" i="7"/>
  <c r="S288" i="7"/>
  <c r="S316" i="7"/>
  <c r="O326" i="7"/>
  <c r="AG326" i="7"/>
  <c r="AC55" i="7"/>
  <c r="U55" i="7"/>
  <c r="M55" i="7"/>
  <c r="AE55" i="7"/>
  <c r="V55" i="7"/>
  <c r="AB55" i="7"/>
  <c r="S55" i="7"/>
  <c r="AJ55" i="7"/>
  <c r="AA55" i="7"/>
  <c r="R55" i="7"/>
  <c r="AF55" i="7"/>
  <c r="W55" i="7"/>
  <c r="N55" i="7"/>
  <c r="Z55" i="7"/>
  <c r="AD150" i="7"/>
  <c r="V150" i="7"/>
  <c r="N150" i="7"/>
  <c r="AJ150" i="7"/>
  <c r="AA150" i="7"/>
  <c r="R150" i="7"/>
  <c r="AH150" i="7"/>
  <c r="Y150" i="7"/>
  <c r="P150" i="7"/>
  <c r="AG150" i="7"/>
  <c r="X150" i="7"/>
  <c r="O150" i="7"/>
  <c r="AB150" i="7"/>
  <c r="S150" i="7"/>
  <c r="AC150" i="7"/>
  <c r="AF169" i="7"/>
  <c r="V169" i="7"/>
  <c r="M169" i="7"/>
  <c r="AG169" i="7"/>
  <c r="X169" i="7"/>
  <c r="N169" i="7"/>
  <c r="AD169" i="7"/>
  <c r="AF184" i="7"/>
  <c r="X184" i="7"/>
  <c r="P184" i="7"/>
  <c r="AJ184" i="7"/>
  <c r="AA184" i="7"/>
  <c r="R184" i="7"/>
  <c r="AH184" i="7"/>
  <c r="Y184" i="7"/>
  <c r="O184" i="7"/>
  <c r="AG184" i="7"/>
  <c r="W184" i="7"/>
  <c r="N184" i="7"/>
  <c r="AB184" i="7"/>
  <c r="S184" i="7"/>
  <c r="AC184" i="7"/>
  <c r="AE198" i="7"/>
  <c r="V198" i="7"/>
  <c r="M198" i="7"/>
  <c r="AF198" i="7"/>
  <c r="W198" i="7"/>
  <c r="N198" i="7"/>
  <c r="AD198" i="7"/>
  <c r="AH290" i="7"/>
  <c r="AF171" i="7"/>
  <c r="S171" i="7"/>
  <c r="AB171" i="7"/>
  <c r="Q171" i="7"/>
  <c r="AA171" i="7"/>
  <c r="O171" i="7"/>
  <c r="AI171" i="7"/>
  <c r="W171" i="7"/>
  <c r="Z171" i="7"/>
  <c r="X171" i="7"/>
  <c r="V171" i="7"/>
  <c r="R171" i="7"/>
  <c r="N171" i="7"/>
  <c r="AE171" i="7"/>
  <c r="J326" i="7"/>
  <c r="AH212" i="7"/>
  <c r="Z212" i="7"/>
  <c r="R212" i="7"/>
  <c r="T212" i="7"/>
  <c r="AC212" i="7"/>
  <c r="AJ237" i="7"/>
  <c r="AB237" i="7"/>
  <c r="T237" i="7"/>
  <c r="S237" i="7"/>
  <c r="AC237" i="7"/>
  <c r="N303" i="7"/>
  <c r="AA303" i="7"/>
  <c r="Q317" i="7"/>
  <c r="Z42" i="7"/>
  <c r="U56" i="7"/>
  <c r="R262" i="7"/>
  <c r="R304" i="7"/>
  <c r="AE328" i="7"/>
  <c r="T328" i="7"/>
  <c r="Z328" i="7"/>
  <c r="M328" i="7"/>
  <c r="AJ328" i="7"/>
  <c r="AH329" i="7"/>
  <c r="U329" i="7"/>
  <c r="AE329" i="7"/>
  <c r="T329" i="7"/>
  <c r="AC329" i="7"/>
  <c r="P329" i="7"/>
  <c r="Z329" i="7"/>
  <c r="M329" i="7"/>
  <c r="AH317" i="7"/>
  <c r="Z317" i="7"/>
  <c r="R317" i="7"/>
  <c r="AE317" i="7"/>
  <c r="V317" i="7"/>
  <c r="M317" i="7"/>
  <c r="AB317" i="7"/>
  <c r="S317" i="7"/>
  <c r="W317" i="7"/>
  <c r="AI317" i="7"/>
  <c r="AG56" i="7"/>
  <c r="X56" i="7"/>
  <c r="O56" i="7"/>
  <c r="AI56" i="7"/>
  <c r="Z56" i="7"/>
  <c r="Q56" i="7"/>
  <c r="AA56" i="7"/>
  <c r="AJ276" i="7"/>
  <c r="AB276" i="7"/>
  <c r="T276" i="7"/>
  <c r="AI276" i="7"/>
  <c r="Z276" i="7"/>
  <c r="Q276" i="7"/>
  <c r="AE276" i="7"/>
  <c r="V276" i="7"/>
  <c r="M276" i="7"/>
  <c r="AC276" i="7"/>
  <c r="P276" i="7"/>
  <c r="Y276" i="7"/>
  <c r="N276" i="7"/>
  <c r="X276" i="7"/>
  <c r="AF276" i="7"/>
  <c r="S276" i="7"/>
  <c r="AG276" i="7"/>
  <c r="AA304" i="7"/>
  <c r="AJ263" i="7"/>
  <c r="AB263" i="7"/>
  <c r="T263" i="7"/>
  <c r="AE263" i="7"/>
  <c r="V263" i="7"/>
  <c r="M263" i="7"/>
  <c r="AI263" i="7"/>
  <c r="Z263" i="7"/>
  <c r="Q263" i="7"/>
  <c r="X263" i="7"/>
  <c r="AG263" i="7"/>
  <c r="U263" i="7"/>
  <c r="AF263" i="7"/>
  <c r="S263" i="7"/>
  <c r="AD263" i="7"/>
  <c r="R263" i="7"/>
  <c r="AA263" i="7"/>
  <c r="O263" i="7"/>
  <c r="S301" i="7"/>
  <c r="AA301" i="7"/>
  <c r="S211" i="7"/>
  <c r="AA211" i="7"/>
  <c r="Q288" i="7"/>
  <c r="Z288" i="7"/>
  <c r="AI288" i="7"/>
  <c r="P316" i="7"/>
  <c r="Z316" i="7"/>
  <c r="AI316" i="7"/>
  <c r="Q27" i="7"/>
  <c r="Z27" i="7"/>
  <c r="AJ27" i="7"/>
  <c r="S169" i="7"/>
  <c r="S198" i="7"/>
  <c r="O212" i="7"/>
  <c r="X212" i="7"/>
  <c r="AG212" i="7"/>
  <c r="AI227" i="7"/>
  <c r="T227" i="7"/>
  <c r="AC227" i="7"/>
  <c r="O237" i="7"/>
  <c r="X237" i="7"/>
  <c r="AG237" i="7"/>
  <c r="AC247" i="7"/>
  <c r="U247" i="7"/>
  <c r="AH247" i="7"/>
  <c r="Y247" i="7"/>
  <c r="P247" i="7"/>
  <c r="AE247" i="7"/>
  <c r="V247" i="7"/>
  <c r="M247" i="7"/>
  <c r="W247" i="7"/>
  <c r="AI247" i="7"/>
  <c r="T303" i="7"/>
  <c r="AF303" i="7"/>
  <c r="X317" i="7"/>
  <c r="AJ317" i="7"/>
  <c r="AJ28" i="7"/>
  <c r="AB28" i="7"/>
  <c r="T28" i="7"/>
  <c r="AE28" i="7"/>
  <c r="V28" i="7"/>
  <c r="M28" i="7"/>
  <c r="AA28" i="7"/>
  <c r="R28" i="7"/>
  <c r="AG28" i="7"/>
  <c r="X28" i="7"/>
  <c r="O28" i="7"/>
  <c r="Y28" i="7"/>
  <c r="S42" i="7"/>
  <c r="AH42" i="7"/>
  <c r="M56" i="7"/>
  <c r="AB56" i="7"/>
  <c r="V151" i="7"/>
  <c r="AG185" i="7"/>
  <c r="Y185" i="7"/>
  <c r="Q185" i="7"/>
  <c r="AB185" i="7"/>
  <c r="S185" i="7"/>
  <c r="AH185" i="7"/>
  <c r="X185" i="7"/>
  <c r="O185" i="7"/>
  <c r="AD185" i="7"/>
  <c r="U185" i="7"/>
  <c r="W185" i="7"/>
  <c r="S199" i="7"/>
  <c r="AE213" i="7"/>
  <c r="W213" i="7"/>
  <c r="O213" i="7"/>
  <c r="AF213" i="7"/>
  <c r="U213" i="7"/>
  <c r="AB213" i="7"/>
  <c r="Q213" i="7"/>
  <c r="AH213" i="7"/>
  <c r="X213" i="7"/>
  <c r="M213" i="7"/>
  <c r="AC213" i="7"/>
  <c r="AJ228" i="7"/>
  <c r="AB228" i="7"/>
  <c r="T228" i="7"/>
  <c r="AF228" i="7"/>
  <c r="X228" i="7"/>
  <c r="P228" i="7"/>
  <c r="AD228" i="7"/>
  <c r="S228" i="7"/>
  <c r="Z228" i="7"/>
  <c r="O228" i="7"/>
  <c r="AG228" i="7"/>
  <c r="V228" i="7"/>
  <c r="Y228" i="7"/>
  <c r="W238" i="7"/>
  <c r="AD262" i="7"/>
  <c r="AH276" i="7"/>
  <c r="AE304" i="7"/>
  <c r="Y328" i="7"/>
  <c r="AD291" i="7"/>
  <c r="V291" i="7"/>
  <c r="N291" i="7"/>
  <c r="AG291" i="7"/>
  <c r="X291" i="7"/>
  <c r="O291" i="7"/>
  <c r="AB291" i="7"/>
  <c r="S291" i="7"/>
  <c r="AH291" i="7"/>
  <c r="U291" i="7"/>
  <c r="AF291" i="7"/>
  <c r="T291" i="7"/>
  <c r="AE291" i="7"/>
  <c r="R291" i="7"/>
  <c r="AC291" i="7"/>
  <c r="Q291" i="7"/>
  <c r="AA291" i="7"/>
  <c r="P291" i="7"/>
  <c r="AJ291" i="7"/>
  <c r="Y291" i="7"/>
  <c r="AJ329" i="7"/>
  <c r="R288" i="7"/>
  <c r="AA288" i="7"/>
  <c r="R316" i="7"/>
  <c r="AA316" i="7"/>
  <c r="R27" i="7"/>
  <c r="AB27" i="7"/>
  <c r="AE169" i="7"/>
  <c r="W169" i="7"/>
  <c r="O169" i="7"/>
  <c r="T169" i="7"/>
  <c r="AC169" i="7"/>
  <c r="AG198" i="7"/>
  <c r="Y198" i="7"/>
  <c r="Q198" i="7"/>
  <c r="T198" i="7"/>
  <c r="AC198" i="7"/>
  <c r="P212" i="7"/>
  <c r="Y212" i="7"/>
  <c r="AI212" i="7"/>
  <c r="U227" i="7"/>
  <c r="AD227" i="7"/>
  <c r="P237" i="7"/>
  <c r="Y237" i="7"/>
  <c r="AH237" i="7"/>
  <c r="X247" i="7"/>
  <c r="U303" i="7"/>
  <c r="N317" i="7"/>
  <c r="Y317" i="7"/>
  <c r="V42" i="7"/>
  <c r="AI42" i="7"/>
  <c r="P56" i="7"/>
  <c r="AE56" i="7"/>
  <c r="AE151" i="7"/>
  <c r="W151" i="7"/>
  <c r="O151" i="7"/>
  <c r="AB151" i="7"/>
  <c r="S151" i="7"/>
  <c r="AH151" i="7"/>
  <c r="Y151" i="7"/>
  <c r="P151" i="7"/>
  <c r="AD151" i="7"/>
  <c r="U151" i="7"/>
  <c r="X151" i="7"/>
  <c r="AI262" i="7"/>
  <c r="O276" i="7"/>
  <c r="AH304" i="7"/>
  <c r="AF304" i="7"/>
  <c r="AA328" i="7"/>
  <c r="J57" i="7"/>
  <c r="N263" i="7"/>
  <c r="AG303" i="7"/>
  <c r="Y303" i="7"/>
  <c r="Q303" i="7"/>
  <c r="AI303" i="7"/>
  <c r="Z303" i="7"/>
  <c r="P303" i="7"/>
  <c r="AE303" i="7"/>
  <c r="V303" i="7"/>
  <c r="M303" i="7"/>
  <c r="W303" i="7"/>
  <c r="AJ303" i="7"/>
  <c r="O317" i="7"/>
  <c r="AA317" i="7"/>
  <c r="R56" i="7"/>
  <c r="AF56" i="7"/>
  <c r="AE262" i="7"/>
  <c r="V262" i="7"/>
  <c r="M262" i="7"/>
  <c r="AJ262" i="7"/>
  <c r="Z262" i="7"/>
  <c r="Q262" i="7"/>
  <c r="Y262" i="7"/>
  <c r="N262" i="7"/>
  <c r="AH262" i="7"/>
  <c r="W262" i="7"/>
  <c r="AG262" i="7"/>
  <c r="U262" i="7"/>
  <c r="AC262" i="7"/>
  <c r="P262" i="7"/>
  <c r="R276" i="7"/>
  <c r="AJ304" i="7"/>
  <c r="P263" i="7"/>
  <c r="AF319" i="7"/>
  <c r="X319" i="7"/>
  <c r="P319" i="7"/>
  <c r="AG319" i="7"/>
  <c r="W319" i="7"/>
  <c r="N319" i="7"/>
  <c r="AB319" i="7"/>
  <c r="S319" i="7"/>
  <c r="AD319" i="7"/>
  <c r="R319" i="7"/>
  <c r="AC319" i="7"/>
  <c r="Q319" i="7"/>
  <c r="AA319" i="7"/>
  <c r="O319" i="7"/>
  <c r="Z319" i="7"/>
  <c r="M319" i="7"/>
  <c r="AJ319" i="7"/>
  <c r="Y319" i="7"/>
  <c r="AH319" i="7"/>
  <c r="U319" i="7"/>
  <c r="AE288" i="7"/>
  <c r="W288" i="7"/>
  <c r="O288" i="7"/>
  <c r="T288" i="7"/>
  <c r="AC288" i="7"/>
  <c r="AG316" i="7"/>
  <c r="Y316" i="7"/>
  <c r="Q316" i="7"/>
  <c r="T316" i="7"/>
  <c r="AC316" i="7"/>
  <c r="U27" i="7"/>
  <c r="S212" i="7"/>
  <c r="AB212" i="7"/>
  <c r="R237" i="7"/>
  <c r="AA237" i="7"/>
  <c r="O247" i="7"/>
  <c r="AA247" i="7"/>
  <c r="AF289" i="7"/>
  <c r="X289" i="7"/>
  <c r="P289" i="7"/>
  <c r="AD289" i="7"/>
  <c r="U289" i="7"/>
  <c r="AJ289" i="7"/>
  <c r="AA289" i="7"/>
  <c r="R289" i="7"/>
  <c r="V289" i="7"/>
  <c r="AH289" i="7"/>
  <c r="X303" i="7"/>
  <c r="P317" i="7"/>
  <c r="AC317" i="7"/>
  <c r="P28" i="7"/>
  <c r="AD28" i="7"/>
  <c r="S56" i="7"/>
  <c r="AH56" i="7"/>
  <c r="M151" i="7"/>
  <c r="AA151" i="7"/>
  <c r="N185" i="7"/>
  <c r="AC185" i="7"/>
  <c r="AH199" i="7"/>
  <c r="Z199" i="7"/>
  <c r="R199" i="7"/>
  <c r="AG199" i="7"/>
  <c r="X199" i="7"/>
  <c r="O199" i="7"/>
  <c r="AD199" i="7"/>
  <c r="U199" i="7"/>
  <c r="AJ199" i="7"/>
  <c r="AA199" i="7"/>
  <c r="Q199" i="7"/>
  <c r="W199" i="7"/>
  <c r="R213" i="7"/>
  <c r="AJ213" i="7"/>
  <c r="N228" i="7"/>
  <c r="AE228" i="7"/>
  <c r="Y248" i="7"/>
  <c r="N248" i="7"/>
  <c r="AF248" i="7"/>
  <c r="O262" i="7"/>
  <c r="U276" i="7"/>
  <c r="AD328" i="7"/>
  <c r="AH328" i="7"/>
  <c r="W263" i="7"/>
  <c r="AD329" i="7"/>
  <c r="AC42" i="7"/>
  <c r="U42" i="7"/>
  <c r="M42" i="7"/>
  <c r="T42" i="7"/>
  <c r="AD42" i="7"/>
  <c r="J199" i="7"/>
  <c r="AG238" i="7"/>
  <c r="Y238" i="7"/>
  <c r="AD238" i="7"/>
  <c r="U238" i="7"/>
  <c r="M238" i="7"/>
  <c r="AI238" i="7"/>
  <c r="Z238" i="7"/>
  <c r="Q238" i="7"/>
  <c r="V238" i="7"/>
  <c r="AH238" i="7"/>
  <c r="AC290" i="7"/>
  <c r="U290" i="7"/>
  <c r="M290" i="7"/>
  <c r="AF290" i="7"/>
  <c r="W290" i="7"/>
  <c r="N290" i="7"/>
  <c r="AJ290" i="7"/>
  <c r="AA290" i="7"/>
  <c r="R290" i="7"/>
  <c r="X290" i="7"/>
  <c r="AI290" i="7"/>
  <c r="Q304" i="7"/>
  <c r="AC304" i="7"/>
  <c r="R29" i="7"/>
  <c r="AD29" i="7"/>
  <c r="AG57" i="7"/>
  <c r="X57" i="7"/>
  <c r="O57" i="7"/>
  <c r="AC57" i="7"/>
  <c r="T57" i="7"/>
  <c r="W57" i="7"/>
  <c r="AJ57" i="7"/>
  <c r="O214" i="7"/>
  <c r="AB214" i="7"/>
  <c r="AJ249" i="7"/>
  <c r="Z249" i="7"/>
  <c r="Q249" i="7"/>
  <c r="AE249" i="7"/>
  <c r="V249" i="7"/>
  <c r="M249" i="7"/>
  <c r="X249" i="7"/>
  <c r="S277" i="7"/>
  <c r="AE277" i="7"/>
  <c r="Q305" i="7"/>
  <c r="AC305" i="7"/>
  <c r="Q349" i="7"/>
  <c r="AD349" i="7"/>
  <c r="P353" i="7"/>
  <c r="AF353" i="7"/>
  <c r="AE354" i="7"/>
  <c r="W354" i="7"/>
  <c r="O354" i="7"/>
  <c r="AD354" i="7"/>
  <c r="U354" i="7"/>
  <c r="AI354" i="7"/>
  <c r="Z354" i="7"/>
  <c r="Q354" i="7"/>
  <c r="AF354" i="7"/>
  <c r="V354" i="7"/>
  <c r="M354" i="7"/>
  <c r="Y354" i="7"/>
  <c r="Q355" i="7"/>
  <c r="AI355" i="7"/>
  <c r="AB356" i="7"/>
  <c r="R356" i="7"/>
  <c r="AC356" i="7"/>
  <c r="J359" i="7"/>
  <c r="T305" i="7"/>
  <c r="AF305" i="7"/>
  <c r="AH358" i="7"/>
  <c r="Z358" i="7"/>
  <c r="R358" i="7"/>
  <c r="Y358" i="7"/>
  <c r="O358" i="7"/>
  <c r="AE358" i="7"/>
  <c r="U358" i="7"/>
  <c r="AB358" i="7"/>
  <c r="P358" i="7"/>
  <c r="AC358" i="7"/>
  <c r="AC360" i="7"/>
  <c r="U360" i="7"/>
  <c r="M360" i="7"/>
  <c r="AJ360" i="7"/>
  <c r="AB360" i="7"/>
  <c r="T360" i="7"/>
  <c r="AH360" i="7"/>
  <c r="X360" i="7"/>
  <c r="N360" i="7"/>
  <c r="AD360" i="7"/>
  <c r="R360" i="7"/>
  <c r="AI360" i="7"/>
  <c r="Y360" i="7"/>
  <c r="O360" i="7"/>
  <c r="AA360" i="7"/>
  <c r="AD361" i="7"/>
  <c r="V361" i="7"/>
  <c r="N361" i="7"/>
  <c r="AC361" i="7"/>
  <c r="U361" i="7"/>
  <c r="M361" i="7"/>
  <c r="AF361" i="7"/>
  <c r="X361" i="7"/>
  <c r="P361" i="7"/>
  <c r="AA361" i="7"/>
  <c r="O361" i="7"/>
  <c r="AH361" i="7"/>
  <c r="T361" i="7"/>
  <c r="AB361" i="7"/>
  <c r="Q361" i="7"/>
  <c r="AG361" i="7"/>
  <c r="S27" i="7"/>
  <c r="AA27" i="7"/>
  <c r="S227" i="7"/>
  <c r="AA227" i="7"/>
  <c r="O42" i="7"/>
  <c r="X42" i="7"/>
  <c r="AG42" i="7"/>
  <c r="AD56" i="7"/>
  <c r="V56" i="7"/>
  <c r="N56" i="7"/>
  <c r="T56" i="7"/>
  <c r="AC56" i="7"/>
  <c r="AF170" i="7"/>
  <c r="X170" i="7"/>
  <c r="P170" i="7"/>
  <c r="T170" i="7"/>
  <c r="AC170" i="7"/>
  <c r="O238" i="7"/>
  <c r="AA238" i="7"/>
  <c r="S248" i="7"/>
  <c r="P290" i="7"/>
  <c r="AB290" i="7"/>
  <c r="U304" i="7"/>
  <c r="R328" i="7"/>
  <c r="AG29" i="7"/>
  <c r="Y29" i="7"/>
  <c r="Q29" i="7"/>
  <c r="AF29" i="7"/>
  <c r="W29" i="7"/>
  <c r="N29" i="7"/>
  <c r="AB29" i="7"/>
  <c r="S29" i="7"/>
  <c r="V29" i="7"/>
  <c r="AI29" i="7"/>
  <c r="P57" i="7"/>
  <c r="AB57" i="7"/>
  <c r="R186" i="7"/>
  <c r="T214" i="7"/>
  <c r="AG229" i="7"/>
  <c r="Y229" i="7"/>
  <c r="Q229" i="7"/>
  <c r="AI229" i="7"/>
  <c r="Z229" i="7"/>
  <c r="P229" i="7"/>
  <c r="AD229" i="7"/>
  <c r="U229" i="7"/>
  <c r="V229" i="7"/>
  <c r="AH229" i="7"/>
  <c r="P249" i="7"/>
  <c r="AC249" i="7"/>
  <c r="AC277" i="7"/>
  <c r="U277" i="7"/>
  <c r="M277" i="7"/>
  <c r="AJ277" i="7"/>
  <c r="AA277" i="7"/>
  <c r="R277" i="7"/>
  <c r="AF277" i="7"/>
  <c r="W277" i="7"/>
  <c r="N277" i="7"/>
  <c r="X277" i="7"/>
  <c r="AI277" i="7"/>
  <c r="U305" i="7"/>
  <c r="R329" i="7"/>
  <c r="V349" i="7"/>
  <c r="AI349" i="7"/>
  <c r="AC350" i="7"/>
  <c r="T350" i="7"/>
  <c r="AG350" i="7"/>
  <c r="X350" i="7"/>
  <c r="O350" i="7"/>
  <c r="W350" i="7"/>
  <c r="AJ350" i="7"/>
  <c r="P354" i="7"/>
  <c r="AC354" i="7"/>
  <c r="S356" i="7"/>
  <c r="AI356" i="7"/>
  <c r="M358" i="7"/>
  <c r="AD358" i="7"/>
  <c r="AE360" i="7"/>
  <c r="AI361" i="7"/>
  <c r="V363" i="7"/>
  <c r="AD304" i="7"/>
  <c r="V304" i="7"/>
  <c r="N304" i="7"/>
  <c r="AB304" i="7"/>
  <c r="S304" i="7"/>
  <c r="AG304" i="7"/>
  <c r="X304" i="7"/>
  <c r="O304" i="7"/>
  <c r="W304" i="7"/>
  <c r="AI304" i="7"/>
  <c r="X29" i="7"/>
  <c r="AJ29" i="7"/>
  <c r="AF214" i="7"/>
  <c r="X214" i="7"/>
  <c r="P214" i="7"/>
  <c r="AD214" i="7"/>
  <c r="U214" i="7"/>
  <c r="AI214" i="7"/>
  <c r="Z214" i="7"/>
  <c r="Q214" i="7"/>
  <c r="V214" i="7"/>
  <c r="AH214" i="7"/>
  <c r="Y277" i="7"/>
  <c r="AE305" i="7"/>
  <c r="W305" i="7"/>
  <c r="O305" i="7"/>
  <c r="AB305" i="7"/>
  <c r="S305" i="7"/>
  <c r="AG305" i="7"/>
  <c r="X305" i="7"/>
  <c r="N305" i="7"/>
  <c r="V305" i="7"/>
  <c r="AI305" i="7"/>
  <c r="W349" i="7"/>
  <c r="AJ349" i="7"/>
  <c r="AD353" i="7"/>
  <c r="V353" i="7"/>
  <c r="N353" i="7"/>
  <c r="AI353" i="7"/>
  <c r="Z353" i="7"/>
  <c r="Q353" i="7"/>
  <c r="AE353" i="7"/>
  <c r="U353" i="7"/>
  <c r="AJ353" i="7"/>
  <c r="AA353" i="7"/>
  <c r="R353" i="7"/>
  <c r="X353" i="7"/>
  <c r="AF355" i="7"/>
  <c r="X355" i="7"/>
  <c r="P355" i="7"/>
  <c r="AE355" i="7"/>
  <c r="W355" i="7"/>
  <c r="O355" i="7"/>
  <c r="AB355" i="7"/>
  <c r="R355" i="7"/>
  <c r="AH355" i="7"/>
  <c r="V355" i="7"/>
  <c r="AC355" i="7"/>
  <c r="S355" i="7"/>
  <c r="Z355" i="7"/>
  <c r="N358" i="7"/>
  <c r="AF358" i="7"/>
  <c r="P360" i="7"/>
  <c r="AF360" i="7"/>
  <c r="R361" i="7"/>
  <c r="AJ361" i="7"/>
  <c r="AH369" i="7"/>
  <c r="Z369" i="7"/>
  <c r="R369" i="7"/>
  <c r="AG369" i="7"/>
  <c r="Y369" i="7"/>
  <c r="Q369" i="7"/>
  <c r="AA369" i="7"/>
  <c r="O369" i="7"/>
  <c r="AJ369" i="7"/>
  <c r="X369" i="7"/>
  <c r="N369" i="7"/>
  <c r="AI369" i="7"/>
  <c r="W369" i="7"/>
  <c r="M369" i="7"/>
  <c r="AF369" i="7"/>
  <c r="V369" i="7"/>
  <c r="AB369" i="7"/>
  <c r="P369" i="7"/>
  <c r="T369" i="7"/>
  <c r="S369" i="7"/>
  <c r="AE369" i="7"/>
  <c r="AC369" i="7"/>
  <c r="U369" i="7"/>
  <c r="Y305" i="7"/>
  <c r="AF367" i="7"/>
  <c r="X367" i="7"/>
  <c r="P367" i="7"/>
  <c r="AE367" i="7"/>
  <c r="W367" i="7"/>
  <c r="O367" i="7"/>
  <c r="AB367" i="7"/>
  <c r="R367" i="7"/>
  <c r="AA367" i="7"/>
  <c r="Q367" i="7"/>
  <c r="AJ367" i="7"/>
  <c r="Z367" i="7"/>
  <c r="N367" i="7"/>
  <c r="AI367" i="7"/>
  <c r="Y367" i="7"/>
  <c r="M367" i="7"/>
  <c r="AC367" i="7"/>
  <c r="S367" i="7"/>
  <c r="T367" i="7"/>
  <c r="AG367" i="7"/>
  <c r="V367" i="7"/>
  <c r="U367" i="7"/>
  <c r="R42" i="7"/>
  <c r="AA42" i="7"/>
  <c r="AJ42" i="7"/>
  <c r="AI213" i="7"/>
  <c r="S238" i="7"/>
  <c r="AE238" i="7"/>
  <c r="AH248" i="7"/>
  <c r="Z248" i="7"/>
  <c r="R248" i="7"/>
  <c r="AJ248" i="7"/>
  <c r="AA248" i="7"/>
  <c r="Q248" i="7"/>
  <c r="AE248" i="7"/>
  <c r="V248" i="7"/>
  <c r="M248" i="7"/>
  <c r="W248" i="7"/>
  <c r="AI248" i="7"/>
  <c r="T290" i="7"/>
  <c r="AG290" i="7"/>
  <c r="M304" i="7"/>
  <c r="Z304" i="7"/>
  <c r="AF328" i="7"/>
  <c r="X328" i="7"/>
  <c r="P328" i="7"/>
  <c r="AB328" i="7"/>
  <c r="S328" i="7"/>
  <c r="AG328" i="7"/>
  <c r="W328" i="7"/>
  <c r="N328" i="7"/>
  <c r="V328" i="7"/>
  <c r="AI328" i="7"/>
  <c r="O29" i="7"/>
  <c r="J43" i="7"/>
  <c r="U57" i="7"/>
  <c r="AF57" i="7"/>
  <c r="AD186" i="7"/>
  <c r="V186" i="7"/>
  <c r="N186" i="7"/>
  <c r="AE186" i="7"/>
  <c r="U186" i="7"/>
  <c r="AI186" i="7"/>
  <c r="Z186" i="7"/>
  <c r="Q186" i="7"/>
  <c r="W186" i="7"/>
  <c r="AH186" i="7"/>
  <c r="M214" i="7"/>
  <c r="Y214" i="7"/>
  <c r="U249" i="7"/>
  <c r="AG249" i="7"/>
  <c r="P277" i="7"/>
  <c r="M305" i="7"/>
  <c r="Z305" i="7"/>
  <c r="AG329" i="7"/>
  <c r="Y329" i="7"/>
  <c r="Q329" i="7"/>
  <c r="AB329" i="7"/>
  <c r="S329" i="7"/>
  <c r="AF329" i="7"/>
  <c r="W329" i="7"/>
  <c r="N329" i="7"/>
  <c r="V329" i="7"/>
  <c r="AI329" i="7"/>
  <c r="N349" i="7"/>
  <c r="M353" i="7"/>
  <c r="AB353" i="7"/>
  <c r="T354" i="7"/>
  <c r="AJ354" i="7"/>
  <c r="M355" i="7"/>
  <c r="AD355" i="7"/>
  <c r="W356" i="7"/>
  <c r="T358" i="7"/>
  <c r="AJ358" i="7"/>
  <c r="S360" i="7"/>
  <c r="W361" i="7"/>
  <c r="AD369" i="7"/>
  <c r="V360" i="7"/>
  <c r="Y361" i="7"/>
  <c r="AG363" i="7"/>
  <c r="Y363" i="7"/>
  <c r="Q363" i="7"/>
  <c r="AF363" i="7"/>
  <c r="X363" i="7"/>
  <c r="P363" i="7"/>
  <c r="AE363" i="7"/>
  <c r="W363" i="7"/>
  <c r="O363" i="7"/>
  <c r="AH363" i="7"/>
  <c r="Z363" i="7"/>
  <c r="R363" i="7"/>
  <c r="AC363" i="7"/>
  <c r="M363" i="7"/>
  <c r="U363" i="7"/>
  <c r="AD363" i="7"/>
  <c r="N363" i="7"/>
  <c r="AJ363" i="7"/>
  <c r="AD367" i="7"/>
  <c r="V352" i="7"/>
  <c r="AE352" i="7"/>
  <c r="AB364" i="7"/>
  <c r="AG384" i="7"/>
  <c r="Y384" i="7"/>
  <c r="Q384" i="7"/>
  <c r="AF384" i="7"/>
  <c r="X384" i="7"/>
  <c r="P384" i="7"/>
  <c r="AE384" i="7"/>
  <c r="W384" i="7"/>
  <c r="O384" i="7"/>
  <c r="AD384" i="7"/>
  <c r="V384" i="7"/>
  <c r="N384" i="7"/>
  <c r="AJ384" i="7"/>
  <c r="AB384" i="7"/>
  <c r="T384" i="7"/>
  <c r="AH384" i="7"/>
  <c r="Z384" i="7"/>
  <c r="R384" i="7"/>
  <c r="U384" i="7"/>
  <c r="S384" i="7"/>
  <c r="M384" i="7"/>
  <c r="AI384" i="7"/>
  <c r="AA384" i="7"/>
  <c r="AG368" i="7"/>
  <c r="Y368" i="7"/>
  <c r="Q368" i="7"/>
  <c r="AF368" i="7"/>
  <c r="X368" i="7"/>
  <c r="P368" i="7"/>
  <c r="AA368" i="7"/>
  <c r="O368" i="7"/>
  <c r="AJ368" i="7"/>
  <c r="Z368" i="7"/>
  <c r="N368" i="7"/>
  <c r="AI368" i="7"/>
  <c r="W368" i="7"/>
  <c r="M368" i="7"/>
  <c r="AH368" i="7"/>
  <c r="V368" i="7"/>
  <c r="AB368" i="7"/>
  <c r="R368" i="7"/>
  <c r="AE382" i="7"/>
  <c r="W382" i="7"/>
  <c r="O382" i="7"/>
  <c r="AD382" i="7"/>
  <c r="V382" i="7"/>
  <c r="N382" i="7"/>
  <c r="AC382" i="7"/>
  <c r="U382" i="7"/>
  <c r="M382" i="7"/>
  <c r="AJ382" i="7"/>
  <c r="AB382" i="7"/>
  <c r="T382" i="7"/>
  <c r="AH382" i="7"/>
  <c r="Z382" i="7"/>
  <c r="R382" i="7"/>
  <c r="AF382" i="7"/>
  <c r="X382" i="7"/>
  <c r="P382" i="7"/>
  <c r="Y382" i="7"/>
  <c r="S382" i="7"/>
  <c r="Q382" i="7"/>
  <c r="AI382" i="7"/>
  <c r="AA382" i="7"/>
  <c r="AH62" i="7"/>
  <c r="Z62" i="7"/>
  <c r="R62" i="7"/>
  <c r="AG62" i="7"/>
  <c r="Y62" i="7"/>
  <c r="Q62" i="7"/>
  <c r="AF62" i="7"/>
  <c r="X62" i="7"/>
  <c r="P62" i="7"/>
  <c r="AE62" i="7"/>
  <c r="W62" i="7"/>
  <c r="O62" i="7"/>
  <c r="AC62" i="7"/>
  <c r="U62" i="7"/>
  <c r="M62" i="7"/>
  <c r="AA62" i="7"/>
  <c r="V62" i="7"/>
  <c r="T62" i="7"/>
  <c r="S62" i="7"/>
  <c r="AJ62" i="7"/>
  <c r="N62" i="7"/>
  <c r="AI62" i="7"/>
  <c r="AD62" i="7"/>
  <c r="AB62" i="7"/>
  <c r="AC384" i="7"/>
  <c r="AI57" i="7"/>
  <c r="AC171" i="7"/>
  <c r="U171" i="7"/>
  <c r="M171" i="7"/>
  <c r="T171" i="7"/>
  <c r="AD171" i="7"/>
  <c r="J239" i="7"/>
  <c r="AH349" i="7"/>
  <c r="Z349" i="7"/>
  <c r="R349" i="7"/>
  <c r="T349" i="7"/>
  <c r="AC349" i="7"/>
  <c r="AJ351" i="7"/>
  <c r="AB351" i="7"/>
  <c r="T351" i="7"/>
  <c r="S351" i="7"/>
  <c r="AC351" i="7"/>
  <c r="P352" i="7"/>
  <c r="Y352" i="7"/>
  <c r="AG356" i="7"/>
  <c r="Y356" i="7"/>
  <c r="Q356" i="7"/>
  <c r="AF356" i="7"/>
  <c r="X356" i="7"/>
  <c r="P356" i="7"/>
  <c r="U356" i="7"/>
  <c r="AE356" i="7"/>
  <c r="AH357" i="7"/>
  <c r="Z357" i="7"/>
  <c r="R357" i="7"/>
  <c r="AG357" i="7"/>
  <c r="Y357" i="7"/>
  <c r="Q357" i="7"/>
  <c r="U357" i="7"/>
  <c r="AE357" i="7"/>
  <c r="AI358" i="7"/>
  <c r="O364" i="7"/>
  <c r="AE364" i="7"/>
  <c r="S368" i="7"/>
  <c r="U377" i="7"/>
  <c r="AG382" i="7"/>
  <c r="AD375" i="7"/>
  <c r="R375" i="7"/>
  <c r="AA375" i="7"/>
  <c r="N375" i="7"/>
  <c r="J373" i="7"/>
  <c r="Q375" i="7"/>
  <c r="V377" i="7"/>
  <c r="AC368" i="7"/>
  <c r="Z375" i="7"/>
  <c r="S327" i="7"/>
  <c r="AA327" i="7"/>
  <c r="S213" i="7"/>
  <c r="AA213" i="7"/>
  <c r="J248" i="7"/>
  <c r="AH43" i="7"/>
  <c r="Z43" i="7"/>
  <c r="R43" i="7"/>
  <c r="T43" i="7"/>
  <c r="AC43" i="7"/>
  <c r="AJ152" i="7"/>
  <c r="AB152" i="7"/>
  <c r="T152" i="7"/>
  <c r="S152" i="7"/>
  <c r="AC152" i="7"/>
  <c r="P171" i="7"/>
  <c r="Y171" i="7"/>
  <c r="AH171" i="7"/>
  <c r="O349" i="7"/>
  <c r="X349" i="7"/>
  <c r="AG349" i="7"/>
  <c r="AI350" i="7"/>
  <c r="O351" i="7"/>
  <c r="X351" i="7"/>
  <c r="AG351" i="7"/>
  <c r="AC352" i="7"/>
  <c r="U352" i="7"/>
  <c r="M352" i="7"/>
  <c r="T352" i="7"/>
  <c r="AD352" i="7"/>
  <c r="O356" i="7"/>
  <c r="AA356" i="7"/>
  <c r="O357" i="7"/>
  <c r="AA357" i="7"/>
  <c r="AH364" i="7"/>
  <c r="AD368" i="7"/>
  <c r="AB375" i="7"/>
  <c r="AG397" i="7"/>
  <c r="W397" i="7"/>
  <c r="N397" i="7"/>
  <c r="AE397" i="7"/>
  <c r="V397" i="7"/>
  <c r="M397" i="7"/>
  <c r="AD397" i="7"/>
  <c r="U397" i="7"/>
  <c r="S364" i="7"/>
  <c r="AA364" i="7"/>
  <c r="AI364" i="7"/>
  <c r="T365" i="7"/>
  <c r="AB365" i="7"/>
  <c r="AJ365" i="7"/>
  <c r="S374" i="7"/>
  <c r="AF375" i="7"/>
  <c r="X375" i="7"/>
  <c r="P375" i="7"/>
  <c r="AE375" i="7"/>
  <c r="W375" i="7"/>
  <c r="O375" i="7"/>
  <c r="AC375" i="7"/>
  <c r="U375" i="7"/>
  <c r="M375" i="7"/>
  <c r="Y375" i="7"/>
  <c r="AJ375" i="7"/>
  <c r="AD383" i="7"/>
  <c r="V383" i="7"/>
  <c r="N383" i="7"/>
  <c r="AC383" i="7"/>
  <c r="U383" i="7"/>
  <c r="M383" i="7"/>
  <c r="AG383" i="7"/>
  <c r="Y383" i="7"/>
  <c r="Q383" i="7"/>
  <c r="AE385" i="7"/>
  <c r="W385" i="7"/>
  <c r="O385" i="7"/>
  <c r="AE374" i="7"/>
  <c r="W374" i="7"/>
  <c r="O374" i="7"/>
  <c r="AD374" i="7"/>
  <c r="V374" i="7"/>
  <c r="N374" i="7"/>
  <c r="AJ374" i="7"/>
  <c r="AB374" i="7"/>
  <c r="T374" i="7"/>
  <c r="X374" i="7"/>
  <c r="AI374" i="7"/>
  <c r="AH377" i="7"/>
  <c r="Z377" i="7"/>
  <c r="R377" i="7"/>
  <c r="AG377" i="7"/>
  <c r="Y377" i="7"/>
  <c r="Q377" i="7"/>
  <c r="AF377" i="7"/>
  <c r="X377" i="7"/>
  <c r="P377" i="7"/>
  <c r="AE377" i="7"/>
  <c r="W377" i="7"/>
  <c r="O377" i="7"/>
  <c r="AA377" i="7"/>
  <c r="T383" i="7"/>
  <c r="T385" i="7"/>
  <c r="AC264" i="7"/>
  <c r="U264" i="7"/>
  <c r="M264" i="7"/>
  <c r="AJ264" i="7"/>
  <c r="AB264" i="7"/>
  <c r="T264" i="7"/>
  <c r="AH264" i="7"/>
  <c r="Z264" i="7"/>
  <c r="R264" i="7"/>
  <c r="AE264" i="7"/>
  <c r="W264" i="7"/>
  <c r="O264" i="7"/>
  <c r="V264" i="7"/>
  <c r="AI264" i="7"/>
  <c r="S264" i="7"/>
  <c r="AG264" i="7"/>
  <c r="Q264" i="7"/>
  <c r="AF264" i="7"/>
  <c r="P264" i="7"/>
  <c r="AD264" i="7"/>
  <c r="N264" i="7"/>
  <c r="AA264" i="7"/>
  <c r="X264" i="7"/>
  <c r="Y264" i="7"/>
  <c r="P365" i="7"/>
  <c r="X365" i="7"/>
  <c r="V370" i="7"/>
  <c r="AF370" i="7"/>
  <c r="M374" i="7"/>
  <c r="Z374" i="7"/>
  <c r="M377" i="7"/>
  <c r="AC377" i="7"/>
  <c r="J380" i="7"/>
  <c r="AB383" i="7"/>
  <c r="AB385" i="7"/>
  <c r="AG392" i="7"/>
  <c r="Y392" i="7"/>
  <c r="Q392" i="7"/>
  <c r="AF392" i="7"/>
  <c r="X392" i="7"/>
  <c r="P392" i="7"/>
  <c r="AE392" i="7"/>
  <c r="W392" i="7"/>
  <c r="O392" i="7"/>
  <c r="AD392" i="7"/>
  <c r="V392" i="7"/>
  <c r="N392" i="7"/>
  <c r="AC392" i="7"/>
  <c r="U392" i="7"/>
  <c r="M392" i="7"/>
  <c r="AJ392" i="7"/>
  <c r="AB392" i="7"/>
  <c r="T392" i="7"/>
  <c r="AH392" i="7"/>
  <c r="Z392" i="7"/>
  <c r="R392" i="7"/>
  <c r="AH393" i="7"/>
  <c r="W402" i="7"/>
  <c r="V402" i="7"/>
  <c r="AJ402" i="7"/>
  <c r="T402" i="7"/>
  <c r="AG402" i="7"/>
  <c r="Q402" i="7"/>
  <c r="AE402" i="7"/>
  <c r="O402" i="7"/>
  <c r="AD402" i="7"/>
  <c r="N402" i="7"/>
  <c r="Y402" i="7"/>
  <c r="S359" i="7"/>
  <c r="AA359" i="7"/>
  <c r="AI359" i="7"/>
  <c r="P364" i="7"/>
  <c r="X364" i="7"/>
  <c r="AF364" i="7"/>
  <c r="Q365" i="7"/>
  <c r="Y365" i="7"/>
  <c r="AG365" i="7"/>
  <c r="S366" i="7"/>
  <c r="AB366" i="7"/>
  <c r="M370" i="7"/>
  <c r="W370" i="7"/>
  <c r="AG370" i="7"/>
  <c r="AC372" i="7"/>
  <c r="U372" i="7"/>
  <c r="M372" i="7"/>
  <c r="AJ372" i="7"/>
  <c r="AB372" i="7"/>
  <c r="T372" i="7"/>
  <c r="V372" i="7"/>
  <c r="AF372" i="7"/>
  <c r="AD373" i="7"/>
  <c r="V373" i="7"/>
  <c r="N373" i="7"/>
  <c r="AC373" i="7"/>
  <c r="U373" i="7"/>
  <c r="M373" i="7"/>
  <c r="AI373" i="7"/>
  <c r="AA373" i="7"/>
  <c r="S373" i="7"/>
  <c r="X373" i="7"/>
  <c r="AJ373" i="7"/>
  <c r="P374" i="7"/>
  <c r="AA374" i="7"/>
  <c r="S375" i="7"/>
  <c r="AG375" i="7"/>
  <c r="AG376" i="7"/>
  <c r="Y376" i="7"/>
  <c r="Q376" i="7"/>
  <c r="AF376" i="7"/>
  <c r="X376" i="7"/>
  <c r="P376" i="7"/>
  <c r="AD376" i="7"/>
  <c r="V376" i="7"/>
  <c r="N376" i="7"/>
  <c r="W376" i="7"/>
  <c r="AJ376" i="7"/>
  <c r="N377" i="7"/>
  <c r="AD377" i="7"/>
  <c r="AG378" i="7"/>
  <c r="Y378" i="7"/>
  <c r="Q378" i="7"/>
  <c r="AF378" i="7"/>
  <c r="X378" i="7"/>
  <c r="P378" i="7"/>
  <c r="AB378" i="7"/>
  <c r="AH383" i="7"/>
  <c r="AD385" i="7"/>
  <c r="AE393" i="7"/>
  <c r="W393" i="7"/>
  <c r="O393" i="7"/>
  <c r="AD393" i="7"/>
  <c r="V393" i="7"/>
  <c r="N393" i="7"/>
  <c r="AC393" i="7"/>
  <c r="U393" i="7"/>
  <c r="M393" i="7"/>
  <c r="AB402" i="7"/>
  <c r="S262" i="7"/>
  <c r="AA262" i="7"/>
  <c r="S57" i="7"/>
  <c r="AA57" i="7"/>
  <c r="S249" i="7"/>
  <c r="AA249" i="7"/>
  <c r="S350" i="7"/>
  <c r="AA350" i="7"/>
  <c r="S358" i="7"/>
  <c r="AA358" i="7"/>
  <c r="T359" i="7"/>
  <c r="AB359" i="7"/>
  <c r="Q364" i="7"/>
  <c r="Y364" i="7"/>
  <c r="AG364" i="7"/>
  <c r="R365" i="7"/>
  <c r="Z365" i="7"/>
  <c r="AH365" i="7"/>
  <c r="AD366" i="7"/>
  <c r="V366" i="7"/>
  <c r="N366" i="7"/>
  <c r="T366" i="7"/>
  <c r="AC366" i="7"/>
  <c r="N370" i="7"/>
  <c r="X370" i="7"/>
  <c r="AJ370" i="7"/>
  <c r="W372" i="7"/>
  <c r="AG372" i="7"/>
  <c r="Y373" i="7"/>
  <c r="Q374" i="7"/>
  <c r="AC374" i="7"/>
  <c r="T375" i="7"/>
  <c r="AH375" i="7"/>
  <c r="Z376" i="7"/>
  <c r="S377" i="7"/>
  <c r="AI377" i="7"/>
  <c r="M378" i="7"/>
  <c r="AC378" i="7"/>
  <c r="AJ383" i="7"/>
  <c r="AJ385" i="7"/>
  <c r="S392" i="7"/>
  <c r="T393" i="7"/>
  <c r="AD413" i="7"/>
  <c r="T413" i="7"/>
  <c r="AC413" i="7"/>
  <c r="R413" i="7"/>
  <c r="AB413" i="7"/>
  <c r="Q413" i="7"/>
  <c r="Z413" i="7"/>
  <c r="O413" i="7"/>
  <c r="AJ413" i="7"/>
  <c r="Y413" i="7"/>
  <c r="N413" i="7"/>
  <c r="AH413" i="7"/>
  <c r="W413" i="7"/>
  <c r="M413" i="7"/>
  <c r="AE413" i="7"/>
  <c r="U413" i="7"/>
  <c r="AG413" i="7"/>
  <c r="V413" i="7"/>
  <c r="R364" i="7"/>
  <c r="Z364" i="7"/>
  <c r="S365" i="7"/>
  <c r="AA365" i="7"/>
  <c r="U366" i="7"/>
  <c r="O370" i="7"/>
  <c r="R374" i="7"/>
  <c r="AF374" i="7"/>
  <c r="V375" i="7"/>
  <c r="AI375" i="7"/>
  <c r="M376" i="7"/>
  <c r="AA376" i="7"/>
  <c r="T377" i="7"/>
  <c r="AJ377" i="7"/>
  <c r="N378" i="7"/>
  <c r="AD378" i="7"/>
  <c r="AF383" i="7"/>
  <c r="AH385" i="7"/>
  <c r="AA392" i="7"/>
  <c r="AB393" i="7"/>
  <c r="S385" i="7"/>
  <c r="AA385" i="7"/>
  <c r="AI385" i="7"/>
  <c r="T386" i="7"/>
  <c r="AB386" i="7"/>
  <c r="AJ386" i="7"/>
  <c r="P390" i="7"/>
  <c r="X390" i="7"/>
  <c r="AF390" i="7"/>
  <c r="Q391" i="7"/>
  <c r="Y391" i="7"/>
  <c r="AG391" i="7"/>
  <c r="S393" i="7"/>
  <c r="AA393" i="7"/>
  <c r="AI393" i="7"/>
  <c r="T394" i="7"/>
  <c r="AB394" i="7"/>
  <c r="AF397" i="7"/>
  <c r="X397" i="7"/>
  <c r="P397" i="7"/>
  <c r="T397" i="7"/>
  <c r="AC397" i="7"/>
  <c r="V399" i="7"/>
  <c r="AJ399" i="7"/>
  <c r="M400" i="7"/>
  <c r="Z400" i="7"/>
  <c r="P401" i="7"/>
  <c r="AI402" i="7"/>
  <c r="S404" i="7"/>
  <c r="Y405" i="7"/>
  <c r="S407" i="7"/>
  <c r="P380" i="7"/>
  <c r="X380" i="7"/>
  <c r="AF380" i="7"/>
  <c r="Q381" i="7"/>
  <c r="Y381" i="7"/>
  <c r="AG381" i="7"/>
  <c r="S383" i="7"/>
  <c r="AA383" i="7"/>
  <c r="AI383" i="7"/>
  <c r="M385" i="7"/>
  <c r="U385" i="7"/>
  <c r="AC385" i="7"/>
  <c r="N386" i="7"/>
  <c r="V386" i="7"/>
  <c r="AD386" i="7"/>
  <c r="P388" i="7"/>
  <c r="X388" i="7"/>
  <c r="AF388" i="7"/>
  <c r="Q389" i="7"/>
  <c r="Y389" i="7"/>
  <c r="AG389" i="7"/>
  <c r="R390" i="7"/>
  <c r="Z390" i="7"/>
  <c r="AH390" i="7"/>
  <c r="S391" i="7"/>
  <c r="AA391" i="7"/>
  <c r="AI391" i="7"/>
  <c r="AI405" i="7"/>
  <c r="AH408" i="7"/>
  <c r="Z408" i="7"/>
  <c r="R408" i="7"/>
  <c r="AG408" i="7"/>
  <c r="Y408" i="7"/>
  <c r="Q408" i="7"/>
  <c r="AF408" i="7"/>
  <c r="X408" i="7"/>
  <c r="P408" i="7"/>
  <c r="AD408" i="7"/>
  <c r="V408" i="7"/>
  <c r="N408" i="7"/>
  <c r="AC408" i="7"/>
  <c r="U408" i="7"/>
  <c r="M408" i="7"/>
  <c r="S390" i="7"/>
  <c r="AA390" i="7"/>
  <c r="AI390" i="7"/>
  <c r="T391" i="7"/>
  <c r="AB391" i="7"/>
  <c r="AJ391" i="7"/>
  <c r="AH401" i="7"/>
  <c r="Z401" i="7"/>
  <c r="R401" i="7"/>
  <c r="AG401" i="7"/>
  <c r="Y401" i="7"/>
  <c r="Q401" i="7"/>
  <c r="AJ401" i="7"/>
  <c r="AB401" i="7"/>
  <c r="T401" i="7"/>
  <c r="V401" i="7"/>
  <c r="AI401" i="7"/>
  <c r="AD405" i="7"/>
  <c r="V405" i="7"/>
  <c r="N405" i="7"/>
  <c r="AC405" i="7"/>
  <c r="U405" i="7"/>
  <c r="M405" i="7"/>
  <c r="AH405" i="7"/>
  <c r="Z405" i="7"/>
  <c r="R405" i="7"/>
  <c r="AG405" i="7"/>
  <c r="R380" i="7"/>
  <c r="Z380" i="7"/>
  <c r="AH380" i="7"/>
  <c r="S381" i="7"/>
  <c r="AA381" i="7"/>
  <c r="AI381" i="7"/>
  <c r="P386" i="7"/>
  <c r="X386" i="7"/>
  <c r="AF386" i="7"/>
  <c r="S389" i="7"/>
  <c r="AA389" i="7"/>
  <c r="AI389" i="7"/>
  <c r="T390" i="7"/>
  <c r="AB390" i="7"/>
  <c r="AJ390" i="7"/>
  <c r="M391" i="7"/>
  <c r="U391" i="7"/>
  <c r="AC391" i="7"/>
  <c r="P394" i="7"/>
  <c r="X394" i="7"/>
  <c r="AF394" i="7"/>
  <c r="Q395" i="7"/>
  <c r="Y395" i="7"/>
  <c r="AH395" i="7"/>
  <c r="AE396" i="7"/>
  <c r="W396" i="7"/>
  <c r="O396" i="7"/>
  <c r="T396" i="7"/>
  <c r="AC396" i="7"/>
  <c r="O397" i="7"/>
  <c r="Y397" i="7"/>
  <c r="AH397" i="7"/>
  <c r="AG398" i="7"/>
  <c r="Y398" i="7"/>
  <c r="Q398" i="7"/>
  <c r="T398" i="7"/>
  <c r="AC398" i="7"/>
  <c r="Q399" i="7"/>
  <c r="AC399" i="7"/>
  <c r="T400" i="7"/>
  <c r="AE400" i="7"/>
  <c r="W401" i="7"/>
  <c r="AC404" i="7"/>
  <c r="U404" i="7"/>
  <c r="M404" i="7"/>
  <c r="AJ404" i="7"/>
  <c r="AB404" i="7"/>
  <c r="T404" i="7"/>
  <c r="AH404" i="7"/>
  <c r="Z404" i="7"/>
  <c r="R404" i="7"/>
  <c r="AG404" i="7"/>
  <c r="Y404" i="7"/>
  <c r="Q404" i="7"/>
  <c r="AE404" i="7"/>
  <c r="W404" i="7"/>
  <c r="O404" i="7"/>
  <c r="AD404" i="7"/>
  <c r="O405" i="7"/>
  <c r="AJ405" i="7"/>
  <c r="S380" i="7"/>
  <c r="AA380" i="7"/>
  <c r="AI380" i="7"/>
  <c r="T381" i="7"/>
  <c r="AB381" i="7"/>
  <c r="P385" i="7"/>
  <c r="X385" i="7"/>
  <c r="AF385" i="7"/>
  <c r="Q386" i="7"/>
  <c r="Y386" i="7"/>
  <c r="AH387" i="7"/>
  <c r="S388" i="7"/>
  <c r="AA388" i="7"/>
  <c r="AI388" i="7"/>
  <c r="T389" i="7"/>
  <c r="AB389" i="7"/>
  <c r="AJ389" i="7"/>
  <c r="M390" i="7"/>
  <c r="U390" i="7"/>
  <c r="AC390" i="7"/>
  <c r="N391" i="7"/>
  <c r="V391" i="7"/>
  <c r="P393" i="7"/>
  <c r="X393" i="7"/>
  <c r="AF393" i="7"/>
  <c r="Q394" i="7"/>
  <c r="Y394" i="7"/>
  <c r="AG394" i="7"/>
  <c r="R395" i="7"/>
  <c r="Z395" i="7"/>
  <c r="AI395" i="7"/>
  <c r="U396" i="7"/>
  <c r="AD396" i="7"/>
  <c r="Q397" i="7"/>
  <c r="Z397" i="7"/>
  <c r="AI397" i="7"/>
  <c r="U398" i="7"/>
  <c r="AD398" i="7"/>
  <c r="S399" i="7"/>
  <c r="AD399" i="7"/>
  <c r="U400" i="7"/>
  <c r="AH400" i="7"/>
  <c r="M401" i="7"/>
  <c r="X401" i="7"/>
  <c r="AF404" i="7"/>
  <c r="Q405" i="7"/>
  <c r="AG407" i="7"/>
  <c r="Y407" i="7"/>
  <c r="Q407" i="7"/>
  <c r="AF407" i="7"/>
  <c r="X407" i="7"/>
  <c r="P407" i="7"/>
  <c r="AE407" i="7"/>
  <c r="W407" i="7"/>
  <c r="O407" i="7"/>
  <c r="AC407" i="7"/>
  <c r="U407" i="7"/>
  <c r="M407" i="7"/>
  <c r="AJ407" i="7"/>
  <c r="AB407" i="7"/>
  <c r="T407" i="7"/>
  <c r="AH407" i="7"/>
  <c r="Z407" i="7"/>
  <c r="R407" i="7"/>
  <c r="R370" i="7"/>
  <c r="Z370" i="7"/>
  <c r="AH370" i="7"/>
  <c r="S371" i="7"/>
  <c r="AA371" i="7"/>
  <c r="R378" i="7"/>
  <c r="Z378" i="7"/>
  <c r="AH378" i="7"/>
  <c r="S379" i="7"/>
  <c r="AA379" i="7"/>
  <c r="T380" i="7"/>
  <c r="AB380" i="7"/>
  <c r="AJ380" i="7"/>
  <c r="M381" i="7"/>
  <c r="U381" i="7"/>
  <c r="AC381" i="7"/>
  <c r="O383" i="7"/>
  <c r="W383" i="7"/>
  <c r="AE383" i="7"/>
  <c r="Q385" i="7"/>
  <c r="Y385" i="7"/>
  <c r="AG385" i="7"/>
  <c r="R386" i="7"/>
  <c r="Z386" i="7"/>
  <c r="AH386" i="7"/>
  <c r="S387" i="7"/>
  <c r="AA387" i="7"/>
  <c r="T388" i="7"/>
  <c r="AB388" i="7"/>
  <c r="AJ388" i="7"/>
  <c r="M389" i="7"/>
  <c r="U389" i="7"/>
  <c r="AC389" i="7"/>
  <c r="N390" i="7"/>
  <c r="V390" i="7"/>
  <c r="AD390" i="7"/>
  <c r="O391" i="7"/>
  <c r="W391" i="7"/>
  <c r="AE391" i="7"/>
  <c r="Q393" i="7"/>
  <c r="Y393" i="7"/>
  <c r="AG393" i="7"/>
  <c r="R394" i="7"/>
  <c r="Z394" i="7"/>
  <c r="AH394" i="7"/>
  <c r="AD395" i="7"/>
  <c r="S395" i="7"/>
  <c r="AA395" i="7"/>
  <c r="AJ395" i="7"/>
  <c r="M396" i="7"/>
  <c r="V396" i="7"/>
  <c r="AF396" i="7"/>
  <c r="R397" i="7"/>
  <c r="AA397" i="7"/>
  <c r="AJ397" i="7"/>
  <c r="M398" i="7"/>
  <c r="V398" i="7"/>
  <c r="AE398" i="7"/>
  <c r="T399" i="7"/>
  <c r="AI400" i="7"/>
  <c r="V400" i="7"/>
  <c r="N401" i="7"/>
  <c r="AA401" i="7"/>
  <c r="J402" i="7"/>
  <c r="N404" i="7"/>
  <c r="AI404" i="7"/>
  <c r="T405" i="7"/>
  <c r="AB408" i="7"/>
  <c r="AC44" i="7"/>
  <c r="U44" i="7"/>
  <c r="M44" i="7"/>
  <c r="AJ44" i="7"/>
  <c r="AH44" i="7"/>
  <c r="Z44" i="7"/>
  <c r="R44" i="7"/>
  <c r="AD44" i="7"/>
  <c r="S44" i="7"/>
  <c r="AB44" i="7"/>
  <c r="Q44" i="7"/>
  <c r="AA44" i="7"/>
  <c r="P44" i="7"/>
  <c r="Y44" i="7"/>
  <c r="O44" i="7"/>
  <c r="AI44" i="7"/>
  <c r="X44" i="7"/>
  <c r="N44" i="7"/>
  <c r="AG44" i="7"/>
  <c r="W44" i="7"/>
  <c r="AE44" i="7"/>
  <c r="T44" i="7"/>
  <c r="AD58" i="7"/>
  <c r="V58" i="7"/>
  <c r="N58" i="7"/>
  <c r="AC58" i="7"/>
  <c r="U58" i="7"/>
  <c r="M58" i="7"/>
  <c r="AF58" i="7"/>
  <c r="X58" i="7"/>
  <c r="P58" i="7"/>
  <c r="Y58" i="7"/>
  <c r="W58" i="7"/>
  <c r="AJ58" i="7"/>
  <c r="T58" i="7"/>
  <c r="AH58" i="7"/>
  <c r="R58" i="7"/>
  <c r="AG58" i="7"/>
  <c r="Q58" i="7"/>
  <c r="AE58" i="7"/>
  <c r="O58" i="7"/>
  <c r="Z58" i="7"/>
  <c r="AH45" i="7"/>
  <c r="Y45" i="7"/>
  <c r="P45" i="7"/>
  <c r="AG45" i="7"/>
  <c r="X45" i="7"/>
  <c r="N45" i="7"/>
  <c r="AF45" i="7"/>
  <c r="V45" i="7"/>
  <c r="M45" i="7"/>
  <c r="AI45" i="7"/>
  <c r="Z45" i="7"/>
  <c r="Q45" i="7"/>
  <c r="AD45" i="7"/>
  <c r="AB45" i="7"/>
  <c r="AA45" i="7"/>
  <c r="U45" i="7"/>
  <c r="S45" i="7"/>
  <c r="R45" i="7"/>
  <c r="AJ45" i="7"/>
  <c r="S370" i="7"/>
  <c r="AA370" i="7"/>
  <c r="T371" i="7"/>
  <c r="AB371" i="7"/>
  <c r="S378" i="7"/>
  <c r="AA378" i="7"/>
  <c r="T379" i="7"/>
  <c r="AB379" i="7"/>
  <c r="M380" i="7"/>
  <c r="U380" i="7"/>
  <c r="N381" i="7"/>
  <c r="V381" i="7"/>
  <c r="P383" i="7"/>
  <c r="X383" i="7"/>
  <c r="R385" i="7"/>
  <c r="Z385" i="7"/>
  <c r="S386" i="7"/>
  <c r="AA386" i="7"/>
  <c r="T387" i="7"/>
  <c r="AB387" i="7"/>
  <c r="M388" i="7"/>
  <c r="U388" i="7"/>
  <c r="N389" i="7"/>
  <c r="V389" i="7"/>
  <c r="O390" i="7"/>
  <c r="W390" i="7"/>
  <c r="P391" i="7"/>
  <c r="X391" i="7"/>
  <c r="R393" i="7"/>
  <c r="Z393" i="7"/>
  <c r="S394" i="7"/>
  <c r="AA394" i="7"/>
  <c r="T395" i="7"/>
  <c r="S397" i="7"/>
  <c r="AB397" i="7"/>
  <c r="AF399" i="7"/>
  <c r="X399" i="7"/>
  <c r="P399" i="7"/>
  <c r="AE399" i="7"/>
  <c r="W399" i="7"/>
  <c r="AH399" i="7"/>
  <c r="Z399" i="7"/>
  <c r="R399" i="7"/>
  <c r="U399" i="7"/>
  <c r="AI399" i="7"/>
  <c r="AG400" i="7"/>
  <c r="Y400" i="7"/>
  <c r="Q400" i="7"/>
  <c r="AF400" i="7"/>
  <c r="X400" i="7"/>
  <c r="P400" i="7"/>
  <c r="W400" i="7"/>
  <c r="O401" i="7"/>
  <c r="AC401" i="7"/>
  <c r="W405" i="7"/>
  <c r="AJ30" i="7"/>
  <c r="AB30" i="7"/>
  <c r="T30" i="7"/>
  <c r="AG30" i="7"/>
  <c r="Y30" i="7"/>
  <c r="Q30" i="7"/>
  <c r="AC30" i="7"/>
  <c r="R30" i="7"/>
  <c r="AA30" i="7"/>
  <c r="P30" i="7"/>
  <c r="Z30" i="7"/>
  <c r="O30" i="7"/>
  <c r="AI30" i="7"/>
  <c r="X30" i="7"/>
  <c r="N30" i="7"/>
  <c r="AH30" i="7"/>
  <c r="W30" i="7"/>
  <c r="M30" i="7"/>
  <c r="AF30" i="7"/>
  <c r="V30" i="7"/>
  <c r="AD30" i="7"/>
  <c r="S30" i="7"/>
  <c r="S400" i="7"/>
  <c r="AA400" i="7"/>
  <c r="M402" i="7"/>
  <c r="U402" i="7"/>
  <c r="AC402" i="7"/>
  <c r="N403" i="7"/>
  <c r="V403" i="7"/>
  <c r="AD403" i="7"/>
  <c r="P405" i="7"/>
  <c r="X405" i="7"/>
  <c r="AF405" i="7"/>
  <c r="Q406" i="7"/>
  <c r="Y406" i="7"/>
  <c r="AG406" i="7"/>
  <c r="S408" i="7"/>
  <c r="AA408" i="7"/>
  <c r="T409" i="7"/>
  <c r="AB409" i="7"/>
  <c r="AJ409" i="7"/>
  <c r="M410" i="7"/>
  <c r="V410" i="7"/>
  <c r="AE410" i="7"/>
  <c r="R411" i="7"/>
  <c r="AA411" i="7"/>
  <c r="N412" i="7"/>
  <c r="W412" i="7"/>
  <c r="AG412" i="7"/>
  <c r="AI413" i="7"/>
  <c r="AI58" i="7"/>
  <c r="S172" i="7"/>
  <c r="M187" i="7"/>
  <c r="AC187" i="7"/>
  <c r="AH201" i="7"/>
  <c r="Z201" i="7"/>
  <c r="R201" i="7"/>
  <c r="AG201" i="7"/>
  <c r="Y201" i="7"/>
  <c r="Q201" i="7"/>
  <c r="AE201" i="7"/>
  <c r="W201" i="7"/>
  <c r="O201" i="7"/>
  <c r="AJ201" i="7"/>
  <c r="AB201" i="7"/>
  <c r="T201" i="7"/>
  <c r="X201" i="7"/>
  <c r="T278" i="7"/>
  <c r="R292" i="7"/>
  <c r="U154" i="7"/>
  <c r="V202" i="7"/>
  <c r="S406" i="7"/>
  <c r="AA406" i="7"/>
  <c r="AI406" i="7"/>
  <c r="AG411" i="7"/>
  <c r="Y411" i="7"/>
  <c r="Q411" i="7"/>
  <c r="T411" i="7"/>
  <c r="AC411" i="7"/>
  <c r="AE153" i="7"/>
  <c r="W153" i="7"/>
  <c r="O153" i="7"/>
  <c r="AD153" i="7"/>
  <c r="V153" i="7"/>
  <c r="N153" i="7"/>
  <c r="AJ153" i="7"/>
  <c r="AB153" i="7"/>
  <c r="T153" i="7"/>
  <c r="AG153" i="7"/>
  <c r="Y153" i="7"/>
  <c r="Q153" i="7"/>
  <c r="Z153" i="7"/>
  <c r="AE307" i="7"/>
  <c r="W307" i="7"/>
  <c r="O307" i="7"/>
  <c r="AC307" i="7"/>
  <c r="U307" i="7"/>
  <c r="M307" i="7"/>
  <c r="X307" i="7"/>
  <c r="V307" i="7"/>
  <c r="AJ307" i="7"/>
  <c r="T307" i="7"/>
  <c r="AF307" i="7"/>
  <c r="P307" i="7"/>
  <c r="Y307" i="7"/>
  <c r="AJ282" i="7"/>
  <c r="AI282" i="7"/>
  <c r="AB282" i="7"/>
  <c r="AA282" i="7"/>
  <c r="T282" i="7"/>
  <c r="S282" i="7"/>
  <c r="P402" i="7"/>
  <c r="X402" i="7"/>
  <c r="AF402" i="7"/>
  <c r="Q403" i="7"/>
  <c r="Y403" i="7"/>
  <c r="AG403" i="7"/>
  <c r="S405" i="7"/>
  <c r="AA405" i="7"/>
  <c r="T406" i="7"/>
  <c r="AB406" i="7"/>
  <c r="AJ406" i="7"/>
  <c r="O409" i="7"/>
  <c r="W409" i="7"/>
  <c r="AE409" i="7"/>
  <c r="Q410" i="7"/>
  <c r="Z410" i="7"/>
  <c r="AI410" i="7"/>
  <c r="U411" i="7"/>
  <c r="AD411" i="7"/>
  <c r="Q412" i="7"/>
  <c r="AA412" i="7"/>
  <c r="AA153" i="7"/>
  <c r="Y172" i="7"/>
  <c r="T187" i="7"/>
  <c r="AJ187" i="7"/>
  <c r="AH215" i="7"/>
  <c r="Z215" i="7"/>
  <c r="R215" i="7"/>
  <c r="AC215" i="7"/>
  <c r="U215" i="7"/>
  <c r="M215" i="7"/>
  <c r="AB215" i="7"/>
  <c r="Z292" i="7"/>
  <c r="AB306" i="7"/>
  <c r="AD154" i="7"/>
  <c r="AH202" i="7"/>
  <c r="N307" i="7"/>
  <c r="W322" i="7"/>
  <c r="V322" i="7"/>
  <c r="AJ322" i="7"/>
  <c r="T322" i="7"/>
  <c r="AF322" i="7"/>
  <c r="P322" i="7"/>
  <c r="AE322" i="7"/>
  <c r="O322" i="7"/>
  <c r="AD322" i="7"/>
  <c r="N322" i="7"/>
  <c r="X322" i="7"/>
  <c r="P409" i="7"/>
  <c r="X409" i="7"/>
  <c r="AF409" i="7"/>
  <c r="R410" i="7"/>
  <c r="AA410" i="7"/>
  <c r="AJ410" i="7"/>
  <c r="M411" i="7"/>
  <c r="V411" i="7"/>
  <c r="AE411" i="7"/>
  <c r="S412" i="7"/>
  <c r="M153" i="7"/>
  <c r="AC153" i="7"/>
  <c r="AF172" i="7"/>
  <c r="X172" i="7"/>
  <c r="P172" i="7"/>
  <c r="AE172" i="7"/>
  <c r="W172" i="7"/>
  <c r="O172" i="7"/>
  <c r="AC172" i="7"/>
  <c r="U172" i="7"/>
  <c r="M172" i="7"/>
  <c r="AH172" i="7"/>
  <c r="Z172" i="7"/>
  <c r="R172" i="7"/>
  <c r="AA172" i="7"/>
  <c r="U187" i="7"/>
  <c r="N215" i="7"/>
  <c r="AD215" i="7"/>
  <c r="AD278" i="7"/>
  <c r="V278" i="7"/>
  <c r="N278" i="7"/>
  <c r="AC278" i="7"/>
  <c r="U278" i="7"/>
  <c r="M278" i="7"/>
  <c r="AF278" i="7"/>
  <c r="X278" i="7"/>
  <c r="P278" i="7"/>
  <c r="AB278" i="7"/>
  <c r="AG306" i="7"/>
  <c r="Y306" i="7"/>
  <c r="Q306" i="7"/>
  <c r="AF306" i="7"/>
  <c r="X306" i="7"/>
  <c r="P306" i="7"/>
  <c r="AE306" i="7"/>
  <c r="W306" i="7"/>
  <c r="O306" i="7"/>
  <c r="AC306" i="7"/>
  <c r="U306" i="7"/>
  <c r="M306" i="7"/>
  <c r="AH306" i="7"/>
  <c r="Z306" i="7"/>
  <c r="R306" i="7"/>
  <c r="AD306" i="7"/>
  <c r="AH320" i="7"/>
  <c r="Z320" i="7"/>
  <c r="R320" i="7"/>
  <c r="AE320" i="7"/>
  <c r="AG251" i="7"/>
  <c r="Y251" i="7"/>
  <c r="Q251" i="7"/>
  <c r="AE251" i="7"/>
  <c r="W251" i="7"/>
  <c r="O251" i="7"/>
  <c r="X251" i="7"/>
  <c r="U251" i="7"/>
  <c r="AJ251" i="7"/>
  <c r="T251" i="7"/>
  <c r="AF251" i="7"/>
  <c r="P251" i="7"/>
  <c r="Z251" i="7"/>
  <c r="Q307" i="7"/>
  <c r="AG48" i="7"/>
  <c r="Y48" i="7"/>
  <c r="Q48" i="7"/>
  <c r="AF48" i="7"/>
  <c r="X48" i="7"/>
  <c r="P48" i="7"/>
  <c r="AE48" i="7"/>
  <c r="W48" i="7"/>
  <c r="O48" i="7"/>
  <c r="AD48" i="7"/>
  <c r="V48" i="7"/>
  <c r="N48" i="7"/>
  <c r="AJ48" i="7"/>
  <c r="AB48" i="7"/>
  <c r="T48" i="7"/>
  <c r="U48" i="7"/>
  <c r="S48" i="7"/>
  <c r="R48" i="7"/>
  <c r="AI48" i="7"/>
  <c r="M48" i="7"/>
  <c r="AH48" i="7"/>
  <c r="AC48" i="7"/>
  <c r="AA48" i="7"/>
  <c r="Z48" i="7"/>
  <c r="R402" i="7"/>
  <c r="Z402" i="7"/>
  <c r="AH402" i="7"/>
  <c r="S403" i="7"/>
  <c r="AA403" i="7"/>
  <c r="N406" i="7"/>
  <c r="V406" i="7"/>
  <c r="AD406" i="7"/>
  <c r="Q409" i="7"/>
  <c r="Y409" i="7"/>
  <c r="AG409" i="7"/>
  <c r="S410" i="7"/>
  <c r="N411" i="7"/>
  <c r="W411" i="7"/>
  <c r="AF411" i="7"/>
  <c r="AH412" i="7"/>
  <c r="Z412" i="7"/>
  <c r="R412" i="7"/>
  <c r="AE412" i="7"/>
  <c r="T412" i="7"/>
  <c r="AC412" i="7"/>
  <c r="P153" i="7"/>
  <c r="AF153" i="7"/>
  <c r="AB172" i="7"/>
  <c r="AF292" i="7"/>
  <c r="X292" i="7"/>
  <c r="P292" i="7"/>
  <c r="AE292" i="7"/>
  <c r="W292" i="7"/>
  <c r="O292" i="7"/>
  <c r="AD292" i="7"/>
  <c r="V292" i="7"/>
  <c r="N292" i="7"/>
  <c r="AJ292" i="7"/>
  <c r="AB292" i="7"/>
  <c r="T292" i="7"/>
  <c r="AG292" i="7"/>
  <c r="Y292" i="7"/>
  <c r="Q292" i="7"/>
  <c r="AC292" i="7"/>
  <c r="AH154" i="7"/>
  <c r="X154" i="7"/>
  <c r="O154" i="7"/>
  <c r="AF154" i="7"/>
  <c r="W154" i="7"/>
  <c r="N154" i="7"/>
  <c r="AE154" i="7"/>
  <c r="V154" i="7"/>
  <c r="M154" i="7"/>
  <c r="AI154" i="7"/>
  <c r="Z154" i="7"/>
  <c r="P154" i="7"/>
  <c r="AG202" i="7"/>
  <c r="Y202" i="7"/>
  <c r="Q202" i="7"/>
  <c r="AC202" i="7"/>
  <c r="U202" i="7"/>
  <c r="M202" i="7"/>
  <c r="AJ202" i="7"/>
  <c r="AB202" i="7"/>
  <c r="T202" i="7"/>
  <c r="AE202" i="7"/>
  <c r="R202" i="7"/>
  <c r="AD202" i="7"/>
  <c r="P202" i="7"/>
  <c r="AA202" i="7"/>
  <c r="O202" i="7"/>
  <c r="X202" i="7"/>
  <c r="AF202" i="7"/>
  <c r="S202" i="7"/>
  <c r="AJ265" i="7"/>
  <c r="AB265" i="7"/>
  <c r="T265" i="7"/>
  <c r="AH265" i="7"/>
  <c r="Z265" i="7"/>
  <c r="R265" i="7"/>
  <c r="AF265" i="7"/>
  <c r="X265" i="7"/>
  <c r="P265" i="7"/>
  <c r="AE265" i="7"/>
  <c r="W265" i="7"/>
  <c r="O265" i="7"/>
  <c r="AI265" i="7"/>
  <c r="S265" i="7"/>
  <c r="AG265" i="7"/>
  <c r="Q265" i="7"/>
  <c r="AD265" i="7"/>
  <c r="N265" i="7"/>
  <c r="AA265" i="7"/>
  <c r="U265" i="7"/>
  <c r="AB307" i="7"/>
  <c r="S402" i="7"/>
  <c r="AA402" i="7"/>
  <c r="T403" i="7"/>
  <c r="AB403" i="7"/>
  <c r="O406" i="7"/>
  <c r="W406" i="7"/>
  <c r="AE406" i="7"/>
  <c r="R409" i="7"/>
  <c r="Z409" i="7"/>
  <c r="AH409" i="7"/>
  <c r="AF410" i="7"/>
  <c r="X410" i="7"/>
  <c r="P410" i="7"/>
  <c r="T410" i="7"/>
  <c r="AC410" i="7"/>
  <c r="O411" i="7"/>
  <c r="X411" i="7"/>
  <c r="AH411" i="7"/>
  <c r="U412" i="7"/>
  <c r="AD412" i="7"/>
  <c r="R153" i="7"/>
  <c r="AH153" i="7"/>
  <c r="AD307" i="7"/>
  <c r="P406" i="7"/>
  <c r="X406" i="7"/>
  <c r="S409" i="7"/>
  <c r="AA409" i="7"/>
  <c r="U410" i="7"/>
  <c r="P411" i="7"/>
  <c r="Z411" i="7"/>
  <c r="AI411" i="7"/>
  <c r="M412" i="7"/>
  <c r="V412" i="7"/>
  <c r="S153" i="7"/>
  <c r="AI153" i="7"/>
  <c r="Q172" i="7"/>
  <c r="R278" i="7"/>
  <c r="AH278" i="7"/>
  <c r="M292" i="7"/>
  <c r="AI292" i="7"/>
  <c r="S306" i="7"/>
  <c r="T320" i="7"/>
  <c r="S154" i="7"/>
  <c r="N202" i="7"/>
  <c r="AB251" i="7"/>
  <c r="M265" i="7"/>
  <c r="AG307" i="7"/>
  <c r="S187" i="7"/>
  <c r="AA187" i="7"/>
  <c r="AI187" i="7"/>
  <c r="S320" i="7"/>
  <c r="AA320" i="7"/>
  <c r="AI320" i="7"/>
  <c r="T330" i="7"/>
  <c r="AB330" i="7"/>
  <c r="AJ330" i="7"/>
  <c r="M31" i="7"/>
  <c r="U31" i="7"/>
  <c r="AE31" i="7"/>
  <c r="U59" i="7"/>
  <c r="AD59" i="7"/>
  <c r="M173" i="7"/>
  <c r="V173" i="7"/>
  <c r="AE173" i="7"/>
  <c r="O216" i="7"/>
  <c r="AE216" i="7"/>
  <c r="AI251" i="7"/>
  <c r="O279" i="7"/>
  <c r="AE279" i="7"/>
  <c r="M293" i="7"/>
  <c r="AC293" i="7"/>
  <c r="AI307" i="7"/>
  <c r="AG331" i="7"/>
  <c r="Y331" i="7"/>
  <c r="Q331" i="7"/>
  <c r="AF331" i="7"/>
  <c r="X331" i="7"/>
  <c r="P331" i="7"/>
  <c r="AE331" i="7"/>
  <c r="W331" i="7"/>
  <c r="O331" i="7"/>
  <c r="AC331" i="7"/>
  <c r="U331" i="7"/>
  <c r="M331" i="7"/>
  <c r="AJ331" i="7"/>
  <c r="AB331" i="7"/>
  <c r="T331" i="7"/>
  <c r="AD331" i="7"/>
  <c r="O32" i="7"/>
  <c r="AJ32" i="7"/>
  <c r="T46" i="7"/>
  <c r="P413" i="7"/>
  <c r="X413" i="7"/>
  <c r="AF413" i="7"/>
  <c r="S58" i="7"/>
  <c r="AA58" i="7"/>
  <c r="N187" i="7"/>
  <c r="V187" i="7"/>
  <c r="AD187" i="7"/>
  <c r="P215" i="7"/>
  <c r="X215" i="7"/>
  <c r="AF215" i="7"/>
  <c r="Q250" i="7"/>
  <c r="Y250" i="7"/>
  <c r="AG250" i="7"/>
  <c r="S278" i="7"/>
  <c r="AA278" i="7"/>
  <c r="N320" i="7"/>
  <c r="V320" i="7"/>
  <c r="AD320" i="7"/>
  <c r="O330" i="7"/>
  <c r="W330" i="7"/>
  <c r="AE330" i="7"/>
  <c r="P31" i="7"/>
  <c r="Y31" i="7"/>
  <c r="AE45" i="7"/>
  <c r="W45" i="7"/>
  <c r="O45" i="7"/>
  <c r="T45" i="7"/>
  <c r="AC45" i="7"/>
  <c r="O59" i="7"/>
  <c r="Y59" i="7"/>
  <c r="AH59" i="7"/>
  <c r="AG154" i="7"/>
  <c r="Y154" i="7"/>
  <c r="Q154" i="7"/>
  <c r="T154" i="7"/>
  <c r="AC154" i="7"/>
  <c r="P173" i="7"/>
  <c r="Y173" i="7"/>
  <c r="AF188" i="7"/>
  <c r="X188" i="7"/>
  <c r="P188" i="7"/>
  <c r="AJ188" i="7"/>
  <c r="V188" i="7"/>
  <c r="AG188" i="7"/>
  <c r="T216" i="7"/>
  <c r="V279" i="7"/>
  <c r="S293" i="7"/>
  <c r="R331" i="7"/>
  <c r="P187" i="7"/>
  <c r="X187" i="7"/>
  <c r="AF187" i="7"/>
  <c r="S250" i="7"/>
  <c r="AA250" i="7"/>
  <c r="AI250" i="7"/>
  <c r="P320" i="7"/>
  <c r="X320" i="7"/>
  <c r="AF320" i="7"/>
  <c r="Q330" i="7"/>
  <c r="Y330" i="7"/>
  <c r="AG330" i="7"/>
  <c r="R31" i="7"/>
  <c r="AA31" i="7"/>
  <c r="AJ31" i="7"/>
  <c r="R59" i="7"/>
  <c r="AA59" i="7"/>
  <c r="AJ59" i="7"/>
  <c r="S173" i="7"/>
  <c r="AB173" i="7"/>
  <c r="Y216" i="7"/>
  <c r="AB32" i="7"/>
  <c r="AH46" i="7"/>
  <c r="Z46" i="7"/>
  <c r="R46" i="7"/>
  <c r="AG46" i="7"/>
  <c r="Y46" i="7"/>
  <c r="Q46" i="7"/>
  <c r="AE46" i="7"/>
  <c r="W46" i="7"/>
  <c r="O46" i="7"/>
  <c r="AF46" i="7"/>
  <c r="AH280" i="7"/>
  <c r="Z280" i="7"/>
  <c r="R280" i="7"/>
  <c r="AF280" i="7"/>
  <c r="X280" i="7"/>
  <c r="P280" i="7"/>
  <c r="AE280" i="7"/>
  <c r="W280" i="7"/>
  <c r="O280" i="7"/>
  <c r="AD280" i="7"/>
  <c r="V280" i="7"/>
  <c r="N280" i="7"/>
  <c r="Y280" i="7"/>
  <c r="U280" i="7"/>
  <c r="AJ280" i="7"/>
  <c r="T280" i="7"/>
  <c r="AI280" i="7"/>
  <c r="S280" i="7"/>
  <c r="AG280" i="7"/>
  <c r="Q280" i="7"/>
  <c r="AC280" i="7"/>
  <c r="M280" i="7"/>
  <c r="AH156" i="7"/>
  <c r="Z156" i="7"/>
  <c r="R156" i="7"/>
  <c r="AG156" i="7"/>
  <c r="Y156" i="7"/>
  <c r="Q156" i="7"/>
  <c r="AF156" i="7"/>
  <c r="X156" i="7"/>
  <c r="P156" i="7"/>
  <c r="AE156" i="7"/>
  <c r="W156" i="7"/>
  <c r="O156" i="7"/>
  <c r="AD156" i="7"/>
  <c r="V156" i="7"/>
  <c r="N156" i="7"/>
  <c r="AA156" i="7"/>
  <c r="U156" i="7"/>
  <c r="T156" i="7"/>
  <c r="S156" i="7"/>
  <c r="AJ156" i="7"/>
  <c r="M156" i="7"/>
  <c r="AI156" i="7"/>
  <c r="S413" i="7"/>
  <c r="AA413" i="7"/>
  <c r="Q187" i="7"/>
  <c r="Y187" i="7"/>
  <c r="S215" i="7"/>
  <c r="AA215" i="7"/>
  <c r="T250" i="7"/>
  <c r="AB250" i="7"/>
  <c r="Q320" i="7"/>
  <c r="Y320" i="7"/>
  <c r="R330" i="7"/>
  <c r="Z330" i="7"/>
  <c r="AH330" i="7"/>
  <c r="AD31" i="7"/>
  <c r="V31" i="7"/>
  <c r="S31" i="7"/>
  <c r="AB31" i="7"/>
  <c r="S59" i="7"/>
  <c r="AH173" i="7"/>
  <c r="Z173" i="7"/>
  <c r="R173" i="7"/>
  <c r="T173" i="7"/>
  <c r="AC173" i="7"/>
  <c r="AH216" i="7"/>
  <c r="Z216" i="7"/>
  <c r="R216" i="7"/>
  <c r="AF216" i="7"/>
  <c r="X216" i="7"/>
  <c r="P216" i="7"/>
  <c r="AD216" i="7"/>
  <c r="V216" i="7"/>
  <c r="N216" i="7"/>
  <c r="AC216" i="7"/>
  <c r="U216" i="7"/>
  <c r="M216" i="7"/>
  <c r="AA216" i="7"/>
  <c r="AD293" i="7"/>
  <c r="V293" i="7"/>
  <c r="N293" i="7"/>
  <c r="AJ293" i="7"/>
  <c r="AB293" i="7"/>
  <c r="T293" i="7"/>
  <c r="AH293" i="7"/>
  <c r="Z293" i="7"/>
  <c r="R293" i="7"/>
  <c r="AG293" i="7"/>
  <c r="Y293" i="7"/>
  <c r="Q293" i="7"/>
  <c r="X293" i="7"/>
  <c r="J307" i="7"/>
  <c r="Z331" i="7"/>
  <c r="AH32" i="7"/>
  <c r="Z32" i="7"/>
  <c r="R32" i="7"/>
  <c r="AG32" i="7"/>
  <c r="Y32" i="7"/>
  <c r="Q32" i="7"/>
  <c r="AF32" i="7"/>
  <c r="X32" i="7"/>
  <c r="P32" i="7"/>
  <c r="AD32" i="7"/>
  <c r="V32" i="7"/>
  <c r="N32" i="7"/>
  <c r="AC32" i="7"/>
  <c r="U32" i="7"/>
  <c r="M32" i="7"/>
  <c r="AE32" i="7"/>
  <c r="M46" i="7"/>
  <c r="AJ46" i="7"/>
  <c r="Z266" i="7"/>
  <c r="X266" i="7"/>
  <c r="AJ266" i="7"/>
  <c r="T266" i="7"/>
  <c r="AF47" i="7"/>
  <c r="X47" i="7"/>
  <c r="P47" i="7"/>
  <c r="AD47" i="7"/>
  <c r="V47" i="7"/>
  <c r="N47" i="7"/>
  <c r="AC47" i="7"/>
  <c r="U47" i="7"/>
  <c r="M47" i="7"/>
  <c r="AJ47" i="7"/>
  <c r="AB47" i="7"/>
  <c r="T47" i="7"/>
  <c r="W47" i="7"/>
  <c r="AI47" i="7"/>
  <c r="S47" i="7"/>
  <c r="AH47" i="7"/>
  <c r="R47" i="7"/>
  <c r="AG47" i="7"/>
  <c r="Q47" i="7"/>
  <c r="AE47" i="7"/>
  <c r="O47" i="7"/>
  <c r="AA47" i="7"/>
  <c r="S330" i="7"/>
  <c r="AA330" i="7"/>
  <c r="T31" i="7"/>
  <c r="AF59" i="7"/>
  <c r="X59" i="7"/>
  <c r="P59" i="7"/>
  <c r="T59" i="7"/>
  <c r="AC59" i="7"/>
  <c r="U173" i="7"/>
  <c r="AD157" i="7"/>
  <c r="V157" i="7"/>
  <c r="N157" i="7"/>
  <c r="AC157" i="7"/>
  <c r="AB157" i="7"/>
  <c r="W157" i="7"/>
  <c r="U157" i="7"/>
  <c r="T157" i="7"/>
  <c r="AJ157" i="7"/>
  <c r="AE157" i="7"/>
  <c r="O157" i="7"/>
  <c r="M157" i="7"/>
  <c r="S188" i="7"/>
  <c r="AA188" i="7"/>
  <c r="N251" i="7"/>
  <c r="V251" i="7"/>
  <c r="AD251" i="7"/>
  <c r="P279" i="7"/>
  <c r="X279" i="7"/>
  <c r="AF279" i="7"/>
  <c r="R307" i="7"/>
  <c r="Z307" i="7"/>
  <c r="AH307" i="7"/>
  <c r="S321" i="7"/>
  <c r="AA321" i="7"/>
  <c r="N46" i="7"/>
  <c r="V46" i="7"/>
  <c r="AD46" i="7"/>
  <c r="O60" i="7"/>
  <c r="W60" i="7"/>
  <c r="AE60" i="7"/>
  <c r="R155" i="7"/>
  <c r="AC155" i="7"/>
  <c r="R174" i="7"/>
  <c r="AD174" i="7"/>
  <c r="AC189" i="7"/>
  <c r="U189" i="7"/>
  <c r="M189" i="7"/>
  <c r="AH189" i="7"/>
  <c r="Z189" i="7"/>
  <c r="R189" i="7"/>
  <c r="AG189" i="7"/>
  <c r="Y189" i="7"/>
  <c r="Q189" i="7"/>
  <c r="W189" i="7"/>
  <c r="AJ189" i="7"/>
  <c r="P203" i="7"/>
  <c r="AC203" i="7"/>
  <c r="AF252" i="7"/>
  <c r="X252" i="7"/>
  <c r="P252" i="7"/>
  <c r="AC252" i="7"/>
  <c r="U252" i="7"/>
  <c r="M252" i="7"/>
  <c r="AJ252" i="7"/>
  <c r="AB252" i="7"/>
  <c r="T252" i="7"/>
  <c r="W252" i="7"/>
  <c r="AI252" i="7"/>
  <c r="R266" i="7"/>
  <c r="AH266" i="7"/>
  <c r="V294" i="7"/>
  <c r="O308" i="7"/>
  <c r="AE308" i="7"/>
  <c r="AA175" i="7"/>
  <c r="R175" i="7"/>
  <c r="AI175" i="7"/>
  <c r="Z175" i="7"/>
  <c r="Q175" i="7"/>
  <c r="AH175" i="7"/>
  <c r="Y175" i="7"/>
  <c r="P175" i="7"/>
  <c r="AG175" i="7"/>
  <c r="X175" i="7"/>
  <c r="O175" i="7"/>
  <c r="AF175" i="7"/>
  <c r="Q279" i="7"/>
  <c r="Y279" i="7"/>
  <c r="AG279" i="7"/>
  <c r="S307" i="7"/>
  <c r="AA307" i="7"/>
  <c r="T321" i="7"/>
  <c r="AB321" i="7"/>
  <c r="AJ321" i="7"/>
  <c r="P60" i="7"/>
  <c r="X60" i="7"/>
  <c r="AF60" i="7"/>
  <c r="T155" i="7"/>
  <c r="AD155" i="7"/>
  <c r="S174" i="7"/>
  <c r="Q203" i="7"/>
  <c r="AE203" i="7"/>
  <c r="S266" i="7"/>
  <c r="AI294" i="7"/>
  <c r="S308" i="7"/>
  <c r="AI308" i="7"/>
  <c r="AG61" i="7"/>
  <c r="Y61" i="7"/>
  <c r="Q61" i="7"/>
  <c r="AF61" i="7"/>
  <c r="X61" i="7"/>
  <c r="P61" i="7"/>
  <c r="AE61" i="7"/>
  <c r="W61" i="7"/>
  <c r="O61" i="7"/>
  <c r="AD61" i="7"/>
  <c r="V61" i="7"/>
  <c r="N61" i="7"/>
  <c r="AC61" i="7"/>
  <c r="U61" i="7"/>
  <c r="M61" i="7"/>
  <c r="AH61" i="7"/>
  <c r="AG294" i="7"/>
  <c r="Y294" i="7"/>
  <c r="Q294" i="7"/>
  <c r="AF294" i="7"/>
  <c r="X294" i="7"/>
  <c r="P294" i="7"/>
  <c r="AE294" i="7"/>
  <c r="W294" i="7"/>
  <c r="O294" i="7"/>
  <c r="AB294" i="7"/>
  <c r="AI61" i="7"/>
  <c r="AD333" i="7"/>
  <c r="V333" i="7"/>
  <c r="N333" i="7"/>
  <c r="AC333" i="7"/>
  <c r="U333" i="7"/>
  <c r="M333" i="7"/>
  <c r="AJ333" i="7"/>
  <c r="AB333" i="7"/>
  <c r="AH333" i="7"/>
  <c r="Z333" i="7"/>
  <c r="R333" i="7"/>
  <c r="W333" i="7"/>
  <c r="AI333" i="7"/>
  <c r="T333" i="7"/>
  <c r="AG333" i="7"/>
  <c r="S333" i="7"/>
  <c r="AF333" i="7"/>
  <c r="Q333" i="7"/>
  <c r="AE333" i="7"/>
  <c r="P333" i="7"/>
  <c r="S279" i="7"/>
  <c r="AA279" i="7"/>
  <c r="AI279" i="7"/>
  <c r="R60" i="7"/>
  <c r="Z60" i="7"/>
  <c r="AI60" i="7"/>
  <c r="V155" i="7"/>
  <c r="AG155" i="7"/>
  <c r="AJ174" i="7"/>
  <c r="AB174" i="7"/>
  <c r="T174" i="7"/>
  <c r="AG174" i="7"/>
  <c r="Y174" i="7"/>
  <c r="Q174" i="7"/>
  <c r="AF174" i="7"/>
  <c r="X174" i="7"/>
  <c r="P174" i="7"/>
  <c r="V174" i="7"/>
  <c r="AI174" i="7"/>
  <c r="M294" i="7"/>
  <c r="AC294" i="7"/>
  <c r="R61" i="7"/>
  <c r="AJ61" i="7"/>
  <c r="S60" i="7"/>
  <c r="AA60" i="7"/>
  <c r="AJ60" i="7"/>
  <c r="N294" i="7"/>
  <c r="AD294" i="7"/>
  <c r="AJ308" i="7"/>
  <c r="AB308" i="7"/>
  <c r="T308" i="7"/>
  <c r="AH308" i="7"/>
  <c r="Z308" i="7"/>
  <c r="R308" i="7"/>
  <c r="AG308" i="7"/>
  <c r="Y308" i="7"/>
  <c r="Q308" i="7"/>
  <c r="AF308" i="7"/>
  <c r="X308" i="7"/>
  <c r="P308" i="7"/>
  <c r="W308" i="7"/>
  <c r="AI267" i="7"/>
  <c r="V267" i="7"/>
  <c r="AH267" i="7"/>
  <c r="T267" i="7"/>
  <c r="AE267" i="7"/>
  <c r="S267" i="7"/>
  <c r="AD267" i="7"/>
  <c r="R267" i="7"/>
  <c r="O333" i="7"/>
  <c r="S251" i="7"/>
  <c r="AA251" i="7"/>
  <c r="M279" i="7"/>
  <c r="U279" i="7"/>
  <c r="P321" i="7"/>
  <c r="X321" i="7"/>
  <c r="S46" i="7"/>
  <c r="AA46" i="7"/>
  <c r="T60" i="7"/>
  <c r="AB60" i="7"/>
  <c r="N155" i="7"/>
  <c r="Y155" i="7"/>
  <c r="M174" i="7"/>
  <c r="Z174" i="7"/>
  <c r="AG266" i="7"/>
  <c r="Y266" i="7"/>
  <c r="Q266" i="7"/>
  <c r="AE266" i="7"/>
  <c r="W266" i="7"/>
  <c r="O266" i="7"/>
  <c r="AD266" i="7"/>
  <c r="V266" i="7"/>
  <c r="N266" i="7"/>
  <c r="AC266" i="7"/>
  <c r="U266" i="7"/>
  <c r="M266" i="7"/>
  <c r="AA266" i="7"/>
  <c r="R294" i="7"/>
  <c r="AH294" i="7"/>
  <c r="AA308" i="7"/>
  <c r="J332" i="7"/>
  <c r="T61" i="7"/>
  <c r="N267" i="7"/>
  <c r="AH295" i="7"/>
  <c r="Z295" i="7"/>
  <c r="R295" i="7"/>
  <c r="AE295" i="7"/>
  <c r="W295" i="7"/>
  <c r="O295" i="7"/>
  <c r="AG295" i="7"/>
  <c r="U295" i="7"/>
  <c r="AF295" i="7"/>
  <c r="T295" i="7"/>
  <c r="AD295" i="7"/>
  <c r="Q295" i="7"/>
  <c r="AC295" i="7"/>
  <c r="P295" i="7"/>
  <c r="AB295" i="7"/>
  <c r="N295" i="7"/>
  <c r="X333" i="7"/>
  <c r="R203" i="7"/>
  <c r="Z203" i="7"/>
  <c r="AH203" i="7"/>
  <c r="S217" i="7"/>
  <c r="AA217" i="7"/>
  <c r="Q322" i="7"/>
  <c r="Y322" i="7"/>
  <c r="AG322" i="7"/>
  <c r="R332" i="7"/>
  <c r="Z332" i="7"/>
  <c r="AH332" i="7"/>
  <c r="S33" i="7"/>
  <c r="AA33" i="7"/>
  <c r="AC190" i="7"/>
  <c r="U190" i="7"/>
  <c r="M190" i="7"/>
  <c r="AG190" i="7"/>
  <c r="T190" i="7"/>
  <c r="AD190" i="7"/>
  <c r="T204" i="7"/>
  <c r="AE204" i="7"/>
  <c r="R218" i="7"/>
  <c r="AC218" i="7"/>
  <c r="Q253" i="7"/>
  <c r="AA253" i="7"/>
  <c r="AH281" i="7"/>
  <c r="Z281" i="7"/>
  <c r="R281" i="7"/>
  <c r="AG281" i="7"/>
  <c r="Y281" i="7"/>
  <c r="Q281" i="7"/>
  <c r="AD281" i="7"/>
  <c r="V281" i="7"/>
  <c r="N281" i="7"/>
  <c r="W281" i="7"/>
  <c r="AJ281" i="7"/>
  <c r="V323" i="7"/>
  <c r="AF34" i="7"/>
  <c r="AE296" i="7"/>
  <c r="W296" i="7"/>
  <c r="O296" i="7"/>
  <c r="AD296" i="7"/>
  <c r="V296" i="7"/>
  <c r="N296" i="7"/>
  <c r="P155" i="7"/>
  <c r="X155" i="7"/>
  <c r="AF155" i="7"/>
  <c r="S203" i="7"/>
  <c r="AA203" i="7"/>
  <c r="AI203" i="7"/>
  <c r="T217" i="7"/>
  <c r="AB217" i="7"/>
  <c r="AJ217" i="7"/>
  <c r="R322" i="7"/>
  <c r="Z322" i="7"/>
  <c r="AH322" i="7"/>
  <c r="S332" i="7"/>
  <c r="AA332" i="7"/>
  <c r="AI332" i="7"/>
  <c r="T33" i="7"/>
  <c r="AB33" i="7"/>
  <c r="AJ33" i="7"/>
  <c r="V190" i="7"/>
  <c r="AE190" i="7"/>
  <c r="AD204" i="7"/>
  <c r="V204" i="7"/>
  <c r="N204" i="7"/>
  <c r="AH204" i="7"/>
  <c r="Z204" i="7"/>
  <c r="R204" i="7"/>
  <c r="U204" i="7"/>
  <c r="AF204" i="7"/>
  <c r="T218" i="7"/>
  <c r="AD218" i="7"/>
  <c r="R253" i="7"/>
  <c r="AC253" i="7"/>
  <c r="X281" i="7"/>
  <c r="AC323" i="7"/>
  <c r="U323" i="7"/>
  <c r="M323" i="7"/>
  <c r="AJ323" i="7"/>
  <c r="AB323" i="7"/>
  <c r="T323" i="7"/>
  <c r="AG323" i="7"/>
  <c r="Y323" i="7"/>
  <c r="Q323" i="7"/>
  <c r="W323" i="7"/>
  <c r="AI323" i="7"/>
  <c r="AD34" i="7"/>
  <c r="V34" i="7"/>
  <c r="N34" i="7"/>
  <c r="AC34" i="7"/>
  <c r="U34" i="7"/>
  <c r="M34" i="7"/>
  <c r="AH34" i="7"/>
  <c r="AG268" i="7"/>
  <c r="Y268" i="7"/>
  <c r="Q268" i="7"/>
  <c r="AF268" i="7"/>
  <c r="X268" i="7"/>
  <c r="P268" i="7"/>
  <c r="AE268" i="7"/>
  <c r="W268" i="7"/>
  <c r="O268" i="7"/>
  <c r="AD268" i="7"/>
  <c r="V268" i="7"/>
  <c r="N268" i="7"/>
  <c r="AC268" i="7"/>
  <c r="U268" i="7"/>
  <c r="M268" i="7"/>
  <c r="AJ268" i="7"/>
  <c r="AB268" i="7"/>
  <c r="T268" i="7"/>
  <c r="M296" i="7"/>
  <c r="S322" i="7"/>
  <c r="AA322" i="7"/>
  <c r="AI322" i="7"/>
  <c r="T332" i="7"/>
  <c r="AB332" i="7"/>
  <c r="W204" i="7"/>
  <c r="AE218" i="7"/>
  <c r="U218" i="7"/>
  <c r="AF218" i="7"/>
  <c r="S253" i="7"/>
  <c r="Q34" i="7"/>
  <c r="AJ34" i="7"/>
  <c r="T296" i="7"/>
  <c r="V218" i="7"/>
  <c r="AG218" i="7"/>
  <c r="AF253" i="7"/>
  <c r="X253" i="7"/>
  <c r="P253" i="7"/>
  <c r="AJ253" i="7"/>
  <c r="AB253" i="7"/>
  <c r="T253" i="7"/>
  <c r="U253" i="7"/>
  <c r="AE253" i="7"/>
  <c r="S155" i="7"/>
  <c r="AA155" i="7"/>
  <c r="N203" i="7"/>
  <c r="V203" i="7"/>
  <c r="O217" i="7"/>
  <c r="W217" i="7"/>
  <c r="S294" i="7"/>
  <c r="AA294" i="7"/>
  <c r="M322" i="7"/>
  <c r="U322" i="7"/>
  <c r="N332" i="7"/>
  <c r="V332" i="7"/>
  <c r="O33" i="7"/>
  <c r="W33" i="7"/>
  <c r="AJ175" i="7"/>
  <c r="AB175" i="7"/>
  <c r="T175" i="7"/>
  <c r="S175" i="7"/>
  <c r="AC175" i="7"/>
  <c r="P190" i="7"/>
  <c r="Y190" i="7"/>
  <c r="AI190" i="7"/>
  <c r="O204" i="7"/>
  <c r="Y204" i="7"/>
  <c r="AJ204" i="7"/>
  <c r="M218" i="7"/>
  <c r="X218" i="7"/>
  <c r="V253" i="7"/>
  <c r="AG253" i="7"/>
  <c r="AG267" i="7"/>
  <c r="Y267" i="7"/>
  <c r="Q267" i="7"/>
  <c r="AF267" i="7"/>
  <c r="X267" i="7"/>
  <c r="P267" i="7"/>
  <c r="AC267" i="7"/>
  <c r="U267" i="7"/>
  <c r="M267" i="7"/>
  <c r="W267" i="7"/>
  <c r="AJ267" i="7"/>
  <c r="P281" i="7"/>
  <c r="AC281" i="7"/>
  <c r="O323" i="7"/>
  <c r="AA323" i="7"/>
  <c r="T34" i="7"/>
  <c r="AI157" i="7"/>
  <c r="S268" i="7"/>
  <c r="AH282" i="7"/>
  <c r="Z282" i="7"/>
  <c r="R282" i="7"/>
  <c r="AG282" i="7"/>
  <c r="Y282" i="7"/>
  <c r="Q282" i="7"/>
  <c r="AF282" i="7"/>
  <c r="X282" i="7"/>
  <c r="P282" i="7"/>
  <c r="AE282" i="7"/>
  <c r="W282" i="7"/>
  <c r="O282" i="7"/>
  <c r="AD282" i="7"/>
  <c r="V282" i="7"/>
  <c r="N282" i="7"/>
  <c r="AC282" i="7"/>
  <c r="U282" i="7"/>
  <c r="M282" i="7"/>
  <c r="AB296" i="7"/>
  <c r="S218" i="7"/>
  <c r="AA218" i="7"/>
  <c r="AI218" i="7"/>
  <c r="P309" i="7"/>
  <c r="X309" i="7"/>
  <c r="AF309" i="7"/>
  <c r="S34" i="7"/>
  <c r="AA34" i="7"/>
  <c r="AI34" i="7"/>
  <c r="AE176" i="7"/>
  <c r="P191" i="7"/>
  <c r="X191" i="7"/>
  <c r="AF191" i="7"/>
  <c r="Q205" i="7"/>
  <c r="Y205" i="7"/>
  <c r="AG205" i="7"/>
  <c r="R219" i="7"/>
  <c r="Z219" i="7"/>
  <c r="AH219" i="7"/>
  <c r="S254" i="7"/>
  <c r="AA254" i="7"/>
  <c r="AI254" i="7"/>
  <c r="P324" i="7"/>
  <c r="X324" i="7"/>
  <c r="AF324" i="7"/>
  <c r="Q334" i="7"/>
  <c r="Y334" i="7"/>
  <c r="AG334" i="7"/>
  <c r="S219" i="7"/>
  <c r="AA219" i="7"/>
  <c r="AI219" i="7"/>
  <c r="T254" i="7"/>
  <c r="AB254" i="7"/>
  <c r="AJ254" i="7"/>
  <c r="P310" i="7"/>
  <c r="X310" i="7"/>
  <c r="AF310" i="7"/>
  <c r="Y324" i="7"/>
  <c r="AG324" i="7"/>
  <c r="R334" i="7"/>
  <c r="Z334" i="7"/>
  <c r="AH334" i="7"/>
  <c r="P157" i="7"/>
  <c r="X157" i="7"/>
  <c r="AF157" i="7"/>
  <c r="Q176" i="7"/>
  <c r="Y176" i="7"/>
  <c r="AG176" i="7"/>
  <c r="S205" i="7"/>
  <c r="AA205" i="7"/>
  <c r="AI205" i="7"/>
  <c r="T219" i="7"/>
  <c r="AB219" i="7"/>
  <c r="AJ219" i="7"/>
  <c r="M254" i="7"/>
  <c r="U254" i="7"/>
  <c r="AC254" i="7"/>
  <c r="P296" i="7"/>
  <c r="X296" i="7"/>
  <c r="AF296" i="7"/>
  <c r="Q310" i="7"/>
  <c r="Y310" i="7"/>
  <c r="AG310" i="7"/>
  <c r="R324" i="7"/>
  <c r="Z324" i="7"/>
  <c r="AH324" i="7"/>
  <c r="S334" i="7"/>
  <c r="AA334" i="7"/>
  <c r="AI334" i="7"/>
  <c r="S309" i="7"/>
  <c r="AA309" i="7"/>
  <c r="AI309" i="7"/>
  <c r="Q157" i="7"/>
  <c r="Y157" i="7"/>
  <c r="AG157" i="7"/>
  <c r="R176" i="7"/>
  <c r="Z176" i="7"/>
  <c r="AH176" i="7"/>
  <c r="S191" i="7"/>
  <c r="AA191" i="7"/>
  <c r="AI191" i="7"/>
  <c r="T205" i="7"/>
  <c r="AB205" i="7"/>
  <c r="AJ205" i="7"/>
  <c r="M219" i="7"/>
  <c r="U219" i="7"/>
  <c r="AC219" i="7"/>
  <c r="N254" i="7"/>
  <c r="V254" i="7"/>
  <c r="Q296" i="7"/>
  <c r="Y296" i="7"/>
  <c r="AG296" i="7"/>
  <c r="R310" i="7"/>
  <c r="Z310" i="7"/>
  <c r="AH310" i="7"/>
  <c r="S324" i="7"/>
  <c r="AA324" i="7"/>
  <c r="AI324" i="7"/>
  <c r="T334" i="7"/>
  <c r="AB334" i="7"/>
  <c r="AJ334" i="7"/>
  <c r="O218" i="7"/>
  <c r="W218" i="7"/>
  <c r="S295" i="7"/>
  <c r="AA295" i="7"/>
  <c r="T309" i="7"/>
  <c r="AB309" i="7"/>
  <c r="O34" i="7"/>
  <c r="W34" i="7"/>
  <c r="AE34" i="7"/>
  <c r="R157" i="7"/>
  <c r="Z157" i="7"/>
  <c r="AH157" i="7"/>
  <c r="S176" i="7"/>
  <c r="AA176" i="7"/>
  <c r="T191" i="7"/>
  <c r="AB191" i="7"/>
  <c r="M205" i="7"/>
  <c r="U205" i="7"/>
  <c r="N219" i="7"/>
  <c r="V219" i="7"/>
  <c r="AD219" i="7"/>
  <c r="O254" i="7"/>
  <c r="W254" i="7"/>
  <c r="AE254" i="7"/>
  <c r="R296" i="7"/>
  <c r="Z296" i="7"/>
  <c r="AH296" i="7"/>
  <c r="S310" i="7"/>
  <c r="AA310" i="7"/>
  <c r="T324" i="7"/>
  <c r="AB324" i="7"/>
  <c r="M334" i="7"/>
  <c r="U334" i="7"/>
  <c r="P34" i="7"/>
  <c r="X34" i="7"/>
  <c r="S157" i="7"/>
  <c r="AA157" i="7"/>
  <c r="T176" i="7"/>
  <c r="AB176" i="7"/>
  <c r="O219" i="7"/>
  <c r="W219" i="7"/>
  <c r="P254" i="7"/>
  <c r="X254" i="7"/>
  <c r="S296" i="7"/>
  <c r="AA296" i="7"/>
  <c r="T310" i="7"/>
  <c r="AB310" i="7"/>
  <c r="E1" i="6" l="1"/>
  <c r="AL2" i="15" l="1"/>
  <c r="AL2" i="7"/>
  <c r="N3" i="6" l="1"/>
  <c r="O3" i="6" s="1"/>
  <c r="P3" i="6" s="1"/>
  <c r="I2" i="6"/>
  <c r="N1" i="6"/>
  <c r="O1" i="6" l="1"/>
  <c r="P1" i="6" s="1"/>
  <c r="H2" i="15" l="1"/>
  <c r="H2" i="7"/>
  <c r="E144" i="3"/>
  <c r="E143" i="3"/>
  <c r="E141" i="3"/>
  <c r="E140" i="3"/>
  <c r="E139" i="3"/>
  <c r="E138" i="3"/>
  <c r="E136" i="3"/>
  <c r="E135" i="3"/>
  <c r="E134" i="3"/>
  <c r="E133" i="3"/>
  <c r="E132" i="3"/>
  <c r="E131" i="3"/>
  <c r="E129" i="3"/>
  <c r="E128" i="3"/>
  <c r="E126" i="3"/>
  <c r="E125" i="3"/>
  <c r="E124" i="3"/>
  <c r="E123" i="3"/>
  <c r="E121" i="3"/>
  <c r="E120" i="3"/>
  <c r="E119" i="3"/>
  <c r="E118" i="3"/>
  <c r="E117" i="3"/>
  <c r="E116" i="3"/>
  <c r="E114" i="3"/>
  <c r="E113" i="3"/>
  <c r="E110" i="3"/>
  <c r="E91" i="16" l="1"/>
  <c r="E97" i="3"/>
  <c r="AK3" i="7" l="1"/>
  <c r="L2" i="15" l="1"/>
  <c r="K2" i="15"/>
  <c r="I2" i="15"/>
  <c r="J2" i="15" s="1"/>
  <c r="AF2" i="15" l="1"/>
  <c r="U2" i="15"/>
  <c r="AC2" i="15"/>
  <c r="N2" i="15"/>
  <c r="V2" i="15"/>
  <c r="AD2" i="15"/>
  <c r="O2" i="15"/>
  <c r="W2" i="15"/>
  <c r="AE2" i="15"/>
  <c r="P2" i="15"/>
  <c r="X2" i="15"/>
  <c r="AG2" i="15"/>
  <c r="Q2" i="15"/>
  <c r="Y2" i="15"/>
  <c r="AH2" i="15"/>
  <c r="R2" i="15"/>
  <c r="Z2" i="15"/>
  <c r="AI2" i="15"/>
  <c r="S2" i="15"/>
  <c r="AA2" i="15"/>
  <c r="AJ2" i="15"/>
  <c r="T2" i="15"/>
  <c r="AB2" i="15"/>
  <c r="M2" i="15"/>
  <c r="L2" i="7"/>
  <c r="K2" i="7"/>
  <c r="I2" i="7"/>
  <c r="J2" i="7" s="1"/>
  <c r="R2" i="7" l="1"/>
  <c r="Z2" i="7"/>
  <c r="AI2" i="7"/>
  <c r="S2" i="7"/>
  <c r="AA2" i="7"/>
  <c r="M2" i="7"/>
  <c r="AE2" i="7"/>
  <c r="T2" i="7"/>
  <c r="AB2" i="7"/>
  <c r="AJ2" i="7"/>
  <c r="U2" i="7"/>
  <c r="AC2" i="7"/>
  <c r="N2" i="7"/>
  <c r="V2" i="7"/>
  <c r="AD2" i="7"/>
  <c r="O2" i="7"/>
  <c r="W2" i="7"/>
  <c r="AF2" i="7"/>
  <c r="P2" i="7"/>
  <c r="X2" i="7"/>
  <c r="AG2" i="7"/>
  <c r="Q2" i="7"/>
  <c r="Y2" i="7"/>
  <c r="AH2" i="7"/>
  <c r="AK3" i="15"/>
  <c r="H2" i="6" l="1"/>
  <c r="E5" i="6" s="1"/>
  <c r="E2" i="6"/>
  <c r="E4" i="6" l="1"/>
  <c r="E6" i="6" s="1"/>
  <c r="F2" i="6"/>
  <c r="G2" i="6" s="1"/>
  <c r="E3" i="6" s="1"/>
  <c r="F1" i="6" l="1"/>
  <c r="G1" i="6" s="1"/>
  <c r="F6" i="6" l="1"/>
  <c r="G6" i="6" s="1"/>
  <c r="E7" i="6" s="1"/>
  <c r="AK1" i="15" s="1"/>
  <c r="A1" i="16"/>
  <c r="B2" i="6"/>
  <c r="C2" i="6" s="1"/>
  <c r="AK24" i="15" l="1"/>
  <c r="AK16" i="15"/>
  <c r="AK25" i="15"/>
  <c r="AK17" i="15"/>
  <c r="AK19" i="15"/>
  <c r="AK21" i="15"/>
  <c r="AK13" i="15"/>
  <c r="AK22" i="15"/>
  <c r="AK14" i="15"/>
  <c r="AK23" i="15"/>
  <c r="AK15" i="15"/>
  <c r="AK20" i="15"/>
  <c r="AK18" i="15"/>
  <c r="AK12" i="15"/>
  <c r="AK41" i="15"/>
  <c r="AK42" i="15"/>
  <c r="AK6" i="15"/>
  <c r="AK44" i="15"/>
  <c r="AK36" i="15"/>
  <c r="AK51" i="15"/>
  <c r="AK39" i="15"/>
  <c r="AK35" i="15"/>
  <c r="AK9" i="15"/>
  <c r="AK50" i="15"/>
  <c r="AK43" i="15"/>
  <c r="AK38" i="15"/>
  <c r="AK40" i="15"/>
  <c r="AK5" i="15"/>
  <c r="AK37" i="15"/>
  <c r="AK32" i="15"/>
  <c r="AK47" i="15"/>
  <c r="AK46" i="15"/>
  <c r="AK27" i="15"/>
  <c r="AK48" i="15"/>
  <c r="AK28" i="15"/>
  <c r="AK49" i="15"/>
  <c r="AK29" i="15"/>
  <c r="AK52" i="15"/>
  <c r="AK30" i="15"/>
  <c r="AK7" i="15"/>
  <c r="AK53" i="15"/>
  <c r="AK31" i="15"/>
  <c r="AK8" i="15"/>
  <c r="AK54" i="15"/>
  <c r="AK33" i="15"/>
  <c r="AK10" i="15"/>
  <c r="AK55" i="15"/>
  <c r="AK34" i="15"/>
  <c r="AK11" i="15"/>
  <c r="AK45" i="15"/>
  <c r="AK26" i="15"/>
  <c r="AK1" i="7"/>
  <c r="AK2" i="15"/>
  <c r="D4" i="3"/>
  <c r="N5" i="3" s="1"/>
  <c r="E99" i="16"/>
  <c r="E98" i="16"/>
  <c r="E97" i="16"/>
  <c r="E96" i="16"/>
  <c r="E95" i="16"/>
  <c r="E94" i="16"/>
  <c r="E93" i="16"/>
  <c r="E90" i="16"/>
  <c r="E89" i="16"/>
  <c r="E88" i="16"/>
  <c r="E87" i="16"/>
  <c r="E86" i="16"/>
  <c r="E85" i="16"/>
  <c r="E84" i="16"/>
  <c r="E83" i="16"/>
  <c r="E82" i="16"/>
  <c r="E81" i="16"/>
  <c r="E80" i="16"/>
  <c r="E79" i="16"/>
  <c r="E78" i="16"/>
  <c r="E77" i="16"/>
  <c r="E76" i="16"/>
  <c r="E75" i="16"/>
  <c r="E74" i="16"/>
  <c r="E73" i="16"/>
  <c r="E72" i="16"/>
  <c r="E71" i="16"/>
  <c r="E70" i="16"/>
  <c r="E69"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39" i="16"/>
  <c r="E38" i="16"/>
  <c r="E37" i="16"/>
  <c r="E36" i="16"/>
  <c r="E35" i="16"/>
  <c r="E34" i="16"/>
  <c r="E33" i="16"/>
  <c r="E30" i="16"/>
  <c r="E29" i="16"/>
  <c r="E28" i="16"/>
  <c r="E27" i="16"/>
  <c r="E24" i="16"/>
  <c r="E23" i="16"/>
  <c r="E22" i="16"/>
  <c r="E21" i="16"/>
  <c r="E20" i="16"/>
  <c r="E19" i="16"/>
  <c r="E18" i="16"/>
  <c r="E17" i="16"/>
  <c r="E16" i="16"/>
  <c r="E15" i="16"/>
  <c r="E14" i="16"/>
  <c r="E13" i="16"/>
  <c r="E12" i="16"/>
  <c r="E10" i="16"/>
  <c r="E9" i="16"/>
  <c r="AK324" i="7" l="1"/>
  <c r="AK191" i="7"/>
  <c r="AK334" i="7"/>
  <c r="AK205" i="7"/>
  <c r="AK323" i="7"/>
  <c r="AK190" i="7"/>
  <c r="AK219" i="7"/>
  <c r="AK333" i="7"/>
  <c r="AK254" i="7"/>
  <c r="AK34" i="7"/>
  <c r="AK268" i="7"/>
  <c r="AK282" i="7"/>
  <c r="AK62" i="7"/>
  <c r="AK267" i="7"/>
  <c r="AK309" i="7"/>
  <c r="AK322" i="7"/>
  <c r="AK189" i="7"/>
  <c r="AK175" i="7"/>
  <c r="AK48" i="7"/>
  <c r="AK33" i="7"/>
  <c r="AK281" i="7"/>
  <c r="AK47" i="7"/>
  <c r="AK252" i="7"/>
  <c r="AK176" i="7"/>
  <c r="AK61" i="7"/>
  <c r="AK266" i="7"/>
  <c r="AK296" i="7"/>
  <c r="AK332" i="7"/>
  <c r="AK203" i="7"/>
  <c r="AK60" i="7"/>
  <c r="AK279" i="7"/>
  <c r="AK157" i="7"/>
  <c r="AK280" i="7"/>
  <c r="AK174" i="7"/>
  <c r="AK295" i="7"/>
  <c r="AK217" i="7"/>
  <c r="AK307" i="7"/>
  <c r="AK204" i="7"/>
  <c r="AK156" i="7"/>
  <c r="AK308" i="7"/>
  <c r="AK331" i="7"/>
  <c r="AK202" i="7"/>
  <c r="AK32" i="7"/>
  <c r="AK216" i="7"/>
  <c r="AK46" i="7"/>
  <c r="AK251" i="7"/>
  <c r="AK59" i="7"/>
  <c r="AK31" i="7"/>
  <c r="AK264" i="7"/>
  <c r="AK44" i="7"/>
  <c r="AK155" i="7"/>
  <c r="AK188" i="7"/>
  <c r="AK173" i="7"/>
  <c r="AK278" i="7"/>
  <c r="AK58" i="7"/>
  <c r="AK321" i="7"/>
  <c r="AK306" i="7"/>
  <c r="AK172" i="7"/>
  <c r="AK265" i="7"/>
  <c r="AK215" i="7"/>
  <c r="AK320" i="7"/>
  <c r="AK201" i="7"/>
  <c r="AK404" i="7"/>
  <c r="AK293" i="7"/>
  <c r="AK154" i="7"/>
  <c r="AK330" i="7"/>
  <c r="AK250" i="7"/>
  <c r="AK30" i="7"/>
  <c r="AK410" i="7"/>
  <c r="AK405" i="7"/>
  <c r="AK187" i="7"/>
  <c r="AK413" i="7"/>
  <c r="AK294" i="7"/>
  <c r="AK412" i="7"/>
  <c r="AK407" i="7"/>
  <c r="AK218" i="7"/>
  <c r="AK408" i="7"/>
  <c r="AK292" i="7"/>
  <c r="AK153" i="7"/>
  <c r="AK402" i="7"/>
  <c r="AK45" i="7"/>
  <c r="AK400" i="7"/>
  <c r="AK397" i="7"/>
  <c r="AK395" i="7"/>
  <c r="AK388" i="7"/>
  <c r="AK380" i="7"/>
  <c r="AK372" i="7"/>
  <c r="AK389" i="7"/>
  <c r="AK381" i="7"/>
  <c r="AK373" i="7"/>
  <c r="AK390" i="7"/>
  <c r="AK382" i="7"/>
  <c r="AK409" i="7"/>
  <c r="AK401" i="7"/>
  <c r="AK391" i="7"/>
  <c r="AK383" i="7"/>
  <c r="AK375" i="7"/>
  <c r="AK398" i="7"/>
  <c r="AK396" i="7"/>
  <c r="AK392" i="7"/>
  <c r="AK393" i="7"/>
  <c r="AK385" i="7"/>
  <c r="AK403" i="7"/>
  <c r="AK387" i="7"/>
  <c r="AK394" i="7"/>
  <c r="AK370" i="7"/>
  <c r="AK369" i="7"/>
  <c r="AK368" i="7"/>
  <c r="AK411" i="7"/>
  <c r="AK376" i="7"/>
  <c r="AK367" i="7"/>
  <c r="AK360" i="7"/>
  <c r="AK352" i="7"/>
  <c r="AK277" i="7"/>
  <c r="AK171" i="7"/>
  <c r="AK290" i="7"/>
  <c r="AK366" i="7"/>
  <c r="AK361" i="7"/>
  <c r="AK406" i="7"/>
  <c r="AK399" i="7"/>
  <c r="AK386" i="7"/>
  <c r="AK379" i="7"/>
  <c r="AK378" i="7"/>
  <c r="AK377" i="7"/>
  <c r="AK371" i="7"/>
  <c r="AK358" i="7"/>
  <c r="AK357" i="7"/>
  <c r="AK356" i="7"/>
  <c r="AK329" i="7"/>
  <c r="AK305" i="7"/>
  <c r="AK328" i="7"/>
  <c r="AK304" i="7"/>
  <c r="AK42" i="7"/>
  <c r="AK247" i="7"/>
  <c r="AK374" i="7"/>
  <c r="AK384" i="7"/>
  <c r="AK363" i="7"/>
  <c r="AK319" i="7"/>
  <c r="AK291" i="7"/>
  <c r="AK29" i="7"/>
  <c r="AK318" i="7"/>
  <c r="AK310" i="7"/>
  <c r="AK253" i="7"/>
  <c r="AK362" i="7"/>
  <c r="AK359" i="7"/>
  <c r="AK263" i="7"/>
  <c r="AK214" i="7"/>
  <c r="AK185" i="7"/>
  <c r="AK151" i="7"/>
  <c r="AK364" i="7"/>
  <c r="AK349" i="7"/>
  <c r="AK365" i="7"/>
  <c r="AK350" i="7"/>
  <c r="AK353" i="7"/>
  <c r="AK351" i="7"/>
  <c r="AK152" i="7"/>
  <c r="AK276" i="7"/>
  <c r="AK228" i="7"/>
  <c r="AK28" i="7"/>
  <c r="AK317" i="7"/>
  <c r="AK55" i="7"/>
  <c r="AK260" i="7"/>
  <c r="AK355" i="7"/>
  <c r="AK239" i="7"/>
  <c r="AK249" i="7"/>
  <c r="AK186" i="7"/>
  <c r="AK303" i="7"/>
  <c r="AK237" i="7"/>
  <c r="AK212" i="7"/>
  <c r="AK262" i="7"/>
  <c r="AK199" i="7"/>
  <c r="AK229" i="7"/>
  <c r="AK27" i="7"/>
  <c r="AK261" i="7"/>
  <c r="AK198" i="7"/>
  <c r="AK169" i="7"/>
  <c r="AK236" i="7"/>
  <c r="AK40" i="7"/>
  <c r="AK200" i="7"/>
  <c r="AK57" i="7"/>
  <c r="AK43" i="7"/>
  <c r="AK213" i="7"/>
  <c r="AK170" i="7"/>
  <c r="AK327" i="7"/>
  <c r="AK184" i="7"/>
  <c r="AK150" i="7"/>
  <c r="AK275" i="7"/>
  <c r="AK168" i="7"/>
  <c r="AK54" i="7"/>
  <c r="AK245" i="7"/>
  <c r="AK53" i="7"/>
  <c r="AK234" i="7"/>
  <c r="AK226" i="7"/>
  <c r="AK197" i="7"/>
  <c r="AK259" i="7"/>
  <c r="AK148" i="7"/>
  <c r="AK244" i="7"/>
  <c r="AK52" i="7"/>
  <c r="AK56" i="7"/>
  <c r="AK302" i="7"/>
  <c r="AK274" i="7"/>
  <c r="AK273" i="7"/>
  <c r="AK167" i="7"/>
  <c r="AK354" i="7"/>
  <c r="AK238" i="7"/>
  <c r="AK289" i="7"/>
  <c r="AK301" i="7"/>
  <c r="AK41" i="7"/>
  <c r="AK246" i="7"/>
  <c r="AK211" i="7"/>
  <c r="AK210" i="7"/>
  <c r="AK300" i="7"/>
  <c r="AK195" i="7"/>
  <c r="AK285" i="7"/>
  <c r="AK248" i="7"/>
  <c r="AK326" i="7"/>
  <c r="AK183" i="7"/>
  <c r="AK235" i="7"/>
  <c r="AK258" i="7"/>
  <c r="AK223" i="7"/>
  <c r="AK23" i="7"/>
  <c r="AK316" i="7"/>
  <c r="AK233" i="7"/>
  <c r="AK196" i="7"/>
  <c r="AK149" i="7"/>
  <c r="AK25" i="7"/>
  <c r="AK24" i="7"/>
  <c r="AK146" i="7"/>
  <c r="AK242" i="7"/>
  <c r="AK50" i="7"/>
  <c r="AK26" i="7"/>
  <c r="AK181" i="7"/>
  <c r="AK243" i="7"/>
  <c r="AK194" i="7"/>
  <c r="AK284" i="7"/>
  <c r="AK179" i="7"/>
  <c r="AK142" i="7"/>
  <c r="AK288" i="7"/>
  <c r="AK209" i="7"/>
  <c r="AK166" i="7"/>
  <c r="AK257" i="7"/>
  <c r="AK232" i="7"/>
  <c r="AK145" i="7"/>
  <c r="AK36" i="7"/>
  <c r="AK136" i="7"/>
  <c r="AK128" i="7"/>
  <c r="AK286" i="7"/>
  <c r="AK299" i="7"/>
  <c r="AK270" i="7"/>
  <c r="AK22" i="7"/>
  <c r="AK225" i="7"/>
  <c r="AK38" i="7"/>
  <c r="AK144" i="7"/>
  <c r="AK143" i="7"/>
  <c r="AK137" i="7"/>
  <c r="AK130" i="7"/>
  <c r="AK122" i="7"/>
  <c r="AK287" i="7"/>
  <c r="AK224" i="7"/>
  <c r="AK141" i="7"/>
  <c r="AK139" i="7"/>
  <c r="AK131" i="7"/>
  <c r="AK123" i="7"/>
  <c r="AK115" i="7"/>
  <c r="AK227" i="7"/>
  <c r="AK182" i="7"/>
  <c r="AK39" i="7"/>
  <c r="AK208" i="7"/>
  <c r="AK165" i="7"/>
  <c r="AK37" i="7"/>
  <c r="AK132" i="7"/>
  <c r="AK147" i="7"/>
  <c r="AK51" i="7"/>
  <c r="AK298" i="7"/>
  <c r="AK256" i="7"/>
  <c r="AK222" i="7"/>
  <c r="AK207" i="7"/>
  <c r="AK193" i="7"/>
  <c r="AK138" i="7"/>
  <c r="AK134" i="7"/>
  <c r="AK272" i="7"/>
  <c r="AK271" i="7"/>
  <c r="AK180" i="7"/>
  <c r="AK164" i="7"/>
  <c r="AK140" i="7"/>
  <c r="AK135" i="7"/>
  <c r="AK127" i="7"/>
  <c r="AK119" i="7"/>
  <c r="AK121" i="7"/>
  <c r="AK117" i="7"/>
  <c r="AK109" i="7"/>
  <c r="AK101" i="7"/>
  <c r="AK93" i="7"/>
  <c r="AK120" i="7"/>
  <c r="AK110" i="7"/>
  <c r="AK102" i="7"/>
  <c r="AK94" i="7"/>
  <c r="AK86" i="7"/>
  <c r="AK78" i="7"/>
  <c r="AK133" i="7"/>
  <c r="AK126" i="7"/>
  <c r="AK118" i="7"/>
  <c r="AK111" i="7"/>
  <c r="AK103" i="7"/>
  <c r="AK95" i="7"/>
  <c r="AK87" i="7"/>
  <c r="AK79" i="7"/>
  <c r="AK112" i="7"/>
  <c r="AK104" i="7"/>
  <c r="AK96" i="7"/>
  <c r="AK88" i="7"/>
  <c r="AK80" i="7"/>
  <c r="AK105" i="7"/>
  <c r="AK125" i="7"/>
  <c r="AK106" i="7"/>
  <c r="AK98" i="7"/>
  <c r="AK90" i="7"/>
  <c r="AK82" i="7"/>
  <c r="AK89" i="7"/>
  <c r="AK458" i="7"/>
  <c r="AK447" i="7"/>
  <c r="AK434" i="7"/>
  <c r="AK348" i="7"/>
  <c r="AK336" i="7"/>
  <c r="AK269" i="7"/>
  <c r="AK163" i="7"/>
  <c r="AK19" i="7"/>
  <c r="AK99" i="7"/>
  <c r="AK91" i="7"/>
  <c r="AK83" i="7"/>
  <c r="AK459" i="7"/>
  <c r="AK448" i="7"/>
  <c r="AK436" i="7"/>
  <c r="AK415" i="7"/>
  <c r="AK337" i="7"/>
  <c r="AK283" i="7"/>
  <c r="AK114" i="7"/>
  <c r="AK113" i="7"/>
  <c r="AK100" i="7"/>
  <c r="AK92" i="7"/>
  <c r="AK460" i="7"/>
  <c r="AK449" i="7"/>
  <c r="AK438" i="7"/>
  <c r="AK417" i="7"/>
  <c r="AK339" i="7"/>
  <c r="AK297" i="7"/>
  <c r="AK461" i="7"/>
  <c r="AK450" i="7"/>
  <c r="AK440" i="7"/>
  <c r="AK418" i="7"/>
  <c r="AK341" i="7"/>
  <c r="AK129" i="7"/>
  <c r="AK462" i="7"/>
  <c r="AK451" i="7"/>
  <c r="AK441" i="7"/>
  <c r="AK419" i="7"/>
  <c r="AK342" i="7"/>
  <c r="AK314" i="7"/>
  <c r="AK221" i="7"/>
  <c r="AK49" i="7"/>
  <c r="AK107" i="7"/>
  <c r="AK85" i="7"/>
  <c r="AK464" i="7"/>
  <c r="AK452" i="7"/>
  <c r="AK442" i="7"/>
  <c r="AK430" i="7"/>
  <c r="AK343" i="7"/>
  <c r="AK315" i="7"/>
  <c r="AK231" i="7"/>
  <c r="AK64" i="7"/>
  <c r="AK13" i="7"/>
  <c r="AK76" i="7"/>
  <c r="AK68" i="7"/>
  <c r="AK124" i="7"/>
  <c r="AK108" i="7"/>
  <c r="AK81" i="7"/>
  <c r="AK445" i="7"/>
  <c r="AK192" i="7"/>
  <c r="AK7" i="7"/>
  <c r="AK67" i="7"/>
  <c r="AK456" i="7"/>
  <c r="AK255" i="7"/>
  <c r="AK17" i="7"/>
  <c r="AK6" i="7"/>
  <c r="AK240" i="7"/>
  <c r="AK325" i="7"/>
  <c r="AK206" i="7"/>
  <c r="AK21" i="7"/>
  <c r="AK72" i="7"/>
  <c r="AK70" i="7"/>
  <c r="AK347" i="7"/>
  <c r="AK344" i="7"/>
  <c r="AK312" i="7"/>
  <c r="AK74" i="7"/>
  <c r="AK437" i="7"/>
  <c r="AK431" i="7"/>
  <c r="AK35" i="7"/>
  <c r="AK5" i="7"/>
  <c r="AK457" i="7"/>
  <c r="AK84" i="7"/>
  <c r="AK443" i="7"/>
  <c r="AK335" i="7"/>
  <c r="AK178" i="7"/>
  <c r="AK66" i="7"/>
  <c r="AK116" i="7"/>
  <c r="AK97" i="7"/>
  <c r="AK454" i="7"/>
  <c r="AK346" i="7"/>
  <c r="AK241" i="7"/>
  <c r="AK71" i="7"/>
  <c r="AK69" i="7"/>
  <c r="AK15" i="7"/>
  <c r="AK432" i="7"/>
  <c r="AK20" i="7"/>
  <c r="AK77" i="7"/>
  <c r="AK8" i="7"/>
  <c r="AK466" i="7"/>
  <c r="AK75" i="7"/>
  <c r="AK73" i="7"/>
  <c r="AK428" i="7"/>
  <c r="AK420" i="7"/>
  <c r="AK11" i="7"/>
  <c r="AK439" i="7"/>
  <c r="AK429" i="7"/>
  <c r="AK421" i="7"/>
  <c r="AK12" i="7"/>
  <c r="AK424" i="7"/>
  <c r="AK160" i="7"/>
  <c r="AK425" i="7"/>
  <c r="AK161" i="7"/>
  <c r="AK427" i="7"/>
  <c r="AK177" i="7"/>
  <c r="AK10" i="7"/>
  <c r="AK345" i="7"/>
  <c r="AK9" i="7"/>
  <c r="AK18" i="7"/>
  <c r="AK435" i="7"/>
  <c r="AK230" i="7"/>
  <c r="AK422" i="7"/>
  <c r="AK162" i="7"/>
  <c r="AK444" i="7"/>
  <c r="AK311" i="7"/>
  <c r="AK426" i="7"/>
  <c r="AK446" i="7"/>
  <c r="AK313" i="7"/>
  <c r="AK423" i="7"/>
  <c r="AK453" i="7"/>
  <c r="AK338" i="7"/>
  <c r="AK14" i="7"/>
  <c r="AK455" i="7"/>
  <c r="AK340" i="7"/>
  <c r="AK16" i="7"/>
  <c r="AK158" i="7"/>
  <c r="AK463" i="7"/>
  <c r="AK414" i="7"/>
  <c r="AK63" i="7"/>
  <c r="AK159" i="7"/>
  <c r="AK433" i="7"/>
  <c r="AK220" i="7"/>
  <c r="AK465" i="7"/>
  <c r="AK65" i="7"/>
  <c r="AK416" i="7"/>
  <c r="AK2" i="7"/>
  <c r="G138" i="3"/>
  <c r="G128" i="3"/>
  <c r="G118" i="3"/>
  <c r="G139" i="3"/>
  <c r="G129" i="3"/>
  <c r="G131" i="3"/>
  <c r="G141" i="3"/>
  <c r="G132" i="3"/>
  <c r="G121" i="3"/>
  <c r="G110" i="3"/>
  <c r="G144" i="3"/>
  <c r="G124" i="3"/>
  <c r="G125" i="3"/>
  <c r="G143" i="3"/>
  <c r="G133" i="3"/>
  <c r="G123" i="3"/>
  <c r="G113" i="3"/>
  <c r="G134" i="3"/>
  <c r="G114" i="3"/>
  <c r="G135" i="3"/>
  <c r="G116" i="3"/>
  <c r="G136" i="3"/>
  <c r="G126" i="3"/>
  <c r="G117" i="3"/>
  <c r="G119" i="3"/>
  <c r="G140" i="3"/>
  <c r="G120" i="3"/>
  <c r="G97" i="3"/>
  <c r="G98" i="3"/>
  <c r="B5" i="16"/>
  <c r="N5" i="16" s="1"/>
  <c r="G73" i="16" s="1"/>
  <c r="E75" i="3"/>
  <c r="E10" i="3"/>
  <c r="E12" i="3"/>
  <c r="E13" i="3"/>
  <c r="E14" i="3"/>
  <c r="E15" i="3"/>
  <c r="E16" i="3"/>
  <c r="E17" i="3"/>
  <c r="E18" i="3"/>
  <c r="E19" i="3"/>
  <c r="E20" i="3"/>
  <c r="E21" i="3"/>
  <c r="E22" i="3"/>
  <c r="E23" i="3"/>
  <c r="E24" i="3"/>
  <c r="E25" i="3"/>
  <c r="E26" i="3"/>
  <c r="E27" i="3"/>
  <c r="E28" i="3"/>
  <c r="E29" i="3"/>
  <c r="E30" i="3"/>
  <c r="E31" i="3"/>
  <c r="E32" i="3"/>
  <c r="E33" i="3"/>
  <c r="E35" i="3"/>
  <c r="E36" i="3"/>
  <c r="E37" i="3"/>
  <c r="E38" i="3"/>
  <c r="E39" i="3"/>
  <c r="E40" i="3"/>
  <c r="E41" i="3"/>
  <c r="E42" i="3"/>
  <c r="E43" i="3"/>
  <c r="E44" i="3"/>
  <c r="E45" i="3"/>
  <c r="E47" i="3"/>
  <c r="E48" i="3"/>
  <c r="E49" i="3"/>
  <c r="E50" i="3"/>
  <c r="E51" i="3"/>
  <c r="E52" i="3"/>
  <c r="E53" i="3"/>
  <c r="E54" i="3"/>
  <c r="E55" i="3"/>
  <c r="E56" i="3"/>
  <c r="E57" i="3"/>
  <c r="E58" i="3"/>
  <c r="E59" i="3"/>
  <c r="E60" i="3"/>
  <c r="E61" i="3"/>
  <c r="E62" i="3"/>
  <c r="E63" i="3"/>
  <c r="E64" i="3"/>
  <c r="E65" i="3"/>
  <c r="E66" i="3"/>
  <c r="E67" i="3"/>
  <c r="E68" i="3"/>
  <c r="E69" i="3"/>
  <c r="E70" i="3"/>
  <c r="E71" i="3"/>
  <c r="E72" i="3"/>
  <c r="E73" i="3"/>
  <c r="E76" i="3"/>
  <c r="E77" i="3"/>
  <c r="E78" i="3"/>
  <c r="E79" i="3"/>
  <c r="E80" i="3"/>
  <c r="E81" i="3"/>
  <c r="E82" i="3"/>
  <c r="E83" i="3"/>
  <c r="E84" i="3"/>
  <c r="E85" i="3"/>
  <c r="E86" i="3"/>
  <c r="E87" i="3"/>
  <c r="E88" i="3"/>
  <c r="E89" i="3"/>
  <c r="E90" i="3"/>
  <c r="E91" i="3"/>
  <c r="E92" i="3"/>
  <c r="E93" i="3"/>
  <c r="E94" i="3"/>
  <c r="E95" i="3"/>
  <c r="E96" i="3"/>
  <c r="E99" i="3"/>
  <c r="E100" i="3"/>
  <c r="E101" i="3"/>
  <c r="E102" i="3"/>
  <c r="E103" i="3"/>
  <c r="E104" i="3"/>
  <c r="E105" i="3"/>
  <c r="E9" i="3"/>
  <c r="G91" i="16" l="1"/>
  <c r="G92" i="16"/>
  <c r="N6" i="16"/>
  <c r="G9" i="16"/>
  <c r="G10" i="16"/>
  <c r="G18" i="16"/>
  <c r="G33" i="16"/>
  <c r="G17" i="16"/>
  <c r="G24" i="16"/>
  <c r="G98" i="16"/>
  <c r="G99" i="16"/>
  <c r="G101" i="16"/>
  <c r="G96" i="16"/>
  <c r="G97" i="16"/>
  <c r="G95" i="16"/>
  <c r="G94" i="16"/>
  <c r="G93" i="16"/>
  <c r="G87" i="16"/>
  <c r="G88" i="16"/>
  <c r="G89" i="16"/>
  <c r="G84" i="16"/>
  <c r="G90" i="16"/>
  <c r="G86" i="16"/>
  <c r="G80" i="16"/>
  <c r="G81" i="16"/>
  <c r="G79" i="16"/>
  <c r="G83" i="16"/>
  <c r="G75" i="16"/>
  <c r="G76" i="16"/>
  <c r="G85" i="16"/>
  <c r="G78" i="16"/>
  <c r="G74" i="16"/>
  <c r="G69" i="16"/>
  <c r="G70" i="16"/>
  <c r="G77" i="16"/>
  <c r="G71" i="16"/>
  <c r="G58" i="16"/>
  <c r="G59" i="16"/>
  <c r="G60" i="16"/>
  <c r="G82" i="16"/>
  <c r="G61" i="16"/>
  <c r="G62" i="16"/>
  <c r="G54" i="16"/>
  <c r="G64" i="16"/>
  <c r="G72" i="16"/>
  <c r="G56" i="16"/>
  <c r="G57" i="16"/>
  <c r="G47" i="16"/>
  <c r="G48" i="16"/>
  <c r="G49" i="16"/>
  <c r="G50" i="16"/>
  <c r="G51" i="16"/>
  <c r="G43" i="16"/>
  <c r="G63" i="16"/>
  <c r="G52" i="16"/>
  <c r="G44" i="16"/>
  <c r="G38" i="16"/>
  <c r="G39" i="16"/>
  <c r="G34" i="16"/>
  <c r="G53" i="16"/>
  <c r="G46" i="16"/>
  <c r="G65" i="16"/>
  <c r="G45" i="16"/>
  <c r="G41" i="16"/>
  <c r="G35" i="16"/>
  <c r="G42" i="16"/>
  <c r="G36" i="16"/>
  <c r="G37" i="16"/>
  <c r="G16" i="16"/>
  <c r="G23" i="16"/>
  <c r="G30" i="16"/>
  <c r="AL5" i="16"/>
  <c r="G22" i="16"/>
  <c r="G29" i="16"/>
  <c r="G15" i="16"/>
  <c r="G21" i="16"/>
  <c r="G28" i="16"/>
  <c r="G14" i="16"/>
  <c r="G27" i="16"/>
  <c r="G55" i="16"/>
  <c r="G13" i="16"/>
  <c r="G20" i="16"/>
  <c r="G12" i="16"/>
  <c r="G19" i="16"/>
  <c r="H91" i="16" l="1"/>
  <c r="H92" i="16"/>
  <c r="O6" i="16"/>
  <c r="H98" i="16"/>
  <c r="H99" i="16"/>
  <c r="H101" i="16"/>
  <c r="H94" i="16"/>
  <c r="H97" i="16"/>
  <c r="H96" i="16"/>
  <c r="H95" i="16"/>
  <c r="H88" i="16"/>
  <c r="H89" i="16"/>
  <c r="H90" i="16"/>
  <c r="H86" i="16"/>
  <c r="H85" i="16"/>
  <c r="H81" i="16"/>
  <c r="H93" i="16"/>
  <c r="H84" i="16"/>
  <c r="H82" i="16"/>
  <c r="H77" i="16"/>
  <c r="H87" i="16"/>
  <c r="H83" i="16"/>
  <c r="H80" i="16"/>
  <c r="H76" i="16"/>
  <c r="H78" i="16"/>
  <c r="H79" i="16"/>
  <c r="H74" i="16"/>
  <c r="H75" i="16"/>
  <c r="H69" i="16"/>
  <c r="H70" i="16"/>
  <c r="H71" i="16"/>
  <c r="H72" i="16"/>
  <c r="H59" i="16"/>
  <c r="H60" i="16"/>
  <c r="H61" i="16"/>
  <c r="H62" i="16"/>
  <c r="H63" i="16"/>
  <c r="H55" i="16"/>
  <c r="H65" i="16"/>
  <c r="H57" i="16"/>
  <c r="H47" i="16"/>
  <c r="H58" i="16"/>
  <c r="H48" i="16"/>
  <c r="H64" i="16"/>
  <c r="H49" i="16"/>
  <c r="H73" i="16"/>
  <c r="H50" i="16"/>
  <c r="H54" i="16"/>
  <c r="H51" i="16"/>
  <c r="H52" i="16"/>
  <c r="H44" i="16"/>
  <c r="H53" i="16"/>
  <c r="H45" i="16"/>
  <c r="H43" i="16"/>
  <c r="H38" i="16"/>
  <c r="H39" i="16"/>
  <c r="H34" i="16"/>
  <c r="H46" i="16"/>
  <c r="H41" i="16"/>
  <c r="H35" i="16"/>
  <c r="H56" i="16"/>
  <c r="H42" i="16"/>
  <c r="H36" i="16"/>
  <c r="H37" i="16"/>
  <c r="H20" i="16"/>
  <c r="H13" i="16"/>
  <c r="H27" i="16"/>
  <c r="H14" i="16"/>
  <c r="H28" i="16"/>
  <c r="H21" i="16"/>
  <c r="H15" i="16"/>
  <c r="H29" i="16"/>
  <c r="H22" i="16"/>
  <c r="BJ5" i="16"/>
  <c r="H30" i="16"/>
  <c r="H23" i="16"/>
  <c r="H16" i="16"/>
  <c r="H24" i="16"/>
  <c r="H17" i="16"/>
  <c r="H9" i="16"/>
  <c r="H33" i="16"/>
  <c r="H18" i="16"/>
  <c r="H10" i="16"/>
  <c r="AL6" i="16"/>
  <c r="H12" i="16"/>
  <c r="H19" i="16"/>
  <c r="I91" i="16" l="1"/>
  <c r="I92" i="16"/>
  <c r="CH5" i="16"/>
  <c r="P6" i="16"/>
  <c r="AM6" i="16"/>
  <c r="I98" i="16"/>
  <c r="I99" i="16"/>
  <c r="I101" i="16"/>
  <c r="I95" i="16"/>
  <c r="I96" i="16"/>
  <c r="I97" i="16"/>
  <c r="I90" i="16"/>
  <c r="I94" i="16"/>
  <c r="I93" i="16"/>
  <c r="I88" i="16"/>
  <c r="I89" i="16"/>
  <c r="I86" i="16"/>
  <c r="I85" i="16"/>
  <c r="I87" i="16"/>
  <c r="I84" i="16"/>
  <c r="I82" i="16"/>
  <c r="I83" i="16"/>
  <c r="I78" i="16"/>
  <c r="I80" i="16"/>
  <c r="I75" i="16"/>
  <c r="I81" i="16"/>
  <c r="I79" i="16"/>
  <c r="I77" i="16"/>
  <c r="I76" i="16"/>
  <c r="I69" i="16"/>
  <c r="I70" i="16"/>
  <c r="I71" i="16"/>
  <c r="I72" i="16"/>
  <c r="I73" i="16"/>
  <c r="I60" i="16"/>
  <c r="I74" i="16"/>
  <c r="I61" i="16"/>
  <c r="I62" i="16"/>
  <c r="I54" i="16"/>
  <c r="I63" i="16"/>
  <c r="I55" i="16"/>
  <c r="I64" i="16"/>
  <c r="I56" i="16"/>
  <c r="I58" i="16"/>
  <c r="I57" i="16"/>
  <c r="I48" i="16"/>
  <c r="I49" i="16"/>
  <c r="I50" i="16"/>
  <c r="I51" i="16"/>
  <c r="I43" i="16"/>
  <c r="I52" i="16"/>
  <c r="I59" i="16"/>
  <c r="I53" i="16"/>
  <c r="I45" i="16"/>
  <c r="I65" i="16"/>
  <c r="I46" i="16"/>
  <c r="I39" i="16"/>
  <c r="I34" i="16"/>
  <c r="I47" i="16"/>
  <c r="I41" i="16"/>
  <c r="I35" i="16"/>
  <c r="I42" i="16"/>
  <c r="I36" i="16"/>
  <c r="I37" i="16"/>
  <c r="I44" i="16"/>
  <c r="I27" i="16"/>
  <c r="I14" i="16"/>
  <c r="I28" i="16"/>
  <c r="I21" i="16"/>
  <c r="I15" i="16"/>
  <c r="I29" i="16"/>
  <c r="I22" i="16"/>
  <c r="I30" i="16"/>
  <c r="I23" i="16"/>
  <c r="I16" i="16"/>
  <c r="I24" i="16"/>
  <c r="I17" i="16"/>
  <c r="I9" i="16"/>
  <c r="I33" i="16"/>
  <c r="I18" i="16"/>
  <c r="I10" i="16"/>
  <c r="I38" i="16"/>
  <c r="I19" i="16"/>
  <c r="I12" i="16"/>
  <c r="BJ6" i="16"/>
  <c r="I20" i="16"/>
  <c r="I13" i="16"/>
  <c r="J91" i="16" l="1"/>
  <c r="J92" i="16"/>
  <c r="Q6" i="16"/>
  <c r="BK6" i="16"/>
  <c r="J98" i="16"/>
  <c r="J99" i="16"/>
  <c r="J101" i="16"/>
  <c r="J96" i="16"/>
  <c r="J95" i="16"/>
  <c r="J97" i="16"/>
  <c r="J90" i="16"/>
  <c r="J94" i="16"/>
  <c r="J93" i="16"/>
  <c r="J88" i="16"/>
  <c r="J89" i="16"/>
  <c r="J86" i="16"/>
  <c r="J85" i="16"/>
  <c r="J83" i="16"/>
  <c r="J87" i="16"/>
  <c r="J79" i="16"/>
  <c r="J80" i="16"/>
  <c r="J76" i="16"/>
  <c r="J81" i="16"/>
  <c r="J78" i="16"/>
  <c r="J84" i="16"/>
  <c r="J77" i="16"/>
  <c r="J82" i="16"/>
  <c r="J75" i="16"/>
  <c r="J69" i="16"/>
  <c r="J70" i="16"/>
  <c r="J71" i="16"/>
  <c r="J72" i="16"/>
  <c r="J73" i="16"/>
  <c r="J74" i="16"/>
  <c r="J61" i="16"/>
  <c r="J62" i="16"/>
  <c r="J54" i="16"/>
  <c r="J63" i="16"/>
  <c r="J55" i="16"/>
  <c r="J64" i="16"/>
  <c r="J56" i="16"/>
  <c r="J65" i="16"/>
  <c r="J57" i="16"/>
  <c r="J59" i="16"/>
  <c r="J58" i="16"/>
  <c r="J49" i="16"/>
  <c r="J60" i="16"/>
  <c r="J50" i="16"/>
  <c r="J51" i="16"/>
  <c r="J43" i="16"/>
  <c r="J52" i="16"/>
  <c r="J44" i="16"/>
  <c r="J53" i="16"/>
  <c r="J46" i="16"/>
  <c r="J47" i="16"/>
  <c r="J48" i="16"/>
  <c r="J41" i="16"/>
  <c r="J35" i="16"/>
  <c r="J42" i="16"/>
  <c r="J36" i="16"/>
  <c r="J45" i="16"/>
  <c r="J37" i="16"/>
  <c r="J38" i="16"/>
  <c r="J39" i="16"/>
  <c r="J34" i="16"/>
  <c r="J28" i="16"/>
  <c r="J21" i="16"/>
  <c r="J15" i="16"/>
  <c r="J29" i="16"/>
  <c r="J22" i="16"/>
  <c r="DF5" i="16"/>
  <c r="J30" i="16"/>
  <c r="J23" i="16"/>
  <c r="J16" i="16"/>
  <c r="J24" i="16"/>
  <c r="J17" i="16"/>
  <c r="J9" i="16"/>
  <c r="J33" i="16"/>
  <c r="J18" i="16"/>
  <c r="J10" i="16"/>
  <c r="J27" i="16"/>
  <c r="J19" i="16"/>
  <c r="J12" i="16"/>
  <c r="J20" i="16"/>
  <c r="J13" i="16"/>
  <c r="CH6" i="16"/>
  <c r="J14" i="16"/>
  <c r="AN6" i="16"/>
  <c r="K91" i="16" l="1"/>
  <c r="K92" i="16"/>
  <c r="N6" i="3"/>
  <c r="G100" i="3"/>
  <c r="G90" i="3"/>
  <c r="G82" i="3"/>
  <c r="G75" i="3"/>
  <c r="G66" i="3"/>
  <c r="G58" i="3"/>
  <c r="G50" i="3"/>
  <c r="G41" i="3"/>
  <c r="G32" i="3"/>
  <c r="G25" i="3"/>
  <c r="G17" i="3"/>
  <c r="G85" i="3"/>
  <c r="G61" i="3"/>
  <c r="G20" i="3"/>
  <c r="G105" i="3"/>
  <c r="G95" i="3"/>
  <c r="G87" i="3"/>
  <c r="G80" i="3"/>
  <c r="G71" i="3"/>
  <c r="G63" i="3"/>
  <c r="G55" i="3"/>
  <c r="G47" i="3"/>
  <c r="G38" i="3"/>
  <c r="G29" i="3"/>
  <c r="G22" i="3"/>
  <c r="G14" i="3"/>
  <c r="G69" i="3"/>
  <c r="G53" i="3"/>
  <c r="G102" i="3"/>
  <c r="G92" i="3"/>
  <c r="G84" i="3"/>
  <c r="G77" i="3"/>
  <c r="G68" i="3"/>
  <c r="G60" i="3"/>
  <c r="G52" i="3"/>
  <c r="G43" i="3"/>
  <c r="G35" i="3"/>
  <c r="G19" i="3"/>
  <c r="G93" i="3"/>
  <c r="G36" i="3"/>
  <c r="G99" i="3"/>
  <c r="G89" i="3"/>
  <c r="G81" i="3"/>
  <c r="G73" i="3"/>
  <c r="G65" i="3"/>
  <c r="G57" i="3"/>
  <c r="G49" i="3"/>
  <c r="G40" i="3"/>
  <c r="G31" i="3"/>
  <c r="G24" i="3"/>
  <c r="G16" i="3"/>
  <c r="G12" i="3"/>
  <c r="G104" i="3"/>
  <c r="G94" i="3"/>
  <c r="G86" i="3"/>
  <c r="G79" i="3"/>
  <c r="G70" i="3"/>
  <c r="G62" i="3"/>
  <c r="G54" i="3"/>
  <c r="G45" i="3"/>
  <c r="G37" i="3"/>
  <c r="G28" i="3"/>
  <c r="G21" i="3"/>
  <c r="G13" i="3"/>
  <c r="G78" i="3"/>
  <c r="G101" i="3"/>
  <c r="G91" i="3"/>
  <c r="G83" i="3"/>
  <c r="G76" i="3"/>
  <c r="G67" i="3"/>
  <c r="G59" i="3"/>
  <c r="G51" i="3"/>
  <c r="G42" i="3"/>
  <c r="G33" i="3"/>
  <c r="G26" i="3"/>
  <c r="G18" i="3"/>
  <c r="G44" i="3"/>
  <c r="G27" i="3"/>
  <c r="G96" i="3"/>
  <c r="G88" i="3"/>
  <c r="G72" i="3"/>
  <c r="G64" i="3"/>
  <c r="G56" i="3"/>
  <c r="G48" i="3"/>
  <c r="G39" i="3"/>
  <c r="G30" i="3"/>
  <c r="G23" i="3"/>
  <c r="G15" i="3"/>
  <c r="G103" i="3"/>
  <c r="R6" i="16"/>
  <c r="CI6" i="16"/>
  <c r="K98" i="16"/>
  <c r="K99" i="16"/>
  <c r="K101" i="16"/>
  <c r="K97" i="16"/>
  <c r="K94" i="16"/>
  <c r="K93" i="16"/>
  <c r="K88" i="16"/>
  <c r="K95" i="16"/>
  <c r="K89" i="16"/>
  <c r="K90" i="16"/>
  <c r="K96" i="16"/>
  <c r="K86" i="16"/>
  <c r="K85" i="16"/>
  <c r="K87" i="16"/>
  <c r="K84" i="16"/>
  <c r="K80" i="16"/>
  <c r="K83" i="16"/>
  <c r="K81" i="16"/>
  <c r="K78" i="16"/>
  <c r="K77" i="16"/>
  <c r="K82" i="16"/>
  <c r="K79" i="16"/>
  <c r="K75" i="16"/>
  <c r="K69" i="16"/>
  <c r="K70" i="16"/>
  <c r="K71" i="16"/>
  <c r="K72" i="16"/>
  <c r="K73" i="16"/>
  <c r="K74" i="16"/>
  <c r="K62" i="16"/>
  <c r="K63" i="16"/>
  <c r="K55" i="16"/>
  <c r="K64" i="16"/>
  <c r="K56" i="16"/>
  <c r="K65" i="16"/>
  <c r="K57" i="16"/>
  <c r="K76" i="16"/>
  <c r="K58" i="16"/>
  <c r="K60" i="16"/>
  <c r="K50" i="16"/>
  <c r="K51" i="16"/>
  <c r="K52" i="16"/>
  <c r="K44" i="16"/>
  <c r="K54" i="16"/>
  <c r="K53" i="16"/>
  <c r="K45" i="16"/>
  <c r="K59" i="16"/>
  <c r="K61" i="16"/>
  <c r="K47" i="16"/>
  <c r="K48" i="16"/>
  <c r="K41" i="16"/>
  <c r="K35" i="16"/>
  <c r="K46" i="16"/>
  <c r="K42" i="16"/>
  <c r="K36" i="16"/>
  <c r="K49" i="16"/>
  <c r="K37" i="16"/>
  <c r="K38" i="16"/>
  <c r="K39" i="16"/>
  <c r="K34" i="16"/>
  <c r="K29" i="16"/>
  <c r="K22" i="16"/>
  <c r="ED5" i="16"/>
  <c r="K28" i="16"/>
  <c r="K30" i="16"/>
  <c r="K23" i="16"/>
  <c r="K16" i="16"/>
  <c r="K24" i="16"/>
  <c r="K17" i="16"/>
  <c r="K9" i="16"/>
  <c r="K21" i="16"/>
  <c r="K43" i="16"/>
  <c r="K33" i="16"/>
  <c r="K18" i="16"/>
  <c r="K10" i="16"/>
  <c r="K19" i="16"/>
  <c r="K12" i="16"/>
  <c r="K20" i="16"/>
  <c r="K13" i="16"/>
  <c r="K27" i="16"/>
  <c r="K14" i="16"/>
  <c r="DF6" i="16"/>
  <c r="K15" i="16"/>
  <c r="AO6" i="16"/>
  <c r="BL6" i="16"/>
  <c r="G10" i="3"/>
  <c r="O6" i="3" l="1"/>
  <c r="N110" i="3"/>
  <c r="L91" i="16"/>
  <c r="L92" i="16"/>
  <c r="S6" i="16"/>
  <c r="DG6" i="16"/>
  <c r="AP6" i="16"/>
  <c r="BM6" i="16"/>
  <c r="L99" i="16"/>
  <c r="L101" i="16"/>
  <c r="L98" i="16"/>
  <c r="L94" i="16"/>
  <c r="L96" i="16"/>
  <c r="L95" i="16"/>
  <c r="L89" i="16"/>
  <c r="L97" i="16"/>
  <c r="L90" i="16"/>
  <c r="L85" i="16"/>
  <c r="L93" i="16"/>
  <c r="L87" i="16"/>
  <c r="L86" i="16"/>
  <c r="L84" i="16"/>
  <c r="L77" i="16"/>
  <c r="L78" i="16"/>
  <c r="L81" i="16"/>
  <c r="L88" i="16"/>
  <c r="L82" i="16"/>
  <c r="L79" i="16"/>
  <c r="L75" i="16"/>
  <c r="L70" i="16"/>
  <c r="L83" i="16"/>
  <c r="L71" i="16"/>
  <c r="L80" i="16"/>
  <c r="L72" i="16"/>
  <c r="L73" i="16"/>
  <c r="L74" i="16"/>
  <c r="L76" i="16"/>
  <c r="L63" i="16"/>
  <c r="L64" i="16"/>
  <c r="L56" i="16"/>
  <c r="L65" i="16"/>
  <c r="L57" i="16"/>
  <c r="L58" i="16"/>
  <c r="L59" i="16"/>
  <c r="L69" i="16"/>
  <c r="L61" i="16"/>
  <c r="L60" i="16"/>
  <c r="L51" i="16"/>
  <c r="L62" i="16"/>
  <c r="L52" i="16"/>
  <c r="L44" i="16"/>
  <c r="L54" i="16"/>
  <c r="L53" i="16"/>
  <c r="L45" i="16"/>
  <c r="L46" i="16"/>
  <c r="L48" i="16"/>
  <c r="L55" i="16"/>
  <c r="L49" i="16"/>
  <c r="L47" i="16"/>
  <c r="L42" i="16"/>
  <c r="L36" i="16"/>
  <c r="L37" i="16"/>
  <c r="L50" i="16"/>
  <c r="L38" i="16"/>
  <c r="L39" i="16"/>
  <c r="L34" i="16"/>
  <c r="L43" i="16"/>
  <c r="L30" i="16"/>
  <c r="L23" i="16"/>
  <c r="L16" i="16"/>
  <c r="L29" i="16"/>
  <c r="L24" i="16"/>
  <c r="L17" i="16"/>
  <c r="L9" i="16"/>
  <c r="L33" i="16"/>
  <c r="L18" i="16"/>
  <c r="L10" i="16"/>
  <c r="L22" i="16"/>
  <c r="L35" i="16"/>
  <c r="L19" i="16"/>
  <c r="L12" i="16"/>
  <c r="L41" i="16"/>
  <c r="L20" i="16"/>
  <c r="L13" i="16"/>
  <c r="L27" i="16"/>
  <c r="L14" i="16"/>
  <c r="L28" i="16"/>
  <c r="L21" i="16"/>
  <c r="L15" i="16"/>
  <c r="ED6" i="16"/>
  <c r="FB5" i="16"/>
  <c r="CJ6" i="16"/>
  <c r="B3" i="6"/>
  <c r="C3" i="6" s="1"/>
  <c r="P6" i="3" l="1"/>
  <c r="Q6" i="3" s="1"/>
  <c r="O110" i="3"/>
  <c r="M92" i="16"/>
  <c r="M91" i="16"/>
  <c r="B4" i="6"/>
  <c r="C4" i="6" s="1"/>
  <c r="T6" i="16"/>
  <c r="BN6" i="16"/>
  <c r="AQ6" i="16"/>
  <c r="M101" i="16"/>
  <c r="M98" i="16"/>
  <c r="M99" i="16"/>
  <c r="M95" i="16"/>
  <c r="M97" i="16"/>
  <c r="M93" i="16"/>
  <c r="M94" i="16"/>
  <c r="M90" i="16"/>
  <c r="M85" i="16"/>
  <c r="M86" i="16"/>
  <c r="M96" i="16"/>
  <c r="M88" i="16"/>
  <c r="M84" i="16"/>
  <c r="M87" i="16"/>
  <c r="M78" i="16"/>
  <c r="M89" i="16"/>
  <c r="M79" i="16"/>
  <c r="M82" i="16"/>
  <c r="M81" i="16"/>
  <c r="M77" i="16"/>
  <c r="M75" i="16"/>
  <c r="M83" i="16"/>
  <c r="M80" i="16"/>
  <c r="M76" i="16"/>
  <c r="M71" i="16"/>
  <c r="M72" i="16"/>
  <c r="M73" i="16"/>
  <c r="M74" i="16"/>
  <c r="M69" i="16"/>
  <c r="M70" i="16"/>
  <c r="M64" i="16"/>
  <c r="M65" i="16"/>
  <c r="M57" i="16"/>
  <c r="M58" i="16"/>
  <c r="M59" i="16"/>
  <c r="M60" i="16"/>
  <c r="M62" i="16"/>
  <c r="M52" i="16"/>
  <c r="M54" i="16"/>
  <c r="M53" i="16"/>
  <c r="M45" i="16"/>
  <c r="M46" i="16"/>
  <c r="M47" i="16"/>
  <c r="M61" i="16"/>
  <c r="M48" i="16"/>
  <c r="M63" i="16"/>
  <c r="M55" i="16"/>
  <c r="M49" i="16"/>
  <c r="M56" i="16"/>
  <c r="M50" i="16"/>
  <c r="M37" i="16"/>
  <c r="M38" i="16"/>
  <c r="M44" i="16"/>
  <c r="M39" i="16"/>
  <c r="M34" i="16"/>
  <c r="M43" i="16"/>
  <c r="M51" i="16"/>
  <c r="M41" i="16"/>
  <c r="M35" i="16"/>
  <c r="M24" i="16"/>
  <c r="M17" i="16"/>
  <c r="M9" i="16"/>
  <c r="M33" i="16"/>
  <c r="M18" i="16"/>
  <c r="M10" i="16"/>
  <c r="M19" i="16"/>
  <c r="M12" i="16"/>
  <c r="M30" i="16"/>
  <c r="M20" i="16"/>
  <c r="M13" i="16"/>
  <c r="M27" i="16"/>
  <c r="M14" i="16"/>
  <c r="M23" i="16"/>
  <c r="M36" i="16"/>
  <c r="M28" i="16"/>
  <c r="M21" i="16"/>
  <c r="M15" i="16"/>
  <c r="M42" i="16"/>
  <c r="M29" i="16"/>
  <c r="M22" i="16"/>
  <c r="FB6" i="16"/>
  <c r="M16" i="16"/>
  <c r="DH6" i="16"/>
  <c r="CK6" i="16"/>
  <c r="EE6" i="16"/>
  <c r="AL5" i="3"/>
  <c r="G107" i="3"/>
  <c r="G9" i="3"/>
  <c r="N9" i="3" s="1"/>
  <c r="N88" i="3" l="1"/>
  <c r="N99" i="3"/>
  <c r="N100" i="3"/>
  <c r="N102" i="3"/>
  <c r="N103" i="3"/>
  <c r="N104" i="3"/>
  <c r="N105" i="3"/>
  <c r="N101" i="3"/>
  <c r="N98" i="3"/>
  <c r="N87" i="3"/>
  <c r="N89" i="3"/>
  <c r="N90" i="3"/>
  <c r="N91" i="3"/>
  <c r="N93" i="3"/>
  <c r="N92" i="3"/>
  <c r="N94" i="3"/>
  <c r="N95" i="3"/>
  <c r="N96" i="3"/>
  <c r="H139" i="3"/>
  <c r="H129" i="3"/>
  <c r="H119" i="3"/>
  <c r="H120" i="3"/>
  <c r="H141" i="3"/>
  <c r="H121" i="3"/>
  <c r="H143" i="3"/>
  <c r="H133" i="3"/>
  <c r="H123" i="3"/>
  <c r="H113" i="3"/>
  <c r="H135" i="3"/>
  <c r="H116" i="3"/>
  <c r="H136" i="3"/>
  <c r="H117" i="3"/>
  <c r="H144" i="3"/>
  <c r="H134" i="3"/>
  <c r="H124" i="3"/>
  <c r="H114" i="3"/>
  <c r="H125" i="3"/>
  <c r="H126" i="3"/>
  <c r="H138" i="3"/>
  <c r="H128" i="3"/>
  <c r="H118" i="3"/>
  <c r="H140" i="3"/>
  <c r="H131" i="3"/>
  <c r="H132" i="3"/>
  <c r="H110" i="3"/>
  <c r="N82" i="3"/>
  <c r="N85" i="3"/>
  <c r="N81" i="3"/>
  <c r="N83" i="3"/>
  <c r="N86" i="3"/>
  <c r="N72" i="3"/>
  <c r="N42" i="3"/>
  <c r="N31" i="3"/>
  <c r="N32" i="3" s="1"/>
  <c r="N19" i="3"/>
  <c r="N75" i="3"/>
  <c r="N41" i="3"/>
  <c r="N30" i="3"/>
  <c r="N18" i="3"/>
  <c r="N65" i="3"/>
  <c r="N68" i="3" s="1"/>
  <c r="N39" i="3"/>
  <c r="N40" i="3"/>
  <c r="N15" i="3"/>
  <c r="N16" i="3" s="1"/>
  <c r="N97" i="3"/>
  <c r="N48" i="3"/>
  <c r="N38" i="3"/>
  <c r="N29" i="3"/>
  <c r="N14" i="3"/>
  <c r="N80" i="3"/>
  <c r="N47" i="3"/>
  <c r="N28" i="3"/>
  <c r="N13" i="3"/>
  <c r="N77" i="3"/>
  <c r="N45" i="3"/>
  <c r="N27" i="3"/>
  <c r="N10" i="3"/>
  <c r="N144" i="3" s="1"/>
  <c r="N76" i="3"/>
  <c r="N44" i="3"/>
  <c r="N35" i="3"/>
  <c r="N21" i="3"/>
  <c r="N22" i="3" s="1"/>
  <c r="N73" i="3"/>
  <c r="N43" i="3"/>
  <c r="N33" i="3"/>
  <c r="N20" i="3"/>
  <c r="N84" i="3"/>
  <c r="Q110" i="3"/>
  <c r="Q9" i="3" s="1"/>
  <c r="O9" i="3"/>
  <c r="P110" i="3"/>
  <c r="P9" i="3" s="1"/>
  <c r="H97" i="3"/>
  <c r="H98" i="3"/>
  <c r="H12" i="3"/>
  <c r="B5" i="6"/>
  <c r="C5" i="6" s="1"/>
  <c r="AL6" i="3"/>
  <c r="H105" i="3"/>
  <c r="H95" i="3"/>
  <c r="H87" i="3"/>
  <c r="H80" i="3"/>
  <c r="H71" i="3"/>
  <c r="H63" i="3"/>
  <c r="H55" i="3"/>
  <c r="H47" i="3"/>
  <c r="H38" i="3"/>
  <c r="H29" i="3"/>
  <c r="H22" i="3"/>
  <c r="H14" i="3"/>
  <c r="H75" i="3"/>
  <c r="H41" i="3"/>
  <c r="H102" i="3"/>
  <c r="H92" i="3"/>
  <c r="H84" i="3"/>
  <c r="H77" i="3"/>
  <c r="H68" i="3"/>
  <c r="H60" i="3"/>
  <c r="H52" i="3"/>
  <c r="H43" i="3"/>
  <c r="H35" i="3"/>
  <c r="H19" i="3"/>
  <c r="H32" i="3"/>
  <c r="H99" i="3"/>
  <c r="H89" i="3"/>
  <c r="H81" i="3"/>
  <c r="H73" i="3"/>
  <c r="H65" i="3"/>
  <c r="H57" i="3"/>
  <c r="H49" i="3"/>
  <c r="H40" i="3"/>
  <c r="H31" i="3"/>
  <c r="H24" i="3"/>
  <c r="H16" i="3"/>
  <c r="H82" i="3"/>
  <c r="H104" i="3"/>
  <c r="H94" i="3"/>
  <c r="H86" i="3"/>
  <c r="H79" i="3"/>
  <c r="H70" i="3"/>
  <c r="H62" i="3"/>
  <c r="H54" i="3"/>
  <c r="H45" i="3"/>
  <c r="H37" i="3"/>
  <c r="H28" i="3"/>
  <c r="H21" i="3"/>
  <c r="H13" i="3"/>
  <c r="H90" i="3"/>
  <c r="H66" i="3"/>
  <c r="H50" i="3"/>
  <c r="H101" i="3"/>
  <c r="H91" i="3"/>
  <c r="H83" i="3"/>
  <c r="H76" i="3"/>
  <c r="H67" i="3"/>
  <c r="H59" i="3"/>
  <c r="H51" i="3"/>
  <c r="H42" i="3"/>
  <c r="H33" i="3"/>
  <c r="H26" i="3"/>
  <c r="H18" i="3"/>
  <c r="H58" i="3"/>
  <c r="H25" i="3"/>
  <c r="H96" i="3"/>
  <c r="H88" i="3"/>
  <c r="H72" i="3"/>
  <c r="H64" i="3"/>
  <c r="H56" i="3"/>
  <c r="H48" i="3"/>
  <c r="H39" i="3"/>
  <c r="H30" i="3"/>
  <c r="H23" i="3"/>
  <c r="H15" i="3"/>
  <c r="H100" i="3"/>
  <c r="H103" i="3"/>
  <c r="H93" i="3"/>
  <c r="H85" i="3"/>
  <c r="H78" i="3"/>
  <c r="H69" i="3"/>
  <c r="H61" i="3"/>
  <c r="H53" i="3"/>
  <c r="H44" i="3"/>
  <c r="H36" i="3"/>
  <c r="H27" i="3"/>
  <c r="H20" i="3"/>
  <c r="H17" i="3"/>
  <c r="U6" i="16"/>
  <c r="EF6" i="16"/>
  <c r="DI6" i="16"/>
  <c r="AR6" i="16"/>
  <c r="CL6" i="16"/>
  <c r="FC6" i="16"/>
  <c r="BO6" i="16"/>
  <c r="R6" i="3"/>
  <c r="H10" i="3"/>
  <c r="H9" i="3"/>
  <c r="BJ5" i="3"/>
  <c r="H107" i="3"/>
  <c r="Q88" i="3" l="1"/>
  <c r="O88" i="3"/>
  <c r="P88" i="3"/>
  <c r="P99" i="3"/>
  <c r="P98" i="3"/>
  <c r="P102" i="3"/>
  <c r="P100" i="3"/>
  <c r="P103" i="3"/>
  <c r="P105" i="3"/>
  <c r="P101" i="3"/>
  <c r="P104" i="3"/>
  <c r="Q100" i="3"/>
  <c r="Q99" i="3"/>
  <c r="Q101" i="3"/>
  <c r="Q98" i="3"/>
  <c r="Q104" i="3"/>
  <c r="Q102" i="3"/>
  <c r="Q103" i="3"/>
  <c r="Q105" i="3"/>
  <c r="O98" i="3"/>
  <c r="O102" i="3"/>
  <c r="O101" i="3"/>
  <c r="O100" i="3"/>
  <c r="O99" i="3"/>
  <c r="O105" i="3"/>
  <c r="O104" i="3"/>
  <c r="O103" i="3"/>
  <c r="O87" i="3"/>
  <c r="O90" i="3"/>
  <c r="O89" i="3"/>
  <c r="O93" i="3"/>
  <c r="O92" i="3"/>
  <c r="O96" i="3"/>
  <c r="O95" i="3"/>
  <c r="O94" i="3"/>
  <c r="O91" i="3"/>
  <c r="Q87" i="3"/>
  <c r="Q89" i="3"/>
  <c r="Q91" i="3"/>
  <c r="Q93" i="3"/>
  <c r="Q95" i="3"/>
  <c r="Q94" i="3"/>
  <c r="Q96" i="3"/>
  <c r="Q90" i="3"/>
  <c r="Q92" i="3"/>
  <c r="P87" i="3"/>
  <c r="P90" i="3"/>
  <c r="P89" i="3"/>
  <c r="P91" i="3"/>
  <c r="P93" i="3"/>
  <c r="P92" i="3"/>
  <c r="P94" i="3"/>
  <c r="P96" i="3"/>
  <c r="P95" i="3"/>
  <c r="AL110" i="3"/>
  <c r="AL9" i="3" s="1"/>
  <c r="N67" i="3"/>
  <c r="N71" i="3"/>
  <c r="N69" i="3"/>
  <c r="N70" i="3"/>
  <c r="N66" i="3"/>
  <c r="N138" i="3"/>
  <c r="N143" i="3"/>
  <c r="N142" i="3" s="1"/>
  <c r="N78" i="3" s="1"/>
  <c r="N116" i="3"/>
  <c r="N114" i="3"/>
  <c r="N126" i="3"/>
  <c r="N123" i="3"/>
  <c r="N119" i="3"/>
  <c r="N125" i="3"/>
  <c r="N128" i="3"/>
  <c r="N131" i="3"/>
  <c r="N120" i="3"/>
  <c r="N124" i="3"/>
  <c r="N140" i="3"/>
  <c r="N117" i="3"/>
  <c r="N121" i="3"/>
  <c r="I140" i="3"/>
  <c r="I131" i="3"/>
  <c r="I120" i="3"/>
  <c r="I132" i="3"/>
  <c r="I133" i="3"/>
  <c r="I113" i="3"/>
  <c r="I144" i="3"/>
  <c r="I134" i="3"/>
  <c r="I124" i="3"/>
  <c r="I114" i="3"/>
  <c r="I136" i="3"/>
  <c r="I126" i="3"/>
  <c r="I128" i="3"/>
  <c r="I135" i="3"/>
  <c r="I125" i="3"/>
  <c r="I116" i="3"/>
  <c r="I117" i="3"/>
  <c r="I138" i="3"/>
  <c r="I118" i="3"/>
  <c r="I139" i="3"/>
  <c r="I129" i="3"/>
  <c r="I119" i="3"/>
  <c r="I141" i="3"/>
  <c r="I121" i="3"/>
  <c r="I110" i="3"/>
  <c r="I143" i="3"/>
  <c r="I123" i="3"/>
  <c r="N118" i="3"/>
  <c r="P38" i="3"/>
  <c r="P35" i="3"/>
  <c r="P27" i="3"/>
  <c r="P48" i="3"/>
  <c r="P30" i="3"/>
  <c r="P19" i="3"/>
  <c r="P31" i="3"/>
  <c r="P32" i="3" s="1"/>
  <c r="P97" i="3"/>
  <c r="P44" i="3"/>
  <c r="P72" i="3"/>
  <c r="P65" i="3"/>
  <c r="P71" i="3" s="1"/>
  <c r="P40" i="3"/>
  <c r="P45" i="3"/>
  <c r="P42" i="3"/>
  <c r="P75" i="3"/>
  <c r="P13" i="3"/>
  <c r="P29" i="3"/>
  <c r="P21" i="3"/>
  <c r="P22" i="3" s="1"/>
  <c r="P10" i="3"/>
  <c r="P139" i="3" s="1"/>
  <c r="P18" i="3"/>
  <c r="P28" i="3"/>
  <c r="P80" i="3"/>
  <c r="P14" i="3"/>
  <c r="P73" i="3"/>
  <c r="P76" i="3"/>
  <c r="P77" i="3"/>
  <c r="P20" i="3"/>
  <c r="P39" i="3"/>
  <c r="P47" i="3"/>
  <c r="P43" i="3"/>
  <c r="P41" i="3"/>
  <c r="P33" i="3"/>
  <c r="P15" i="3"/>
  <c r="P16" i="3" s="1"/>
  <c r="P85" i="3"/>
  <c r="P81" i="3"/>
  <c r="P84" i="3"/>
  <c r="P83" i="3"/>
  <c r="P86" i="3"/>
  <c r="P82" i="3"/>
  <c r="N113" i="3"/>
  <c r="N139" i="3"/>
  <c r="O76" i="3"/>
  <c r="O48" i="3"/>
  <c r="O39" i="3"/>
  <c r="O29" i="3"/>
  <c r="O14" i="3"/>
  <c r="O81" i="3"/>
  <c r="O72" i="3"/>
  <c r="O47" i="3"/>
  <c r="O38" i="3"/>
  <c r="O28" i="3"/>
  <c r="O13" i="3"/>
  <c r="O86" i="3"/>
  <c r="O73" i="3"/>
  <c r="O45" i="3"/>
  <c r="O27" i="3"/>
  <c r="O10" i="3"/>
  <c r="O144" i="3" s="1"/>
  <c r="O83" i="3"/>
  <c r="O77" i="3"/>
  <c r="O44" i="3"/>
  <c r="O21" i="3"/>
  <c r="O22" i="3" s="1"/>
  <c r="O75" i="3"/>
  <c r="O43" i="3"/>
  <c r="O35" i="3"/>
  <c r="O20" i="3"/>
  <c r="O85" i="3"/>
  <c r="O97" i="3"/>
  <c r="O42" i="3"/>
  <c r="O33" i="3"/>
  <c r="O19" i="3"/>
  <c r="O82" i="3"/>
  <c r="O65" i="3"/>
  <c r="O70" i="3" s="1"/>
  <c r="O41" i="3"/>
  <c r="O31" i="3"/>
  <c r="O32" i="3" s="1"/>
  <c r="O18" i="3"/>
  <c r="O80" i="3"/>
  <c r="O40" i="3"/>
  <c r="O30" i="3"/>
  <c r="O15" i="3"/>
  <c r="O16" i="3" s="1"/>
  <c r="O84" i="3"/>
  <c r="R110" i="3"/>
  <c r="R9" i="3" s="1"/>
  <c r="Q29" i="3"/>
  <c r="Q97" i="3"/>
  <c r="Q21" i="3"/>
  <c r="Q22" i="3" s="1"/>
  <c r="Q75" i="3"/>
  <c r="Q72" i="3"/>
  <c r="Q38" i="3"/>
  <c r="Q14" i="3"/>
  <c r="Q30" i="3"/>
  <c r="Q40" i="3"/>
  <c r="Q76" i="3"/>
  <c r="Q19" i="3"/>
  <c r="Q47" i="3"/>
  <c r="Q80" i="3"/>
  <c r="Q33" i="3"/>
  <c r="Q13" i="3"/>
  <c r="Q43" i="3"/>
  <c r="Q28" i="3"/>
  <c r="Q15" i="3"/>
  <c r="Q16" i="3" s="1"/>
  <c r="Q41" i="3"/>
  <c r="Q45" i="3"/>
  <c r="Q27" i="3"/>
  <c r="Q65" i="3"/>
  <c r="Q67" i="3" s="1"/>
  <c r="Q18" i="3"/>
  <c r="Q73" i="3"/>
  <c r="Q44" i="3"/>
  <c r="Q77" i="3"/>
  <c r="Q31" i="3"/>
  <c r="Q32" i="3" s="1"/>
  <c r="Q20" i="3"/>
  <c r="Q39" i="3"/>
  <c r="Q48" i="3"/>
  <c r="Q35" i="3"/>
  <c r="Q10" i="3"/>
  <c r="Q141" i="3" s="1"/>
  <c r="Q42" i="3"/>
  <c r="Q82" i="3"/>
  <c r="Q81" i="3"/>
  <c r="Q85" i="3"/>
  <c r="Q86" i="3"/>
  <c r="Q84" i="3"/>
  <c r="Q83" i="3"/>
  <c r="N141" i="3"/>
  <c r="N129" i="3"/>
  <c r="I97" i="3"/>
  <c r="I98" i="3"/>
  <c r="B6" i="6"/>
  <c r="C6" i="6" s="1"/>
  <c r="AM6" i="3"/>
  <c r="BJ6" i="3"/>
  <c r="I105" i="3"/>
  <c r="I102" i="3"/>
  <c r="I92" i="3"/>
  <c r="I84" i="3"/>
  <c r="I77" i="3"/>
  <c r="I68" i="3"/>
  <c r="I60" i="3"/>
  <c r="I52" i="3"/>
  <c r="I43" i="3"/>
  <c r="I35" i="3"/>
  <c r="I19" i="3"/>
  <c r="I99" i="3"/>
  <c r="I89" i="3"/>
  <c r="I81" i="3"/>
  <c r="I73" i="3"/>
  <c r="I65" i="3"/>
  <c r="I57" i="3"/>
  <c r="I49" i="3"/>
  <c r="I40" i="3"/>
  <c r="I31" i="3"/>
  <c r="I24" i="3"/>
  <c r="I16" i="3"/>
  <c r="I87" i="3"/>
  <c r="I14" i="3"/>
  <c r="I104" i="3"/>
  <c r="I94" i="3"/>
  <c r="I86" i="3"/>
  <c r="I79" i="3"/>
  <c r="I70" i="3"/>
  <c r="I62" i="3"/>
  <c r="I54" i="3"/>
  <c r="I45" i="3"/>
  <c r="I37" i="3"/>
  <c r="I28" i="3"/>
  <c r="I21" i="3"/>
  <c r="I13" i="3"/>
  <c r="I71" i="3"/>
  <c r="I55" i="3"/>
  <c r="I22" i="3"/>
  <c r="I101" i="3"/>
  <c r="I91" i="3"/>
  <c r="I83" i="3"/>
  <c r="I76" i="3"/>
  <c r="I67" i="3"/>
  <c r="I59" i="3"/>
  <c r="I51" i="3"/>
  <c r="I42" i="3"/>
  <c r="I33" i="3"/>
  <c r="I26" i="3"/>
  <c r="I18" i="3"/>
  <c r="I80" i="3"/>
  <c r="I29" i="3"/>
  <c r="I96" i="3"/>
  <c r="I88" i="3"/>
  <c r="I72" i="3"/>
  <c r="I64" i="3"/>
  <c r="I56" i="3"/>
  <c r="I48" i="3"/>
  <c r="I39" i="3"/>
  <c r="I30" i="3"/>
  <c r="I23" i="3"/>
  <c r="I15" i="3"/>
  <c r="I95" i="3"/>
  <c r="I38" i="3"/>
  <c r="I103" i="3"/>
  <c r="I93" i="3"/>
  <c r="I85" i="3"/>
  <c r="I78" i="3"/>
  <c r="I69" i="3"/>
  <c r="I61" i="3"/>
  <c r="I53" i="3"/>
  <c r="I44" i="3"/>
  <c r="I36" i="3"/>
  <c r="I27" i="3"/>
  <c r="I20" i="3"/>
  <c r="I12" i="3"/>
  <c r="I63" i="3"/>
  <c r="I100" i="3"/>
  <c r="I90" i="3"/>
  <c r="I82" i="3"/>
  <c r="I75" i="3"/>
  <c r="I66" i="3"/>
  <c r="I58" i="3"/>
  <c r="I50" i="3"/>
  <c r="I41" i="3"/>
  <c r="I32" i="3"/>
  <c r="I25" i="3"/>
  <c r="I17" i="3"/>
  <c r="I47" i="3"/>
  <c r="V6" i="16"/>
  <c r="FD6" i="16"/>
  <c r="CM6" i="16"/>
  <c r="EG6" i="16"/>
  <c r="AS6" i="16"/>
  <c r="DJ6" i="16"/>
  <c r="BP6" i="16"/>
  <c r="S6" i="3"/>
  <c r="I10" i="3"/>
  <c r="CH5" i="3"/>
  <c r="I107" i="3"/>
  <c r="I9" i="3"/>
  <c r="N122" i="3" l="1"/>
  <c r="BJ110" i="3"/>
  <c r="BJ9" i="3" s="1"/>
  <c r="R88" i="3"/>
  <c r="AL88" i="3"/>
  <c r="AL101" i="3"/>
  <c r="AL100" i="3"/>
  <c r="AL99" i="3"/>
  <c r="AL98" i="3"/>
  <c r="AL105" i="3"/>
  <c r="AL104" i="3"/>
  <c r="AL103" i="3"/>
  <c r="AL102" i="3"/>
  <c r="R101" i="3"/>
  <c r="R100" i="3"/>
  <c r="R98" i="3"/>
  <c r="R102" i="3"/>
  <c r="R105" i="3"/>
  <c r="R104" i="3"/>
  <c r="R103" i="3"/>
  <c r="R99" i="3"/>
  <c r="AL90" i="3"/>
  <c r="AL89" i="3"/>
  <c r="AL87" i="3"/>
  <c r="AL93" i="3"/>
  <c r="AL92" i="3"/>
  <c r="AL91" i="3"/>
  <c r="AL95" i="3"/>
  <c r="AL96" i="3"/>
  <c r="AL94" i="3"/>
  <c r="R89" i="3"/>
  <c r="R87" i="3"/>
  <c r="R90" i="3"/>
  <c r="R92" i="3"/>
  <c r="R91" i="3"/>
  <c r="R96" i="3"/>
  <c r="R93" i="3"/>
  <c r="R95" i="3"/>
  <c r="R94" i="3"/>
  <c r="AL9" i="16"/>
  <c r="P70" i="3"/>
  <c r="N127" i="3"/>
  <c r="P124" i="3"/>
  <c r="N79" i="3"/>
  <c r="N112" i="3"/>
  <c r="N12" i="3" s="1"/>
  <c r="P119" i="3"/>
  <c r="P117" i="3"/>
  <c r="P144" i="3"/>
  <c r="P129" i="3"/>
  <c r="P68" i="3"/>
  <c r="P69" i="3"/>
  <c r="P66" i="3"/>
  <c r="P67" i="3"/>
  <c r="O66" i="3"/>
  <c r="P116" i="3"/>
  <c r="P126" i="3"/>
  <c r="P118" i="3"/>
  <c r="P138" i="3"/>
  <c r="P120" i="3"/>
  <c r="N115" i="3"/>
  <c r="N50" i="3" s="1"/>
  <c r="P123" i="3"/>
  <c r="O67" i="3"/>
  <c r="O69" i="3"/>
  <c r="Q68" i="3"/>
  <c r="Q66" i="3"/>
  <c r="Q69" i="3"/>
  <c r="O71" i="3"/>
  <c r="O68" i="3"/>
  <c r="Q70" i="3"/>
  <c r="Q71" i="3"/>
  <c r="P131" i="3"/>
  <c r="P128" i="3"/>
  <c r="P143" i="3"/>
  <c r="P141" i="3"/>
  <c r="P113" i="3"/>
  <c r="P121" i="3"/>
  <c r="P140" i="3"/>
  <c r="P125" i="3"/>
  <c r="P114" i="3"/>
  <c r="N24" i="3"/>
  <c r="Q138" i="3"/>
  <c r="O124" i="3"/>
  <c r="O118" i="3"/>
  <c r="O126" i="3"/>
  <c r="O143" i="3"/>
  <c r="O142" i="3" s="1"/>
  <c r="O79" i="3" s="1"/>
  <c r="O125" i="3"/>
  <c r="O131" i="3"/>
  <c r="O113" i="3"/>
  <c r="O114" i="3"/>
  <c r="O140" i="3"/>
  <c r="O107" i="3"/>
  <c r="O141" i="3"/>
  <c r="O119" i="3"/>
  <c r="O120" i="3"/>
  <c r="O117" i="3"/>
  <c r="O116" i="3"/>
  <c r="O128" i="3"/>
  <c r="O138" i="3"/>
  <c r="O139" i="3"/>
  <c r="O123" i="3"/>
  <c r="O129" i="3"/>
  <c r="O121" i="3"/>
  <c r="Q116" i="3"/>
  <c r="Q143" i="3"/>
  <c r="Q119" i="3"/>
  <c r="Q139" i="3"/>
  <c r="Q126" i="3"/>
  <c r="Q117" i="3"/>
  <c r="Q123" i="3"/>
  <c r="Q113" i="3"/>
  <c r="Q144" i="3"/>
  <c r="Q121" i="3"/>
  <c r="Q114" i="3"/>
  <c r="Q129" i="3"/>
  <c r="Q118" i="3"/>
  <c r="N137" i="3"/>
  <c r="N55" i="3" s="1"/>
  <c r="N60" i="3" s="1"/>
  <c r="R38" i="3"/>
  <c r="R73" i="3"/>
  <c r="R65" i="3"/>
  <c r="R66" i="3" s="1"/>
  <c r="R43" i="3"/>
  <c r="R40" i="3"/>
  <c r="R13" i="3"/>
  <c r="R48" i="3"/>
  <c r="R20" i="3"/>
  <c r="R80" i="3"/>
  <c r="R28" i="3"/>
  <c r="R30" i="3"/>
  <c r="R15" i="3"/>
  <c r="R16" i="3" s="1"/>
  <c r="R72" i="3"/>
  <c r="R33" i="3"/>
  <c r="R35" i="3"/>
  <c r="R27" i="3"/>
  <c r="R97" i="3"/>
  <c r="R45" i="3"/>
  <c r="R18" i="3"/>
  <c r="R44" i="3"/>
  <c r="R31" i="3"/>
  <c r="R32" i="3" s="1"/>
  <c r="R42" i="3"/>
  <c r="R39" i="3"/>
  <c r="R77" i="3"/>
  <c r="R41" i="3"/>
  <c r="R47" i="3"/>
  <c r="R29" i="3"/>
  <c r="R10" i="3"/>
  <c r="R124" i="3" s="1"/>
  <c r="R75" i="3"/>
  <c r="R14" i="3"/>
  <c r="R76" i="3"/>
  <c r="R19" i="3"/>
  <c r="R21" i="3"/>
  <c r="R22" i="3" s="1"/>
  <c r="R83" i="3"/>
  <c r="R86" i="3"/>
  <c r="R82" i="3"/>
  <c r="R81" i="3"/>
  <c r="R85" i="3"/>
  <c r="R84" i="3"/>
  <c r="Q131" i="3"/>
  <c r="Q128" i="3"/>
  <c r="Q124" i="3"/>
  <c r="J141" i="3"/>
  <c r="J132" i="3"/>
  <c r="J121" i="3"/>
  <c r="J110" i="3"/>
  <c r="J123" i="3"/>
  <c r="J113" i="3"/>
  <c r="J144" i="3"/>
  <c r="J124" i="3"/>
  <c r="J135" i="3"/>
  <c r="J125" i="3"/>
  <c r="J116" i="3"/>
  <c r="J118" i="3"/>
  <c r="J139" i="3"/>
  <c r="J119" i="3"/>
  <c r="J136" i="3"/>
  <c r="J126" i="3"/>
  <c r="J117" i="3"/>
  <c r="J138" i="3"/>
  <c r="J128" i="3"/>
  <c r="J129" i="3"/>
  <c r="J140" i="3"/>
  <c r="J131" i="3"/>
  <c r="J120" i="3"/>
  <c r="J143" i="3"/>
  <c r="J133" i="3"/>
  <c r="J134" i="3"/>
  <c r="J114" i="3"/>
  <c r="Q120" i="3"/>
  <c r="AM110" i="3"/>
  <c r="AM9" i="3" s="1"/>
  <c r="S110" i="3"/>
  <c r="S9" i="3" s="1"/>
  <c r="Q125" i="3"/>
  <c r="Q140" i="3"/>
  <c r="AL47" i="3"/>
  <c r="AL35" i="3"/>
  <c r="AL31" i="3"/>
  <c r="AL32" i="3" s="1"/>
  <c r="AL29" i="3"/>
  <c r="AL13" i="3"/>
  <c r="AL45" i="3"/>
  <c r="AL43" i="3"/>
  <c r="AL41" i="3"/>
  <c r="AL10" i="3"/>
  <c r="AL139" i="3" s="1"/>
  <c r="AL33" i="3"/>
  <c r="AL30" i="3"/>
  <c r="AL15" i="3"/>
  <c r="AL16" i="3" s="1"/>
  <c r="AL75" i="3"/>
  <c r="AL44" i="3"/>
  <c r="AL42" i="3"/>
  <c r="AL39" i="3"/>
  <c r="AL48" i="3"/>
  <c r="AL18" i="3"/>
  <c r="AL17" i="16" s="1"/>
  <c r="AL80" i="3"/>
  <c r="AL28" i="3"/>
  <c r="AL77" i="3"/>
  <c r="AL14" i="3"/>
  <c r="AL40" i="3"/>
  <c r="AL21" i="3"/>
  <c r="AL22" i="3" s="1"/>
  <c r="AL65" i="3"/>
  <c r="AL66" i="3" s="1"/>
  <c r="AL20" i="3"/>
  <c r="AL19" i="16" s="1"/>
  <c r="AL97" i="3"/>
  <c r="AL73" i="3"/>
  <c r="AL76" i="3"/>
  <c r="AL19" i="3"/>
  <c r="AL18" i="16" s="1"/>
  <c r="AL38" i="3"/>
  <c r="AL72" i="3"/>
  <c r="AL27" i="3"/>
  <c r="AL85" i="3"/>
  <c r="AL86" i="3"/>
  <c r="AL83" i="3"/>
  <c r="AL81" i="3"/>
  <c r="AL84" i="3"/>
  <c r="AL82" i="3"/>
  <c r="J97" i="3"/>
  <c r="J98" i="3"/>
  <c r="B7" i="6"/>
  <c r="C7" i="6" s="1"/>
  <c r="CH6" i="3"/>
  <c r="AN6" i="3"/>
  <c r="BK6" i="3"/>
  <c r="W6" i="16"/>
  <c r="DK6" i="16"/>
  <c r="AT6" i="16"/>
  <c r="CN6" i="16"/>
  <c r="FE6" i="16"/>
  <c r="BQ6" i="16"/>
  <c r="EH6" i="16"/>
  <c r="T6" i="3"/>
  <c r="T110" i="3" s="1"/>
  <c r="T9" i="3" s="1"/>
  <c r="J72" i="3"/>
  <c r="J71" i="3"/>
  <c r="J70" i="3"/>
  <c r="J83" i="3"/>
  <c r="J91" i="3"/>
  <c r="J101" i="3"/>
  <c r="J82" i="3"/>
  <c r="J90" i="3"/>
  <c r="J100" i="3"/>
  <c r="J81" i="3"/>
  <c r="J89" i="3"/>
  <c r="J99" i="3"/>
  <c r="J88" i="3"/>
  <c r="J96" i="3"/>
  <c r="J84" i="3"/>
  <c r="J87" i="3"/>
  <c r="J95" i="3"/>
  <c r="J86" i="3"/>
  <c r="J94" i="3"/>
  <c r="J104" i="3"/>
  <c r="J85" i="3"/>
  <c r="J93" i="3"/>
  <c r="J103" i="3"/>
  <c r="J92" i="3"/>
  <c r="J102" i="3"/>
  <c r="J10" i="3"/>
  <c r="J19" i="3"/>
  <c r="DF5" i="3"/>
  <c r="J107" i="3"/>
  <c r="J105" i="3"/>
  <c r="J79" i="3"/>
  <c r="J80" i="3"/>
  <c r="J50" i="3"/>
  <c r="J24" i="3"/>
  <c r="J16" i="3"/>
  <c r="J15" i="3"/>
  <c r="J14" i="3"/>
  <c r="J13" i="3"/>
  <c r="J12" i="3"/>
  <c r="J78" i="3"/>
  <c r="J41" i="3"/>
  <c r="J17" i="3"/>
  <c r="J75" i="3"/>
  <c r="J73" i="3"/>
  <c r="J69" i="3"/>
  <c r="J68" i="3"/>
  <c r="J67" i="3"/>
  <c r="J32" i="3"/>
  <c r="J76" i="3"/>
  <c r="J64" i="3"/>
  <c r="J63" i="3"/>
  <c r="J62" i="3"/>
  <c r="J61" i="3"/>
  <c r="J60" i="3"/>
  <c r="J59" i="3"/>
  <c r="J25" i="3"/>
  <c r="J65" i="3"/>
  <c r="J56" i="3"/>
  <c r="J55" i="3"/>
  <c r="J54" i="3"/>
  <c r="J53" i="3"/>
  <c r="J52" i="3"/>
  <c r="J51" i="3"/>
  <c r="J9" i="3"/>
  <c r="J18" i="3"/>
  <c r="J57" i="3"/>
  <c r="J48" i="3"/>
  <c r="J47" i="3"/>
  <c r="J45" i="3"/>
  <c r="J44" i="3"/>
  <c r="J43" i="3"/>
  <c r="J42" i="3"/>
  <c r="J77" i="3"/>
  <c r="J49" i="3"/>
  <c r="J39" i="3"/>
  <c r="J38" i="3"/>
  <c r="J37" i="3"/>
  <c r="J36" i="3"/>
  <c r="J35" i="3"/>
  <c r="J33" i="3"/>
  <c r="J66" i="3"/>
  <c r="J40" i="3"/>
  <c r="J30" i="3"/>
  <c r="J29" i="3"/>
  <c r="J28" i="3"/>
  <c r="J27" i="3"/>
  <c r="J26" i="3"/>
  <c r="J58" i="3"/>
  <c r="J31" i="3"/>
  <c r="J23" i="3"/>
  <c r="J22" i="3"/>
  <c r="J21" i="3"/>
  <c r="J20" i="3"/>
  <c r="O78" i="3" l="1"/>
  <c r="O122" i="3"/>
  <c r="Q122" i="3"/>
  <c r="Q25" i="3" s="1"/>
  <c r="P122" i="3"/>
  <c r="P26" i="3" s="1"/>
  <c r="S88" i="3"/>
  <c r="T88" i="3"/>
  <c r="BJ88" i="3"/>
  <c r="AM88" i="3"/>
  <c r="T102" i="3"/>
  <c r="T100" i="3"/>
  <c r="T99" i="3"/>
  <c r="T98" i="3"/>
  <c r="T101" i="3"/>
  <c r="T105" i="3"/>
  <c r="T104" i="3"/>
  <c r="T103" i="3"/>
  <c r="S102" i="3"/>
  <c r="S101" i="3"/>
  <c r="S99" i="3"/>
  <c r="S98" i="3"/>
  <c r="S100" i="3"/>
  <c r="S104" i="3"/>
  <c r="S103" i="3"/>
  <c r="S105" i="3"/>
  <c r="BJ101" i="3"/>
  <c r="BJ100" i="3"/>
  <c r="BJ99" i="3"/>
  <c r="BJ98" i="3"/>
  <c r="BJ105" i="3"/>
  <c r="BJ104" i="3"/>
  <c r="BJ103" i="3"/>
  <c r="BJ102" i="3"/>
  <c r="AM98" i="3"/>
  <c r="AM92" i="16" s="1"/>
  <c r="AM101" i="3"/>
  <c r="AM95" i="16" s="1"/>
  <c r="AM100" i="3"/>
  <c r="AM94" i="16" s="1"/>
  <c r="AM99" i="3"/>
  <c r="AM93" i="16" s="1"/>
  <c r="AM102" i="3"/>
  <c r="AM96" i="16" s="1"/>
  <c r="AM104" i="3"/>
  <c r="AM98" i="16" s="1"/>
  <c r="AM105" i="3"/>
  <c r="AM99" i="16" s="1"/>
  <c r="AM103" i="3"/>
  <c r="AM97" i="16" s="1"/>
  <c r="S90" i="3"/>
  <c r="S87" i="3"/>
  <c r="S93" i="3"/>
  <c r="S92" i="3"/>
  <c r="S89" i="3"/>
  <c r="S91" i="3"/>
  <c r="S96" i="3"/>
  <c r="S95" i="3"/>
  <c r="S94" i="3"/>
  <c r="AM87" i="3"/>
  <c r="AM81" i="16" s="1"/>
  <c r="AM90" i="3"/>
  <c r="AM84" i="16" s="1"/>
  <c r="AM89" i="3"/>
  <c r="AM83" i="16" s="1"/>
  <c r="AM93" i="3"/>
  <c r="AM87" i="16" s="1"/>
  <c r="AM92" i="3"/>
  <c r="AM86" i="16" s="1"/>
  <c r="AM91" i="3"/>
  <c r="AM85" i="16" s="1"/>
  <c r="AM96" i="3"/>
  <c r="AM90" i="16" s="1"/>
  <c r="AM95" i="3"/>
  <c r="AM89" i="16" s="1"/>
  <c r="AM94" i="3"/>
  <c r="AM88" i="16" s="1"/>
  <c r="BJ90" i="3"/>
  <c r="BJ89" i="3"/>
  <c r="BJ93" i="3"/>
  <c r="BJ92" i="3"/>
  <c r="BJ87" i="3"/>
  <c r="BJ91" i="3"/>
  <c r="BJ95" i="3"/>
  <c r="BJ96" i="3"/>
  <c r="BJ94" i="3"/>
  <c r="T89" i="3"/>
  <c r="T87" i="3"/>
  <c r="T90" i="3"/>
  <c r="T93" i="3"/>
  <c r="T92" i="3"/>
  <c r="T91" i="3"/>
  <c r="T96" i="3"/>
  <c r="T95" i="3"/>
  <c r="T94" i="3"/>
  <c r="N54" i="3"/>
  <c r="AM9" i="16"/>
  <c r="BJ9" i="16"/>
  <c r="N37" i="3"/>
  <c r="N36" i="3"/>
  <c r="N23" i="3"/>
  <c r="N17" i="3"/>
  <c r="Q142" i="3"/>
  <c r="Q78" i="3" s="1"/>
  <c r="N26" i="3"/>
  <c r="R70" i="3"/>
  <c r="N25" i="3"/>
  <c r="R68" i="3"/>
  <c r="P142" i="3"/>
  <c r="P78" i="3" s="1"/>
  <c r="R71" i="3"/>
  <c r="R67" i="3"/>
  <c r="R69" i="3"/>
  <c r="O23" i="3"/>
  <c r="Q112" i="3"/>
  <c r="Q17" i="3" s="1"/>
  <c r="P115" i="3"/>
  <c r="P53" i="3" s="1"/>
  <c r="P127" i="3"/>
  <c r="Q115" i="3"/>
  <c r="Q51" i="3" s="1"/>
  <c r="N49" i="3"/>
  <c r="N51" i="3"/>
  <c r="N52" i="3"/>
  <c r="N53" i="3"/>
  <c r="P137" i="3"/>
  <c r="P55" i="3" s="1"/>
  <c r="P133" i="3" s="1"/>
  <c r="O127" i="3"/>
  <c r="AL144" i="3"/>
  <c r="AL129" i="3"/>
  <c r="O115" i="3"/>
  <c r="O51" i="3" s="1"/>
  <c r="AL138" i="3"/>
  <c r="AL126" i="3"/>
  <c r="AL121" i="3"/>
  <c r="AL125" i="3"/>
  <c r="AL116" i="3"/>
  <c r="AL123" i="3"/>
  <c r="AL114" i="3"/>
  <c r="AL113" i="3"/>
  <c r="AL131" i="3"/>
  <c r="P112" i="3"/>
  <c r="P17" i="3" s="1"/>
  <c r="O137" i="3"/>
  <c r="O55" i="3" s="1"/>
  <c r="O135" i="3" s="1"/>
  <c r="Q127" i="3"/>
  <c r="R117" i="3"/>
  <c r="Q137" i="3"/>
  <c r="Q55" i="3" s="1"/>
  <c r="Q132" i="3" s="1"/>
  <c r="AL20" i="16"/>
  <c r="AL124" i="3"/>
  <c r="AL143" i="3"/>
  <c r="R113" i="3"/>
  <c r="AL140" i="3"/>
  <c r="AL118" i="3"/>
  <c r="R123" i="3"/>
  <c r="R144" i="3"/>
  <c r="R118" i="3"/>
  <c r="R119" i="3"/>
  <c r="R125" i="3"/>
  <c r="AL128" i="3"/>
  <c r="AL117" i="3"/>
  <c r="R121" i="3"/>
  <c r="R128" i="3"/>
  <c r="O112" i="3"/>
  <c r="O17" i="3" s="1"/>
  <c r="AL119" i="3"/>
  <c r="AL120" i="3"/>
  <c r="AL141" i="3"/>
  <c r="R139" i="3"/>
  <c r="R120" i="3"/>
  <c r="R116" i="3"/>
  <c r="N56" i="3"/>
  <c r="AL68" i="3"/>
  <c r="R114" i="3"/>
  <c r="R140" i="3"/>
  <c r="R129" i="3"/>
  <c r="R138" i="3"/>
  <c r="R141" i="3"/>
  <c r="R126" i="3"/>
  <c r="N135" i="3"/>
  <c r="N134" i="3"/>
  <c r="N57" i="3"/>
  <c r="N58" i="3"/>
  <c r="R131" i="3"/>
  <c r="N133" i="3"/>
  <c r="R143" i="3"/>
  <c r="N136" i="3"/>
  <c r="N59" i="3"/>
  <c r="N132" i="3"/>
  <c r="AL69" i="3"/>
  <c r="AL71" i="3"/>
  <c r="O26" i="3"/>
  <c r="AM81" i="3"/>
  <c r="AM75" i="16" s="1"/>
  <c r="AM19" i="3"/>
  <c r="AM18" i="16" s="1"/>
  <c r="AM38" i="3"/>
  <c r="AM36" i="16" s="1"/>
  <c r="AM21" i="3"/>
  <c r="AM41" i="3"/>
  <c r="AM39" i="3"/>
  <c r="AM37" i="16" s="1"/>
  <c r="AM45" i="3"/>
  <c r="AM72" i="3"/>
  <c r="AM13" i="3"/>
  <c r="AM13" i="16" s="1"/>
  <c r="AM20" i="3"/>
  <c r="AM19" i="16" s="1"/>
  <c r="AM30" i="3"/>
  <c r="AM28" i="16" s="1"/>
  <c r="AM75" i="3"/>
  <c r="AM69" i="16" s="1"/>
  <c r="AM14" i="3"/>
  <c r="AM14" i="16" s="1"/>
  <c r="AM31" i="3"/>
  <c r="AM32" i="3" s="1"/>
  <c r="AM30" i="16" s="1"/>
  <c r="AM47" i="3"/>
  <c r="AM41" i="16" s="1"/>
  <c r="AM44" i="3"/>
  <c r="AM39" i="16" s="1"/>
  <c r="AM35" i="3"/>
  <c r="AM33" i="16" s="1"/>
  <c r="AM80" i="3"/>
  <c r="AM74" i="16" s="1"/>
  <c r="AM27" i="3"/>
  <c r="AM82" i="3"/>
  <c r="AM76" i="16" s="1"/>
  <c r="AM48" i="3"/>
  <c r="AM33" i="3"/>
  <c r="AM18" i="3"/>
  <c r="AM17" i="16" s="1"/>
  <c r="AM43" i="3"/>
  <c r="AM38" i="16" s="1"/>
  <c r="AM97" i="3"/>
  <c r="AM91" i="16" s="1"/>
  <c r="AM42" i="3"/>
  <c r="AM84" i="3"/>
  <c r="AM78" i="16" s="1"/>
  <c r="AM29" i="3"/>
  <c r="AM27" i="16" s="1"/>
  <c r="AM10" i="3"/>
  <c r="AM140" i="3" s="1"/>
  <c r="AM76" i="3"/>
  <c r="AM77" i="3"/>
  <c r="AM71" i="16" s="1"/>
  <c r="AM15" i="3"/>
  <c r="AM16" i="3" s="1"/>
  <c r="AM83" i="3"/>
  <c r="AM77" i="16" s="1"/>
  <c r="AM65" i="3"/>
  <c r="AM69" i="3" s="1"/>
  <c r="AM28" i="3"/>
  <c r="AM40" i="3"/>
  <c r="AM73" i="3"/>
  <c r="AM86" i="3"/>
  <c r="AM80" i="16" s="1"/>
  <c r="AM85" i="3"/>
  <c r="AM79" i="16" s="1"/>
  <c r="S80" i="3"/>
  <c r="S48" i="3"/>
  <c r="S42" i="3"/>
  <c r="S33" i="3"/>
  <c r="S38" i="3"/>
  <c r="S76" i="3"/>
  <c r="S97" i="3"/>
  <c r="S73" i="3"/>
  <c r="S14" i="3"/>
  <c r="S44" i="3"/>
  <c r="S43" i="3"/>
  <c r="S40" i="3"/>
  <c r="S29" i="3"/>
  <c r="S20" i="3"/>
  <c r="S77" i="3"/>
  <c r="S28" i="3"/>
  <c r="S27" i="3"/>
  <c r="S47" i="3"/>
  <c r="S75" i="3"/>
  <c r="S31" i="3"/>
  <c r="S32" i="3" s="1"/>
  <c r="S41" i="3"/>
  <c r="S81" i="3"/>
  <c r="S82" i="3"/>
  <c r="S35" i="3"/>
  <c r="S10" i="3"/>
  <c r="S116" i="3" s="1"/>
  <c r="S65" i="3"/>
  <c r="S70" i="3" s="1"/>
  <c r="S72" i="3"/>
  <c r="S86" i="3"/>
  <c r="S39" i="3"/>
  <c r="S15" i="3"/>
  <c r="S16" i="3" s="1"/>
  <c r="S45" i="3"/>
  <c r="S13" i="3"/>
  <c r="S84" i="3"/>
  <c r="S85" i="3"/>
  <c r="S30" i="3"/>
  <c r="S18" i="3"/>
  <c r="S19" i="3"/>
  <c r="S21" i="3"/>
  <c r="S22" i="3" s="1"/>
  <c r="S83" i="3"/>
  <c r="BJ39" i="3"/>
  <c r="BJ18" i="3"/>
  <c r="BJ17" i="16" s="1"/>
  <c r="BJ14" i="3"/>
  <c r="BJ47" i="3"/>
  <c r="BJ33" i="3"/>
  <c r="BJ10" i="3"/>
  <c r="BJ113" i="3" s="1"/>
  <c r="BJ38" i="3"/>
  <c r="BJ19" i="3"/>
  <c r="BJ18" i="16" s="1"/>
  <c r="BJ28" i="3"/>
  <c r="BJ65" i="3"/>
  <c r="BJ70" i="3" s="1"/>
  <c r="BJ48" i="3"/>
  <c r="BJ45" i="3"/>
  <c r="BJ35" i="3"/>
  <c r="BJ31" i="3"/>
  <c r="BJ32" i="3" s="1"/>
  <c r="BJ15" i="3"/>
  <c r="BJ16" i="3" s="1"/>
  <c r="BJ29" i="3"/>
  <c r="BJ73" i="3"/>
  <c r="BJ40" i="3"/>
  <c r="BJ80" i="3"/>
  <c r="BJ43" i="3"/>
  <c r="BJ30" i="3"/>
  <c r="BJ27" i="3"/>
  <c r="BJ77" i="3"/>
  <c r="BJ76" i="3"/>
  <c r="BJ42" i="3"/>
  <c r="BJ21" i="3"/>
  <c r="BJ22" i="3" s="1"/>
  <c r="BJ72" i="3"/>
  <c r="BJ75" i="3"/>
  <c r="BJ41" i="3"/>
  <c r="BJ20" i="3"/>
  <c r="BJ19" i="16" s="1"/>
  <c r="BJ13" i="3"/>
  <c r="BJ44" i="3"/>
  <c r="BJ97" i="3"/>
  <c r="BJ83" i="3"/>
  <c r="BJ84" i="3"/>
  <c r="BJ85" i="3"/>
  <c r="BJ86" i="3"/>
  <c r="BJ81" i="3"/>
  <c r="BJ82" i="3"/>
  <c r="K143" i="3"/>
  <c r="K133" i="3"/>
  <c r="K123" i="3"/>
  <c r="K113" i="3"/>
  <c r="K134" i="3"/>
  <c r="K135" i="3"/>
  <c r="K116" i="3"/>
  <c r="K136" i="3"/>
  <c r="K126" i="3"/>
  <c r="K117" i="3"/>
  <c r="K139" i="3"/>
  <c r="K129" i="3"/>
  <c r="K131" i="3"/>
  <c r="K138" i="3"/>
  <c r="K128" i="3"/>
  <c r="K118" i="3"/>
  <c r="K119" i="3"/>
  <c r="K140" i="3"/>
  <c r="K120" i="3"/>
  <c r="K141" i="3"/>
  <c r="K132" i="3"/>
  <c r="K121" i="3"/>
  <c r="K110" i="3"/>
  <c r="K144" i="3"/>
  <c r="K124" i="3"/>
  <c r="K114" i="3"/>
  <c r="K125" i="3"/>
  <c r="T31" i="3"/>
  <c r="T32" i="3" s="1"/>
  <c r="T30" i="3"/>
  <c r="T10" i="3"/>
  <c r="T141" i="3" s="1"/>
  <c r="T39" i="3"/>
  <c r="T44" i="3"/>
  <c r="T13" i="3"/>
  <c r="T76" i="3"/>
  <c r="T43" i="3"/>
  <c r="T97" i="3"/>
  <c r="T47" i="3"/>
  <c r="T42" i="3"/>
  <c r="T28" i="3"/>
  <c r="T40" i="3"/>
  <c r="T80" i="3"/>
  <c r="T19" i="3"/>
  <c r="T65" i="3"/>
  <c r="T69" i="3" s="1"/>
  <c r="T27" i="3"/>
  <c r="T38" i="3"/>
  <c r="T48" i="3"/>
  <c r="T73" i="3"/>
  <c r="T21" i="3"/>
  <c r="T22" i="3" s="1"/>
  <c r="T20" i="3"/>
  <c r="T75" i="3"/>
  <c r="T15" i="3"/>
  <c r="T16" i="3" s="1"/>
  <c r="T35" i="3"/>
  <c r="T33" i="3"/>
  <c r="T77" i="3"/>
  <c r="T14" i="3"/>
  <c r="T29" i="3"/>
  <c r="T18" i="3"/>
  <c r="T45" i="3"/>
  <c r="T41" i="3"/>
  <c r="T72" i="3"/>
  <c r="T85" i="3"/>
  <c r="T83" i="3"/>
  <c r="T82" i="3"/>
  <c r="T84" i="3"/>
  <c r="T86" i="3"/>
  <c r="T81" i="3"/>
  <c r="AN110" i="3"/>
  <c r="AN9" i="3" s="1"/>
  <c r="BK110" i="3"/>
  <c r="BK9" i="3" s="1"/>
  <c r="CI6" i="3"/>
  <c r="CI110" i="3" s="1"/>
  <c r="CI9" i="3" s="1"/>
  <c r="CH110" i="3"/>
  <c r="CH9" i="3" s="1"/>
  <c r="AL70" i="3"/>
  <c r="AL67" i="3"/>
  <c r="AL91" i="16"/>
  <c r="AL10" i="16"/>
  <c r="AL13" i="16"/>
  <c r="K97" i="3"/>
  <c r="K98" i="3"/>
  <c r="AL92" i="16"/>
  <c r="AL27" i="16"/>
  <c r="B8" i="6"/>
  <c r="C8" i="6" s="1"/>
  <c r="AO6" i="3"/>
  <c r="DF6" i="3"/>
  <c r="AL30" i="16"/>
  <c r="BL6" i="3"/>
  <c r="AL89" i="16"/>
  <c r="AL85" i="16"/>
  <c r="AL38" i="16"/>
  <c r="AL83" i="16"/>
  <c r="AL33" i="16"/>
  <c r="AL29" i="16"/>
  <c r="AL95" i="16"/>
  <c r="AL93" i="16"/>
  <c r="AL88" i="16"/>
  <c r="AL96" i="16"/>
  <c r="AL80" i="16"/>
  <c r="AL36" i="16"/>
  <c r="AL86" i="16"/>
  <c r="AL15" i="16"/>
  <c r="AL71" i="16"/>
  <c r="AL94" i="16"/>
  <c r="AL97" i="16"/>
  <c r="AL41" i="16"/>
  <c r="AL74" i="16"/>
  <c r="AL14" i="16"/>
  <c r="AL75" i="16"/>
  <c r="AL98" i="16"/>
  <c r="AL77" i="16"/>
  <c r="AL37" i="16"/>
  <c r="AL87" i="16"/>
  <c r="AL69" i="16"/>
  <c r="AL78" i="16"/>
  <c r="AL39" i="16"/>
  <c r="AL79" i="16"/>
  <c r="AL28" i="16"/>
  <c r="AL81" i="16"/>
  <c r="AL84" i="16"/>
  <c r="AL76" i="16"/>
  <c r="AL90" i="16"/>
  <c r="AL99" i="16"/>
  <c r="X6" i="16"/>
  <c r="EI6" i="16"/>
  <c r="BR6" i="16"/>
  <c r="AU6" i="16"/>
  <c r="DL6" i="16"/>
  <c r="FF6" i="16"/>
  <c r="CO6" i="16"/>
  <c r="U6" i="3"/>
  <c r="K72" i="3"/>
  <c r="K71" i="3"/>
  <c r="K70" i="3"/>
  <c r="K19" i="3"/>
  <c r="K84" i="3"/>
  <c r="K92" i="3"/>
  <c r="K102" i="3"/>
  <c r="K83" i="3"/>
  <c r="K91" i="3"/>
  <c r="K101" i="3"/>
  <c r="K85" i="3"/>
  <c r="K82" i="3"/>
  <c r="K90" i="3"/>
  <c r="K100" i="3"/>
  <c r="K81" i="3"/>
  <c r="K89" i="3"/>
  <c r="K99" i="3"/>
  <c r="K88" i="3"/>
  <c r="K96" i="3"/>
  <c r="K87" i="3"/>
  <c r="K95" i="3"/>
  <c r="K86" i="3"/>
  <c r="K94" i="3"/>
  <c r="K104" i="3"/>
  <c r="K93" i="3"/>
  <c r="K103" i="3"/>
  <c r="K10" i="3"/>
  <c r="K79" i="3"/>
  <c r="K80" i="3"/>
  <c r="K105" i="3"/>
  <c r="K107" i="3"/>
  <c r="ED5" i="3"/>
  <c r="K50" i="3"/>
  <c r="K24" i="3"/>
  <c r="K16" i="3"/>
  <c r="K15" i="3"/>
  <c r="K14" i="3"/>
  <c r="K13" i="3"/>
  <c r="K12" i="3"/>
  <c r="K78" i="3"/>
  <c r="K41" i="3"/>
  <c r="K17" i="3"/>
  <c r="K75" i="3"/>
  <c r="K73" i="3"/>
  <c r="K69" i="3"/>
  <c r="K68" i="3"/>
  <c r="K67" i="3"/>
  <c r="K32" i="3"/>
  <c r="K76" i="3"/>
  <c r="K64" i="3"/>
  <c r="K63" i="3"/>
  <c r="K62" i="3"/>
  <c r="K61" i="3"/>
  <c r="K60" i="3"/>
  <c r="K59" i="3"/>
  <c r="K25" i="3"/>
  <c r="K65" i="3"/>
  <c r="K56" i="3"/>
  <c r="K55" i="3"/>
  <c r="K54" i="3"/>
  <c r="K53" i="3"/>
  <c r="K52" i="3"/>
  <c r="K51" i="3"/>
  <c r="K18" i="3"/>
  <c r="K57" i="3"/>
  <c r="K48" i="3"/>
  <c r="K47" i="3"/>
  <c r="K45" i="3"/>
  <c r="K44" i="3"/>
  <c r="K43" i="3"/>
  <c r="K42" i="3"/>
  <c r="K9" i="3"/>
  <c r="K77" i="3"/>
  <c r="K49" i="3"/>
  <c r="K39" i="3"/>
  <c r="K38" i="3"/>
  <c r="K37" i="3"/>
  <c r="K36" i="3"/>
  <c r="K35" i="3"/>
  <c r="K33" i="3"/>
  <c r="K66" i="3"/>
  <c r="K40" i="3"/>
  <c r="K30" i="3"/>
  <c r="K29" i="3"/>
  <c r="K28" i="3"/>
  <c r="K27" i="3"/>
  <c r="K26" i="3"/>
  <c r="K58" i="3"/>
  <c r="K31" i="3"/>
  <c r="K23" i="3"/>
  <c r="K22" i="3"/>
  <c r="K21" i="3"/>
  <c r="K20" i="3"/>
  <c r="R122" i="3" l="1"/>
  <c r="AL122" i="3"/>
  <c r="CH88" i="3"/>
  <c r="CI88" i="3"/>
  <c r="AN88" i="3"/>
  <c r="BK88" i="3"/>
  <c r="Q79" i="3"/>
  <c r="CH101" i="3"/>
  <c r="CH100" i="3"/>
  <c r="CH99" i="3"/>
  <c r="CH98" i="3"/>
  <c r="CH105" i="3"/>
  <c r="CH104" i="3"/>
  <c r="CH103" i="3"/>
  <c r="CH102" i="3"/>
  <c r="CI98" i="3"/>
  <c r="CI101" i="3"/>
  <c r="CI99" i="3"/>
  <c r="CI102" i="3"/>
  <c r="CI105" i="3"/>
  <c r="CI104" i="3"/>
  <c r="CI100" i="3"/>
  <c r="CI103" i="3"/>
  <c r="BK98" i="3"/>
  <c r="BK101" i="3"/>
  <c r="BK99" i="3"/>
  <c r="BK102" i="3"/>
  <c r="BK100" i="3"/>
  <c r="BK105" i="3"/>
  <c r="BK104" i="3"/>
  <c r="BK103" i="3"/>
  <c r="AN99" i="3"/>
  <c r="AN93" i="16" s="1"/>
  <c r="AN98" i="3"/>
  <c r="AN92" i="16" s="1"/>
  <c r="AN100" i="3"/>
  <c r="AN94" i="16" s="1"/>
  <c r="AN103" i="3"/>
  <c r="AN97" i="16" s="1"/>
  <c r="AN102" i="3"/>
  <c r="AN96" i="16" s="1"/>
  <c r="AN105" i="3"/>
  <c r="AN99" i="16" s="1"/>
  <c r="AN101" i="3"/>
  <c r="AN95" i="16" s="1"/>
  <c r="AN104" i="3"/>
  <c r="AN98" i="16" s="1"/>
  <c r="CH90" i="3"/>
  <c r="CH89" i="3"/>
  <c r="CH87" i="3"/>
  <c r="CH93" i="3"/>
  <c r="CH92" i="3"/>
  <c r="CH91" i="3"/>
  <c r="CH95" i="3"/>
  <c r="CH96" i="3"/>
  <c r="CH94" i="3"/>
  <c r="CI87" i="3"/>
  <c r="CI90" i="3"/>
  <c r="CI89" i="3"/>
  <c r="CI93" i="3"/>
  <c r="CI92" i="3"/>
  <c r="CI91" i="3"/>
  <c r="CI96" i="3"/>
  <c r="CI95" i="3"/>
  <c r="CI94" i="3"/>
  <c r="BK87" i="3"/>
  <c r="BK90" i="3"/>
  <c r="BK89" i="3"/>
  <c r="BK93" i="3"/>
  <c r="BK92" i="3"/>
  <c r="BK91" i="3"/>
  <c r="BK96" i="3"/>
  <c r="BK95" i="3"/>
  <c r="BK94" i="3"/>
  <c r="AN87" i="3"/>
  <c r="AN81" i="16" s="1"/>
  <c r="AN90" i="3"/>
  <c r="AN84" i="16" s="1"/>
  <c r="AN89" i="3"/>
  <c r="AN83" i="16" s="1"/>
  <c r="AN93" i="3"/>
  <c r="AN87" i="16" s="1"/>
  <c r="AN92" i="3"/>
  <c r="AN86" i="16" s="1"/>
  <c r="AN94" i="3"/>
  <c r="AN88" i="16" s="1"/>
  <c r="AN91" i="3"/>
  <c r="AN85" i="16" s="1"/>
  <c r="AN96" i="3"/>
  <c r="AN90" i="16" s="1"/>
  <c r="AN95" i="3"/>
  <c r="AN89" i="16" s="1"/>
  <c r="P37" i="3"/>
  <c r="P36" i="3"/>
  <c r="Q37" i="3"/>
  <c r="Q36" i="3"/>
  <c r="O36" i="3"/>
  <c r="O37" i="3"/>
  <c r="AN9" i="16"/>
  <c r="O24" i="3"/>
  <c r="O25" i="3"/>
  <c r="P59" i="3"/>
  <c r="P49" i="3"/>
  <c r="P54" i="3"/>
  <c r="P51" i="3"/>
  <c r="P52" i="3"/>
  <c r="O133" i="3"/>
  <c r="P50" i="3"/>
  <c r="P24" i="3"/>
  <c r="P23" i="3"/>
  <c r="P135" i="3"/>
  <c r="O136" i="3"/>
  <c r="P57" i="3"/>
  <c r="O56" i="3"/>
  <c r="P60" i="3"/>
  <c r="P56" i="3"/>
  <c r="P132" i="3"/>
  <c r="P58" i="3"/>
  <c r="P136" i="3"/>
  <c r="P134" i="3"/>
  <c r="Q12" i="3"/>
  <c r="P25" i="3"/>
  <c r="O58" i="3"/>
  <c r="O132" i="3"/>
  <c r="O60" i="3"/>
  <c r="O59" i="3"/>
  <c r="O134" i="3"/>
  <c r="O57" i="3"/>
  <c r="Q57" i="3"/>
  <c r="BJ69" i="3"/>
  <c r="P79" i="3"/>
  <c r="Q133" i="3"/>
  <c r="Q49" i="3"/>
  <c r="Q59" i="3"/>
  <c r="Q23" i="3"/>
  <c r="Q53" i="3"/>
  <c r="Q56" i="3"/>
  <c r="Q54" i="3"/>
  <c r="Q60" i="3"/>
  <c r="Q50" i="3"/>
  <c r="Q58" i="3"/>
  <c r="Q52" i="3"/>
  <c r="Q134" i="3"/>
  <c r="AL142" i="3"/>
  <c r="AL78" i="3" s="1"/>
  <c r="AL72" i="16" s="1"/>
  <c r="AM29" i="16"/>
  <c r="AL127" i="3"/>
  <c r="O54" i="3"/>
  <c r="O52" i="3"/>
  <c r="O53" i="3"/>
  <c r="O49" i="3"/>
  <c r="O50" i="3"/>
  <c r="AM15" i="16"/>
  <c r="AL137" i="3"/>
  <c r="AL55" i="3" s="1"/>
  <c r="AL49" i="16" s="1"/>
  <c r="N130" i="3"/>
  <c r="R115" i="3"/>
  <c r="R50" i="3" s="1"/>
  <c r="R137" i="3"/>
  <c r="R55" i="3" s="1"/>
  <c r="R57" i="3" s="1"/>
  <c r="BJ20" i="16"/>
  <c r="AM10" i="16"/>
  <c r="AL26" i="3"/>
  <c r="AL24" i="16" s="1"/>
  <c r="S121" i="3"/>
  <c r="P12" i="3"/>
  <c r="AL112" i="3"/>
  <c r="AL12" i="3" s="1"/>
  <c r="AL12" i="16" s="1"/>
  <c r="CJ6" i="3"/>
  <c r="CJ110" i="3" s="1"/>
  <c r="CJ9" i="3" s="1"/>
  <c r="T140" i="3"/>
  <c r="T131" i="3"/>
  <c r="Q24" i="3"/>
  <c r="T116" i="3"/>
  <c r="T70" i="3"/>
  <c r="T143" i="3"/>
  <c r="BJ66" i="3"/>
  <c r="Q136" i="3"/>
  <c r="Q135" i="3"/>
  <c r="T128" i="3"/>
  <c r="S119" i="3"/>
  <c r="R142" i="3"/>
  <c r="R79" i="3" s="1"/>
  <c r="R112" i="3"/>
  <c r="R12" i="3" s="1"/>
  <c r="AL115" i="3"/>
  <c r="AL53" i="3" s="1"/>
  <c r="AL47" i="16" s="1"/>
  <c r="R25" i="3"/>
  <c r="S128" i="3"/>
  <c r="AM128" i="3"/>
  <c r="AM144" i="3"/>
  <c r="AM139" i="3"/>
  <c r="BJ123" i="3"/>
  <c r="S131" i="3"/>
  <c r="S141" i="3"/>
  <c r="T117" i="3"/>
  <c r="AM121" i="3"/>
  <c r="T113" i="3"/>
  <c r="T125" i="3"/>
  <c r="R127" i="3"/>
  <c r="T126" i="3"/>
  <c r="T139" i="3"/>
  <c r="BJ124" i="3"/>
  <c r="S120" i="3"/>
  <c r="AM113" i="3"/>
  <c r="AM126" i="3"/>
  <c r="O12" i="3"/>
  <c r="S129" i="3"/>
  <c r="AM118" i="3"/>
  <c r="Q26" i="3"/>
  <c r="S140" i="3"/>
  <c r="S118" i="3"/>
  <c r="AM70" i="3"/>
  <c r="AM68" i="3"/>
  <c r="T114" i="3"/>
  <c r="AM129" i="3"/>
  <c r="AM131" i="3"/>
  <c r="AM71" i="3"/>
  <c r="T138" i="3"/>
  <c r="S68" i="3"/>
  <c r="T144" i="3"/>
  <c r="T123" i="3"/>
  <c r="T121" i="3"/>
  <c r="T129" i="3"/>
  <c r="T120" i="3"/>
  <c r="BJ140" i="3"/>
  <c r="S67" i="3"/>
  <c r="S69" i="3"/>
  <c r="BJ67" i="3"/>
  <c r="S143" i="3"/>
  <c r="S144" i="3"/>
  <c r="S66" i="3"/>
  <c r="S123" i="3"/>
  <c r="AM141" i="3"/>
  <c r="AM117" i="3"/>
  <c r="S138" i="3"/>
  <c r="S126" i="3"/>
  <c r="S124" i="3"/>
  <c r="BJ117" i="3"/>
  <c r="BJ126" i="3"/>
  <c r="T68" i="3"/>
  <c r="BJ120" i="3"/>
  <c r="BJ125" i="3"/>
  <c r="BJ129" i="3"/>
  <c r="S71" i="3"/>
  <c r="AM66" i="3"/>
  <c r="AM125" i="3"/>
  <c r="AM123" i="3"/>
  <c r="BJ144" i="3"/>
  <c r="BJ131" i="3"/>
  <c r="BJ141" i="3"/>
  <c r="BJ139" i="3"/>
  <c r="BJ143" i="3"/>
  <c r="AM138" i="3"/>
  <c r="AM124" i="3"/>
  <c r="AM116" i="3"/>
  <c r="BJ118" i="3"/>
  <c r="BJ121" i="3"/>
  <c r="BJ138" i="3"/>
  <c r="T67" i="3"/>
  <c r="BJ116" i="3"/>
  <c r="BJ128" i="3"/>
  <c r="AM107" i="3"/>
  <c r="AM143" i="3"/>
  <c r="AM119" i="3"/>
  <c r="T71" i="3"/>
  <c r="T124" i="3"/>
  <c r="T118" i="3"/>
  <c r="T66" i="3"/>
  <c r="BJ68" i="3"/>
  <c r="S113" i="3"/>
  <c r="S125" i="3"/>
  <c r="S117" i="3"/>
  <c r="AM114" i="3"/>
  <c r="AM67" i="3"/>
  <c r="AM120" i="3"/>
  <c r="T119" i="3"/>
  <c r="BJ71" i="3"/>
  <c r="S139" i="3"/>
  <c r="S114" i="3"/>
  <c r="CH35" i="3"/>
  <c r="CH31" i="3"/>
  <c r="CH32" i="3" s="1"/>
  <c r="CH48" i="3"/>
  <c r="CH45" i="3"/>
  <c r="CH20" i="3"/>
  <c r="CH19" i="16" s="1"/>
  <c r="CH18" i="3"/>
  <c r="CH17" i="16" s="1"/>
  <c r="CH39" i="3"/>
  <c r="CH72" i="3"/>
  <c r="CH75" i="3"/>
  <c r="CH13" i="3"/>
  <c r="CH29" i="3"/>
  <c r="CH14" i="3"/>
  <c r="CH44" i="3"/>
  <c r="CH42" i="3"/>
  <c r="CH15" i="3"/>
  <c r="CH16" i="3" s="1"/>
  <c r="CH80" i="3"/>
  <c r="CH27" i="3"/>
  <c r="CH33" i="3"/>
  <c r="CH65" i="3"/>
  <c r="CH66" i="3" s="1"/>
  <c r="CH47" i="3"/>
  <c r="CH10" i="3"/>
  <c r="CH129" i="3" s="1"/>
  <c r="CH21" i="3"/>
  <c r="CH22" i="3" s="1"/>
  <c r="CH19" i="3"/>
  <c r="CH18" i="16" s="1"/>
  <c r="CH40" i="3"/>
  <c r="CH38" i="3"/>
  <c r="CH73" i="3"/>
  <c r="CH76" i="3"/>
  <c r="CH30" i="3"/>
  <c r="CH28" i="3"/>
  <c r="CH43" i="3"/>
  <c r="CH41" i="3"/>
  <c r="CH97" i="3"/>
  <c r="CH77" i="3"/>
  <c r="CH86" i="3"/>
  <c r="CH84" i="3"/>
  <c r="CH85" i="3"/>
  <c r="CH82" i="3"/>
  <c r="CH83" i="3"/>
  <c r="CH81" i="3"/>
  <c r="CH9" i="16"/>
  <c r="CI80" i="3"/>
  <c r="CI72" i="3"/>
  <c r="CI73" i="3"/>
  <c r="CI75" i="3"/>
  <c r="CI30" i="3"/>
  <c r="CI45" i="3"/>
  <c r="CI43" i="3"/>
  <c r="CI41" i="3"/>
  <c r="CI10" i="3"/>
  <c r="CI138" i="3" s="1"/>
  <c r="CI77" i="3"/>
  <c r="CI38" i="3"/>
  <c r="CI33" i="3"/>
  <c r="CI14" i="3"/>
  <c r="CI47" i="3"/>
  <c r="CI28" i="3"/>
  <c r="CI21" i="3"/>
  <c r="CI22" i="3" s="1"/>
  <c r="CI19" i="3"/>
  <c r="CI18" i="16" s="1"/>
  <c r="CI48" i="3"/>
  <c r="CI29" i="3"/>
  <c r="CI76" i="3"/>
  <c r="CI97" i="3"/>
  <c r="CI65" i="3"/>
  <c r="CI71" i="3" s="1"/>
  <c r="CI44" i="3"/>
  <c r="CI42" i="3"/>
  <c r="CI40" i="3"/>
  <c r="CI39" i="3"/>
  <c r="CI35" i="3"/>
  <c r="CI31" i="3"/>
  <c r="CI32" i="3" s="1"/>
  <c r="CI13" i="3"/>
  <c r="CI27" i="3"/>
  <c r="CI20" i="3"/>
  <c r="CI19" i="16" s="1"/>
  <c r="CI18" i="3"/>
  <c r="CI17" i="16" s="1"/>
  <c r="CI15" i="3"/>
  <c r="CI16" i="3" s="1"/>
  <c r="CI82" i="3"/>
  <c r="CI86" i="3"/>
  <c r="CI84" i="3"/>
  <c r="CI81" i="3"/>
  <c r="CI83" i="3"/>
  <c r="CI85" i="3"/>
  <c r="L144" i="3"/>
  <c r="L134" i="3"/>
  <c r="L124" i="3"/>
  <c r="L114" i="3"/>
  <c r="L125" i="3"/>
  <c r="L116" i="3"/>
  <c r="L126" i="3"/>
  <c r="L138" i="3"/>
  <c r="L128" i="3"/>
  <c r="L118" i="3"/>
  <c r="L140" i="3"/>
  <c r="L120" i="3"/>
  <c r="L141" i="3"/>
  <c r="L121" i="3"/>
  <c r="L139" i="3"/>
  <c r="L129" i="3"/>
  <c r="L119" i="3"/>
  <c r="L131" i="3"/>
  <c r="L132" i="3"/>
  <c r="L110" i="3"/>
  <c r="L143" i="3"/>
  <c r="L133" i="3"/>
  <c r="L123" i="3"/>
  <c r="L113" i="3"/>
  <c r="L135" i="3"/>
  <c r="L136" i="3"/>
  <c r="L117" i="3"/>
  <c r="BK43" i="3"/>
  <c r="BK20" i="3"/>
  <c r="BK19" i="16" s="1"/>
  <c r="BK30" i="3"/>
  <c r="BK29" i="3"/>
  <c r="BK73" i="3"/>
  <c r="BK42" i="3"/>
  <c r="BK31" i="3"/>
  <c r="BK32" i="3" s="1"/>
  <c r="BK47" i="3"/>
  <c r="BK80" i="3"/>
  <c r="BK44" i="3"/>
  <c r="BK33" i="3"/>
  <c r="BK19" i="3"/>
  <c r="BK18" i="16" s="1"/>
  <c r="BK13" i="3"/>
  <c r="BK45" i="3"/>
  <c r="BK72" i="3"/>
  <c r="BK41" i="3"/>
  <c r="BK39" i="3"/>
  <c r="BK35" i="3"/>
  <c r="BK18" i="3"/>
  <c r="BK17" i="16" s="1"/>
  <c r="BK85" i="3"/>
  <c r="BK75" i="3"/>
  <c r="BK77" i="3"/>
  <c r="BK82" i="3"/>
  <c r="BK21" i="3"/>
  <c r="BK15" i="3"/>
  <c r="BK16" i="3" s="1"/>
  <c r="BK76" i="3"/>
  <c r="BK38" i="3"/>
  <c r="BK84" i="3"/>
  <c r="BK65" i="3"/>
  <c r="BK71" i="3" s="1"/>
  <c r="BK10" i="3"/>
  <c r="BK143" i="3" s="1"/>
  <c r="BK81" i="3"/>
  <c r="BK40" i="3"/>
  <c r="BK14" i="3"/>
  <c r="BK86" i="3"/>
  <c r="BK97" i="3"/>
  <c r="BK28" i="3"/>
  <c r="BK83" i="3"/>
  <c r="BK27" i="3"/>
  <c r="BK48" i="3"/>
  <c r="BK9" i="16"/>
  <c r="BJ119" i="3"/>
  <c r="BJ114" i="3"/>
  <c r="BJ112" i="3" s="1"/>
  <c r="AN21" i="3"/>
  <c r="AN45" i="3"/>
  <c r="AN72" i="3"/>
  <c r="AN73" i="3"/>
  <c r="AN65" i="3"/>
  <c r="AN68" i="3" s="1"/>
  <c r="AN20" i="3"/>
  <c r="AN19" i="16" s="1"/>
  <c r="AN10" i="3"/>
  <c r="AN125" i="3" s="1"/>
  <c r="AN14" i="3"/>
  <c r="AN14" i="16" s="1"/>
  <c r="AN31" i="3"/>
  <c r="AN32" i="3" s="1"/>
  <c r="AN30" i="16" s="1"/>
  <c r="AN41" i="3"/>
  <c r="AN47" i="3"/>
  <c r="AN41" i="16" s="1"/>
  <c r="AN75" i="3"/>
  <c r="AN69" i="16" s="1"/>
  <c r="AN42" i="3"/>
  <c r="AN40" i="3"/>
  <c r="AN76" i="3"/>
  <c r="AN30" i="3"/>
  <c r="AN28" i="16" s="1"/>
  <c r="AN13" i="3"/>
  <c r="AN13" i="16" s="1"/>
  <c r="AN97" i="3"/>
  <c r="AN91" i="16" s="1"/>
  <c r="AN18" i="3"/>
  <c r="AN17" i="16" s="1"/>
  <c r="AN28" i="3"/>
  <c r="AN27" i="3"/>
  <c r="AN44" i="3"/>
  <c r="AN39" i="16" s="1"/>
  <c r="AN77" i="3"/>
  <c r="AN71" i="16" s="1"/>
  <c r="AN48" i="3"/>
  <c r="AN43" i="3"/>
  <c r="AN38" i="16" s="1"/>
  <c r="AN39" i="3"/>
  <c r="AN37" i="16" s="1"/>
  <c r="AN35" i="3"/>
  <c r="AN33" i="16" s="1"/>
  <c r="AN38" i="3"/>
  <c r="AN36" i="16" s="1"/>
  <c r="AN33" i="3"/>
  <c r="AN19" i="3"/>
  <c r="AN18" i="16" s="1"/>
  <c r="AN15" i="3"/>
  <c r="AN16" i="3" s="1"/>
  <c r="AN80" i="3"/>
  <c r="AN74" i="16" s="1"/>
  <c r="AN29" i="3"/>
  <c r="AN27" i="16" s="1"/>
  <c r="AN83" i="3"/>
  <c r="AN77" i="16" s="1"/>
  <c r="AN84" i="3"/>
  <c r="AN78" i="16" s="1"/>
  <c r="AN82" i="3"/>
  <c r="AN76" i="16" s="1"/>
  <c r="AN85" i="3"/>
  <c r="AN79" i="16" s="1"/>
  <c r="AN86" i="3"/>
  <c r="AN80" i="16" s="1"/>
  <c r="AN81" i="3"/>
  <c r="AN75" i="16" s="1"/>
  <c r="AM22" i="3"/>
  <c r="AM20" i="16"/>
  <c r="BL110" i="3"/>
  <c r="BL9" i="3" s="1"/>
  <c r="AO110" i="3"/>
  <c r="AO9" i="3" s="1"/>
  <c r="R51" i="3"/>
  <c r="R53" i="3"/>
  <c r="AP6" i="3"/>
  <c r="AQ6" i="3" s="1"/>
  <c r="U110" i="3"/>
  <c r="U9" i="3" s="1"/>
  <c r="CI9" i="16"/>
  <c r="DG6" i="3"/>
  <c r="DG110" i="3" s="1"/>
  <c r="DG9" i="3" s="1"/>
  <c r="DF110" i="3"/>
  <c r="DF9" i="3" s="1"/>
  <c r="L97" i="3"/>
  <c r="L98" i="3"/>
  <c r="B9" i="6"/>
  <c r="C9" i="6" s="1"/>
  <c r="ED6" i="3"/>
  <c r="BM6" i="3"/>
  <c r="Y6" i="16"/>
  <c r="DM6" i="16"/>
  <c r="BS6" i="16"/>
  <c r="EJ6" i="16"/>
  <c r="CP6" i="16"/>
  <c r="FG6" i="16"/>
  <c r="AV6" i="16"/>
  <c r="V6" i="3"/>
  <c r="V110" i="3" s="1"/>
  <c r="V9" i="3" s="1"/>
  <c r="L72" i="3"/>
  <c r="L71" i="3"/>
  <c r="L70" i="3"/>
  <c r="L19" i="3"/>
  <c r="L85" i="3"/>
  <c r="L93" i="3"/>
  <c r="L103" i="3"/>
  <c r="L84" i="3"/>
  <c r="L92" i="3"/>
  <c r="L102" i="3"/>
  <c r="L83" i="3"/>
  <c r="L91" i="3"/>
  <c r="L101" i="3"/>
  <c r="L86" i="3"/>
  <c r="L82" i="3"/>
  <c r="L90" i="3"/>
  <c r="L100" i="3"/>
  <c r="L81" i="3"/>
  <c r="L89" i="3"/>
  <c r="L99" i="3"/>
  <c r="L88" i="3"/>
  <c r="L96" i="3"/>
  <c r="L87" i="3"/>
  <c r="L95" i="3"/>
  <c r="L94" i="3"/>
  <c r="L104" i="3"/>
  <c r="L10" i="3"/>
  <c r="L79" i="3"/>
  <c r="L80" i="3"/>
  <c r="L105" i="3"/>
  <c r="L107" i="3"/>
  <c r="FB5" i="3"/>
  <c r="L50" i="3"/>
  <c r="L24" i="3"/>
  <c r="L16" i="3"/>
  <c r="L15" i="3"/>
  <c r="L14" i="3"/>
  <c r="L13" i="3"/>
  <c r="L12" i="3"/>
  <c r="L78" i="3"/>
  <c r="L41" i="3"/>
  <c r="L17" i="3"/>
  <c r="L75" i="3"/>
  <c r="L73" i="3"/>
  <c r="L69" i="3"/>
  <c r="L68" i="3"/>
  <c r="L67" i="3"/>
  <c r="L32" i="3"/>
  <c r="L76" i="3"/>
  <c r="L64" i="3"/>
  <c r="L63" i="3"/>
  <c r="L62" i="3"/>
  <c r="L61" i="3"/>
  <c r="L60" i="3"/>
  <c r="L59" i="3"/>
  <c r="L25" i="3"/>
  <c r="L65" i="3"/>
  <c r="L56" i="3"/>
  <c r="L55" i="3"/>
  <c r="L54" i="3"/>
  <c r="L53" i="3"/>
  <c r="L52" i="3"/>
  <c r="L51" i="3"/>
  <c r="L18" i="3"/>
  <c r="L57" i="3"/>
  <c r="L48" i="3"/>
  <c r="L47" i="3"/>
  <c r="L45" i="3"/>
  <c r="L44" i="3"/>
  <c r="L43" i="3"/>
  <c r="L42" i="3"/>
  <c r="L77" i="3"/>
  <c r="L49" i="3"/>
  <c r="L39" i="3"/>
  <c r="L38" i="3"/>
  <c r="L37" i="3"/>
  <c r="L36" i="3"/>
  <c r="L35" i="3"/>
  <c r="L33" i="3"/>
  <c r="L9" i="3"/>
  <c r="L66" i="3"/>
  <c r="L40" i="3"/>
  <c r="L30" i="3"/>
  <c r="L29" i="3"/>
  <c r="L28" i="3"/>
  <c r="L27" i="3"/>
  <c r="L26" i="3"/>
  <c r="L58" i="3"/>
  <c r="L31" i="3"/>
  <c r="L23" i="3"/>
  <c r="L22" i="3"/>
  <c r="L21" i="3"/>
  <c r="L20" i="3"/>
  <c r="AM122" i="3" l="1"/>
  <c r="AM26" i="3" s="1"/>
  <c r="AM24" i="16" s="1"/>
  <c r="T122" i="3"/>
  <c r="T26" i="3" s="1"/>
  <c r="BJ122" i="3"/>
  <c r="BJ24" i="3" s="1"/>
  <c r="S122" i="3"/>
  <c r="R54" i="3"/>
  <c r="R49" i="3"/>
  <c r="R52" i="3"/>
  <c r="N61" i="3"/>
  <c r="N62" i="3"/>
  <c r="N63" i="3"/>
  <c r="N64" i="3"/>
  <c r="DG88" i="3"/>
  <c r="DF88" i="3"/>
  <c r="CJ88" i="3"/>
  <c r="U88" i="3"/>
  <c r="V88" i="3"/>
  <c r="AO88" i="3"/>
  <c r="BL88" i="3"/>
  <c r="AL57" i="3"/>
  <c r="AL51" i="16" s="1"/>
  <c r="CK6" i="3"/>
  <c r="DF101" i="3"/>
  <c r="DF100" i="3"/>
  <c r="DF99" i="3"/>
  <c r="DF98" i="3"/>
  <c r="DF105" i="3"/>
  <c r="DF104" i="3"/>
  <c r="DF103" i="3"/>
  <c r="DF102" i="3"/>
  <c r="CJ99" i="3"/>
  <c r="CJ98" i="3"/>
  <c r="CJ100" i="3"/>
  <c r="CJ103" i="3"/>
  <c r="CJ101" i="3"/>
  <c r="CJ102" i="3"/>
  <c r="CJ104" i="3"/>
  <c r="CJ105" i="3"/>
  <c r="DG98" i="3"/>
  <c r="DG101" i="3"/>
  <c r="DG99" i="3"/>
  <c r="DG102" i="3"/>
  <c r="DG104" i="3"/>
  <c r="DG100" i="3"/>
  <c r="DG105" i="3"/>
  <c r="DG103" i="3"/>
  <c r="V102" i="3"/>
  <c r="V101" i="3"/>
  <c r="V100" i="3"/>
  <c r="V99" i="3"/>
  <c r="V98" i="3"/>
  <c r="V105" i="3"/>
  <c r="V104" i="3"/>
  <c r="V103" i="3"/>
  <c r="U101" i="3"/>
  <c r="U100" i="3"/>
  <c r="U99" i="3"/>
  <c r="U98" i="3"/>
  <c r="U102" i="3"/>
  <c r="U105" i="3"/>
  <c r="U104" i="3"/>
  <c r="U103" i="3"/>
  <c r="AO100" i="3"/>
  <c r="AO94" i="16" s="1"/>
  <c r="AO99" i="3"/>
  <c r="AO93" i="16" s="1"/>
  <c r="AO101" i="3"/>
  <c r="AO95" i="16" s="1"/>
  <c r="AO104" i="3"/>
  <c r="AO98" i="16" s="1"/>
  <c r="AO103" i="3"/>
  <c r="AO97" i="16" s="1"/>
  <c r="AO102" i="3"/>
  <c r="AO96" i="16" s="1"/>
  <c r="AO98" i="3"/>
  <c r="AO92" i="16" s="1"/>
  <c r="AO105" i="3"/>
  <c r="AO99" i="16" s="1"/>
  <c r="BL99" i="3"/>
  <c r="BL98" i="3"/>
  <c r="BL100" i="3"/>
  <c r="BL103" i="3"/>
  <c r="BL102" i="3"/>
  <c r="BL101" i="3"/>
  <c r="BL105" i="3"/>
  <c r="BL104" i="3"/>
  <c r="V91" i="3"/>
  <c r="V90" i="3"/>
  <c r="V89" i="3"/>
  <c r="V87" i="3"/>
  <c r="V93" i="3"/>
  <c r="V92" i="3"/>
  <c r="V95" i="3"/>
  <c r="V96" i="3"/>
  <c r="V94" i="3"/>
  <c r="DF90" i="3"/>
  <c r="DF89" i="3"/>
  <c r="DF87" i="3"/>
  <c r="DF93" i="3"/>
  <c r="DF92" i="3"/>
  <c r="DF91" i="3"/>
  <c r="DF95" i="3"/>
  <c r="DF96" i="3"/>
  <c r="DF94" i="3"/>
  <c r="DG87" i="3"/>
  <c r="DG90" i="3"/>
  <c r="DG89" i="3"/>
  <c r="DG93" i="3"/>
  <c r="DG92" i="3"/>
  <c r="DG91" i="3"/>
  <c r="DG96" i="3"/>
  <c r="DG95" i="3"/>
  <c r="DG94" i="3"/>
  <c r="U90" i="3"/>
  <c r="U89" i="3"/>
  <c r="U87" i="3"/>
  <c r="U93" i="3"/>
  <c r="U92" i="3"/>
  <c r="U91" i="3"/>
  <c r="U94" i="3"/>
  <c r="U96" i="3"/>
  <c r="U95" i="3"/>
  <c r="BL87" i="3"/>
  <c r="BL90" i="3"/>
  <c r="BL89" i="3"/>
  <c r="BL93" i="3"/>
  <c r="BL92" i="3"/>
  <c r="BL91" i="3"/>
  <c r="BL94" i="3"/>
  <c r="BL96" i="3"/>
  <c r="BL95" i="3"/>
  <c r="AO87" i="3"/>
  <c r="AO81" i="16" s="1"/>
  <c r="AO90" i="3"/>
  <c r="AO84" i="16" s="1"/>
  <c r="AO91" i="3"/>
  <c r="AO85" i="16" s="1"/>
  <c r="AO89" i="3"/>
  <c r="AO83" i="16" s="1"/>
  <c r="AO93" i="3"/>
  <c r="AO87" i="16" s="1"/>
  <c r="AO95" i="3"/>
  <c r="AO89" i="16" s="1"/>
  <c r="AO94" i="3"/>
  <c r="AO88" i="16" s="1"/>
  <c r="AO96" i="3"/>
  <c r="AO90" i="16" s="1"/>
  <c r="AO92" i="3"/>
  <c r="AO86" i="16" s="1"/>
  <c r="CJ87" i="3"/>
  <c r="CJ90" i="3"/>
  <c r="CJ89" i="3"/>
  <c r="CJ93" i="3"/>
  <c r="CJ92" i="3"/>
  <c r="CJ91" i="3"/>
  <c r="CJ94" i="3"/>
  <c r="CJ96" i="3"/>
  <c r="CJ95" i="3"/>
  <c r="AL79" i="3"/>
  <c r="AL73" i="16" s="1"/>
  <c r="R37" i="3"/>
  <c r="R36" i="3"/>
  <c r="AL36" i="3"/>
  <c r="AL34" i="16" s="1"/>
  <c r="AL37" i="3"/>
  <c r="AL35" i="16" s="1"/>
  <c r="AO9" i="16"/>
  <c r="CJ9" i="16"/>
  <c r="P130" i="3"/>
  <c r="R136" i="3"/>
  <c r="AL133" i="3"/>
  <c r="AL23" i="3"/>
  <c r="AL21" i="16" s="1"/>
  <c r="O130" i="3"/>
  <c r="AL24" i="3"/>
  <c r="AL22" i="16" s="1"/>
  <c r="R60" i="3"/>
  <c r="R132" i="3"/>
  <c r="R58" i="3"/>
  <c r="R59" i="3"/>
  <c r="R134" i="3"/>
  <c r="R135" i="3"/>
  <c r="R56" i="3"/>
  <c r="R133" i="3"/>
  <c r="AL54" i="3"/>
  <c r="AL48" i="16" s="1"/>
  <c r="AL58" i="3"/>
  <c r="AL52" i="16" s="1"/>
  <c r="AL135" i="3"/>
  <c r="AM142" i="3"/>
  <c r="AM79" i="3" s="1"/>
  <c r="AM73" i="16" s="1"/>
  <c r="T127" i="3"/>
  <c r="AL136" i="3"/>
  <c r="AL59" i="3"/>
  <c r="AL53" i="16" s="1"/>
  <c r="AL52" i="3"/>
  <c r="AL46" i="16" s="1"/>
  <c r="AL132" i="3"/>
  <c r="AL60" i="3"/>
  <c r="AL54" i="16" s="1"/>
  <c r="AL56" i="3"/>
  <c r="AL50" i="16" s="1"/>
  <c r="AL51" i="3"/>
  <c r="AL45" i="16" s="1"/>
  <c r="AL134" i="3"/>
  <c r="S137" i="3"/>
  <c r="S55" i="3" s="1"/>
  <c r="S136" i="3" s="1"/>
  <c r="AL17" i="3"/>
  <c r="AL16" i="16" s="1"/>
  <c r="AL50" i="3"/>
  <c r="AL44" i="16" s="1"/>
  <c r="AL49" i="3"/>
  <c r="AL43" i="16" s="1"/>
  <c r="BJ127" i="3"/>
  <c r="T142" i="3"/>
  <c r="T78" i="3" s="1"/>
  <c r="CH20" i="16"/>
  <c r="AL25" i="3"/>
  <c r="AL23" i="16" s="1"/>
  <c r="BJ142" i="3"/>
  <c r="BJ79" i="3" s="1"/>
  <c r="AM115" i="3"/>
  <c r="AM52" i="3" s="1"/>
  <c r="AM46" i="16" s="1"/>
  <c r="T115" i="3"/>
  <c r="T49" i="3" s="1"/>
  <c r="R78" i="3"/>
  <c r="S142" i="3"/>
  <c r="S78" i="3" s="1"/>
  <c r="T112" i="3"/>
  <c r="T12" i="3" s="1"/>
  <c r="CH70" i="3"/>
  <c r="S25" i="3"/>
  <c r="AM127" i="3"/>
  <c r="S115" i="3"/>
  <c r="S54" i="3" s="1"/>
  <c r="S112" i="3"/>
  <c r="S17" i="3" s="1"/>
  <c r="T137" i="3"/>
  <c r="T55" i="3" s="1"/>
  <c r="T59" i="3" s="1"/>
  <c r="BJ115" i="3"/>
  <c r="BJ54" i="3" s="1"/>
  <c r="AM137" i="3"/>
  <c r="AM55" i="3" s="1"/>
  <c r="AM59" i="3" s="1"/>
  <c r="AM53" i="16" s="1"/>
  <c r="R17" i="3"/>
  <c r="AN15" i="16"/>
  <c r="CH114" i="3"/>
  <c r="AM112" i="3"/>
  <c r="AM12" i="3" s="1"/>
  <c r="AM12" i="16" s="1"/>
  <c r="CH125" i="3"/>
  <c r="BK121" i="3"/>
  <c r="CH69" i="3"/>
  <c r="CH67" i="3"/>
  <c r="CH68" i="3"/>
  <c r="CH71" i="3"/>
  <c r="Q130" i="3"/>
  <c r="AN66" i="3"/>
  <c r="BJ137" i="3"/>
  <c r="BJ55" i="3" s="1"/>
  <c r="BJ132" i="3" s="1"/>
  <c r="AN69" i="3"/>
  <c r="CH140" i="3"/>
  <c r="AN67" i="3"/>
  <c r="CH128" i="3"/>
  <c r="CH127" i="3" s="1"/>
  <c r="BK131" i="3"/>
  <c r="AN124" i="3"/>
  <c r="CH121" i="3"/>
  <c r="R24" i="3"/>
  <c r="CI20" i="16"/>
  <c r="AN131" i="3"/>
  <c r="AN120" i="3"/>
  <c r="CI141" i="3"/>
  <c r="CH126" i="3"/>
  <c r="CH118" i="3"/>
  <c r="AN116" i="3"/>
  <c r="AN128" i="3"/>
  <c r="CH131" i="3"/>
  <c r="R23" i="3"/>
  <c r="R26" i="3"/>
  <c r="CH144" i="3"/>
  <c r="CH138" i="3"/>
  <c r="S127" i="3"/>
  <c r="AN141" i="3"/>
  <c r="CH143" i="3"/>
  <c r="CH141" i="3"/>
  <c r="AN29" i="16"/>
  <c r="AN10" i="16"/>
  <c r="CI139" i="3"/>
  <c r="CH123" i="3"/>
  <c r="CH119" i="3"/>
  <c r="BK68" i="3"/>
  <c r="BK117" i="3"/>
  <c r="CI69" i="3"/>
  <c r="BK125" i="3"/>
  <c r="CI123" i="3"/>
  <c r="CH139" i="3"/>
  <c r="CH124" i="3"/>
  <c r="CH113" i="3"/>
  <c r="CH117" i="3"/>
  <c r="AN71" i="3"/>
  <c r="BK124" i="3"/>
  <c r="CH116" i="3"/>
  <c r="CH120" i="3"/>
  <c r="AN114" i="3"/>
  <c r="AN144" i="3"/>
  <c r="AN140" i="3"/>
  <c r="BK107" i="3"/>
  <c r="AN129" i="3"/>
  <c r="AN123" i="3"/>
  <c r="BK113" i="3"/>
  <c r="AN119" i="3"/>
  <c r="AN139" i="3"/>
  <c r="AN138" i="3"/>
  <c r="BK128" i="3"/>
  <c r="BK118" i="3"/>
  <c r="BK119" i="3"/>
  <c r="AN143" i="3"/>
  <c r="AN113" i="3"/>
  <c r="BK141" i="3"/>
  <c r="BK144" i="3"/>
  <c r="BK142" i="3" s="1"/>
  <c r="BK123" i="3"/>
  <c r="AN117" i="3"/>
  <c r="AN126" i="3"/>
  <c r="AN70" i="3"/>
  <c r="BK126" i="3"/>
  <c r="BK139" i="3"/>
  <c r="CI66" i="3"/>
  <c r="BK138" i="3"/>
  <c r="BK116" i="3"/>
  <c r="BK129" i="3"/>
  <c r="AN118" i="3"/>
  <c r="BK114" i="3"/>
  <c r="BK140" i="3"/>
  <c r="BK120" i="3"/>
  <c r="AN121" i="3"/>
  <c r="CI68" i="3"/>
  <c r="CI143" i="3"/>
  <c r="CI119" i="3"/>
  <c r="CI113" i="3"/>
  <c r="BK67" i="3"/>
  <c r="BK70" i="3"/>
  <c r="CI144" i="3"/>
  <c r="CI121" i="3"/>
  <c r="CI126" i="3"/>
  <c r="CI131" i="3"/>
  <c r="CI124" i="3"/>
  <c r="CI116" i="3"/>
  <c r="CI107" i="3"/>
  <c r="BK69" i="3"/>
  <c r="CI129" i="3"/>
  <c r="CI128" i="3"/>
  <c r="CI125" i="3"/>
  <c r="CI114" i="3"/>
  <c r="CI120" i="3"/>
  <c r="CI140" i="3"/>
  <c r="CI117" i="3"/>
  <c r="CI118" i="3"/>
  <c r="BK66" i="3"/>
  <c r="BJ17" i="3"/>
  <c r="BJ12" i="3"/>
  <c r="BL85" i="3"/>
  <c r="BL82" i="3"/>
  <c r="BL84" i="3"/>
  <c r="BL81" i="3"/>
  <c r="BL86" i="3"/>
  <c r="BL83" i="3"/>
  <c r="BL75" i="3"/>
  <c r="BL47" i="3"/>
  <c r="BL44" i="3"/>
  <c r="BL65" i="3"/>
  <c r="BL69" i="3" s="1"/>
  <c r="BL30" i="3"/>
  <c r="BL48" i="3"/>
  <c r="BL45" i="3"/>
  <c r="BL72" i="3"/>
  <c r="BL10" i="3"/>
  <c r="BL144" i="3" s="1"/>
  <c r="BL97" i="3"/>
  <c r="BL19" i="3"/>
  <c r="BL18" i="16" s="1"/>
  <c r="BL43" i="3"/>
  <c r="BL27" i="3"/>
  <c r="BL40" i="3"/>
  <c r="BL77" i="3"/>
  <c r="BL35" i="3"/>
  <c r="BL29" i="3"/>
  <c r="BL21" i="3"/>
  <c r="BL28" i="3"/>
  <c r="BL80" i="3"/>
  <c r="BL18" i="3"/>
  <c r="BL17" i="16" s="1"/>
  <c r="BL42" i="3"/>
  <c r="BL39" i="3"/>
  <c r="BL76" i="3"/>
  <c r="BL33" i="3"/>
  <c r="BL20" i="3"/>
  <c r="BL19" i="16" s="1"/>
  <c r="BL15" i="3"/>
  <c r="BL16" i="3" s="1"/>
  <c r="BL73" i="3"/>
  <c r="BL31" i="3"/>
  <c r="BL32" i="3" s="1"/>
  <c r="BL14" i="3"/>
  <c r="BL38" i="3"/>
  <c r="BL13" i="3"/>
  <c r="BL41" i="3"/>
  <c r="BL9" i="16"/>
  <c r="U48" i="3"/>
  <c r="U45" i="3"/>
  <c r="U15" i="3"/>
  <c r="U16" i="3" s="1"/>
  <c r="U18" i="3"/>
  <c r="U39" i="3"/>
  <c r="U73" i="3"/>
  <c r="U43" i="3"/>
  <c r="U30" i="3"/>
  <c r="U80" i="3"/>
  <c r="U31" i="3"/>
  <c r="U32" i="3" s="1"/>
  <c r="U10" i="3"/>
  <c r="U138" i="3" s="1"/>
  <c r="U72" i="3"/>
  <c r="U76" i="3"/>
  <c r="U44" i="3"/>
  <c r="U14" i="3"/>
  <c r="U41" i="3"/>
  <c r="U42" i="3"/>
  <c r="U47" i="3"/>
  <c r="U97" i="3"/>
  <c r="U29" i="3"/>
  <c r="U33" i="3"/>
  <c r="U38" i="3"/>
  <c r="U21" i="3"/>
  <c r="U22" i="3" s="1"/>
  <c r="U20" i="3"/>
  <c r="U28" i="3"/>
  <c r="U19" i="3"/>
  <c r="U27" i="3"/>
  <c r="U40" i="3"/>
  <c r="U13" i="3"/>
  <c r="U77" i="3"/>
  <c r="U75" i="3"/>
  <c r="U35" i="3"/>
  <c r="U65" i="3"/>
  <c r="U69" i="3" s="1"/>
  <c r="U85" i="3"/>
  <c r="U82" i="3"/>
  <c r="U84" i="3"/>
  <c r="U81" i="3"/>
  <c r="U86" i="3"/>
  <c r="U83" i="3"/>
  <c r="M135" i="3"/>
  <c r="M125" i="3"/>
  <c r="M116" i="3"/>
  <c r="M117" i="3"/>
  <c r="M138" i="3"/>
  <c r="M118" i="3"/>
  <c r="M139" i="3"/>
  <c r="M129" i="3"/>
  <c r="M119" i="3"/>
  <c r="M141" i="3"/>
  <c r="M132" i="3"/>
  <c r="M110" i="3"/>
  <c r="M133" i="3"/>
  <c r="M113" i="3"/>
  <c r="M140" i="3"/>
  <c r="M131" i="3"/>
  <c r="M120" i="3"/>
  <c r="M121" i="3"/>
  <c r="M143" i="3"/>
  <c r="M123" i="3"/>
  <c r="M144" i="3"/>
  <c r="M134" i="3"/>
  <c r="M124" i="3"/>
  <c r="M114" i="3"/>
  <c r="M136" i="3"/>
  <c r="M126" i="3"/>
  <c r="M128" i="3"/>
  <c r="DH6" i="3"/>
  <c r="DH110" i="3" s="1"/>
  <c r="DH9" i="3" s="1"/>
  <c r="EE6" i="3"/>
  <c r="EF6" i="3" s="1"/>
  <c r="ED110" i="3"/>
  <c r="ED9" i="3" s="1"/>
  <c r="AQ110" i="3"/>
  <c r="AQ9" i="3" s="1"/>
  <c r="BM110" i="3"/>
  <c r="BM9" i="3" s="1"/>
  <c r="CK110" i="3"/>
  <c r="CK9" i="3" s="1"/>
  <c r="AN22" i="3"/>
  <c r="AN20" i="16"/>
  <c r="DF75" i="3"/>
  <c r="DF65" i="3"/>
  <c r="DF67" i="3" s="1"/>
  <c r="DF47" i="3"/>
  <c r="DF44" i="3"/>
  <c r="DF14" i="3"/>
  <c r="DF42" i="3"/>
  <c r="DF40" i="3"/>
  <c r="DF38" i="3"/>
  <c r="DF35" i="3"/>
  <c r="DF33" i="3"/>
  <c r="DF30" i="3"/>
  <c r="DF28" i="3"/>
  <c r="DF21" i="3"/>
  <c r="DF22" i="3" s="1"/>
  <c r="DF20" i="3"/>
  <c r="DF19" i="3"/>
  <c r="DF97" i="3"/>
  <c r="DF77" i="3"/>
  <c r="DF13" i="3"/>
  <c r="DF72" i="3"/>
  <c r="DF48" i="3"/>
  <c r="DF45" i="3"/>
  <c r="DF15" i="3"/>
  <c r="DF16" i="3" s="1"/>
  <c r="DF41" i="3"/>
  <c r="DF39" i="3"/>
  <c r="DF10" i="3"/>
  <c r="DF139" i="3" s="1"/>
  <c r="DF31" i="3"/>
  <c r="DF32" i="3" s="1"/>
  <c r="DF29" i="3"/>
  <c r="DF27" i="3"/>
  <c r="DF73" i="3"/>
  <c r="DF18" i="3"/>
  <c r="DF80" i="3"/>
  <c r="DF76" i="3"/>
  <c r="DF43" i="3"/>
  <c r="DF82" i="3"/>
  <c r="DF83" i="3"/>
  <c r="DF84" i="3"/>
  <c r="DF81" i="3"/>
  <c r="DF85" i="3"/>
  <c r="DF86" i="3"/>
  <c r="AO77" i="3"/>
  <c r="AO71" i="16" s="1"/>
  <c r="AO76" i="3"/>
  <c r="AO38" i="3"/>
  <c r="AO36" i="16" s="1"/>
  <c r="AO18" i="3"/>
  <c r="AO17" i="16" s="1"/>
  <c r="AO29" i="3"/>
  <c r="AO27" i="16" s="1"/>
  <c r="AO73" i="3"/>
  <c r="AO28" i="3"/>
  <c r="AO13" i="3"/>
  <c r="AO13" i="16" s="1"/>
  <c r="AO43" i="3"/>
  <c r="AO38" i="16" s="1"/>
  <c r="AO42" i="3"/>
  <c r="AO33" i="3"/>
  <c r="AO15" i="3"/>
  <c r="AO16" i="3" s="1"/>
  <c r="AO75" i="3"/>
  <c r="AO69" i="16" s="1"/>
  <c r="AO47" i="3"/>
  <c r="AO41" i="16" s="1"/>
  <c r="AO31" i="3"/>
  <c r="AO32" i="3" s="1"/>
  <c r="AO30" i="16" s="1"/>
  <c r="AO80" i="3"/>
  <c r="AO74" i="16" s="1"/>
  <c r="AO40" i="3"/>
  <c r="AO21" i="3"/>
  <c r="AO10" i="3"/>
  <c r="AO131" i="3" s="1"/>
  <c r="AO97" i="3"/>
  <c r="AO91" i="16" s="1"/>
  <c r="AO72" i="3"/>
  <c r="AO30" i="3"/>
  <c r="AO28" i="16" s="1"/>
  <c r="AO14" i="3"/>
  <c r="AO14" i="16" s="1"/>
  <c r="AO39" i="3"/>
  <c r="AO37" i="16" s="1"/>
  <c r="AO44" i="3"/>
  <c r="AO39" i="16" s="1"/>
  <c r="AO19" i="3"/>
  <c r="AO18" i="16" s="1"/>
  <c r="AO65" i="3"/>
  <c r="AO68" i="3" s="1"/>
  <c r="AO45" i="3"/>
  <c r="AO48" i="3"/>
  <c r="AO35" i="3"/>
  <c r="AO33" i="16" s="1"/>
  <c r="AO41" i="3"/>
  <c r="AO27" i="3"/>
  <c r="AO20" i="3"/>
  <c r="AO19" i="16" s="1"/>
  <c r="AO86" i="3"/>
  <c r="AO80" i="16" s="1"/>
  <c r="AO83" i="3"/>
  <c r="AO77" i="16" s="1"/>
  <c r="AO82" i="3"/>
  <c r="AO76" i="16" s="1"/>
  <c r="AO85" i="3"/>
  <c r="AO79" i="16" s="1"/>
  <c r="AO81" i="3"/>
  <c r="AO75" i="16" s="1"/>
  <c r="AO84" i="3"/>
  <c r="AO78" i="16" s="1"/>
  <c r="CI67" i="3"/>
  <c r="CI70" i="3"/>
  <c r="DG83" i="3"/>
  <c r="DG81" i="3"/>
  <c r="DG86" i="3"/>
  <c r="DG82" i="3"/>
  <c r="DG84" i="3"/>
  <c r="DG41" i="3"/>
  <c r="DG47" i="3"/>
  <c r="DG44" i="3"/>
  <c r="DG80" i="3"/>
  <c r="DG13" i="3"/>
  <c r="DG31" i="3"/>
  <c r="DG32" i="3" s="1"/>
  <c r="DG38" i="3"/>
  <c r="DG33" i="3"/>
  <c r="DG18" i="3"/>
  <c r="DG28" i="3"/>
  <c r="DG21" i="3"/>
  <c r="DG22" i="3" s="1"/>
  <c r="DG76" i="3"/>
  <c r="DG77" i="3"/>
  <c r="DG73" i="3"/>
  <c r="DG43" i="3"/>
  <c r="DG30" i="3"/>
  <c r="DG48" i="3"/>
  <c r="DG45" i="3"/>
  <c r="DG42" i="3"/>
  <c r="DG40" i="3"/>
  <c r="DG39" i="3"/>
  <c r="DG35" i="3"/>
  <c r="DG20" i="3"/>
  <c r="DG97" i="3"/>
  <c r="DG29" i="3"/>
  <c r="DG27" i="3"/>
  <c r="DG10" i="3"/>
  <c r="DG140" i="3" s="1"/>
  <c r="DG15" i="3"/>
  <c r="DG16" i="3" s="1"/>
  <c r="DG65" i="3"/>
  <c r="DG69" i="3" s="1"/>
  <c r="DG72" i="3"/>
  <c r="DG75" i="3"/>
  <c r="DG14" i="3"/>
  <c r="DG19" i="3"/>
  <c r="DG85" i="3"/>
  <c r="BK22" i="3"/>
  <c r="BK20" i="16"/>
  <c r="V18" i="3"/>
  <c r="V31" i="3"/>
  <c r="V32" i="3" s="1"/>
  <c r="V47" i="3"/>
  <c r="V10" i="3"/>
  <c r="V143" i="3" s="1"/>
  <c r="V43" i="3"/>
  <c r="V41" i="3"/>
  <c r="V15" i="3"/>
  <c r="V16" i="3" s="1"/>
  <c r="V75" i="3"/>
  <c r="V72" i="3"/>
  <c r="V35" i="3"/>
  <c r="V29" i="3"/>
  <c r="V77" i="3"/>
  <c r="V45" i="3"/>
  <c r="V44" i="3"/>
  <c r="V33" i="3"/>
  <c r="V40" i="3"/>
  <c r="V30" i="3"/>
  <c r="V97" i="3"/>
  <c r="V38" i="3"/>
  <c r="V65" i="3"/>
  <c r="V70" i="3" s="1"/>
  <c r="V27" i="3"/>
  <c r="V80" i="3"/>
  <c r="V73" i="3"/>
  <c r="V21" i="3"/>
  <c r="V22" i="3" s="1"/>
  <c r="V28" i="3"/>
  <c r="V20" i="3"/>
  <c r="V76" i="3"/>
  <c r="V13" i="3"/>
  <c r="V14" i="3"/>
  <c r="V19" i="3"/>
  <c r="V48" i="3"/>
  <c r="V42" i="3"/>
  <c r="V39" i="3"/>
  <c r="V86" i="3"/>
  <c r="V81" i="3"/>
  <c r="V82" i="3"/>
  <c r="V84" i="3"/>
  <c r="V83" i="3"/>
  <c r="V85" i="3"/>
  <c r="AP110" i="3"/>
  <c r="AP9" i="3" s="1"/>
  <c r="CJ39" i="3"/>
  <c r="CJ35" i="3"/>
  <c r="CJ28" i="3"/>
  <c r="CJ47" i="3"/>
  <c r="CJ44" i="3"/>
  <c r="CJ75" i="3"/>
  <c r="CJ40" i="3"/>
  <c r="CJ38" i="3"/>
  <c r="CJ42" i="3"/>
  <c r="CJ27" i="3"/>
  <c r="CJ48" i="3"/>
  <c r="CJ45" i="3"/>
  <c r="CJ43" i="3"/>
  <c r="CJ41" i="3"/>
  <c r="CJ31" i="3"/>
  <c r="CJ32" i="3" s="1"/>
  <c r="CJ21" i="3"/>
  <c r="CJ30" i="3"/>
  <c r="CJ81" i="3"/>
  <c r="CJ97" i="3"/>
  <c r="CJ14" i="3"/>
  <c r="CJ20" i="3"/>
  <c r="CJ19" i="16" s="1"/>
  <c r="CJ33" i="3"/>
  <c r="CJ80" i="3"/>
  <c r="CJ65" i="3"/>
  <c r="CJ66" i="3" s="1"/>
  <c r="CJ83" i="3"/>
  <c r="CJ86" i="3"/>
  <c r="CJ19" i="3"/>
  <c r="CJ18" i="16" s="1"/>
  <c r="CJ72" i="3"/>
  <c r="CJ82" i="3"/>
  <c r="CJ84" i="3"/>
  <c r="CJ76" i="3"/>
  <c r="CJ13" i="3"/>
  <c r="CJ29" i="3"/>
  <c r="CJ18" i="3"/>
  <c r="CJ17" i="16" s="1"/>
  <c r="CJ15" i="3"/>
  <c r="CJ16" i="3" s="1"/>
  <c r="CJ73" i="3"/>
  <c r="CJ77" i="3"/>
  <c r="CJ10" i="3"/>
  <c r="CJ128" i="3" s="1"/>
  <c r="CJ85" i="3"/>
  <c r="M98" i="3"/>
  <c r="M97" i="3"/>
  <c r="B10" i="6"/>
  <c r="C10" i="6" s="1"/>
  <c r="BN6" i="3"/>
  <c r="FB6" i="3"/>
  <c r="Z6" i="16"/>
  <c r="FH6" i="16"/>
  <c r="EK6" i="16"/>
  <c r="CQ6" i="16"/>
  <c r="BT6" i="16"/>
  <c r="DN6" i="16"/>
  <c r="AW6" i="16"/>
  <c r="W6" i="3"/>
  <c r="CL6" i="3"/>
  <c r="AR6" i="3"/>
  <c r="AR110" i="3" s="1"/>
  <c r="AR9" i="3" s="1"/>
  <c r="M72" i="3"/>
  <c r="M71" i="3"/>
  <c r="M70" i="3"/>
  <c r="M86" i="3"/>
  <c r="M94" i="3"/>
  <c r="M104" i="3"/>
  <c r="M87" i="3"/>
  <c r="M85" i="3"/>
  <c r="M93" i="3"/>
  <c r="M103" i="3"/>
  <c r="M84" i="3"/>
  <c r="M92" i="3"/>
  <c r="M102" i="3"/>
  <c r="M83" i="3"/>
  <c r="M91" i="3"/>
  <c r="M101" i="3"/>
  <c r="M82" i="3"/>
  <c r="M90" i="3"/>
  <c r="M100" i="3"/>
  <c r="M81" i="3"/>
  <c r="M89" i="3"/>
  <c r="M99" i="3"/>
  <c r="M88" i="3"/>
  <c r="M96" i="3"/>
  <c r="M95" i="3"/>
  <c r="M10" i="3"/>
  <c r="M19" i="3"/>
  <c r="M9" i="3"/>
  <c r="M75" i="3"/>
  <c r="M105" i="3"/>
  <c r="M76" i="3"/>
  <c r="M107" i="3"/>
  <c r="M77" i="3"/>
  <c r="M78" i="3"/>
  <c r="M79" i="3"/>
  <c r="M80" i="3"/>
  <c r="M50" i="3"/>
  <c r="M24" i="3"/>
  <c r="M16" i="3"/>
  <c r="M15" i="3"/>
  <c r="M14" i="3"/>
  <c r="M13" i="3"/>
  <c r="M12" i="3"/>
  <c r="M41" i="3"/>
  <c r="M17" i="3"/>
  <c r="M73" i="3"/>
  <c r="M69" i="3"/>
  <c r="M68" i="3"/>
  <c r="M67" i="3"/>
  <c r="M32" i="3"/>
  <c r="M64" i="3"/>
  <c r="M63" i="3"/>
  <c r="M62" i="3"/>
  <c r="M61" i="3"/>
  <c r="M60" i="3"/>
  <c r="M59" i="3"/>
  <c r="M25" i="3"/>
  <c r="M56" i="3"/>
  <c r="M55" i="3"/>
  <c r="M54" i="3"/>
  <c r="M53" i="3"/>
  <c r="M52" i="3"/>
  <c r="M51" i="3"/>
  <c r="M65" i="3"/>
  <c r="M18" i="3"/>
  <c r="M48" i="3"/>
  <c r="M47" i="3"/>
  <c r="M45" i="3"/>
  <c r="M44" i="3"/>
  <c r="M43" i="3"/>
  <c r="M42" i="3"/>
  <c r="M57" i="3"/>
  <c r="M49" i="3"/>
  <c r="M39" i="3"/>
  <c r="M38" i="3"/>
  <c r="M37" i="3"/>
  <c r="M36" i="3"/>
  <c r="M35" i="3"/>
  <c r="M33" i="3"/>
  <c r="M66" i="3"/>
  <c r="M40" i="3"/>
  <c r="M30" i="3"/>
  <c r="M29" i="3"/>
  <c r="M28" i="3"/>
  <c r="M27" i="3"/>
  <c r="M26" i="3"/>
  <c r="M58" i="3"/>
  <c r="M31" i="3"/>
  <c r="M23" i="3"/>
  <c r="M22" i="3"/>
  <c r="M21" i="3"/>
  <c r="M20" i="3"/>
  <c r="CH122" i="3" l="1"/>
  <c r="CI122" i="3"/>
  <c r="CI24" i="3" s="1"/>
  <c r="AN122" i="3"/>
  <c r="AN23" i="3" s="1"/>
  <c r="AN21" i="16" s="1"/>
  <c r="BK122" i="3"/>
  <c r="P61" i="3"/>
  <c r="P62" i="3"/>
  <c r="P63" i="3"/>
  <c r="P64" i="3"/>
  <c r="Q61" i="3"/>
  <c r="Q62" i="3"/>
  <c r="Q63" i="3"/>
  <c r="Q64" i="3"/>
  <c r="O61" i="3"/>
  <c r="O62" i="3"/>
  <c r="O63" i="3"/>
  <c r="O64" i="3"/>
  <c r="ED88" i="3"/>
  <c r="DH88" i="3"/>
  <c r="CK88" i="3"/>
  <c r="BM88" i="3"/>
  <c r="AQ88" i="3"/>
  <c r="AP88" i="3"/>
  <c r="AR88" i="3"/>
  <c r="BK127" i="3"/>
  <c r="BK37" i="3" s="1"/>
  <c r="AQ101" i="3"/>
  <c r="AQ95" i="16" s="1"/>
  <c r="AQ99" i="3"/>
  <c r="AQ93" i="16" s="1"/>
  <c r="AQ98" i="3"/>
  <c r="AQ92" i="16" s="1"/>
  <c r="AQ104" i="3"/>
  <c r="AQ98" i="16" s="1"/>
  <c r="AQ103" i="3"/>
  <c r="AQ97" i="16" s="1"/>
  <c r="AQ102" i="3"/>
  <c r="AQ96" i="16" s="1"/>
  <c r="AQ100" i="3"/>
  <c r="AQ94" i="16" s="1"/>
  <c r="AQ105" i="3"/>
  <c r="AQ99" i="16" s="1"/>
  <c r="AP101" i="3"/>
  <c r="AP95" i="16" s="1"/>
  <c r="AP100" i="3"/>
  <c r="AP94" i="16" s="1"/>
  <c r="AP98" i="3"/>
  <c r="AP92" i="16" s="1"/>
  <c r="AP99" i="3"/>
  <c r="AP93" i="16" s="1"/>
  <c r="AP105" i="3"/>
  <c r="AP99" i="16" s="1"/>
  <c r="AP104" i="3"/>
  <c r="AP98" i="16" s="1"/>
  <c r="AP103" i="3"/>
  <c r="AP97" i="16" s="1"/>
  <c r="AP102" i="3"/>
  <c r="AP96" i="16" s="1"/>
  <c r="ED101" i="3"/>
  <c r="ED100" i="3"/>
  <c r="ED99" i="3"/>
  <c r="ED98" i="3"/>
  <c r="ED105" i="3"/>
  <c r="ED104" i="3"/>
  <c r="ED103" i="3"/>
  <c r="ED102" i="3"/>
  <c r="BM100" i="3"/>
  <c r="BM99" i="3"/>
  <c r="BM101" i="3"/>
  <c r="BM104" i="3"/>
  <c r="BM103" i="3"/>
  <c r="BM102" i="3"/>
  <c r="BM98" i="3"/>
  <c r="BM105" i="3"/>
  <c r="DH99" i="3"/>
  <c r="DH98" i="3"/>
  <c r="DH100" i="3"/>
  <c r="DH103" i="3"/>
  <c r="DH102" i="3"/>
  <c r="DH101" i="3"/>
  <c r="DH104" i="3"/>
  <c r="DH105" i="3"/>
  <c r="AR100" i="3"/>
  <c r="AR99" i="3"/>
  <c r="AR98" i="3"/>
  <c r="AR105" i="3"/>
  <c r="AR104" i="3"/>
  <c r="AR103" i="3"/>
  <c r="AR102" i="3"/>
  <c r="AR101" i="3"/>
  <c r="CK100" i="3"/>
  <c r="CK99" i="3"/>
  <c r="CK101" i="3"/>
  <c r="CK104" i="3"/>
  <c r="CK98" i="3"/>
  <c r="CK103" i="3"/>
  <c r="CK102" i="3"/>
  <c r="CK105" i="3"/>
  <c r="BM87" i="3"/>
  <c r="BM91" i="3"/>
  <c r="BM90" i="3"/>
  <c r="BM89" i="3"/>
  <c r="BM95" i="3"/>
  <c r="BM94" i="3"/>
  <c r="BM92" i="3"/>
  <c r="BM93" i="3"/>
  <c r="BM96" i="3"/>
  <c r="AQ90" i="3"/>
  <c r="AQ84" i="16" s="1"/>
  <c r="AQ87" i="3"/>
  <c r="AQ81" i="16" s="1"/>
  <c r="AQ93" i="3"/>
  <c r="AQ87" i="16" s="1"/>
  <c r="AQ92" i="3"/>
  <c r="AQ86" i="16" s="1"/>
  <c r="AQ91" i="3"/>
  <c r="AQ85" i="16" s="1"/>
  <c r="AQ89" i="3"/>
  <c r="AQ83" i="16" s="1"/>
  <c r="AQ96" i="3"/>
  <c r="AQ90" i="16" s="1"/>
  <c r="AQ95" i="3"/>
  <c r="AQ89" i="16" s="1"/>
  <c r="AQ94" i="3"/>
  <c r="AQ88" i="16" s="1"/>
  <c r="ED90" i="3"/>
  <c r="ED89" i="3"/>
  <c r="ED92" i="3"/>
  <c r="ED91" i="3"/>
  <c r="ED95" i="3"/>
  <c r="ED87" i="3"/>
  <c r="ED93" i="3"/>
  <c r="ED96" i="3"/>
  <c r="ED94" i="3"/>
  <c r="CK87" i="3"/>
  <c r="CK91" i="3"/>
  <c r="CK90" i="3"/>
  <c r="CK89" i="3"/>
  <c r="CK92" i="3"/>
  <c r="CK93" i="3"/>
  <c r="CK95" i="3"/>
  <c r="CK94" i="3"/>
  <c r="CK96" i="3"/>
  <c r="AR89" i="3"/>
  <c r="AR87" i="3"/>
  <c r="AR93" i="3"/>
  <c r="AR90" i="3"/>
  <c r="AR92" i="3"/>
  <c r="AR91" i="3"/>
  <c r="AR96" i="3"/>
  <c r="AR95" i="3"/>
  <c r="AR94" i="3"/>
  <c r="AP89" i="3"/>
  <c r="AP83" i="16" s="1"/>
  <c r="AP87" i="3"/>
  <c r="AP81" i="16" s="1"/>
  <c r="AP92" i="3"/>
  <c r="AP86" i="16" s="1"/>
  <c r="AP90" i="3"/>
  <c r="AP84" i="16" s="1"/>
  <c r="AP91" i="3"/>
  <c r="AP85" i="16" s="1"/>
  <c r="AP96" i="3"/>
  <c r="AP90" i="16" s="1"/>
  <c r="AP95" i="3"/>
  <c r="AP89" i="16" s="1"/>
  <c r="AP94" i="3"/>
  <c r="AP88" i="16" s="1"/>
  <c r="AP93" i="3"/>
  <c r="AP87" i="16" s="1"/>
  <c r="DH87" i="3"/>
  <c r="DH90" i="3"/>
  <c r="DH89" i="3"/>
  <c r="DH93" i="3"/>
  <c r="DH92" i="3"/>
  <c r="DH94" i="3"/>
  <c r="DH91" i="3"/>
  <c r="DH96" i="3"/>
  <c r="DH95" i="3"/>
  <c r="DI6" i="3"/>
  <c r="DI110" i="3" s="1"/>
  <c r="DI9" i="3" s="1"/>
  <c r="AM78" i="3"/>
  <c r="AM72" i="16" s="1"/>
  <c r="AM36" i="3"/>
  <c r="AM34" i="16" s="1"/>
  <c r="AM37" i="3"/>
  <c r="AM35" i="16" s="1"/>
  <c r="CH36" i="3"/>
  <c r="CH37" i="3"/>
  <c r="S37" i="3"/>
  <c r="S36" i="3"/>
  <c r="BJ36" i="3"/>
  <c r="BJ37" i="3"/>
  <c r="T37" i="3"/>
  <c r="T36" i="3"/>
  <c r="BM9" i="16"/>
  <c r="AP9" i="16"/>
  <c r="T79" i="3"/>
  <c r="S26" i="3"/>
  <c r="AM54" i="3"/>
  <c r="AM48" i="16" s="1"/>
  <c r="AM50" i="3"/>
  <c r="AM44" i="16" s="1"/>
  <c r="AM53" i="3"/>
  <c r="AM47" i="16" s="1"/>
  <c r="AM51" i="3"/>
  <c r="AM45" i="16" s="1"/>
  <c r="AM49" i="3"/>
  <c r="AM43" i="16" s="1"/>
  <c r="AL130" i="3"/>
  <c r="AM136" i="3"/>
  <c r="S134" i="3"/>
  <c r="AM60" i="3"/>
  <c r="AM54" i="16" s="1"/>
  <c r="BJ25" i="3"/>
  <c r="BJ26" i="3"/>
  <c r="BJ23" i="3"/>
  <c r="R130" i="3"/>
  <c r="BJ49" i="3"/>
  <c r="S132" i="3"/>
  <c r="S56" i="3"/>
  <c r="AM134" i="3"/>
  <c r="AM132" i="3"/>
  <c r="AM58" i="3"/>
  <c r="AM52" i="16" s="1"/>
  <c r="S133" i="3"/>
  <c r="S60" i="3"/>
  <c r="S58" i="3"/>
  <c r="S135" i="3"/>
  <c r="BJ78" i="3"/>
  <c r="AM133" i="3"/>
  <c r="AM135" i="3"/>
  <c r="S59" i="3"/>
  <c r="AM57" i="3"/>
  <c r="AM51" i="16" s="1"/>
  <c r="AM56" i="3"/>
  <c r="AM50" i="16" s="1"/>
  <c r="S57" i="3"/>
  <c r="AM49" i="16"/>
  <c r="T51" i="3"/>
  <c r="T53" i="3"/>
  <c r="T52" i="3"/>
  <c r="T50" i="3"/>
  <c r="T54" i="3"/>
  <c r="BJ52" i="3"/>
  <c r="BJ50" i="3"/>
  <c r="AN142" i="3"/>
  <c r="AN78" i="3" s="1"/>
  <c r="AN72" i="16" s="1"/>
  <c r="BJ53" i="3"/>
  <c r="BJ51" i="3"/>
  <c r="T24" i="3"/>
  <c r="T25" i="3"/>
  <c r="T23" i="3"/>
  <c r="S79" i="3"/>
  <c r="T133" i="3"/>
  <c r="T57" i="3"/>
  <c r="T56" i="3"/>
  <c r="T17" i="3"/>
  <c r="S23" i="3"/>
  <c r="S24" i="3"/>
  <c r="V129" i="3"/>
  <c r="AM23" i="3"/>
  <c r="AM21" i="16" s="1"/>
  <c r="AM24" i="3"/>
  <c r="AM22" i="16" s="1"/>
  <c r="CH23" i="3"/>
  <c r="AM25" i="3"/>
  <c r="AM23" i="16" s="1"/>
  <c r="T136" i="3"/>
  <c r="BJ136" i="3"/>
  <c r="BK137" i="3"/>
  <c r="BK55" i="3" s="1"/>
  <c r="BK57" i="3" s="1"/>
  <c r="CI137" i="3"/>
  <c r="CI55" i="3" s="1"/>
  <c r="CI56" i="3" s="1"/>
  <c r="CH112" i="3"/>
  <c r="CH12" i="3" s="1"/>
  <c r="V68" i="3"/>
  <c r="T132" i="3"/>
  <c r="T134" i="3"/>
  <c r="T60" i="3"/>
  <c r="T58" i="3"/>
  <c r="T135" i="3"/>
  <c r="S51" i="3"/>
  <c r="AN137" i="3"/>
  <c r="AN55" i="3" s="1"/>
  <c r="AN134" i="3" s="1"/>
  <c r="S49" i="3"/>
  <c r="CI127" i="3"/>
  <c r="CI142" i="3"/>
  <c r="CI79" i="3" s="1"/>
  <c r="S52" i="3"/>
  <c r="U116" i="3"/>
  <c r="S50" i="3"/>
  <c r="S53" i="3"/>
  <c r="S12" i="3"/>
  <c r="AM17" i="3"/>
  <c r="AM16" i="16" s="1"/>
  <c r="BL126" i="3"/>
  <c r="AN112" i="3"/>
  <c r="AN12" i="3" s="1"/>
  <c r="AN12" i="16" s="1"/>
  <c r="CI115" i="3"/>
  <c r="CI50" i="3" s="1"/>
  <c r="CH115" i="3"/>
  <c r="CH52" i="3" s="1"/>
  <c r="AN115" i="3"/>
  <c r="AN53" i="3" s="1"/>
  <c r="AN47" i="16" s="1"/>
  <c r="BJ58" i="3"/>
  <c r="BJ57" i="3"/>
  <c r="BK112" i="3"/>
  <c r="BK12" i="3" s="1"/>
  <c r="BJ135" i="3"/>
  <c r="AO29" i="16"/>
  <c r="BJ133" i="3"/>
  <c r="BJ59" i="3"/>
  <c r="BJ60" i="3"/>
  <c r="U139" i="3"/>
  <c r="CH142" i="3"/>
  <c r="CH79" i="3" s="1"/>
  <c r="BJ56" i="3"/>
  <c r="AO71" i="3"/>
  <c r="AO15" i="16"/>
  <c r="BL67" i="3"/>
  <c r="DG68" i="3"/>
  <c r="U114" i="3"/>
  <c r="BJ134" i="3"/>
  <c r="BK115" i="3"/>
  <c r="BK49" i="3" s="1"/>
  <c r="AN127" i="3"/>
  <c r="V119" i="3"/>
  <c r="CH137" i="3"/>
  <c r="CH55" i="3" s="1"/>
  <c r="CH134" i="3" s="1"/>
  <c r="BL114" i="3"/>
  <c r="U121" i="3"/>
  <c r="BL120" i="3"/>
  <c r="BL121" i="3"/>
  <c r="BL123" i="3"/>
  <c r="U128" i="3"/>
  <c r="BL140" i="3"/>
  <c r="BL141" i="3"/>
  <c r="BL138" i="3"/>
  <c r="BL117" i="3"/>
  <c r="U124" i="3"/>
  <c r="BL118" i="3"/>
  <c r="BL143" i="3"/>
  <c r="BL142" i="3" s="1"/>
  <c r="BL78" i="3" s="1"/>
  <c r="BK23" i="3"/>
  <c r="AO10" i="16"/>
  <c r="AO140" i="3"/>
  <c r="AO144" i="3"/>
  <c r="BL139" i="3"/>
  <c r="BL131" i="3"/>
  <c r="AO116" i="3"/>
  <c r="DF124" i="3"/>
  <c r="U141" i="3"/>
  <c r="DF140" i="3"/>
  <c r="U144" i="3"/>
  <c r="DG67" i="3"/>
  <c r="DF120" i="3"/>
  <c r="DF129" i="3"/>
  <c r="V66" i="3"/>
  <c r="DF71" i="3"/>
  <c r="BL66" i="3"/>
  <c r="BL68" i="3"/>
  <c r="BL70" i="3"/>
  <c r="BL71" i="3"/>
  <c r="DF68" i="3"/>
  <c r="DG125" i="3"/>
  <c r="DF141" i="3"/>
  <c r="DF119" i="3"/>
  <c r="V125" i="3"/>
  <c r="DG121" i="3"/>
  <c r="DF121" i="3"/>
  <c r="U126" i="3"/>
  <c r="BL124" i="3"/>
  <c r="BL116" i="3"/>
  <c r="DG71" i="3"/>
  <c r="V67" i="3"/>
  <c r="DF66" i="3"/>
  <c r="V69" i="3"/>
  <c r="AO139" i="3"/>
  <c r="DF113" i="3"/>
  <c r="DF123" i="3"/>
  <c r="DF114" i="3"/>
  <c r="DF116" i="3"/>
  <c r="AO124" i="3"/>
  <c r="DF125" i="3"/>
  <c r="DF144" i="3"/>
  <c r="DG131" i="3"/>
  <c r="DG118" i="3"/>
  <c r="DF131" i="3"/>
  <c r="DF118" i="3"/>
  <c r="DF69" i="3"/>
  <c r="U118" i="3"/>
  <c r="U129" i="3"/>
  <c r="U127" i="3" s="1"/>
  <c r="BL125" i="3"/>
  <c r="BL129" i="3"/>
  <c r="DG113" i="3"/>
  <c r="DG120" i="3"/>
  <c r="DG117" i="3"/>
  <c r="DG141" i="3"/>
  <c r="DF138" i="3"/>
  <c r="DF128" i="3"/>
  <c r="DF70" i="3"/>
  <c r="U140" i="3"/>
  <c r="BL113" i="3"/>
  <c r="BL119" i="3"/>
  <c r="BL128" i="3"/>
  <c r="CI112" i="3"/>
  <c r="DG128" i="3"/>
  <c r="DG119" i="3"/>
  <c r="DG116" i="3"/>
  <c r="DG144" i="3"/>
  <c r="V124" i="3"/>
  <c r="DG107" i="3"/>
  <c r="DG123" i="3"/>
  <c r="DG124" i="3"/>
  <c r="DG139" i="3"/>
  <c r="DG126" i="3"/>
  <c r="DG129" i="3"/>
  <c r="AO123" i="3"/>
  <c r="DF117" i="3"/>
  <c r="DF126" i="3"/>
  <c r="DF143" i="3"/>
  <c r="CJ68" i="3"/>
  <c r="V141" i="3"/>
  <c r="DG66" i="3"/>
  <c r="DG114" i="3"/>
  <c r="DG138" i="3"/>
  <c r="DG143" i="3"/>
  <c r="DG70" i="3"/>
  <c r="CJ140" i="3"/>
  <c r="CJ141" i="3"/>
  <c r="CJ116" i="3"/>
  <c r="EF110" i="3"/>
  <c r="EF9" i="3" s="1"/>
  <c r="CL110" i="3"/>
  <c r="CL9" i="3" s="1"/>
  <c r="CJ69" i="3"/>
  <c r="CJ131" i="3"/>
  <c r="CJ125" i="3"/>
  <c r="V118" i="3"/>
  <c r="V71" i="3"/>
  <c r="V140" i="3"/>
  <c r="AO138" i="3"/>
  <c r="AO143" i="3"/>
  <c r="AO67" i="3"/>
  <c r="U120" i="3"/>
  <c r="U125" i="3"/>
  <c r="U123" i="3"/>
  <c r="BL22" i="3"/>
  <c r="BL20" i="16"/>
  <c r="AP43" i="3"/>
  <c r="AP38" i="16" s="1"/>
  <c r="AP40" i="3"/>
  <c r="AP33" i="3"/>
  <c r="AP44" i="3"/>
  <c r="AP39" i="16" s="1"/>
  <c r="AP76" i="3"/>
  <c r="AP20" i="3"/>
  <c r="AP19" i="16" s="1"/>
  <c r="AP73" i="3"/>
  <c r="AP21" i="3"/>
  <c r="AP75" i="3"/>
  <c r="AP69" i="16" s="1"/>
  <c r="AP28" i="3"/>
  <c r="AP39" i="3"/>
  <c r="AP37" i="16" s="1"/>
  <c r="AP31" i="3"/>
  <c r="AP80" i="3"/>
  <c r="AP74" i="16" s="1"/>
  <c r="AP42" i="3"/>
  <c r="AP35" i="3"/>
  <c r="AP33" i="16" s="1"/>
  <c r="AP27" i="3"/>
  <c r="AP30" i="3"/>
  <c r="AP28" i="16" s="1"/>
  <c r="AP41" i="3"/>
  <c r="AP14" i="3"/>
  <c r="AP14" i="16" s="1"/>
  <c r="AP10" i="3"/>
  <c r="AP128" i="3" s="1"/>
  <c r="AP19" i="3"/>
  <c r="AP18" i="16" s="1"/>
  <c r="AP47" i="3"/>
  <c r="AP41" i="16" s="1"/>
  <c r="AP45" i="3"/>
  <c r="AP38" i="3"/>
  <c r="AP36" i="16" s="1"/>
  <c r="AP29" i="3"/>
  <c r="AP27" i="16" s="1"/>
  <c r="AP18" i="3"/>
  <c r="AP17" i="16" s="1"/>
  <c r="AP13" i="3"/>
  <c r="AP13" i="16" s="1"/>
  <c r="AP15" i="3"/>
  <c r="AP65" i="3"/>
  <c r="AP68" i="3" s="1"/>
  <c r="AP48" i="3"/>
  <c r="AP72" i="3"/>
  <c r="AP97" i="3"/>
  <c r="AP91" i="16" s="1"/>
  <c r="AP77" i="3"/>
  <c r="AP71" i="16" s="1"/>
  <c r="AP83" i="3"/>
  <c r="AP77" i="16" s="1"/>
  <c r="AP84" i="3"/>
  <c r="AP78" i="16" s="1"/>
  <c r="AP86" i="3"/>
  <c r="AP80" i="16" s="1"/>
  <c r="AP82" i="3"/>
  <c r="AP76" i="16" s="1"/>
  <c r="AP81" i="3"/>
  <c r="AP75" i="16" s="1"/>
  <c r="AP85" i="3"/>
  <c r="AP79" i="16" s="1"/>
  <c r="W110" i="3"/>
  <c r="W9" i="3" s="1"/>
  <c r="CJ124" i="3"/>
  <c r="CJ114" i="3"/>
  <c r="CJ67" i="3"/>
  <c r="CJ71" i="3"/>
  <c r="V126" i="3"/>
  <c r="V117" i="3"/>
  <c r="V131" i="3"/>
  <c r="AO118" i="3"/>
  <c r="AO125" i="3"/>
  <c r="AO126" i="3"/>
  <c r="CK45" i="3"/>
  <c r="CK42" i="3"/>
  <c r="CK14" i="3"/>
  <c r="CK75" i="3"/>
  <c r="CK38" i="3"/>
  <c r="CK97" i="3"/>
  <c r="CK15" i="3"/>
  <c r="CK16" i="3" s="1"/>
  <c r="CK31" i="3"/>
  <c r="CK32" i="3" s="1"/>
  <c r="CK28" i="3"/>
  <c r="CK41" i="3"/>
  <c r="CK48" i="3"/>
  <c r="CK76" i="3"/>
  <c r="CK10" i="3"/>
  <c r="CK117" i="3" s="1"/>
  <c r="CK20" i="3"/>
  <c r="CK19" i="16" s="1"/>
  <c r="CK65" i="3"/>
  <c r="CK68" i="3" s="1"/>
  <c r="CK43" i="3"/>
  <c r="CK35" i="3"/>
  <c r="CK19" i="3"/>
  <c r="CK18" i="16" s="1"/>
  <c r="CK18" i="3"/>
  <c r="CK17" i="16" s="1"/>
  <c r="CK30" i="3"/>
  <c r="CK80" i="3"/>
  <c r="CK27" i="3"/>
  <c r="CK72" i="3"/>
  <c r="CK77" i="3"/>
  <c r="CK39" i="3"/>
  <c r="CK73" i="3"/>
  <c r="CK29" i="3"/>
  <c r="CK44" i="3"/>
  <c r="CK33" i="3"/>
  <c r="CK40" i="3"/>
  <c r="CK47" i="3"/>
  <c r="CK13" i="3"/>
  <c r="CK21" i="3"/>
  <c r="CK82" i="3"/>
  <c r="CK85" i="3"/>
  <c r="CK83" i="3"/>
  <c r="CK81" i="3"/>
  <c r="CK84" i="3"/>
  <c r="CK86" i="3"/>
  <c r="AQ27" i="3"/>
  <c r="AQ41" i="3"/>
  <c r="AQ47" i="3"/>
  <c r="AQ41" i="16" s="1"/>
  <c r="AQ14" i="3"/>
  <c r="AQ14" i="16" s="1"/>
  <c r="AQ38" i="3"/>
  <c r="AQ36" i="16" s="1"/>
  <c r="AQ73" i="3"/>
  <c r="AQ40" i="3"/>
  <c r="AQ28" i="3"/>
  <c r="AQ15" i="3"/>
  <c r="AQ16" i="3" s="1"/>
  <c r="AQ48" i="3"/>
  <c r="AQ30" i="3"/>
  <c r="AQ28" i="16" s="1"/>
  <c r="AQ75" i="3"/>
  <c r="AQ69" i="16" s="1"/>
  <c r="AQ18" i="3"/>
  <c r="AQ17" i="16" s="1"/>
  <c r="AQ35" i="3"/>
  <c r="AQ33" i="16" s="1"/>
  <c r="AQ77" i="3"/>
  <c r="AQ71" i="16" s="1"/>
  <c r="AQ44" i="3"/>
  <c r="AQ39" i="16" s="1"/>
  <c r="AQ33" i="3"/>
  <c r="AQ80" i="3"/>
  <c r="AQ74" i="16" s="1"/>
  <c r="AQ65" i="3"/>
  <c r="AQ69" i="3" s="1"/>
  <c r="AQ31" i="3"/>
  <c r="AQ32" i="3" s="1"/>
  <c r="AQ30" i="16" s="1"/>
  <c r="AQ21" i="3"/>
  <c r="AQ45" i="3"/>
  <c r="AQ97" i="3"/>
  <c r="AQ91" i="16" s="1"/>
  <c r="AQ42" i="3"/>
  <c r="AQ39" i="3"/>
  <c r="AQ37" i="16" s="1"/>
  <c r="AQ10" i="3"/>
  <c r="AQ124" i="3" s="1"/>
  <c r="AQ43" i="3"/>
  <c r="AQ38" i="16" s="1"/>
  <c r="AQ20" i="3"/>
  <c r="AQ19" i="16" s="1"/>
  <c r="AQ19" i="3"/>
  <c r="AQ18" i="16" s="1"/>
  <c r="AQ72" i="3"/>
  <c r="AQ76" i="3"/>
  <c r="AQ13" i="3"/>
  <c r="AQ13" i="16" s="1"/>
  <c r="AQ29" i="3"/>
  <c r="AQ27" i="16" s="1"/>
  <c r="AQ84" i="3"/>
  <c r="AQ78" i="16" s="1"/>
  <c r="AQ86" i="3"/>
  <c r="AQ80" i="16" s="1"/>
  <c r="AQ83" i="3"/>
  <c r="AQ77" i="16" s="1"/>
  <c r="AQ81" i="3"/>
  <c r="AQ75" i="16" s="1"/>
  <c r="AQ82" i="3"/>
  <c r="AQ76" i="16" s="1"/>
  <c r="AQ85" i="3"/>
  <c r="AQ79" i="16" s="1"/>
  <c r="AR42" i="3"/>
  <c r="AR20" i="3"/>
  <c r="AR77" i="3"/>
  <c r="AR10" i="3"/>
  <c r="AR143" i="3" s="1"/>
  <c r="AR38" i="3"/>
  <c r="AR45" i="3"/>
  <c r="AR47" i="3"/>
  <c r="AR41" i="3"/>
  <c r="AR21" i="3"/>
  <c r="AR22" i="3" s="1"/>
  <c r="AR13" i="3"/>
  <c r="AR75" i="3"/>
  <c r="AR72" i="3"/>
  <c r="AR18" i="3"/>
  <c r="AR17" i="16" s="1"/>
  <c r="AR33" i="3"/>
  <c r="AR35" i="3"/>
  <c r="AR48" i="3"/>
  <c r="AR43" i="3"/>
  <c r="AR27" i="3"/>
  <c r="AR14" i="3"/>
  <c r="AR39" i="3"/>
  <c r="AR30" i="3"/>
  <c r="AR19" i="3"/>
  <c r="AR65" i="3"/>
  <c r="AR67" i="3" s="1"/>
  <c r="AR97" i="3"/>
  <c r="AR73" i="3"/>
  <c r="AR28" i="3"/>
  <c r="AR15" i="3"/>
  <c r="AR16" i="3" s="1"/>
  <c r="AR29" i="3"/>
  <c r="AR31" i="3"/>
  <c r="AR32" i="3" s="1"/>
  <c r="AR80" i="3"/>
  <c r="AR76" i="3"/>
  <c r="AR44" i="3"/>
  <c r="AR40" i="3"/>
  <c r="AR84" i="3"/>
  <c r="AR81" i="3"/>
  <c r="AR82" i="3"/>
  <c r="AR86" i="3"/>
  <c r="AR83" i="3"/>
  <c r="AR85" i="3"/>
  <c r="CJ117" i="3"/>
  <c r="CJ118" i="3"/>
  <c r="CJ113" i="3"/>
  <c r="CJ120" i="3"/>
  <c r="CJ129" i="3"/>
  <c r="CJ127" i="3" s="1"/>
  <c r="CJ143" i="3"/>
  <c r="V128" i="3"/>
  <c r="V114" i="3"/>
  <c r="BK79" i="3"/>
  <c r="BK78" i="3"/>
  <c r="AO121" i="3"/>
  <c r="AO129" i="3"/>
  <c r="AO70" i="3"/>
  <c r="AQ9" i="16"/>
  <c r="U119" i="3"/>
  <c r="U70" i="3"/>
  <c r="U71" i="3"/>
  <c r="BN110" i="3"/>
  <c r="BN9" i="3" s="1"/>
  <c r="V120" i="3"/>
  <c r="V138" i="3"/>
  <c r="V116" i="3"/>
  <c r="AO69" i="3"/>
  <c r="AO119" i="3"/>
  <c r="AO117" i="3"/>
  <c r="CK9" i="16"/>
  <c r="ED30" i="3"/>
  <c r="ED44" i="3"/>
  <c r="ED72" i="3"/>
  <c r="ED10" i="3"/>
  <c r="ED141" i="3" s="1"/>
  <c r="ED85" i="3"/>
  <c r="ED77" i="3"/>
  <c r="ED38" i="3"/>
  <c r="ED42" i="3"/>
  <c r="ED41" i="3"/>
  <c r="ED80" i="3"/>
  <c r="ED45" i="3"/>
  <c r="ED20" i="3"/>
  <c r="ED35" i="3"/>
  <c r="ED40" i="3"/>
  <c r="ED39" i="3"/>
  <c r="ED75" i="3"/>
  <c r="ED18" i="3"/>
  <c r="ED15" i="3"/>
  <c r="ED16" i="3" s="1"/>
  <c r="ED81" i="3"/>
  <c r="ED33" i="3"/>
  <c r="ED29" i="3"/>
  <c r="ED43" i="3"/>
  <c r="ED28" i="3"/>
  <c r="ED14" i="3"/>
  <c r="ED48" i="3"/>
  <c r="ED21" i="3"/>
  <c r="ED22" i="3" s="1"/>
  <c r="ED13" i="3"/>
  <c r="ED31" i="3"/>
  <c r="ED32" i="3" s="1"/>
  <c r="ED73" i="3"/>
  <c r="ED27" i="3"/>
  <c r="ED97" i="3"/>
  <c r="ED47" i="3"/>
  <c r="ED65" i="3"/>
  <c r="ED67" i="3" s="1"/>
  <c r="ED19" i="3"/>
  <c r="ED76" i="3"/>
  <c r="ED86" i="3"/>
  <c r="ED82" i="3"/>
  <c r="ED84" i="3"/>
  <c r="ED83" i="3"/>
  <c r="U117" i="3"/>
  <c r="U66" i="3"/>
  <c r="U67" i="3"/>
  <c r="CJ144" i="3"/>
  <c r="CJ121" i="3"/>
  <c r="CJ70" i="3"/>
  <c r="FC6" i="3"/>
  <c r="FD6" i="3" s="1"/>
  <c r="FB110" i="3"/>
  <c r="FB9" i="3" s="1"/>
  <c r="CJ126" i="3"/>
  <c r="CJ123" i="3"/>
  <c r="CJ22" i="3"/>
  <c r="CJ20" i="16"/>
  <c r="V123" i="3"/>
  <c r="V144" i="3"/>
  <c r="V142" i="3" s="1"/>
  <c r="V113" i="3"/>
  <c r="AO114" i="3"/>
  <c r="AO66" i="3"/>
  <c r="AO141" i="3"/>
  <c r="EE110" i="3"/>
  <c r="EE9" i="3" s="1"/>
  <c r="U143" i="3"/>
  <c r="U113" i="3"/>
  <c r="U131" i="3"/>
  <c r="CJ119" i="3"/>
  <c r="CJ139" i="3"/>
  <c r="CJ138" i="3"/>
  <c r="V139" i="3"/>
  <c r="V121" i="3"/>
  <c r="AO113" i="3"/>
  <c r="AO120" i="3"/>
  <c r="AO128" i="3"/>
  <c r="DH48" i="3"/>
  <c r="DH45" i="3"/>
  <c r="DH31" i="3"/>
  <c r="DH32" i="3" s="1"/>
  <c r="DH39" i="3"/>
  <c r="DH33" i="3"/>
  <c r="DH13" i="3"/>
  <c r="DH65" i="3"/>
  <c r="DH71" i="3" s="1"/>
  <c r="DH28" i="3"/>
  <c r="DH20" i="3"/>
  <c r="DH44" i="3"/>
  <c r="DH73" i="3"/>
  <c r="DH35" i="3"/>
  <c r="DH80" i="3"/>
  <c r="DH10" i="3"/>
  <c r="DH138" i="3" s="1"/>
  <c r="DH27" i="3"/>
  <c r="DH41" i="3"/>
  <c r="DH14" i="3"/>
  <c r="DH40" i="3"/>
  <c r="DH97" i="3"/>
  <c r="DH43" i="3"/>
  <c r="DH29" i="3"/>
  <c r="DH30" i="3"/>
  <c r="DH21" i="3"/>
  <c r="DH22" i="3" s="1"/>
  <c r="DH47" i="3"/>
  <c r="DH18" i="3"/>
  <c r="DH75" i="3"/>
  <c r="DH15" i="3"/>
  <c r="DH16" i="3" s="1"/>
  <c r="DH38" i="3"/>
  <c r="DH76" i="3"/>
  <c r="DH77" i="3"/>
  <c r="DH19" i="3"/>
  <c r="DH42" i="3"/>
  <c r="DH72" i="3"/>
  <c r="DH84" i="3"/>
  <c r="DH81" i="3"/>
  <c r="DH86" i="3"/>
  <c r="DH83" i="3"/>
  <c r="DH85" i="3"/>
  <c r="DH82" i="3"/>
  <c r="U68" i="3"/>
  <c r="BM38" i="3"/>
  <c r="BM97" i="3"/>
  <c r="BM41" i="3"/>
  <c r="BM21" i="3"/>
  <c r="BM18" i="3"/>
  <c r="BM17" i="16" s="1"/>
  <c r="BM80" i="3"/>
  <c r="BM42" i="3"/>
  <c r="BM14" i="3"/>
  <c r="BM40" i="3"/>
  <c r="BM47" i="3"/>
  <c r="BM77" i="3"/>
  <c r="BM10" i="3"/>
  <c r="BM120" i="3" s="1"/>
  <c r="BM72" i="3"/>
  <c r="BM44" i="3"/>
  <c r="BM39" i="3"/>
  <c r="BM33" i="3"/>
  <c r="BM19" i="3"/>
  <c r="BM18" i="16" s="1"/>
  <c r="BM45" i="3"/>
  <c r="BM15" i="3"/>
  <c r="BM16" i="3" s="1"/>
  <c r="BM29" i="3"/>
  <c r="BM13" i="3"/>
  <c r="BM48" i="3"/>
  <c r="BM31" i="3"/>
  <c r="BM32" i="3" s="1"/>
  <c r="BM76" i="3"/>
  <c r="BM43" i="3"/>
  <c r="BM28" i="3"/>
  <c r="BM75" i="3"/>
  <c r="BM20" i="3"/>
  <c r="BM19" i="16" s="1"/>
  <c r="BM73" i="3"/>
  <c r="BM65" i="3"/>
  <c r="BM66" i="3" s="1"/>
  <c r="BM35" i="3"/>
  <c r="BM30" i="3"/>
  <c r="BM27" i="3"/>
  <c r="BM82" i="3"/>
  <c r="BM86" i="3"/>
  <c r="BM81" i="3"/>
  <c r="BM85" i="3"/>
  <c r="BM84" i="3"/>
  <c r="BM83" i="3"/>
  <c r="AO22" i="3"/>
  <c r="AO20" i="16"/>
  <c r="B11" i="6"/>
  <c r="C11" i="6" s="1"/>
  <c r="BO6" i="3"/>
  <c r="AA6" i="16"/>
  <c r="BU6" i="16"/>
  <c r="CR6" i="16"/>
  <c r="EL6" i="16"/>
  <c r="AX6" i="16"/>
  <c r="DO6" i="16"/>
  <c r="FI6" i="16"/>
  <c r="EG6" i="3"/>
  <c r="AS6" i="3"/>
  <c r="AS110" i="3" s="1"/>
  <c r="AS9" i="3" s="1"/>
  <c r="X6" i="3"/>
  <c r="X110" i="3" s="1"/>
  <c r="X9" i="3" s="1"/>
  <c r="DJ6" i="3"/>
  <c r="DJ110" i="3" s="1"/>
  <c r="DJ9" i="3" s="1"/>
  <c r="CM6" i="3"/>
  <c r="V122" i="3" l="1"/>
  <c r="CJ122" i="3"/>
  <c r="AO122" i="3"/>
  <c r="DF122" i="3"/>
  <c r="DF26" i="3" s="1"/>
  <c r="DG122" i="3"/>
  <c r="DG26" i="3" s="1"/>
  <c r="U122" i="3"/>
  <c r="BL122" i="3"/>
  <c r="BL24" i="3" s="1"/>
  <c r="R61" i="3"/>
  <c r="R62" i="3"/>
  <c r="R63" i="3"/>
  <c r="R64" i="3"/>
  <c r="EE88" i="3"/>
  <c r="CL88" i="3"/>
  <c r="DI88" i="3"/>
  <c r="FB88" i="3"/>
  <c r="EF88" i="3"/>
  <c r="DJ88" i="3"/>
  <c r="BK36" i="3"/>
  <c r="W88" i="3"/>
  <c r="X88" i="3"/>
  <c r="AL63" i="3"/>
  <c r="AL64" i="3"/>
  <c r="AL61" i="3"/>
  <c r="AL62" i="3"/>
  <c r="AS88" i="3"/>
  <c r="BN88" i="3"/>
  <c r="DI47" i="3"/>
  <c r="DI10" i="3"/>
  <c r="DI116" i="3" s="1"/>
  <c r="DI97" i="3"/>
  <c r="DI38" i="3"/>
  <c r="DI85" i="3"/>
  <c r="DI72" i="3"/>
  <c r="DI27" i="3"/>
  <c r="DI77" i="3"/>
  <c r="DI84" i="3"/>
  <c r="DI31" i="3"/>
  <c r="DI32" i="3" s="1"/>
  <c r="DI30" i="3"/>
  <c r="DI28" i="3"/>
  <c r="DI81" i="3"/>
  <c r="DI18" i="3"/>
  <c r="DI80" i="3"/>
  <c r="DI44" i="3"/>
  <c r="DI82" i="3"/>
  <c r="DI45" i="3"/>
  <c r="DI65" i="3"/>
  <c r="DI66" i="3" s="1"/>
  <c r="DI33" i="3"/>
  <c r="DI83" i="3"/>
  <c r="DI21" i="3"/>
  <c r="DI22" i="3" s="1"/>
  <c r="DI14" i="3"/>
  <c r="DI35" i="3"/>
  <c r="DI29" i="3"/>
  <c r="DI13" i="3"/>
  <c r="DI73" i="3"/>
  <c r="DI42" i="3"/>
  <c r="DI15" i="3"/>
  <c r="DI16" i="3" s="1"/>
  <c r="DI20" i="3"/>
  <c r="DI86" i="3"/>
  <c r="DI41" i="3"/>
  <c r="DI19" i="3"/>
  <c r="DI76" i="3"/>
  <c r="DI48" i="3"/>
  <c r="DI40" i="3"/>
  <c r="DI75" i="3"/>
  <c r="DI39" i="3"/>
  <c r="DI43" i="3"/>
  <c r="CL101" i="3"/>
  <c r="CL100" i="3"/>
  <c r="CL98" i="3"/>
  <c r="CL105" i="3"/>
  <c r="CL104" i="3"/>
  <c r="CL103" i="3"/>
  <c r="CL102" i="3"/>
  <c r="CL99" i="3"/>
  <c r="BN101" i="3"/>
  <c r="BN100" i="3"/>
  <c r="BN98" i="3"/>
  <c r="BN105" i="3"/>
  <c r="BN104" i="3"/>
  <c r="BN103" i="3"/>
  <c r="BN99" i="3"/>
  <c r="BN102" i="3"/>
  <c r="FB101" i="3"/>
  <c r="FB100" i="3"/>
  <c r="FB99" i="3"/>
  <c r="FB98" i="3"/>
  <c r="FB105" i="3"/>
  <c r="FB104" i="3"/>
  <c r="FB103" i="3"/>
  <c r="FB102" i="3"/>
  <c r="W98" i="3"/>
  <c r="W102" i="3"/>
  <c r="W101" i="3"/>
  <c r="W100" i="3"/>
  <c r="W99" i="3"/>
  <c r="W105" i="3"/>
  <c r="W104" i="3"/>
  <c r="W103" i="3"/>
  <c r="EF99" i="3"/>
  <c r="EF98" i="3"/>
  <c r="EF100" i="3"/>
  <c r="EF103" i="3"/>
  <c r="EF102" i="3"/>
  <c r="EF101" i="3"/>
  <c r="EF104" i="3"/>
  <c r="EF105" i="3"/>
  <c r="DJ101" i="3"/>
  <c r="DJ100" i="3"/>
  <c r="DJ98" i="3"/>
  <c r="DJ105" i="3"/>
  <c r="DJ99" i="3"/>
  <c r="DJ103" i="3"/>
  <c r="DJ102" i="3"/>
  <c r="DJ104" i="3"/>
  <c r="DI100" i="3"/>
  <c r="DI99" i="3"/>
  <c r="DI101" i="3"/>
  <c r="DI104" i="3"/>
  <c r="DI103" i="3"/>
  <c r="DI102" i="3"/>
  <c r="DI98" i="3"/>
  <c r="DI105" i="3"/>
  <c r="X99" i="3"/>
  <c r="X98" i="3"/>
  <c r="X102" i="3"/>
  <c r="X100" i="3"/>
  <c r="X103" i="3"/>
  <c r="X101" i="3"/>
  <c r="X105" i="3"/>
  <c r="X104" i="3"/>
  <c r="AS101" i="3"/>
  <c r="AS100" i="3"/>
  <c r="AS99" i="3"/>
  <c r="AS98" i="3"/>
  <c r="AS105" i="3"/>
  <c r="AS99" i="16" s="1"/>
  <c r="AS104" i="3"/>
  <c r="AS103" i="3"/>
  <c r="AS102" i="3"/>
  <c r="EE98" i="3"/>
  <c r="EE101" i="3"/>
  <c r="EE99" i="3"/>
  <c r="EE102" i="3"/>
  <c r="EE100" i="3"/>
  <c r="EE105" i="3"/>
  <c r="EE104" i="3"/>
  <c r="EE103" i="3"/>
  <c r="CL89" i="3"/>
  <c r="CL87" i="3"/>
  <c r="CL92" i="3"/>
  <c r="CL91" i="3"/>
  <c r="CL90" i="3"/>
  <c r="CL96" i="3"/>
  <c r="CL93" i="3"/>
  <c r="CL95" i="3"/>
  <c r="CL94" i="3"/>
  <c r="BN89" i="3"/>
  <c r="BN87" i="3"/>
  <c r="BN92" i="3"/>
  <c r="BN91" i="3"/>
  <c r="BN90" i="3"/>
  <c r="BN93" i="3"/>
  <c r="BN96" i="3"/>
  <c r="BN95" i="3"/>
  <c r="BN94" i="3"/>
  <c r="FB90" i="3"/>
  <c r="FB89" i="3"/>
  <c r="FB92" i="3"/>
  <c r="FB87" i="3"/>
  <c r="FB91" i="3"/>
  <c r="FB95" i="3"/>
  <c r="FB94" i="3"/>
  <c r="FB93" i="3"/>
  <c r="FB96" i="3"/>
  <c r="W87" i="3"/>
  <c r="W90" i="3"/>
  <c r="W89" i="3"/>
  <c r="W93" i="3"/>
  <c r="W92" i="3"/>
  <c r="W91" i="3"/>
  <c r="W96" i="3"/>
  <c r="W95" i="3"/>
  <c r="W94" i="3"/>
  <c r="EF87" i="3"/>
  <c r="EF90" i="3"/>
  <c r="EF89" i="3"/>
  <c r="EF93" i="3"/>
  <c r="EF92" i="3"/>
  <c r="EF94" i="3"/>
  <c r="EF91" i="3"/>
  <c r="EF96" i="3"/>
  <c r="EF95" i="3"/>
  <c r="DI87" i="3"/>
  <c r="DI91" i="3"/>
  <c r="DI90" i="3"/>
  <c r="DI89" i="3"/>
  <c r="DI92" i="3"/>
  <c r="DI95" i="3"/>
  <c r="DI93" i="3"/>
  <c r="DI94" i="3"/>
  <c r="DI96" i="3"/>
  <c r="DJ89" i="3"/>
  <c r="DJ87" i="3"/>
  <c r="DJ92" i="3"/>
  <c r="DJ91" i="3"/>
  <c r="DJ90" i="3"/>
  <c r="DJ96" i="3"/>
  <c r="DJ95" i="3"/>
  <c r="DJ93" i="3"/>
  <c r="DJ94" i="3"/>
  <c r="X87" i="3"/>
  <c r="X90" i="3"/>
  <c r="X89" i="3"/>
  <c r="X93" i="3"/>
  <c r="X92" i="3"/>
  <c r="X91" i="3"/>
  <c r="X94" i="3"/>
  <c r="X96" i="3"/>
  <c r="X95" i="3"/>
  <c r="AS90" i="3"/>
  <c r="AS89" i="3"/>
  <c r="AS87" i="3"/>
  <c r="AS93" i="3"/>
  <c r="AS92" i="3"/>
  <c r="AS91" i="3"/>
  <c r="AS94" i="3"/>
  <c r="AS96" i="3"/>
  <c r="AS95" i="3"/>
  <c r="EE87" i="3"/>
  <c r="EE90" i="3"/>
  <c r="EE89" i="3"/>
  <c r="EE93" i="3"/>
  <c r="EE92" i="3"/>
  <c r="EE91" i="3"/>
  <c r="EE96" i="3"/>
  <c r="EE94" i="3"/>
  <c r="EE95" i="3"/>
  <c r="CH26" i="3"/>
  <c r="AN49" i="3"/>
  <c r="AN43" i="16" s="1"/>
  <c r="U37" i="3"/>
  <c r="U36" i="3"/>
  <c r="AN37" i="3"/>
  <c r="AN35" i="16" s="1"/>
  <c r="AN36" i="3"/>
  <c r="AN34" i="16" s="1"/>
  <c r="CI36" i="3"/>
  <c r="CI37" i="3"/>
  <c r="CJ37" i="3"/>
  <c r="CJ36" i="3"/>
  <c r="AN51" i="3"/>
  <c r="AN45" i="16" s="1"/>
  <c r="AN50" i="3"/>
  <c r="AN44" i="16" s="1"/>
  <c r="AN52" i="3"/>
  <c r="AN46" i="16" s="1"/>
  <c r="CH24" i="3"/>
  <c r="AN54" i="3"/>
  <c r="AN48" i="16" s="1"/>
  <c r="U112" i="3"/>
  <c r="U17" i="3" s="1"/>
  <c r="CH25" i="3"/>
  <c r="S130" i="3"/>
  <c r="AN56" i="3"/>
  <c r="AN50" i="16" s="1"/>
  <c r="AN136" i="3"/>
  <c r="AN133" i="3"/>
  <c r="CH17" i="3"/>
  <c r="CI59" i="3"/>
  <c r="AM130" i="3"/>
  <c r="BK25" i="3"/>
  <c r="CI53" i="3"/>
  <c r="CI26" i="3"/>
  <c r="V127" i="3"/>
  <c r="AR114" i="3"/>
  <c r="CI25" i="3"/>
  <c r="CI23" i="3"/>
  <c r="BK24" i="3"/>
  <c r="CI54" i="3"/>
  <c r="BK26" i="3"/>
  <c r="CI49" i="3"/>
  <c r="CI51" i="3"/>
  <c r="CI52" i="3"/>
  <c r="AN59" i="3"/>
  <c r="AN53" i="16" s="1"/>
  <c r="AN132" i="3"/>
  <c r="AN57" i="3"/>
  <c r="AN51" i="16" s="1"/>
  <c r="AN58" i="3"/>
  <c r="AN52" i="16" s="1"/>
  <c r="CH53" i="3"/>
  <c r="AN79" i="3"/>
  <c r="AN73" i="16" s="1"/>
  <c r="CH50" i="3"/>
  <c r="CH54" i="3"/>
  <c r="AN60" i="3"/>
  <c r="AN54" i="16" s="1"/>
  <c r="AN135" i="3"/>
  <c r="AN49" i="16"/>
  <c r="CH51" i="3"/>
  <c r="CH49" i="3"/>
  <c r="BK135" i="3"/>
  <c r="DF127" i="3"/>
  <c r="BK59" i="3"/>
  <c r="AQ15" i="16"/>
  <c r="BK56" i="3"/>
  <c r="BK58" i="3"/>
  <c r="BL79" i="3"/>
  <c r="BK136" i="3"/>
  <c r="BK134" i="3"/>
  <c r="BK133" i="3"/>
  <c r="BK60" i="3"/>
  <c r="BK132" i="3"/>
  <c r="CI132" i="3"/>
  <c r="CI58" i="3"/>
  <c r="CI135" i="3"/>
  <c r="CI133" i="3"/>
  <c r="CI134" i="3"/>
  <c r="CI136" i="3"/>
  <c r="CI60" i="3"/>
  <c r="CI57" i="3"/>
  <c r="BK51" i="3"/>
  <c r="BM113" i="3"/>
  <c r="BJ130" i="3"/>
  <c r="BJ64" i="3" s="1"/>
  <c r="AN25" i="3"/>
  <c r="AN23" i="16" s="1"/>
  <c r="BK53" i="3"/>
  <c r="CI78" i="3"/>
  <c r="BK54" i="3"/>
  <c r="AN24" i="3"/>
  <c r="AN22" i="16" s="1"/>
  <c r="BK52" i="3"/>
  <c r="AN26" i="3"/>
  <c r="AN24" i="16" s="1"/>
  <c r="T130" i="3"/>
  <c r="BK50" i="3"/>
  <c r="AR129" i="3"/>
  <c r="CH78" i="3"/>
  <c r="U142" i="3"/>
  <c r="U78" i="3" s="1"/>
  <c r="AO142" i="3"/>
  <c r="AO79" i="3" s="1"/>
  <c r="AO73" i="16" s="1"/>
  <c r="DG112" i="3"/>
  <c r="DG12" i="3" s="1"/>
  <c r="BL115" i="3"/>
  <c r="BL52" i="3" s="1"/>
  <c r="BK17" i="3"/>
  <c r="AN17" i="3"/>
  <c r="AN16" i="16" s="1"/>
  <c r="BM138" i="3"/>
  <c r="DF115" i="3"/>
  <c r="DF54" i="3" s="1"/>
  <c r="U137" i="3"/>
  <c r="U55" i="3" s="1"/>
  <c r="U134" i="3" s="1"/>
  <c r="V24" i="3"/>
  <c r="CH59" i="3"/>
  <c r="U115" i="3"/>
  <c r="U50" i="3" s="1"/>
  <c r="BL112" i="3"/>
  <c r="BL12" i="3" s="1"/>
  <c r="AO127" i="3"/>
  <c r="AO23" i="3"/>
  <c r="AO21" i="16" s="1"/>
  <c r="CH136" i="3"/>
  <c r="CK116" i="3"/>
  <c r="CJ112" i="3"/>
  <c r="CJ12" i="3" s="1"/>
  <c r="DG127" i="3"/>
  <c r="CH132" i="3"/>
  <c r="CH60" i="3"/>
  <c r="CH58" i="3"/>
  <c r="CH57" i="3"/>
  <c r="CK126" i="3"/>
  <c r="CH56" i="3"/>
  <c r="CH133" i="3"/>
  <c r="CH135" i="3"/>
  <c r="AP124" i="3"/>
  <c r="BL137" i="3"/>
  <c r="BL55" i="3" s="1"/>
  <c r="BL60" i="3" s="1"/>
  <c r="DF142" i="3"/>
  <c r="DF79" i="3" s="1"/>
  <c r="AR119" i="3"/>
  <c r="DG142" i="3"/>
  <c r="DG79" i="3" s="1"/>
  <c r="DF137" i="3"/>
  <c r="DF55" i="3" s="1"/>
  <c r="DF58" i="3" s="1"/>
  <c r="AR128" i="3"/>
  <c r="AP131" i="3"/>
  <c r="AR125" i="3"/>
  <c r="AP138" i="3"/>
  <c r="AR126" i="3"/>
  <c r="AR138" i="3"/>
  <c r="DH68" i="3"/>
  <c r="AR120" i="3"/>
  <c r="AP114" i="3"/>
  <c r="AR118" i="3"/>
  <c r="AP143" i="3"/>
  <c r="DG137" i="3"/>
  <c r="DG55" i="3" s="1"/>
  <c r="DG134" i="3" s="1"/>
  <c r="AQ138" i="3"/>
  <c r="AQ10" i="16"/>
  <c r="AR123" i="3"/>
  <c r="AQ29" i="16"/>
  <c r="CK71" i="3"/>
  <c r="AP121" i="3"/>
  <c r="AP141" i="3"/>
  <c r="CK141" i="3"/>
  <c r="AP129" i="3"/>
  <c r="AP127" i="3" s="1"/>
  <c r="AQ66" i="3"/>
  <c r="BM121" i="3"/>
  <c r="AR116" i="3"/>
  <c r="CK139" i="3"/>
  <c r="AP117" i="3"/>
  <c r="AP118" i="3"/>
  <c r="AR117" i="3"/>
  <c r="AQ114" i="3"/>
  <c r="CK124" i="3"/>
  <c r="AP144" i="3"/>
  <c r="AP120" i="3"/>
  <c r="AQ126" i="3"/>
  <c r="DH123" i="3"/>
  <c r="AR124" i="3"/>
  <c r="AR113" i="3"/>
  <c r="CK128" i="3"/>
  <c r="AP123" i="3"/>
  <c r="DG115" i="3"/>
  <c r="DG52" i="3" s="1"/>
  <c r="DH131" i="3"/>
  <c r="AR70" i="3"/>
  <c r="AQ139" i="3"/>
  <c r="ED68" i="3"/>
  <c r="DH126" i="3"/>
  <c r="AQ120" i="3"/>
  <c r="DH141" i="3"/>
  <c r="AQ118" i="3"/>
  <c r="DH129" i="3"/>
  <c r="AQ68" i="3"/>
  <c r="DH119" i="3"/>
  <c r="DH140" i="3"/>
  <c r="AQ121" i="3"/>
  <c r="DF112" i="3"/>
  <c r="DF17" i="3" s="1"/>
  <c r="BM67" i="3"/>
  <c r="ED140" i="3"/>
  <c r="AO115" i="3"/>
  <c r="AO51" i="3" s="1"/>
  <c r="AO45" i="16" s="1"/>
  <c r="AR144" i="3"/>
  <c r="AR142" i="3" s="1"/>
  <c r="AR121" i="3"/>
  <c r="AQ117" i="3"/>
  <c r="AP69" i="3"/>
  <c r="BM71" i="3"/>
  <c r="AQ67" i="3"/>
  <c r="AQ123" i="3"/>
  <c r="CK123" i="3"/>
  <c r="AP71" i="3"/>
  <c r="BM68" i="3"/>
  <c r="DH124" i="3"/>
  <c r="CJ137" i="3"/>
  <c r="CJ55" i="3" s="1"/>
  <c r="CJ132" i="3" s="1"/>
  <c r="ED114" i="3"/>
  <c r="AR139" i="3"/>
  <c r="AR141" i="3"/>
  <c r="AQ144" i="3"/>
  <c r="AQ141" i="3"/>
  <c r="AP67" i="3"/>
  <c r="AP66" i="3"/>
  <c r="BM116" i="3"/>
  <c r="AQ128" i="3"/>
  <c r="AQ113" i="3"/>
  <c r="ED124" i="3"/>
  <c r="CI12" i="3"/>
  <c r="CI17" i="3"/>
  <c r="BM119" i="3"/>
  <c r="DH117" i="3"/>
  <c r="DH125" i="3"/>
  <c r="BL127" i="3"/>
  <c r="V137" i="3"/>
  <c r="V55" i="3" s="1"/>
  <c r="V58" i="3" s="1"/>
  <c r="BM140" i="3"/>
  <c r="BM126" i="3"/>
  <c r="BM124" i="3"/>
  <c r="AR66" i="3"/>
  <c r="AQ143" i="3"/>
  <c r="AQ116" i="3"/>
  <c r="AQ125" i="3"/>
  <c r="CK67" i="3"/>
  <c r="AP140" i="3"/>
  <c r="BM141" i="3"/>
  <c r="BM70" i="3"/>
  <c r="BM69" i="3"/>
  <c r="DH69" i="3"/>
  <c r="AQ71" i="3"/>
  <c r="AQ119" i="3"/>
  <c r="AQ140" i="3"/>
  <c r="CK121" i="3"/>
  <c r="CK118" i="3"/>
  <c r="AP139" i="3"/>
  <c r="AP113" i="3"/>
  <c r="AP126" i="3"/>
  <c r="BM125" i="3"/>
  <c r="BM114" i="3"/>
  <c r="BM118" i="3"/>
  <c r="BM128" i="3"/>
  <c r="DH67" i="3"/>
  <c r="CK69" i="3"/>
  <c r="AO112" i="3"/>
  <c r="AO12" i="3" s="1"/>
  <c r="AO12" i="16" s="1"/>
  <c r="CK66" i="3"/>
  <c r="BM129" i="3"/>
  <c r="BM117" i="3"/>
  <c r="BM131" i="3"/>
  <c r="CK70" i="3"/>
  <c r="BN41" i="3"/>
  <c r="BN73" i="3"/>
  <c r="BN30" i="3"/>
  <c r="BN29" i="3"/>
  <c r="BN38" i="3"/>
  <c r="BN44" i="3"/>
  <c r="BN13" i="3"/>
  <c r="BN80" i="3"/>
  <c r="BN35" i="3"/>
  <c r="BN10" i="3"/>
  <c r="BN123" i="3" s="1"/>
  <c r="BN21" i="3"/>
  <c r="BN27" i="3"/>
  <c r="BN47" i="3"/>
  <c r="BN72" i="3"/>
  <c r="BN19" i="3"/>
  <c r="BN18" i="16" s="1"/>
  <c r="BN33" i="3"/>
  <c r="BN65" i="3"/>
  <c r="BN71" i="3" s="1"/>
  <c r="BN42" i="3"/>
  <c r="BN75" i="3"/>
  <c r="BN18" i="3"/>
  <c r="BN17" i="16" s="1"/>
  <c r="BN40" i="3"/>
  <c r="BN77" i="3"/>
  <c r="BN31" i="3"/>
  <c r="BN32" i="3" s="1"/>
  <c r="BN14" i="3"/>
  <c r="BN20" i="3"/>
  <c r="BN19" i="16" s="1"/>
  <c r="BN45" i="3"/>
  <c r="BN39" i="3"/>
  <c r="BN15" i="3"/>
  <c r="BN16" i="3" s="1"/>
  <c r="BN48" i="3"/>
  <c r="BN97" i="3"/>
  <c r="BN43" i="3"/>
  <c r="BN76" i="3"/>
  <c r="BN28" i="3"/>
  <c r="BN82" i="3"/>
  <c r="BN86" i="3"/>
  <c r="BN85" i="3"/>
  <c r="BN81" i="3"/>
  <c r="BN84" i="3"/>
  <c r="BN83" i="3"/>
  <c r="BN9" i="16"/>
  <c r="CL35" i="3"/>
  <c r="CL48" i="3"/>
  <c r="CL72" i="3"/>
  <c r="CL13" i="3"/>
  <c r="CL14" i="3"/>
  <c r="CL31" i="3"/>
  <c r="CL32" i="3" s="1"/>
  <c r="CL43" i="3"/>
  <c r="CL33" i="3"/>
  <c r="CL19" i="3"/>
  <c r="CL18" i="16" s="1"/>
  <c r="CL20" i="3"/>
  <c r="CL19" i="16" s="1"/>
  <c r="CL80" i="3"/>
  <c r="CL28" i="3"/>
  <c r="CL15" i="3"/>
  <c r="CL16" i="3" s="1"/>
  <c r="CL21" i="3"/>
  <c r="CL27" i="3"/>
  <c r="CL39" i="3"/>
  <c r="CL73" i="3"/>
  <c r="CL18" i="3"/>
  <c r="CL17" i="16" s="1"/>
  <c r="CL29" i="3"/>
  <c r="CL44" i="3"/>
  <c r="CL75" i="3"/>
  <c r="CL65" i="3"/>
  <c r="CL70" i="3" s="1"/>
  <c r="CL76" i="3"/>
  <c r="CL47" i="3"/>
  <c r="CL41" i="3"/>
  <c r="CL42" i="3"/>
  <c r="CL38" i="3"/>
  <c r="CL77" i="3"/>
  <c r="CL30" i="3"/>
  <c r="CL97" i="3"/>
  <c r="CL45" i="3"/>
  <c r="CL40" i="3"/>
  <c r="CL10" i="3"/>
  <c r="CL119" i="3" s="1"/>
  <c r="CL85" i="3"/>
  <c r="CL86" i="3"/>
  <c r="CL83" i="3"/>
  <c r="CL82" i="3"/>
  <c r="CL84" i="3"/>
  <c r="CL81" i="3"/>
  <c r="CL9" i="16"/>
  <c r="FD110" i="3"/>
  <c r="FD9" i="3" s="1"/>
  <c r="EG110" i="3"/>
  <c r="EG9" i="3" s="1"/>
  <c r="BM143" i="3"/>
  <c r="BM139" i="3"/>
  <c r="BM144" i="3"/>
  <c r="BM123" i="3"/>
  <c r="DH121" i="3"/>
  <c r="DH128" i="3"/>
  <c r="DH116" i="3"/>
  <c r="ED120" i="3"/>
  <c r="ED125" i="3"/>
  <c r="ED113" i="3"/>
  <c r="AR131" i="3"/>
  <c r="AR140" i="3"/>
  <c r="AR69" i="3"/>
  <c r="AQ70" i="3"/>
  <c r="AQ129" i="3"/>
  <c r="AQ131" i="3"/>
  <c r="CK125" i="3"/>
  <c r="CK129" i="3"/>
  <c r="CK119" i="3"/>
  <c r="AP119" i="3"/>
  <c r="AP116" i="3"/>
  <c r="AP70" i="3"/>
  <c r="AP22" i="3"/>
  <c r="AP20" i="16"/>
  <c r="CJ115" i="3"/>
  <c r="BO110" i="3"/>
  <c r="BO9" i="3" s="1"/>
  <c r="EE31" i="3"/>
  <c r="EE32" i="3" s="1"/>
  <c r="EE29" i="3"/>
  <c r="EE40" i="3"/>
  <c r="EE76" i="3"/>
  <c r="EE20" i="3"/>
  <c r="EE13" i="3"/>
  <c r="EE45" i="3"/>
  <c r="EE33" i="3"/>
  <c r="EE19" i="3"/>
  <c r="EE35" i="3"/>
  <c r="EE72" i="3"/>
  <c r="EE30" i="3"/>
  <c r="EE75" i="3"/>
  <c r="EE73" i="3"/>
  <c r="EE27" i="3"/>
  <c r="EE48" i="3"/>
  <c r="EE21" i="3"/>
  <c r="EE22" i="3" s="1"/>
  <c r="EE43" i="3"/>
  <c r="EE10" i="3"/>
  <c r="EE143" i="3" s="1"/>
  <c r="EE97" i="3"/>
  <c r="EE39" i="3"/>
  <c r="EE77" i="3"/>
  <c r="EE28" i="3"/>
  <c r="EE42" i="3"/>
  <c r="EE18" i="3"/>
  <c r="EE80" i="3"/>
  <c r="EE44" i="3"/>
  <c r="EE65" i="3"/>
  <c r="EE70" i="3" s="1"/>
  <c r="EE14" i="3"/>
  <c r="EE47" i="3"/>
  <c r="EE38" i="3"/>
  <c r="EE41" i="3"/>
  <c r="EE15" i="3"/>
  <c r="EE16" i="3" s="1"/>
  <c r="EE83" i="3"/>
  <c r="EE86" i="3"/>
  <c r="EE84" i="3"/>
  <c r="EE81" i="3"/>
  <c r="EE82" i="3"/>
  <c r="EE85" i="3"/>
  <c r="FB41" i="3"/>
  <c r="FB30" i="3"/>
  <c r="FB72" i="3"/>
  <c r="FB14" i="3"/>
  <c r="FB10" i="3"/>
  <c r="FB143" i="3" s="1"/>
  <c r="FB21" i="3"/>
  <c r="FB22" i="3" s="1"/>
  <c r="FB43" i="3"/>
  <c r="FB40" i="3"/>
  <c r="FB33" i="3"/>
  <c r="FB28" i="3"/>
  <c r="FB97" i="3"/>
  <c r="FB38" i="3"/>
  <c r="FB18" i="3"/>
  <c r="FB27" i="3"/>
  <c r="FB75" i="3"/>
  <c r="FB44" i="3"/>
  <c r="FB19" i="3"/>
  <c r="FB13" i="3"/>
  <c r="FB47" i="3"/>
  <c r="FB39" i="3"/>
  <c r="FB48" i="3"/>
  <c r="FB73" i="3"/>
  <c r="FB31" i="3"/>
  <c r="FB32" i="3" s="1"/>
  <c r="FB29" i="3"/>
  <c r="FB15" i="3"/>
  <c r="FB16" i="3" s="1"/>
  <c r="FB65" i="3"/>
  <c r="FB67" i="3" s="1"/>
  <c r="FB76" i="3"/>
  <c r="FB20" i="3"/>
  <c r="FB77" i="3"/>
  <c r="FB45" i="3"/>
  <c r="FB80" i="3"/>
  <c r="FB42" i="3"/>
  <c r="FB35" i="3"/>
  <c r="FB85" i="3"/>
  <c r="FB81" i="3"/>
  <c r="FB82" i="3"/>
  <c r="FB84" i="3"/>
  <c r="FB83" i="3"/>
  <c r="FB86" i="3"/>
  <c r="ED128" i="3"/>
  <c r="ED144" i="3"/>
  <c r="ED117" i="3"/>
  <c r="V115" i="3"/>
  <c r="AP16" i="3"/>
  <c r="AP15" i="16"/>
  <c r="AP125" i="3"/>
  <c r="AP10" i="16"/>
  <c r="X35" i="3"/>
  <c r="X97" i="3"/>
  <c r="X73" i="3"/>
  <c r="X13" i="3"/>
  <c r="X44" i="3"/>
  <c r="X41" i="3"/>
  <c r="X20" i="3"/>
  <c r="X77" i="3"/>
  <c r="X15" i="3"/>
  <c r="X16" i="3" s="1"/>
  <c r="X27" i="3"/>
  <c r="X45" i="3"/>
  <c r="X19" i="3"/>
  <c r="X31" i="3"/>
  <c r="X32" i="3" s="1"/>
  <c r="X43" i="3"/>
  <c r="X21" i="3"/>
  <c r="X22" i="3" s="1"/>
  <c r="X10" i="3"/>
  <c r="X120" i="3" s="1"/>
  <c r="X30" i="3"/>
  <c r="X42" i="3"/>
  <c r="X76" i="3"/>
  <c r="X38" i="3"/>
  <c r="X29" i="3"/>
  <c r="X33" i="3"/>
  <c r="X65" i="3"/>
  <c r="X69" i="3" s="1"/>
  <c r="X14" i="3"/>
  <c r="X72" i="3"/>
  <c r="X80" i="3"/>
  <c r="X40" i="3"/>
  <c r="X18" i="3"/>
  <c r="X48" i="3"/>
  <c r="X47" i="3"/>
  <c r="X75" i="3"/>
  <c r="X39" i="3"/>
  <c r="X28" i="3"/>
  <c r="X83" i="3"/>
  <c r="X84" i="3"/>
  <c r="X82" i="3"/>
  <c r="X85" i="3"/>
  <c r="X86" i="3"/>
  <c r="X81" i="3"/>
  <c r="DH114" i="3"/>
  <c r="DH118" i="3"/>
  <c r="DH139" i="3"/>
  <c r="FC110" i="3"/>
  <c r="FC9" i="3" s="1"/>
  <c r="ED139" i="3"/>
  <c r="ED121" i="3"/>
  <c r="ED131" i="3"/>
  <c r="AR68" i="3"/>
  <c r="AQ22" i="3"/>
  <c r="AQ20" i="16"/>
  <c r="CK120" i="3"/>
  <c r="CK140" i="3"/>
  <c r="CK113" i="3"/>
  <c r="AP32" i="3"/>
  <c r="AP30" i="16" s="1"/>
  <c r="AP29" i="16"/>
  <c r="EF72" i="3"/>
  <c r="EF29" i="3"/>
  <c r="EF47" i="3"/>
  <c r="EF41" i="3"/>
  <c r="EF20" i="3"/>
  <c r="EF13" i="3"/>
  <c r="EF48" i="3"/>
  <c r="EF14" i="3"/>
  <c r="EF40" i="3"/>
  <c r="EF65" i="3"/>
  <c r="EF70" i="3" s="1"/>
  <c r="EF35" i="3"/>
  <c r="EF75" i="3"/>
  <c r="EF45" i="3"/>
  <c r="EF30" i="3"/>
  <c r="EF77" i="3"/>
  <c r="EF73" i="3"/>
  <c r="EF76" i="3"/>
  <c r="EF44" i="3"/>
  <c r="EF33" i="3"/>
  <c r="EF38" i="3"/>
  <c r="EF10" i="3"/>
  <c r="EF117" i="3" s="1"/>
  <c r="EF84" i="3"/>
  <c r="EF43" i="3"/>
  <c r="EF42" i="3"/>
  <c r="EF81" i="3"/>
  <c r="EF97" i="3"/>
  <c r="EF86" i="3"/>
  <c r="EF27" i="3"/>
  <c r="EF83" i="3"/>
  <c r="EF19" i="3"/>
  <c r="EF80" i="3"/>
  <c r="EF31" i="3"/>
  <c r="EF32" i="3" s="1"/>
  <c r="EF18" i="3"/>
  <c r="EF39" i="3"/>
  <c r="EF85" i="3"/>
  <c r="EF82" i="3"/>
  <c r="EF28" i="3"/>
  <c r="EF15" i="3"/>
  <c r="EF16" i="3" s="1"/>
  <c r="EF21" i="3"/>
  <c r="EF22" i="3" s="1"/>
  <c r="AS76" i="3"/>
  <c r="AS35" i="3"/>
  <c r="AS30" i="3"/>
  <c r="AS47" i="3"/>
  <c r="AS29" i="3"/>
  <c r="AS21" i="3"/>
  <c r="AS22" i="3" s="1"/>
  <c r="AS65" i="3"/>
  <c r="AS71" i="3" s="1"/>
  <c r="AS85" i="3"/>
  <c r="AS38" i="3"/>
  <c r="AS97" i="3"/>
  <c r="AS39" i="3"/>
  <c r="AS20" i="3"/>
  <c r="AS84" i="3"/>
  <c r="AS82" i="3"/>
  <c r="AS28" i="3"/>
  <c r="AS44" i="3"/>
  <c r="AS10" i="3"/>
  <c r="AS124" i="3" s="1"/>
  <c r="AS14" i="3"/>
  <c r="AS81" i="3"/>
  <c r="AS83" i="3"/>
  <c r="AS13" i="3"/>
  <c r="AS33" i="3"/>
  <c r="AS48" i="3"/>
  <c r="AS72" i="3"/>
  <c r="AS15" i="3"/>
  <c r="AS16" i="3" s="1"/>
  <c r="AS27" i="3"/>
  <c r="AS77" i="3"/>
  <c r="AS18" i="3"/>
  <c r="AS17" i="16" s="1"/>
  <c r="AS41" i="3"/>
  <c r="AS75" i="3"/>
  <c r="AS80" i="3"/>
  <c r="AS31" i="3"/>
  <c r="AS32" i="3" s="1"/>
  <c r="AS42" i="3"/>
  <c r="AS19" i="3"/>
  <c r="AS45" i="3"/>
  <c r="AS43" i="3"/>
  <c r="AS73" i="3"/>
  <c r="AS40" i="3"/>
  <c r="AS86" i="3"/>
  <c r="BM22" i="3"/>
  <c r="BM20" i="16"/>
  <c r="DH120" i="3"/>
  <c r="DH143" i="3"/>
  <c r="DH70" i="3"/>
  <c r="V112" i="3"/>
  <c r="ED118" i="3"/>
  <c r="ED123" i="3"/>
  <c r="ED143" i="3"/>
  <c r="AR71" i="3"/>
  <c r="CK144" i="3"/>
  <c r="CK138" i="3"/>
  <c r="CK114" i="3"/>
  <c r="CK143" i="3"/>
  <c r="AO137" i="3"/>
  <c r="AO55" i="3" s="1"/>
  <c r="DJ28" i="3"/>
  <c r="DJ42" i="3"/>
  <c r="DJ39" i="3"/>
  <c r="DJ97" i="3"/>
  <c r="DJ33" i="3"/>
  <c r="DJ20" i="3"/>
  <c r="DJ80" i="3"/>
  <c r="DJ45" i="3"/>
  <c r="DJ15" i="3"/>
  <c r="DJ16" i="3" s="1"/>
  <c r="DJ77" i="3"/>
  <c r="DJ72" i="3"/>
  <c r="DJ38" i="3"/>
  <c r="DJ29" i="3"/>
  <c r="DJ40" i="3"/>
  <c r="DJ31" i="3"/>
  <c r="DJ32" i="3" s="1"/>
  <c r="DJ30" i="3"/>
  <c r="DJ73" i="3"/>
  <c r="DJ44" i="3"/>
  <c r="DJ14" i="3"/>
  <c r="DJ35" i="3"/>
  <c r="DJ21" i="3"/>
  <c r="DJ22" i="3" s="1"/>
  <c r="DJ65" i="3"/>
  <c r="DJ70" i="3" s="1"/>
  <c r="DJ75" i="3"/>
  <c r="DJ13" i="3"/>
  <c r="DJ18" i="3"/>
  <c r="DJ76" i="3"/>
  <c r="DJ19" i="3"/>
  <c r="DJ47" i="3"/>
  <c r="DJ48" i="3"/>
  <c r="DJ27" i="3"/>
  <c r="DJ41" i="3"/>
  <c r="DJ43" i="3"/>
  <c r="DJ10" i="3"/>
  <c r="DJ121" i="3" s="1"/>
  <c r="DJ82" i="3"/>
  <c r="DJ86" i="3"/>
  <c r="DJ85" i="3"/>
  <c r="DJ81" i="3"/>
  <c r="DJ83" i="3"/>
  <c r="DJ84" i="3"/>
  <c r="ED138" i="3"/>
  <c r="ED129" i="3"/>
  <c r="ED66" i="3"/>
  <c r="CJ142" i="3"/>
  <c r="CK22" i="3"/>
  <c r="CK20" i="16"/>
  <c r="CM110" i="3"/>
  <c r="CM9" i="3" s="1"/>
  <c r="V79" i="3"/>
  <c r="V78" i="3"/>
  <c r="ED71" i="3"/>
  <c r="ED116" i="3"/>
  <c r="ED69" i="3"/>
  <c r="W75" i="3"/>
  <c r="W72" i="3"/>
  <c r="W77" i="3"/>
  <c r="W31" i="3"/>
  <c r="W32" i="3" s="1"/>
  <c r="W41" i="3"/>
  <c r="W30" i="3"/>
  <c r="W28" i="3"/>
  <c r="W21" i="3"/>
  <c r="W22" i="3" s="1"/>
  <c r="W19" i="3"/>
  <c r="W76" i="3"/>
  <c r="W97" i="3"/>
  <c r="W73" i="3"/>
  <c r="W80" i="3"/>
  <c r="W29" i="3"/>
  <c r="W27" i="3"/>
  <c r="W20" i="3"/>
  <c r="W42" i="3"/>
  <c r="W65" i="3"/>
  <c r="W68" i="3" s="1"/>
  <c r="W44" i="3"/>
  <c r="W33" i="3"/>
  <c r="W81" i="3"/>
  <c r="W40" i="3"/>
  <c r="W18" i="3"/>
  <c r="W86" i="3"/>
  <c r="W48" i="3"/>
  <c r="W43" i="3"/>
  <c r="W83" i="3"/>
  <c r="W39" i="3"/>
  <c r="W35" i="3"/>
  <c r="W47" i="3"/>
  <c r="W10" i="3"/>
  <c r="W125" i="3" s="1"/>
  <c r="W85" i="3"/>
  <c r="W38" i="3"/>
  <c r="W14" i="3"/>
  <c r="W82" i="3"/>
  <c r="W45" i="3"/>
  <c r="W13" i="3"/>
  <c r="W15" i="3"/>
  <c r="W16" i="3" s="1"/>
  <c r="W84" i="3"/>
  <c r="DH144" i="3"/>
  <c r="DH113" i="3"/>
  <c r="DH66" i="3"/>
  <c r="ED119" i="3"/>
  <c r="ED70" i="3"/>
  <c r="ED126" i="3"/>
  <c r="CK131" i="3"/>
  <c r="B12" i="6"/>
  <c r="C12" i="6" s="1"/>
  <c r="BP6" i="3"/>
  <c r="BQ6" i="3" s="1"/>
  <c r="AR95" i="16"/>
  <c r="AR96" i="16"/>
  <c r="AR99" i="16"/>
  <c r="AR36" i="16"/>
  <c r="AR98" i="16"/>
  <c r="AR97" i="16"/>
  <c r="AR94" i="16"/>
  <c r="AB6" i="16"/>
  <c r="FJ6" i="16"/>
  <c r="CS6" i="16"/>
  <c r="BV6" i="16"/>
  <c r="DP6" i="16"/>
  <c r="EM6" i="16"/>
  <c r="AY6" i="16"/>
  <c r="CN6" i="3"/>
  <c r="EH6" i="3"/>
  <c r="EH110" i="3" s="1"/>
  <c r="EH9" i="3" s="1"/>
  <c r="FE6" i="3"/>
  <c r="DK6" i="3"/>
  <c r="DK110" i="3" s="1"/>
  <c r="DK9" i="3" s="1"/>
  <c r="Y6" i="3"/>
  <c r="Y110" i="3" s="1"/>
  <c r="Y9" i="3" s="1"/>
  <c r="AT6" i="3"/>
  <c r="AQ122" i="3" l="1"/>
  <c r="AQ26" i="3" s="1"/>
  <c r="AQ24" i="16" s="1"/>
  <c r="AR122" i="3"/>
  <c r="DH122" i="3"/>
  <c r="AP122" i="3"/>
  <c r="ED122" i="3"/>
  <c r="CK122" i="3"/>
  <c r="CK26" i="3" s="1"/>
  <c r="BM122" i="3"/>
  <c r="BM23" i="3" s="1"/>
  <c r="DI124" i="3"/>
  <c r="DI121" i="3"/>
  <c r="S61" i="3"/>
  <c r="S62" i="3"/>
  <c r="S63" i="3"/>
  <c r="S64" i="3"/>
  <c r="T61" i="3"/>
  <c r="T62" i="3"/>
  <c r="T63" i="3"/>
  <c r="T64" i="3"/>
  <c r="CM88" i="3"/>
  <c r="DK88" i="3"/>
  <c r="EH88" i="3"/>
  <c r="EG88" i="3"/>
  <c r="FD88" i="3"/>
  <c r="FC88" i="3"/>
  <c r="Y88" i="3"/>
  <c r="AM62" i="3"/>
  <c r="AM64" i="3"/>
  <c r="AM63" i="3"/>
  <c r="BJ63" i="3"/>
  <c r="BJ62" i="3"/>
  <c r="AM61" i="3"/>
  <c r="BJ61" i="3"/>
  <c r="DI125" i="3"/>
  <c r="DI140" i="3"/>
  <c r="DI71" i="3"/>
  <c r="DI68" i="3"/>
  <c r="DI69" i="3"/>
  <c r="DI70" i="3"/>
  <c r="DI67" i="3"/>
  <c r="DI143" i="3"/>
  <c r="DI139" i="3"/>
  <c r="BO88" i="3"/>
  <c r="DI131" i="3"/>
  <c r="DI141" i="3"/>
  <c r="DI117" i="3"/>
  <c r="DI144" i="3"/>
  <c r="DI126" i="3"/>
  <c r="DI113" i="3"/>
  <c r="DI114" i="3"/>
  <c r="DI129" i="3"/>
  <c r="DI119" i="3"/>
  <c r="DI138" i="3"/>
  <c r="DI120" i="3"/>
  <c r="DI128" i="3"/>
  <c r="DI118" i="3"/>
  <c r="DI123" i="3"/>
  <c r="AR112" i="3"/>
  <c r="AR12" i="3" s="1"/>
  <c r="AR12" i="16" s="1"/>
  <c r="Y100" i="3"/>
  <c r="Y99" i="3"/>
  <c r="Y101" i="3"/>
  <c r="Y104" i="3"/>
  <c r="Y98" i="3"/>
  <c r="Y103" i="3"/>
  <c r="Y102" i="3"/>
  <c r="Y105" i="3"/>
  <c r="CM101" i="3"/>
  <c r="CM99" i="3"/>
  <c r="CM98" i="3"/>
  <c r="CM100" i="3"/>
  <c r="CM104" i="3"/>
  <c r="CM103" i="3"/>
  <c r="CM102" i="3"/>
  <c r="CM105" i="3"/>
  <c r="FC98" i="3"/>
  <c r="FC101" i="3"/>
  <c r="FC99" i="3"/>
  <c r="FC102" i="3"/>
  <c r="FC100" i="3"/>
  <c r="FC105" i="3"/>
  <c r="FC104" i="3"/>
  <c r="FC103" i="3"/>
  <c r="EG100" i="3"/>
  <c r="EG99" i="3"/>
  <c r="EG101" i="3"/>
  <c r="EG104" i="3"/>
  <c r="EG103" i="3"/>
  <c r="EG102" i="3"/>
  <c r="EG98" i="3"/>
  <c r="EG105" i="3"/>
  <c r="FD99" i="3"/>
  <c r="FD98" i="3"/>
  <c r="FD100" i="3"/>
  <c r="FD103" i="3"/>
  <c r="FD102" i="3"/>
  <c r="FD101" i="3"/>
  <c r="FD104" i="3"/>
  <c r="FD105" i="3"/>
  <c r="BO101" i="3"/>
  <c r="BO99" i="3"/>
  <c r="BO98" i="3"/>
  <c r="BO100" i="3"/>
  <c r="BO104" i="3"/>
  <c r="BO103" i="3"/>
  <c r="BO102" i="3"/>
  <c r="BO105" i="3"/>
  <c r="DK101" i="3"/>
  <c r="DK99" i="3"/>
  <c r="DK98" i="3"/>
  <c r="DK104" i="3"/>
  <c r="DK103" i="3"/>
  <c r="DK102" i="3"/>
  <c r="DK100" i="3"/>
  <c r="DK105" i="3"/>
  <c r="EH101" i="3"/>
  <c r="EH100" i="3"/>
  <c r="EH98" i="3"/>
  <c r="EH105" i="3"/>
  <c r="EH103" i="3"/>
  <c r="EH102" i="3"/>
  <c r="EH99" i="3"/>
  <c r="EH104" i="3"/>
  <c r="FC87" i="3"/>
  <c r="FC90" i="3"/>
  <c r="FC89" i="3"/>
  <c r="FC92" i="3"/>
  <c r="FC91" i="3"/>
  <c r="FC96" i="3"/>
  <c r="FC93" i="3"/>
  <c r="FC94" i="3"/>
  <c r="FC95" i="3"/>
  <c r="EG87" i="3"/>
  <c r="EG91" i="3"/>
  <c r="EG90" i="3"/>
  <c r="EG89" i="3"/>
  <c r="EG93" i="3"/>
  <c r="EG95" i="3"/>
  <c r="EG94" i="3"/>
  <c r="EG92" i="3"/>
  <c r="EG96" i="3"/>
  <c r="FD87" i="3"/>
  <c r="FD90" i="3"/>
  <c r="FD89" i="3"/>
  <c r="FD92" i="3"/>
  <c r="FD94" i="3"/>
  <c r="FD91" i="3"/>
  <c r="FD93" i="3"/>
  <c r="FD95" i="3"/>
  <c r="FD96" i="3"/>
  <c r="BO90" i="3"/>
  <c r="BO87" i="3"/>
  <c r="BO93" i="3"/>
  <c r="BO92" i="3"/>
  <c r="BO91" i="3"/>
  <c r="BO89" i="3"/>
  <c r="BO96" i="3"/>
  <c r="BO95" i="3"/>
  <c r="BO94" i="3"/>
  <c r="DK90" i="3"/>
  <c r="DK87" i="3"/>
  <c r="DK93" i="3"/>
  <c r="DK92" i="3"/>
  <c r="DK91" i="3"/>
  <c r="DK89" i="3"/>
  <c r="DK96" i="3"/>
  <c r="DK95" i="3"/>
  <c r="DK94" i="3"/>
  <c r="Y87" i="3"/>
  <c r="Y91" i="3"/>
  <c r="Y90" i="3"/>
  <c r="Y89" i="3"/>
  <c r="Y93" i="3"/>
  <c r="Y92" i="3"/>
  <c r="Y95" i="3"/>
  <c r="Y94" i="3"/>
  <c r="Y96" i="3"/>
  <c r="EH89" i="3"/>
  <c r="EH87" i="3"/>
  <c r="EH92" i="3"/>
  <c r="EH91" i="3"/>
  <c r="EH90" i="3"/>
  <c r="EH96" i="3"/>
  <c r="EH95" i="3"/>
  <c r="EH94" i="3"/>
  <c r="EH93" i="3"/>
  <c r="CM90" i="3"/>
  <c r="CM87" i="3"/>
  <c r="CM93" i="3"/>
  <c r="CM92" i="3"/>
  <c r="CM91" i="3"/>
  <c r="CM89" i="3"/>
  <c r="CM96" i="3"/>
  <c r="CM95" i="3"/>
  <c r="CM94" i="3"/>
  <c r="DG57" i="3"/>
  <c r="DG60" i="3"/>
  <c r="DG132" i="3"/>
  <c r="DG50" i="3"/>
  <c r="U53" i="3"/>
  <c r="U51" i="3"/>
  <c r="AO37" i="3"/>
  <c r="AO35" i="16" s="1"/>
  <c r="AO36" i="3"/>
  <c r="AO34" i="16" s="1"/>
  <c r="DF36" i="3"/>
  <c r="DF37" i="3"/>
  <c r="V36" i="3"/>
  <c r="V37" i="3"/>
  <c r="AP37" i="3"/>
  <c r="AP35" i="16" s="1"/>
  <c r="AP36" i="3"/>
  <c r="AP34" i="16" s="1"/>
  <c r="BL37" i="3"/>
  <c r="BL36" i="3"/>
  <c r="DG36" i="3"/>
  <c r="DG37" i="3"/>
  <c r="U12" i="3"/>
  <c r="U54" i="3"/>
  <c r="BL26" i="3"/>
  <c r="U136" i="3"/>
  <c r="U58" i="3"/>
  <c r="BL50" i="3"/>
  <c r="BL51" i="3"/>
  <c r="ED112" i="3"/>
  <c r="AQ127" i="3"/>
  <c r="AN130" i="3"/>
  <c r="DG17" i="3"/>
  <c r="U135" i="3"/>
  <c r="U133" i="3"/>
  <c r="U132" i="3"/>
  <c r="U60" i="3"/>
  <c r="U56" i="3"/>
  <c r="U57" i="3"/>
  <c r="U59" i="3"/>
  <c r="U79" i="3"/>
  <c r="AR127" i="3"/>
  <c r="BL49" i="3"/>
  <c r="BL54" i="3"/>
  <c r="DG24" i="3"/>
  <c r="BK130" i="3"/>
  <c r="BK64" i="3" s="1"/>
  <c r="AO17" i="3"/>
  <c r="AO16" i="16" s="1"/>
  <c r="DG23" i="3"/>
  <c r="BM112" i="3"/>
  <c r="BM12" i="3" s="1"/>
  <c r="DF24" i="3"/>
  <c r="V26" i="3"/>
  <c r="DG78" i="3"/>
  <c r="BL25" i="3"/>
  <c r="DG53" i="3"/>
  <c r="BL23" i="3"/>
  <c r="DG54" i="3"/>
  <c r="DG49" i="3"/>
  <c r="AP112" i="3"/>
  <c r="AP12" i="3" s="1"/>
  <c r="AP12" i="16" s="1"/>
  <c r="DG51" i="3"/>
  <c r="AP142" i="3"/>
  <c r="AP78" i="3" s="1"/>
  <c r="AP72" i="16" s="1"/>
  <c r="CI130" i="3"/>
  <c r="CI64" i="3" s="1"/>
  <c r="DG25" i="3"/>
  <c r="BL53" i="3"/>
  <c r="CK115" i="3"/>
  <c r="CK54" i="3" s="1"/>
  <c r="BL17" i="3"/>
  <c r="ED137" i="3"/>
  <c r="ED55" i="3" s="1"/>
  <c r="ED135" i="3" s="1"/>
  <c r="CJ60" i="3"/>
  <c r="CJ135" i="3"/>
  <c r="CJ134" i="3"/>
  <c r="DF49" i="3"/>
  <c r="CJ56" i="3"/>
  <c r="CJ59" i="3"/>
  <c r="DF51" i="3"/>
  <c r="AQ137" i="3"/>
  <c r="AQ55" i="3" s="1"/>
  <c r="AQ135" i="3" s="1"/>
  <c r="CJ57" i="3"/>
  <c r="DF53" i="3"/>
  <c r="CJ58" i="3"/>
  <c r="AO78" i="3"/>
  <c r="AO72" i="16" s="1"/>
  <c r="CJ136" i="3"/>
  <c r="DF50" i="3"/>
  <c r="CJ133" i="3"/>
  <c r="DF52" i="3"/>
  <c r="CJ17" i="3"/>
  <c r="CK137" i="3"/>
  <c r="CK55" i="3" s="1"/>
  <c r="CK136" i="3" s="1"/>
  <c r="V57" i="3"/>
  <c r="DF25" i="3"/>
  <c r="AR137" i="3"/>
  <c r="AR55" i="3" s="1"/>
  <c r="AR136" i="3" s="1"/>
  <c r="V135" i="3"/>
  <c r="V60" i="3"/>
  <c r="DF23" i="3"/>
  <c r="V23" i="3"/>
  <c r="V25" i="3"/>
  <c r="V59" i="3"/>
  <c r="AO24" i="3"/>
  <c r="AO22" i="16" s="1"/>
  <c r="V56" i="3"/>
  <c r="AO25" i="3"/>
  <c r="AO23" i="16" s="1"/>
  <c r="V136" i="3"/>
  <c r="AO26" i="3"/>
  <c r="AO24" i="16" s="1"/>
  <c r="V133" i="3"/>
  <c r="U49" i="3"/>
  <c r="U52" i="3"/>
  <c r="W71" i="3"/>
  <c r="DH127" i="3"/>
  <c r="AO50" i="3"/>
  <c r="AO44" i="16" s="1"/>
  <c r="AO49" i="3"/>
  <c r="AO43" i="16" s="1"/>
  <c r="BN139" i="3"/>
  <c r="BN117" i="3"/>
  <c r="BN126" i="3"/>
  <c r="BN68" i="3"/>
  <c r="AR24" i="3"/>
  <c r="BN131" i="3"/>
  <c r="BN70" i="3"/>
  <c r="BN140" i="3"/>
  <c r="BN124" i="3"/>
  <c r="BN69" i="3"/>
  <c r="AP137" i="3"/>
  <c r="AP55" i="3" s="1"/>
  <c r="AP60" i="3" s="1"/>
  <c r="AP54" i="16" s="1"/>
  <c r="AS119" i="3"/>
  <c r="BM137" i="3"/>
  <c r="BM55" i="3" s="1"/>
  <c r="BM136" i="3" s="1"/>
  <c r="AO54" i="3"/>
  <c r="AO48" i="16" s="1"/>
  <c r="AP26" i="3"/>
  <c r="AP24" i="16" s="1"/>
  <c r="AO52" i="3"/>
  <c r="AO46" i="16" s="1"/>
  <c r="AO53" i="3"/>
  <c r="AO47" i="16" s="1"/>
  <c r="DH112" i="3"/>
  <c r="DH12" i="3" s="1"/>
  <c r="DH26" i="3"/>
  <c r="AQ115" i="3"/>
  <c r="AQ53" i="3" s="1"/>
  <c r="AQ47" i="16" s="1"/>
  <c r="CK127" i="3"/>
  <c r="AQ112" i="3"/>
  <c r="AQ17" i="3" s="1"/>
  <c r="AQ16" i="16" s="1"/>
  <c r="AR115" i="3"/>
  <c r="AR50" i="3" s="1"/>
  <c r="BN66" i="3"/>
  <c r="DG133" i="3"/>
  <c r="DG59" i="3"/>
  <c r="DG136" i="3"/>
  <c r="DG58" i="3"/>
  <c r="DF78" i="3"/>
  <c r="DG135" i="3"/>
  <c r="DG56" i="3"/>
  <c r="DH137" i="3"/>
  <c r="DH55" i="3" s="1"/>
  <c r="DH57" i="3" s="1"/>
  <c r="CL68" i="3"/>
  <c r="BN138" i="3"/>
  <c r="BL58" i="3"/>
  <c r="BN125" i="3"/>
  <c r="BL132" i="3"/>
  <c r="CH130" i="3"/>
  <c r="CH64" i="3" s="1"/>
  <c r="BN120" i="3"/>
  <c r="CL67" i="3"/>
  <c r="BN118" i="3"/>
  <c r="BN144" i="3"/>
  <c r="DF12" i="3"/>
  <c r="BN129" i="3"/>
  <c r="BN116" i="3"/>
  <c r="BL134" i="3"/>
  <c r="BN128" i="3"/>
  <c r="BL135" i="3"/>
  <c r="BL56" i="3"/>
  <c r="BL59" i="3"/>
  <c r="BL133" i="3"/>
  <c r="BN114" i="3"/>
  <c r="BL57" i="3"/>
  <c r="BL136" i="3"/>
  <c r="BN67" i="3"/>
  <c r="DF134" i="3"/>
  <c r="DF132" i="3"/>
  <c r="DF56" i="3"/>
  <c r="DF60" i="3"/>
  <c r="DF57" i="3"/>
  <c r="DF135" i="3"/>
  <c r="DF59" i="3"/>
  <c r="DF133" i="3"/>
  <c r="DF136" i="3"/>
  <c r="ED12" i="3"/>
  <c r="ED17" i="3"/>
  <c r="X114" i="3"/>
  <c r="CL123" i="3"/>
  <c r="X123" i="3"/>
  <c r="CL116" i="3"/>
  <c r="CL124" i="3"/>
  <c r="X119" i="3"/>
  <c r="CL125" i="3"/>
  <c r="CL113" i="3"/>
  <c r="CL121" i="3"/>
  <c r="X128" i="3"/>
  <c r="CL143" i="3"/>
  <c r="W139" i="3"/>
  <c r="AS68" i="3"/>
  <c r="CL69" i="3"/>
  <c r="BN141" i="3"/>
  <c r="BN121" i="3"/>
  <c r="BN143" i="3"/>
  <c r="X117" i="3"/>
  <c r="W67" i="3"/>
  <c r="EF114" i="3"/>
  <c r="X140" i="3"/>
  <c r="CL118" i="3"/>
  <c r="BN119" i="3"/>
  <c r="BN113" i="3"/>
  <c r="AQ142" i="3"/>
  <c r="AQ79" i="3" s="1"/>
  <c r="AQ73" i="16" s="1"/>
  <c r="DJ71" i="3"/>
  <c r="AS138" i="3"/>
  <c r="DJ66" i="3"/>
  <c r="AS126" i="3"/>
  <c r="DJ68" i="3"/>
  <c r="AS117" i="3"/>
  <c r="DJ67" i="3"/>
  <c r="AS143" i="3"/>
  <c r="X124" i="3"/>
  <c r="AS139" i="3"/>
  <c r="X113" i="3"/>
  <c r="CL131" i="3"/>
  <c r="DJ118" i="3"/>
  <c r="FB70" i="3"/>
  <c r="DJ114" i="3"/>
  <c r="EE144" i="3"/>
  <c r="EE142" i="3" s="1"/>
  <c r="EF125" i="3"/>
  <c r="ED142" i="3"/>
  <c r="X129" i="3"/>
  <c r="X143" i="3"/>
  <c r="EE124" i="3"/>
  <c r="X125" i="3"/>
  <c r="X121" i="3"/>
  <c r="DJ125" i="3"/>
  <c r="AS140" i="3"/>
  <c r="X139" i="3"/>
  <c r="X131" i="3"/>
  <c r="EE125" i="3"/>
  <c r="CL128" i="3"/>
  <c r="CL139" i="3"/>
  <c r="EE139" i="3"/>
  <c r="X118" i="3"/>
  <c r="X116" i="3"/>
  <c r="EE141" i="3"/>
  <c r="EE126" i="3"/>
  <c r="EE129" i="3"/>
  <c r="W128" i="3"/>
  <c r="AS70" i="3"/>
  <c r="EF140" i="3"/>
  <c r="BM115" i="3"/>
  <c r="BM54" i="3" s="1"/>
  <c r="EF68" i="3"/>
  <c r="DJ140" i="3"/>
  <c r="DJ139" i="3"/>
  <c r="FB69" i="3"/>
  <c r="EE121" i="3"/>
  <c r="DJ138" i="3"/>
  <c r="FB68" i="3"/>
  <c r="DJ117" i="3"/>
  <c r="FB123" i="3"/>
  <c r="EE119" i="3"/>
  <c r="DJ126" i="3"/>
  <c r="DJ129" i="3"/>
  <c r="CK142" i="3"/>
  <c r="CK78" i="3" s="1"/>
  <c r="W138" i="3"/>
  <c r="DJ120" i="3"/>
  <c r="DJ113" i="3"/>
  <c r="V132" i="3"/>
  <c r="V134" i="3"/>
  <c r="EF123" i="3"/>
  <c r="W70" i="3"/>
  <c r="DJ128" i="3"/>
  <c r="DJ143" i="3"/>
  <c r="AS128" i="3"/>
  <c r="AS131" i="3"/>
  <c r="EF128" i="3"/>
  <c r="EF141" i="3"/>
  <c r="X68" i="3"/>
  <c r="FB71" i="3"/>
  <c r="EE107" i="3"/>
  <c r="EE118" i="3"/>
  <c r="BM142" i="3"/>
  <c r="BM79" i="3" s="1"/>
  <c r="W131" i="3"/>
  <c r="EF118" i="3"/>
  <c r="EF120" i="3"/>
  <c r="W129" i="3"/>
  <c r="W113" i="3"/>
  <c r="W117" i="3"/>
  <c r="W124" i="3"/>
  <c r="ED115" i="3"/>
  <c r="DJ141" i="3"/>
  <c r="EF143" i="3"/>
  <c r="FB66" i="3"/>
  <c r="EE123" i="3"/>
  <c r="W141" i="3"/>
  <c r="W143" i="3"/>
  <c r="W140" i="3"/>
  <c r="AS141" i="3"/>
  <c r="AS113" i="3"/>
  <c r="EF129" i="3"/>
  <c r="EE140" i="3"/>
  <c r="EE114" i="3"/>
  <c r="EE117" i="3"/>
  <c r="EE69" i="3"/>
  <c r="AP115" i="3"/>
  <c r="AP53" i="3" s="1"/>
  <c r="AP47" i="16" s="1"/>
  <c r="CL140" i="3"/>
  <c r="EE68" i="3"/>
  <c r="AS125" i="3"/>
  <c r="AS118" i="3"/>
  <c r="AS116" i="3"/>
  <c r="BM127" i="3"/>
  <c r="EE71" i="3"/>
  <c r="W123" i="3"/>
  <c r="W144" i="3"/>
  <c r="W114" i="3"/>
  <c r="W121" i="3"/>
  <c r="W66" i="3"/>
  <c r="W116" i="3"/>
  <c r="W120" i="3"/>
  <c r="W69" i="3"/>
  <c r="DJ131" i="3"/>
  <c r="DJ123" i="3"/>
  <c r="AS123" i="3"/>
  <c r="AS67" i="3"/>
  <c r="EF71" i="3"/>
  <c r="EF113" i="3"/>
  <c r="X71" i="3"/>
  <c r="X138" i="3"/>
  <c r="X66" i="3"/>
  <c r="FB119" i="3"/>
  <c r="EE113" i="3"/>
  <c r="EE116" i="3"/>
  <c r="EE120" i="3"/>
  <c r="CL129" i="3"/>
  <c r="CL138" i="3"/>
  <c r="W119" i="3"/>
  <c r="W118" i="3"/>
  <c r="W126" i="3"/>
  <c r="DJ119" i="3"/>
  <c r="AS120" i="3"/>
  <c r="AS144" i="3"/>
  <c r="AS114" i="3"/>
  <c r="EF126" i="3"/>
  <c r="EF144" i="3"/>
  <c r="X126" i="3"/>
  <c r="X70" i="3"/>
  <c r="EE128" i="3"/>
  <c r="EE138" i="3"/>
  <c r="EE131" i="3"/>
  <c r="CL144" i="3"/>
  <c r="CL120" i="3"/>
  <c r="EE67" i="3"/>
  <c r="CM20" i="3"/>
  <c r="CM19" i="16" s="1"/>
  <c r="CM80" i="3"/>
  <c r="CM72" i="3"/>
  <c r="CM33" i="3"/>
  <c r="CM42" i="3"/>
  <c r="CM43" i="3"/>
  <c r="CM39" i="3"/>
  <c r="CM97" i="3"/>
  <c r="CM29" i="3"/>
  <c r="CM75" i="3"/>
  <c r="CM47" i="3"/>
  <c r="CM45" i="3"/>
  <c r="CM21" i="3"/>
  <c r="CM40" i="3"/>
  <c r="CM14" i="3"/>
  <c r="CM18" i="3"/>
  <c r="CM17" i="16" s="1"/>
  <c r="CM10" i="3"/>
  <c r="CM140" i="3" s="1"/>
  <c r="CM28" i="3"/>
  <c r="CM30" i="3"/>
  <c r="CM77" i="3"/>
  <c r="CM48" i="3"/>
  <c r="CM27" i="3"/>
  <c r="CM38" i="3"/>
  <c r="CM65" i="3"/>
  <c r="CM70" i="3" s="1"/>
  <c r="CM13" i="3"/>
  <c r="CM44" i="3"/>
  <c r="CM76" i="3"/>
  <c r="CM15" i="3"/>
  <c r="CM16" i="3" s="1"/>
  <c r="CM35" i="3"/>
  <c r="CM41" i="3"/>
  <c r="CM31" i="3"/>
  <c r="CM32" i="3" s="1"/>
  <c r="CM19" i="3"/>
  <c r="CM18" i="16" s="1"/>
  <c r="CM73" i="3"/>
  <c r="CM81" i="3"/>
  <c r="CM86" i="3"/>
  <c r="CM84" i="3"/>
  <c r="CM85" i="3"/>
  <c r="CM82" i="3"/>
  <c r="CM83" i="3"/>
  <c r="CM9" i="16"/>
  <c r="DH142" i="3"/>
  <c r="EF139" i="3"/>
  <c r="EF121" i="3"/>
  <c r="EF124" i="3"/>
  <c r="FB139" i="3"/>
  <c r="FB126" i="3"/>
  <c r="FB138" i="3"/>
  <c r="FE110" i="3"/>
  <c r="FE9" i="3" s="1"/>
  <c r="AO57" i="3"/>
  <c r="AO51" i="16" s="1"/>
  <c r="AO59" i="3"/>
  <c r="AO53" i="16" s="1"/>
  <c r="AO56" i="3"/>
  <c r="AO50" i="16" s="1"/>
  <c r="AO58" i="3"/>
  <c r="AO52" i="16" s="1"/>
  <c r="AO60" i="3"/>
  <c r="AO54" i="16" s="1"/>
  <c r="AO49" i="16"/>
  <c r="AO132" i="3"/>
  <c r="AO136" i="3"/>
  <c r="AO133" i="3"/>
  <c r="AO134" i="3"/>
  <c r="AO135" i="3"/>
  <c r="EF138" i="3"/>
  <c r="EF69" i="3"/>
  <c r="EF116" i="3"/>
  <c r="FB118" i="3"/>
  <c r="FB117" i="3"/>
  <c r="FB140" i="3"/>
  <c r="CJ51" i="3"/>
  <c r="CJ49" i="3"/>
  <c r="CJ53" i="3"/>
  <c r="CJ52" i="3"/>
  <c r="CJ50" i="3"/>
  <c r="CJ54" i="3"/>
  <c r="U23" i="3"/>
  <c r="U26" i="3"/>
  <c r="U25" i="3"/>
  <c r="U24" i="3"/>
  <c r="DH115" i="3"/>
  <c r="FD43" i="3"/>
  <c r="FD72" i="3"/>
  <c r="FD35" i="3"/>
  <c r="FD13" i="3"/>
  <c r="FD44" i="3"/>
  <c r="FD42" i="3"/>
  <c r="FD73" i="3"/>
  <c r="FD15" i="3"/>
  <c r="FD16" i="3" s="1"/>
  <c r="FD30" i="3"/>
  <c r="FD38" i="3"/>
  <c r="FD20" i="3"/>
  <c r="FD47" i="3"/>
  <c r="FD65" i="3"/>
  <c r="FD69" i="3" s="1"/>
  <c r="FD40" i="3"/>
  <c r="FD48" i="3"/>
  <c r="FD45" i="3"/>
  <c r="FD77" i="3"/>
  <c r="FD39" i="3"/>
  <c r="FD27" i="3"/>
  <c r="FD97" i="3"/>
  <c r="FD21" i="3"/>
  <c r="FD22" i="3" s="1"/>
  <c r="FD41" i="3"/>
  <c r="FD31" i="3"/>
  <c r="FD32" i="3" s="1"/>
  <c r="FD19" i="3"/>
  <c r="FD80" i="3"/>
  <c r="FD75" i="3"/>
  <c r="FD18" i="3"/>
  <c r="FD29" i="3"/>
  <c r="FD14" i="3"/>
  <c r="FD28" i="3"/>
  <c r="FD33" i="3"/>
  <c r="FD76" i="3"/>
  <c r="FD10" i="3"/>
  <c r="FD128" i="3" s="1"/>
  <c r="FD84" i="3"/>
  <c r="FD81" i="3"/>
  <c r="FD86" i="3"/>
  <c r="FD83" i="3"/>
  <c r="FD82" i="3"/>
  <c r="FD85" i="3"/>
  <c r="BN22" i="3"/>
  <c r="BN20" i="16"/>
  <c r="DK31" i="3"/>
  <c r="DK32" i="3" s="1"/>
  <c r="DK76" i="3"/>
  <c r="DK10" i="3"/>
  <c r="DK131" i="3" s="1"/>
  <c r="DK97" i="3"/>
  <c r="DK20" i="3"/>
  <c r="DK65" i="3"/>
  <c r="DK66" i="3" s="1"/>
  <c r="DK44" i="3"/>
  <c r="DK13" i="3"/>
  <c r="DK27" i="3"/>
  <c r="DK42" i="3"/>
  <c r="DK40" i="3"/>
  <c r="DK43" i="3"/>
  <c r="DK18" i="3"/>
  <c r="DK33" i="3"/>
  <c r="DK75" i="3"/>
  <c r="DK19" i="3"/>
  <c r="DK35" i="3"/>
  <c r="DK28" i="3"/>
  <c r="DK15" i="3"/>
  <c r="DK16" i="3" s="1"/>
  <c r="DK48" i="3"/>
  <c r="DK72" i="3"/>
  <c r="DK38" i="3"/>
  <c r="DK21" i="3"/>
  <c r="DK22" i="3" s="1"/>
  <c r="DK80" i="3"/>
  <c r="DK39" i="3"/>
  <c r="DK29" i="3"/>
  <c r="DK77" i="3"/>
  <c r="DK41" i="3"/>
  <c r="DK14" i="3"/>
  <c r="DK73" i="3"/>
  <c r="DK45" i="3"/>
  <c r="DK30" i="3"/>
  <c r="DK47" i="3"/>
  <c r="DK81" i="3"/>
  <c r="DK82" i="3"/>
  <c r="DK85" i="3"/>
  <c r="DK84" i="3"/>
  <c r="DK83" i="3"/>
  <c r="DK86" i="3"/>
  <c r="CN110" i="3"/>
  <c r="CN9" i="3" s="1"/>
  <c r="CJ79" i="3"/>
  <c r="CJ78" i="3"/>
  <c r="V49" i="3"/>
  <c r="V50" i="3"/>
  <c r="V52" i="3"/>
  <c r="V54" i="3"/>
  <c r="V51" i="3"/>
  <c r="V53" i="3"/>
  <c r="FB114" i="3"/>
  <c r="FB144" i="3"/>
  <c r="FB142" i="3" s="1"/>
  <c r="FB129" i="3"/>
  <c r="FB131" i="3"/>
  <c r="BO33" i="3"/>
  <c r="BO28" i="3"/>
  <c r="BO38" i="3"/>
  <c r="BO19" i="3"/>
  <c r="BO18" i="16" s="1"/>
  <c r="BO39" i="3"/>
  <c r="BO80" i="3"/>
  <c r="BO76" i="3"/>
  <c r="BO30" i="3"/>
  <c r="BO84" i="3"/>
  <c r="BO86" i="3"/>
  <c r="BO27" i="3"/>
  <c r="BO43" i="3"/>
  <c r="BO65" i="3"/>
  <c r="BO66" i="3" s="1"/>
  <c r="BO14" i="3"/>
  <c r="BO82" i="3"/>
  <c r="BO97" i="3"/>
  <c r="BO42" i="3"/>
  <c r="BO15" i="3"/>
  <c r="BO16" i="3" s="1"/>
  <c r="BO83" i="3"/>
  <c r="BO81" i="3"/>
  <c r="BO48" i="3"/>
  <c r="BO41" i="3"/>
  <c r="BO75" i="3"/>
  <c r="BO73" i="3"/>
  <c r="BO31" i="3"/>
  <c r="BO32" i="3" s="1"/>
  <c r="BO40" i="3"/>
  <c r="BO47" i="3"/>
  <c r="BO44" i="3"/>
  <c r="BO20" i="3"/>
  <c r="BO19" i="16" s="1"/>
  <c r="BO72" i="3"/>
  <c r="BO13" i="3"/>
  <c r="BO29" i="3"/>
  <c r="BO35" i="3"/>
  <c r="BO18" i="3"/>
  <c r="BO17" i="16" s="1"/>
  <c r="BO45" i="3"/>
  <c r="BO77" i="3"/>
  <c r="BO10" i="3"/>
  <c r="BO129" i="3" s="1"/>
  <c r="BO21" i="3"/>
  <c r="BO85" i="3"/>
  <c r="EG97" i="3"/>
  <c r="EG45" i="3"/>
  <c r="EG29" i="3"/>
  <c r="EG41" i="3"/>
  <c r="EG15" i="3"/>
  <c r="EG16" i="3" s="1"/>
  <c r="EG21" i="3"/>
  <c r="EG22" i="3" s="1"/>
  <c r="EG43" i="3"/>
  <c r="EG80" i="3"/>
  <c r="EG73" i="3"/>
  <c r="EG10" i="3"/>
  <c r="EG126" i="3" s="1"/>
  <c r="EG65" i="3"/>
  <c r="EG67" i="3" s="1"/>
  <c r="EG48" i="3"/>
  <c r="EG31" i="3"/>
  <c r="EG32" i="3" s="1"/>
  <c r="EG72" i="3"/>
  <c r="EG35" i="3"/>
  <c r="EG75" i="3"/>
  <c r="EG42" i="3"/>
  <c r="EG14" i="3"/>
  <c r="EG40" i="3"/>
  <c r="EG44" i="3"/>
  <c r="EG38" i="3"/>
  <c r="EG13" i="3"/>
  <c r="EG18" i="3"/>
  <c r="EG39" i="3"/>
  <c r="EG19" i="3"/>
  <c r="EG28" i="3"/>
  <c r="EG77" i="3"/>
  <c r="EG76" i="3"/>
  <c r="EG20" i="3"/>
  <c r="EG27" i="3"/>
  <c r="EG33" i="3"/>
  <c r="EG30" i="3"/>
  <c r="EG47" i="3"/>
  <c r="EG84" i="3"/>
  <c r="EG81" i="3"/>
  <c r="EG86" i="3"/>
  <c r="EG83" i="3"/>
  <c r="EG82" i="3"/>
  <c r="EG85" i="3"/>
  <c r="CL114" i="3"/>
  <c r="CL117" i="3"/>
  <c r="CL66" i="3"/>
  <c r="EH42" i="3"/>
  <c r="EH73" i="3"/>
  <c r="EH44" i="3"/>
  <c r="EH28" i="3"/>
  <c r="EH39" i="3"/>
  <c r="EH38" i="3"/>
  <c r="EH33" i="3"/>
  <c r="EH29" i="3"/>
  <c r="EH77" i="3"/>
  <c r="EH30" i="3"/>
  <c r="EH43" i="3"/>
  <c r="EH97" i="3"/>
  <c r="EH31" i="3"/>
  <c r="EH32" i="3" s="1"/>
  <c r="EH35" i="3"/>
  <c r="EH13" i="3"/>
  <c r="EH48" i="3"/>
  <c r="EH76" i="3"/>
  <c r="EH21" i="3"/>
  <c r="EH22" i="3" s="1"/>
  <c r="EH45" i="3"/>
  <c r="EH41" i="3"/>
  <c r="EH15" i="3"/>
  <c r="EH16" i="3" s="1"/>
  <c r="EH19" i="3"/>
  <c r="EH20" i="3"/>
  <c r="EH75" i="3"/>
  <c r="EH40" i="3"/>
  <c r="EH80" i="3"/>
  <c r="EH47" i="3"/>
  <c r="EH18" i="3"/>
  <c r="EH10" i="3"/>
  <c r="EH144" i="3" s="1"/>
  <c r="EH65" i="3"/>
  <c r="EH68" i="3" s="1"/>
  <c r="EH72" i="3"/>
  <c r="EH27" i="3"/>
  <c r="EH14" i="3"/>
  <c r="EH81" i="3"/>
  <c r="EH86" i="3"/>
  <c r="EH84" i="3"/>
  <c r="EH85" i="3"/>
  <c r="EH82" i="3"/>
  <c r="EH83" i="3"/>
  <c r="AT110" i="3"/>
  <c r="AT9" i="3" s="1"/>
  <c r="Y45" i="3"/>
  <c r="Y31" i="3"/>
  <c r="Y32" i="3" s="1"/>
  <c r="Y28" i="3"/>
  <c r="Y47" i="3"/>
  <c r="Y73" i="3"/>
  <c r="Y77" i="3"/>
  <c r="Y80" i="3"/>
  <c r="Y30" i="3"/>
  <c r="Y13" i="3"/>
  <c r="Y39" i="3"/>
  <c r="Y65" i="3"/>
  <c r="Y70" i="3" s="1"/>
  <c r="Y27" i="3"/>
  <c r="Y14" i="3"/>
  <c r="Y29" i="3"/>
  <c r="Y41" i="3"/>
  <c r="Y10" i="3"/>
  <c r="Y126" i="3" s="1"/>
  <c r="Y15" i="3"/>
  <c r="Y16" i="3" s="1"/>
  <c r="Y76" i="3"/>
  <c r="Y48" i="3"/>
  <c r="Y18" i="3"/>
  <c r="Y21" i="3"/>
  <c r="Y22" i="3" s="1"/>
  <c r="Y35" i="3"/>
  <c r="Y42" i="3"/>
  <c r="Y20" i="3"/>
  <c r="Y44" i="3"/>
  <c r="Y72" i="3"/>
  <c r="Y38" i="3"/>
  <c r="Y40" i="3"/>
  <c r="Y19" i="3"/>
  <c r="Y97" i="3"/>
  <c r="Y33" i="3"/>
  <c r="Y43" i="3"/>
  <c r="Y75" i="3"/>
  <c r="Y82" i="3"/>
  <c r="Y85" i="3"/>
  <c r="Y83" i="3"/>
  <c r="Y84" i="3"/>
  <c r="Y81" i="3"/>
  <c r="Y86" i="3"/>
  <c r="AR79" i="3"/>
  <c r="AR78" i="3"/>
  <c r="DJ116" i="3"/>
  <c r="DJ144" i="3"/>
  <c r="DJ69" i="3"/>
  <c r="DJ124" i="3"/>
  <c r="AS129" i="3"/>
  <c r="AS69" i="3"/>
  <c r="AS121" i="3"/>
  <c r="AS66" i="3"/>
  <c r="EF131" i="3"/>
  <c r="EF119" i="3"/>
  <c r="EF66" i="3"/>
  <c r="EF67" i="3"/>
  <c r="FC41" i="3"/>
  <c r="FC73" i="3"/>
  <c r="FC80" i="3"/>
  <c r="FC14" i="3"/>
  <c r="FC38" i="3"/>
  <c r="FC13" i="3"/>
  <c r="FC65" i="3"/>
  <c r="FC69" i="3" s="1"/>
  <c r="FC107" i="3"/>
  <c r="FC48" i="3"/>
  <c r="FC28" i="3"/>
  <c r="FC15" i="3"/>
  <c r="FC16" i="3" s="1"/>
  <c r="FC43" i="3"/>
  <c r="FC75" i="3"/>
  <c r="FC20" i="3"/>
  <c r="FC45" i="3"/>
  <c r="FC72" i="3"/>
  <c r="FC35" i="3"/>
  <c r="FC76" i="3"/>
  <c r="FC44" i="3"/>
  <c r="FC47" i="3"/>
  <c r="FC21" i="3"/>
  <c r="FC22" i="3" s="1"/>
  <c r="FC42" i="3"/>
  <c r="FC19" i="3"/>
  <c r="FC40" i="3"/>
  <c r="FC33" i="3"/>
  <c r="FC97" i="3"/>
  <c r="FC31" i="3"/>
  <c r="FC32" i="3" s="1"/>
  <c r="FC27" i="3"/>
  <c r="FC10" i="3"/>
  <c r="FC138" i="3" s="1"/>
  <c r="FC18" i="3"/>
  <c r="FC39" i="3"/>
  <c r="FC30" i="3"/>
  <c r="FC29" i="3"/>
  <c r="FC77" i="3"/>
  <c r="FC85" i="3"/>
  <c r="FC84" i="3"/>
  <c r="FC86" i="3"/>
  <c r="FC82" i="3"/>
  <c r="FC81" i="3"/>
  <c r="FC83" i="3"/>
  <c r="X144" i="3"/>
  <c r="X67" i="3"/>
  <c r="X141" i="3"/>
  <c r="FB116" i="3"/>
  <c r="FB124" i="3"/>
  <c r="EE66" i="3"/>
  <c r="BO9" i="16"/>
  <c r="CL141" i="3"/>
  <c r="CL126" i="3"/>
  <c r="CL71" i="3"/>
  <c r="V17" i="3"/>
  <c r="V12" i="3"/>
  <c r="FB113" i="3"/>
  <c r="BQ110" i="3"/>
  <c r="BQ9" i="3" s="1"/>
  <c r="BP110" i="3"/>
  <c r="BP9" i="3" s="1"/>
  <c r="CK112" i="3"/>
  <c r="ED127" i="3"/>
  <c r="FB141" i="3"/>
  <c r="FB120" i="3"/>
  <c r="FB121" i="3"/>
  <c r="CL22" i="3"/>
  <c r="CL20" i="16"/>
  <c r="FB128" i="3"/>
  <c r="FB125" i="3"/>
  <c r="CJ26" i="3"/>
  <c r="CJ25" i="3"/>
  <c r="CJ24" i="3"/>
  <c r="CJ23" i="3"/>
  <c r="B13" i="6"/>
  <c r="C13" i="6" s="1"/>
  <c r="AS98" i="16"/>
  <c r="AS36" i="16"/>
  <c r="AS95" i="16"/>
  <c r="AS94" i="16"/>
  <c r="AS96" i="16"/>
  <c r="AS97" i="16"/>
  <c r="AC6" i="16"/>
  <c r="EN6" i="16"/>
  <c r="DQ6" i="16"/>
  <c r="CT6" i="16"/>
  <c r="FK6" i="16"/>
  <c r="AZ6" i="16"/>
  <c r="BW6" i="16"/>
  <c r="Z6" i="3"/>
  <c r="Z110" i="3" s="1"/>
  <c r="Z9" i="3" s="1"/>
  <c r="FF6" i="3"/>
  <c r="AU6" i="3"/>
  <c r="AU110" i="3" s="1"/>
  <c r="AU9" i="3" s="1"/>
  <c r="DL6" i="3"/>
  <c r="DL110" i="3" s="1"/>
  <c r="DL9" i="3" s="1"/>
  <c r="CO6" i="3"/>
  <c r="BR6" i="3"/>
  <c r="EI6" i="3"/>
  <c r="EI110" i="3" s="1"/>
  <c r="EI9" i="3" s="1"/>
  <c r="AR17" i="3" l="1"/>
  <c r="EF122" i="3"/>
  <c r="AS122" i="3"/>
  <c r="DJ122" i="3"/>
  <c r="W122" i="3"/>
  <c r="FB122" i="3"/>
  <c r="EE122" i="3"/>
  <c r="EE23" i="3" s="1"/>
  <c r="BN122" i="3"/>
  <c r="BN25" i="3" s="1"/>
  <c r="DI122" i="3"/>
  <c r="DI24" i="3" s="1"/>
  <c r="CL122" i="3"/>
  <c r="X122" i="3"/>
  <c r="X26" i="3" s="1"/>
  <c r="AQ49" i="16"/>
  <c r="CI61" i="3"/>
  <c r="CI62" i="3"/>
  <c r="CI63" i="3"/>
  <c r="CH61" i="3"/>
  <c r="CH62" i="3"/>
  <c r="CH63" i="3"/>
  <c r="EI88" i="3"/>
  <c r="FE88" i="3"/>
  <c r="DL88" i="3"/>
  <c r="CN88" i="3"/>
  <c r="Z88" i="3"/>
  <c r="AN63" i="3"/>
  <c r="AN62" i="3"/>
  <c r="AN64" i="3"/>
  <c r="BK62" i="3"/>
  <c r="BK63" i="3"/>
  <c r="ED134" i="3"/>
  <c r="AN61" i="3"/>
  <c r="BK61" i="3"/>
  <c r="DI127" i="3"/>
  <c r="DI36" i="3" s="1"/>
  <c r="DI137" i="3"/>
  <c r="DI55" i="3" s="1"/>
  <c r="DI132" i="3" s="1"/>
  <c r="AQ78" i="3"/>
  <c r="AQ72" i="16" s="1"/>
  <c r="DI142" i="3"/>
  <c r="DI79" i="3" s="1"/>
  <c r="DI115" i="3"/>
  <c r="DI53" i="3" s="1"/>
  <c r="DI112" i="3"/>
  <c r="AU88" i="3"/>
  <c r="BQ88" i="3"/>
  <c r="AT88" i="3"/>
  <c r="BP88" i="3"/>
  <c r="DH24" i="3"/>
  <c r="AT101" i="3"/>
  <c r="AT95" i="16" s="1"/>
  <c r="AT100" i="3"/>
  <c r="AT94" i="16" s="1"/>
  <c r="AT99" i="3"/>
  <c r="AR93" i="16" s="1"/>
  <c r="AT98" i="3"/>
  <c r="AR92" i="16" s="1"/>
  <c r="AT105" i="3"/>
  <c r="AT99" i="16" s="1"/>
  <c r="AT104" i="3"/>
  <c r="AT98" i="16" s="1"/>
  <c r="AT103" i="3"/>
  <c r="AT97" i="16" s="1"/>
  <c r="AT102" i="3"/>
  <c r="AT96" i="16" s="1"/>
  <c r="Z101" i="3"/>
  <c r="Z100" i="3"/>
  <c r="Z98" i="3"/>
  <c r="Z102" i="3"/>
  <c r="Z105" i="3"/>
  <c r="Z104" i="3"/>
  <c r="Z103" i="3"/>
  <c r="Z99" i="3"/>
  <c r="DL100" i="3"/>
  <c r="DL99" i="3"/>
  <c r="DL98" i="3"/>
  <c r="DL101" i="3"/>
  <c r="DL104" i="3"/>
  <c r="DL103" i="3"/>
  <c r="DL102" i="3"/>
  <c r="DL105" i="3"/>
  <c r="BP100" i="3"/>
  <c r="BP99" i="3"/>
  <c r="BP98" i="3"/>
  <c r="BP105" i="3"/>
  <c r="BP104" i="3"/>
  <c r="BP101" i="3"/>
  <c r="BP103" i="3"/>
  <c r="BP102" i="3"/>
  <c r="AU98" i="3"/>
  <c r="AU101" i="3"/>
  <c r="AU100" i="3"/>
  <c r="AU99" i="3"/>
  <c r="AU102" i="3"/>
  <c r="AU105" i="3"/>
  <c r="AU104" i="3"/>
  <c r="AU103" i="3"/>
  <c r="BQ101" i="3"/>
  <c r="BQ100" i="3"/>
  <c r="BQ99" i="3"/>
  <c r="BQ98" i="3"/>
  <c r="BQ105" i="3"/>
  <c r="BQ104" i="3"/>
  <c r="BQ103" i="3"/>
  <c r="BQ102" i="3"/>
  <c r="CN100" i="3"/>
  <c r="CN99" i="3"/>
  <c r="CN98" i="3"/>
  <c r="CN101" i="3"/>
  <c r="CN104" i="3"/>
  <c r="CN103" i="3"/>
  <c r="CN102" i="3"/>
  <c r="CN105" i="3"/>
  <c r="FE100" i="3"/>
  <c r="FE99" i="3"/>
  <c r="FE101" i="3"/>
  <c r="FE104" i="3"/>
  <c r="FE103" i="3"/>
  <c r="FE98" i="3"/>
  <c r="FE102" i="3"/>
  <c r="FE105" i="3"/>
  <c r="EI101" i="3"/>
  <c r="EI99" i="3"/>
  <c r="EI98" i="3"/>
  <c r="EI104" i="3"/>
  <c r="EI103" i="3"/>
  <c r="EI100" i="3"/>
  <c r="EI102" i="3"/>
  <c r="EI105" i="3"/>
  <c r="AT90" i="3"/>
  <c r="AR84" i="16" s="1"/>
  <c r="AT89" i="3"/>
  <c r="AR83" i="16" s="1"/>
  <c r="AT87" i="3"/>
  <c r="AR81" i="16" s="1"/>
  <c r="AT93" i="3"/>
  <c r="AR87" i="16" s="1"/>
  <c r="AT92" i="3"/>
  <c r="AR86" i="16" s="1"/>
  <c r="AT91" i="3"/>
  <c r="AR85" i="16" s="1"/>
  <c r="AT95" i="3"/>
  <c r="AR89" i="16" s="1"/>
  <c r="AT96" i="3"/>
  <c r="AR90" i="16" s="1"/>
  <c r="AT94" i="3"/>
  <c r="AR88" i="16" s="1"/>
  <c r="DL89" i="3"/>
  <c r="DL87" i="3"/>
  <c r="DL93" i="3"/>
  <c r="DL92" i="3"/>
  <c r="DL91" i="3"/>
  <c r="DL90" i="3"/>
  <c r="DL96" i="3"/>
  <c r="DL95" i="3"/>
  <c r="DL94" i="3"/>
  <c r="BP89" i="3"/>
  <c r="BP87" i="3"/>
  <c r="BP93" i="3"/>
  <c r="BP92" i="3"/>
  <c r="BP90" i="3"/>
  <c r="BP91" i="3"/>
  <c r="BP96" i="3"/>
  <c r="BP95" i="3"/>
  <c r="BP94" i="3"/>
  <c r="AU87" i="3"/>
  <c r="AU90" i="3"/>
  <c r="AU89" i="3"/>
  <c r="AU93" i="3"/>
  <c r="AU92" i="3"/>
  <c r="AU91" i="3"/>
  <c r="AU96" i="3"/>
  <c r="AU95" i="3"/>
  <c r="AU94" i="3"/>
  <c r="BQ90" i="3"/>
  <c r="BQ89" i="3"/>
  <c r="BQ87" i="3"/>
  <c r="BQ92" i="3"/>
  <c r="BQ91" i="3"/>
  <c r="BQ94" i="3"/>
  <c r="BQ93" i="3"/>
  <c r="BQ96" i="3"/>
  <c r="BQ95" i="3"/>
  <c r="CN89" i="3"/>
  <c r="CN87" i="3"/>
  <c r="CN93" i="3"/>
  <c r="CN92" i="3"/>
  <c r="CN91" i="3"/>
  <c r="CN90" i="3"/>
  <c r="CN96" i="3"/>
  <c r="CN95" i="3"/>
  <c r="CN94" i="3"/>
  <c r="FE91" i="3"/>
  <c r="FE90" i="3"/>
  <c r="FE87" i="3"/>
  <c r="FE89" i="3"/>
  <c r="FE95" i="3"/>
  <c r="FE94" i="3"/>
  <c r="FE93" i="3"/>
  <c r="FE96" i="3"/>
  <c r="FE92" i="3"/>
  <c r="Z89" i="3"/>
  <c r="Z87" i="3"/>
  <c r="Z92" i="3"/>
  <c r="Z91" i="3"/>
  <c r="Z90" i="3"/>
  <c r="Z96" i="3"/>
  <c r="Z95" i="3"/>
  <c r="Z93" i="3"/>
  <c r="Z94" i="3"/>
  <c r="EI90" i="3"/>
  <c r="EI87" i="3"/>
  <c r="EI92" i="3"/>
  <c r="EI91" i="3"/>
  <c r="EI89" i="3"/>
  <c r="EI96" i="3"/>
  <c r="EI95" i="3"/>
  <c r="EI94" i="3"/>
  <c r="EI93" i="3"/>
  <c r="AQ23" i="3"/>
  <c r="AQ21" i="16" s="1"/>
  <c r="AQ24" i="3"/>
  <c r="AQ22" i="16" s="1"/>
  <c r="AQ25" i="3"/>
  <c r="AQ23" i="16" s="1"/>
  <c r="ED136" i="3"/>
  <c r="ED36" i="3"/>
  <c r="ED37" i="3"/>
  <c r="DH36" i="3"/>
  <c r="DH37" i="3"/>
  <c r="AQ37" i="3"/>
  <c r="AQ35" i="16" s="1"/>
  <c r="AQ36" i="3"/>
  <c r="AQ34" i="16" s="1"/>
  <c r="BM37" i="3"/>
  <c r="BM36" i="3"/>
  <c r="CK37" i="3"/>
  <c r="CK36" i="3"/>
  <c r="AR37" i="3"/>
  <c r="AR36" i="3"/>
  <c r="EG69" i="3"/>
  <c r="DH60" i="3"/>
  <c r="AP58" i="3"/>
  <c r="AP52" i="16" s="1"/>
  <c r="DH23" i="3"/>
  <c r="AQ60" i="3"/>
  <c r="AQ54" i="16" s="1"/>
  <c r="AQ59" i="3"/>
  <c r="AQ53" i="16" s="1"/>
  <c r="AQ132" i="3"/>
  <c r="ED60" i="3"/>
  <c r="AQ133" i="3"/>
  <c r="AQ136" i="3"/>
  <c r="ED57" i="3"/>
  <c r="AR133" i="3"/>
  <c r="CK51" i="3"/>
  <c r="AP79" i="3"/>
  <c r="AP73" i="16" s="1"/>
  <c r="BM25" i="3"/>
  <c r="U130" i="3"/>
  <c r="CK133" i="3"/>
  <c r="CK59" i="3"/>
  <c r="CK60" i="3"/>
  <c r="CK134" i="3"/>
  <c r="CK56" i="3"/>
  <c r="AQ56" i="3"/>
  <c r="AQ50" i="16" s="1"/>
  <c r="ED59" i="3"/>
  <c r="CK49" i="3"/>
  <c r="CK50" i="3"/>
  <c r="CK53" i="3"/>
  <c r="CK52" i="3"/>
  <c r="AQ12" i="3"/>
  <c r="AQ12" i="16" s="1"/>
  <c r="CL112" i="3"/>
  <c r="CL12" i="3" s="1"/>
  <c r="AR51" i="3"/>
  <c r="AP25" i="3"/>
  <c r="AP23" i="16" s="1"/>
  <c r="AR49" i="3"/>
  <c r="AP24" i="3"/>
  <c r="AP22" i="16" s="1"/>
  <c r="AR53" i="3"/>
  <c r="AP23" i="3"/>
  <c r="AP21" i="16" s="1"/>
  <c r="AR54" i="3"/>
  <c r="X112" i="3"/>
  <c r="X17" i="3" s="1"/>
  <c r="AR52" i="3"/>
  <c r="ED58" i="3"/>
  <c r="ED133" i="3"/>
  <c r="AQ134" i="3"/>
  <c r="AQ58" i="3"/>
  <c r="AQ52" i="16" s="1"/>
  <c r="AQ57" i="3"/>
  <c r="AQ51" i="16" s="1"/>
  <c r="ED132" i="3"/>
  <c r="ED56" i="3"/>
  <c r="AP17" i="3"/>
  <c r="AP16" i="16" s="1"/>
  <c r="DJ142" i="3"/>
  <c r="DJ78" i="3" s="1"/>
  <c r="BM17" i="3"/>
  <c r="AP51" i="3"/>
  <c r="AP45" i="16" s="1"/>
  <c r="CK57" i="3"/>
  <c r="EF112" i="3"/>
  <c r="EF12" i="3" s="1"/>
  <c r="CK135" i="3"/>
  <c r="W23" i="3"/>
  <c r="BM135" i="3"/>
  <c r="DJ137" i="3"/>
  <c r="DJ55" i="3" s="1"/>
  <c r="DJ59" i="3" s="1"/>
  <c r="AP133" i="3"/>
  <c r="DH136" i="3"/>
  <c r="DH133" i="3"/>
  <c r="AP57" i="3"/>
  <c r="AP51" i="16" s="1"/>
  <c r="DH132" i="3"/>
  <c r="DH58" i="3"/>
  <c r="AP59" i="3"/>
  <c r="AP53" i="16" s="1"/>
  <c r="AP56" i="3"/>
  <c r="AP50" i="16" s="1"/>
  <c r="DH134" i="3"/>
  <c r="AP135" i="3"/>
  <c r="AP49" i="16"/>
  <c r="DH135" i="3"/>
  <c r="DH25" i="3"/>
  <c r="AP132" i="3"/>
  <c r="AP136" i="3"/>
  <c r="DH59" i="3"/>
  <c r="AP134" i="3"/>
  <c r="DH56" i="3"/>
  <c r="BN142" i="3"/>
  <c r="BN79" i="3" s="1"/>
  <c r="CK132" i="3"/>
  <c r="CK58" i="3"/>
  <c r="DH17" i="3"/>
  <c r="AP50" i="3"/>
  <c r="AP44" i="16" s="1"/>
  <c r="BM50" i="3"/>
  <c r="AP52" i="3"/>
  <c r="AP46" i="16" s="1"/>
  <c r="AP49" i="3"/>
  <c r="AP43" i="16" s="1"/>
  <c r="CJ130" i="3"/>
  <c r="CJ64" i="3" s="1"/>
  <c r="AP54" i="3"/>
  <c r="AP48" i="16" s="1"/>
  <c r="EF142" i="3"/>
  <c r="EF79" i="3" s="1"/>
  <c r="AR56" i="3"/>
  <c r="CK24" i="3"/>
  <c r="AR58" i="3"/>
  <c r="FB127" i="3"/>
  <c r="BM59" i="3"/>
  <c r="BM134" i="3"/>
  <c r="BM56" i="3"/>
  <c r="CK23" i="3"/>
  <c r="CL23" i="3"/>
  <c r="BM60" i="3"/>
  <c r="AR132" i="3"/>
  <c r="CK25" i="3"/>
  <c r="CL137" i="3"/>
  <c r="CL55" i="3" s="1"/>
  <c r="CL59" i="3" s="1"/>
  <c r="BM133" i="3"/>
  <c r="AR25" i="3"/>
  <c r="AR59" i="3"/>
  <c r="BM52" i="3"/>
  <c r="BM58" i="3"/>
  <c r="AR26" i="3"/>
  <c r="AR57" i="3"/>
  <c r="AR135" i="3"/>
  <c r="AR23" i="3"/>
  <c r="AR60" i="3"/>
  <c r="AR134" i="3"/>
  <c r="BM57" i="3"/>
  <c r="BM132" i="3"/>
  <c r="BN127" i="3"/>
  <c r="BN137" i="3"/>
  <c r="BN55" i="3" s="1"/>
  <c r="BN56" i="3" s="1"/>
  <c r="X142" i="3"/>
  <c r="X78" i="3" s="1"/>
  <c r="EE112" i="3"/>
  <c r="EE17" i="3" s="1"/>
  <c r="EE115" i="3"/>
  <c r="EE49" i="3" s="1"/>
  <c r="AS137" i="3"/>
  <c r="AS55" i="3" s="1"/>
  <c r="AS136" i="3" s="1"/>
  <c r="CL115" i="3"/>
  <c r="CL50" i="3" s="1"/>
  <c r="CK79" i="3"/>
  <c r="W127" i="3"/>
  <c r="BM24" i="3"/>
  <c r="DJ26" i="3"/>
  <c r="CL142" i="3"/>
  <c r="CL79" i="3" s="1"/>
  <c r="BM26" i="3"/>
  <c r="CL127" i="3"/>
  <c r="AS142" i="3"/>
  <c r="AS79" i="3" s="1"/>
  <c r="X127" i="3"/>
  <c r="W115" i="3"/>
  <c r="W54" i="3" s="1"/>
  <c r="DG130" i="3"/>
  <c r="DG63" i="3" s="1"/>
  <c r="X115" i="3"/>
  <c r="X54" i="3" s="1"/>
  <c r="BN115" i="3"/>
  <c r="BN49" i="3" s="1"/>
  <c r="AS115" i="3"/>
  <c r="AS53" i="3" s="1"/>
  <c r="AQ54" i="3"/>
  <c r="AQ48" i="16" s="1"/>
  <c r="AS127" i="3"/>
  <c r="DJ115" i="3"/>
  <c r="DJ49" i="3" s="1"/>
  <c r="EF23" i="3"/>
  <c r="AQ51" i="3"/>
  <c r="AQ45" i="16" s="1"/>
  <c r="AQ52" i="3"/>
  <c r="AQ46" i="16" s="1"/>
  <c r="BM78" i="3"/>
  <c r="AQ49" i="3"/>
  <c r="AQ43" i="16" s="1"/>
  <c r="X137" i="3"/>
  <c r="X55" i="3" s="1"/>
  <c r="X58" i="3" s="1"/>
  <c r="AQ50" i="3"/>
  <c r="AQ44" i="16" s="1"/>
  <c r="EE137" i="3"/>
  <c r="EE55" i="3" s="1"/>
  <c r="EE133" i="3" s="1"/>
  <c r="EE127" i="3"/>
  <c r="W112" i="3"/>
  <c r="W12" i="3" s="1"/>
  <c r="EH141" i="3"/>
  <c r="DJ112" i="3"/>
  <c r="DJ12" i="3" s="1"/>
  <c r="BN112" i="3"/>
  <c r="BN12" i="3" s="1"/>
  <c r="BL130" i="3"/>
  <c r="BL64" i="3" s="1"/>
  <c r="BM51" i="3"/>
  <c r="W137" i="3"/>
  <c r="W55" i="3" s="1"/>
  <c r="W133" i="3" s="1"/>
  <c r="DF130" i="3"/>
  <c r="DF63" i="3" s="1"/>
  <c r="FB79" i="3"/>
  <c r="FB78" i="3"/>
  <c r="EE79" i="3"/>
  <c r="EE78" i="3"/>
  <c r="ED25" i="3"/>
  <c r="ED23" i="3"/>
  <c r="ED26" i="3"/>
  <c r="ED24" i="3"/>
  <c r="EF17" i="3"/>
  <c r="ED78" i="3"/>
  <c r="ED79" i="3"/>
  <c r="ED50" i="3"/>
  <c r="ED53" i="3"/>
  <c r="ED54" i="3"/>
  <c r="ED49" i="3"/>
  <c r="ED52" i="3"/>
  <c r="ED51" i="3"/>
  <c r="DJ127" i="3"/>
  <c r="BM49" i="3"/>
  <c r="BM53" i="3"/>
  <c r="EF127" i="3"/>
  <c r="DK117" i="3"/>
  <c r="FB112" i="3"/>
  <c r="DK119" i="3"/>
  <c r="DK141" i="3"/>
  <c r="DK144" i="3"/>
  <c r="DK128" i="3"/>
  <c r="DK129" i="3"/>
  <c r="BO68" i="3"/>
  <c r="DK124" i="3"/>
  <c r="EH120" i="3"/>
  <c r="DK126" i="3"/>
  <c r="CM71" i="3"/>
  <c r="DK121" i="3"/>
  <c r="CM68" i="3"/>
  <c r="Y71" i="3"/>
  <c r="DK120" i="3"/>
  <c r="CM118" i="3"/>
  <c r="BO69" i="3"/>
  <c r="CM120" i="3"/>
  <c r="FD68" i="3"/>
  <c r="CM143" i="3"/>
  <c r="DK71" i="3"/>
  <c r="CM129" i="3"/>
  <c r="DK69" i="3"/>
  <c r="Y68" i="3"/>
  <c r="DK68" i="3"/>
  <c r="CM138" i="3"/>
  <c r="CM121" i="3"/>
  <c r="CM113" i="3"/>
  <c r="CM126" i="3"/>
  <c r="EG71" i="3"/>
  <c r="Y120" i="3"/>
  <c r="EF137" i="3"/>
  <c r="EF55" i="3" s="1"/>
  <c r="EF135" i="3" s="1"/>
  <c r="CM123" i="3"/>
  <c r="CM69" i="3"/>
  <c r="Y125" i="3"/>
  <c r="CM131" i="3"/>
  <c r="Y66" i="3"/>
  <c r="FC123" i="3"/>
  <c r="EH118" i="3"/>
  <c r="FC68" i="3"/>
  <c r="EH117" i="3"/>
  <c r="BO67" i="3"/>
  <c r="Y118" i="3"/>
  <c r="EH121" i="3"/>
  <c r="EH138" i="3"/>
  <c r="Y69" i="3"/>
  <c r="EH131" i="3"/>
  <c r="EG70" i="3"/>
  <c r="DK114" i="3"/>
  <c r="DK113" i="3"/>
  <c r="DK118" i="3"/>
  <c r="CM67" i="3"/>
  <c r="CM128" i="3"/>
  <c r="CM141" i="3"/>
  <c r="Y138" i="3"/>
  <c r="EH140" i="3"/>
  <c r="EG66" i="3"/>
  <c r="DK125" i="3"/>
  <c r="DK123" i="3"/>
  <c r="DK140" i="3"/>
  <c r="CM125" i="3"/>
  <c r="CM119" i="3"/>
  <c r="V130" i="3"/>
  <c r="FD144" i="3"/>
  <c r="CM144" i="3"/>
  <c r="CM124" i="3"/>
  <c r="CM117" i="3"/>
  <c r="CM116" i="3"/>
  <c r="Y67" i="3"/>
  <c r="EH126" i="3"/>
  <c r="EG138" i="3"/>
  <c r="FD120" i="3"/>
  <c r="CM114" i="3"/>
  <c r="CM139" i="3"/>
  <c r="CM66" i="3"/>
  <c r="EH70" i="3"/>
  <c r="FC70" i="3"/>
  <c r="FC114" i="3"/>
  <c r="FC118" i="3"/>
  <c r="EH123" i="3"/>
  <c r="EH125" i="3"/>
  <c r="EG144" i="3"/>
  <c r="EG129" i="3"/>
  <c r="BO70" i="3"/>
  <c r="DK67" i="3"/>
  <c r="DK116" i="3"/>
  <c r="DK138" i="3"/>
  <c r="W142" i="3"/>
  <c r="FC128" i="3"/>
  <c r="FC126" i="3"/>
  <c r="EG119" i="3"/>
  <c r="BO144" i="3"/>
  <c r="FC124" i="3"/>
  <c r="FC71" i="3"/>
  <c r="Y129" i="3"/>
  <c r="EH66" i="3"/>
  <c r="EH124" i="3"/>
  <c r="EG128" i="3"/>
  <c r="BO124" i="3"/>
  <c r="BO131" i="3"/>
  <c r="DK139" i="3"/>
  <c r="DK70" i="3"/>
  <c r="DK143" i="3"/>
  <c r="FC120" i="3"/>
  <c r="FC121" i="3"/>
  <c r="EG131" i="3"/>
  <c r="BO138" i="3"/>
  <c r="AS112" i="3"/>
  <c r="EG123" i="3"/>
  <c r="BO143" i="3"/>
  <c r="FC66" i="3"/>
  <c r="FC67" i="3"/>
  <c r="EH69" i="3"/>
  <c r="EG139" i="3"/>
  <c r="EG114" i="3"/>
  <c r="BO117" i="3"/>
  <c r="FC144" i="3"/>
  <c r="EG143" i="3"/>
  <c r="BQ72" i="3"/>
  <c r="BQ13" i="3"/>
  <c r="BQ40" i="3"/>
  <c r="BQ33" i="3"/>
  <c r="BQ47" i="3"/>
  <c r="BQ20" i="3"/>
  <c r="BQ30" i="3"/>
  <c r="BQ77" i="3"/>
  <c r="BQ14" i="3"/>
  <c r="BQ38" i="3"/>
  <c r="BQ80" i="3"/>
  <c r="BQ42" i="3"/>
  <c r="BQ39" i="3"/>
  <c r="BQ45" i="3"/>
  <c r="BQ19" i="3"/>
  <c r="BQ21" i="3"/>
  <c r="BQ22" i="3" s="1"/>
  <c r="BQ65" i="3"/>
  <c r="BQ66" i="3" s="1"/>
  <c r="BQ28" i="3"/>
  <c r="BQ15" i="3"/>
  <c r="BQ16" i="3" s="1"/>
  <c r="BQ73" i="3"/>
  <c r="BQ76" i="3"/>
  <c r="BQ48" i="3"/>
  <c r="BQ31" i="3"/>
  <c r="BQ32" i="3" s="1"/>
  <c r="BQ27" i="3"/>
  <c r="BQ29" i="3"/>
  <c r="BQ86" i="3"/>
  <c r="BQ75" i="3"/>
  <c r="BQ41" i="3"/>
  <c r="BQ82" i="3"/>
  <c r="BQ84" i="3"/>
  <c r="BQ44" i="3"/>
  <c r="BQ18" i="3"/>
  <c r="BQ17" i="16" s="1"/>
  <c r="BQ83" i="3"/>
  <c r="BQ10" i="3"/>
  <c r="BQ128" i="3" s="1"/>
  <c r="BQ43" i="3"/>
  <c r="BQ97" i="3"/>
  <c r="BQ35" i="3"/>
  <c r="BQ85" i="3"/>
  <c r="BQ81" i="3"/>
  <c r="FC140" i="3"/>
  <c r="Y139" i="3"/>
  <c r="Y128" i="3"/>
  <c r="Y124" i="3"/>
  <c r="AT44" i="3"/>
  <c r="AR39" i="16" s="1"/>
  <c r="AT33" i="3"/>
  <c r="AT40" i="3"/>
  <c r="AT76" i="3"/>
  <c r="AT75" i="3"/>
  <c r="AR69" i="16" s="1"/>
  <c r="AT73" i="3"/>
  <c r="AT41" i="3"/>
  <c r="AT48" i="3"/>
  <c r="AT38" i="3"/>
  <c r="AT36" i="16" s="1"/>
  <c r="AT45" i="3"/>
  <c r="AT43" i="3"/>
  <c r="AR38" i="16" s="1"/>
  <c r="AT31" i="3"/>
  <c r="AT32" i="3" s="1"/>
  <c r="AR30" i="16" s="1"/>
  <c r="AT39" i="3"/>
  <c r="AR37" i="16" s="1"/>
  <c r="AT29" i="3"/>
  <c r="AR27" i="16" s="1"/>
  <c r="AT77" i="3"/>
  <c r="AR71" i="16" s="1"/>
  <c r="AT42" i="3"/>
  <c r="AT65" i="3"/>
  <c r="AT69" i="3" s="1"/>
  <c r="AT15" i="3"/>
  <c r="AT16" i="3" s="1"/>
  <c r="AT35" i="3"/>
  <c r="AR33" i="16" s="1"/>
  <c r="AT28" i="3"/>
  <c r="AT20" i="3"/>
  <c r="AR19" i="16" s="1"/>
  <c r="AT13" i="3"/>
  <c r="AR13" i="16" s="1"/>
  <c r="AT19" i="3"/>
  <c r="AR18" i="16" s="1"/>
  <c r="AT47" i="3"/>
  <c r="AR41" i="16" s="1"/>
  <c r="AT72" i="3"/>
  <c r="AT10" i="3"/>
  <c r="AT144" i="3" s="1"/>
  <c r="AT18" i="3"/>
  <c r="AT17" i="16" s="1"/>
  <c r="AT14" i="3"/>
  <c r="AR14" i="16" s="1"/>
  <c r="AT27" i="3"/>
  <c r="AT97" i="3"/>
  <c r="AR91" i="16" s="1"/>
  <c r="AT30" i="3"/>
  <c r="AR28" i="16" s="1"/>
  <c r="AT21" i="3"/>
  <c r="AT80" i="3"/>
  <c r="AR74" i="16" s="1"/>
  <c r="AT81" i="3"/>
  <c r="AR75" i="16" s="1"/>
  <c r="AT86" i="3"/>
  <c r="AR80" i="16" s="1"/>
  <c r="AT84" i="3"/>
  <c r="AR78" i="16" s="1"/>
  <c r="AT83" i="3"/>
  <c r="AR77" i="16" s="1"/>
  <c r="AT85" i="3"/>
  <c r="AR79" i="16" s="1"/>
  <c r="AT82" i="3"/>
  <c r="AR76" i="16" s="1"/>
  <c r="EH116" i="3"/>
  <c r="EH129" i="3"/>
  <c r="EH67" i="3"/>
  <c r="EG68" i="3"/>
  <c r="EG118" i="3"/>
  <c r="EG116" i="3"/>
  <c r="BO113" i="3"/>
  <c r="FD121" i="3"/>
  <c r="FD126" i="3"/>
  <c r="FD131" i="3"/>
  <c r="AO130" i="3"/>
  <c r="FB137" i="3"/>
  <c r="FB55" i="3" s="1"/>
  <c r="FF110" i="3"/>
  <c r="FF9" i="3" s="1"/>
  <c r="FC113" i="3"/>
  <c r="FC141" i="3"/>
  <c r="FC117" i="3"/>
  <c r="Y119" i="3"/>
  <c r="Y116" i="3"/>
  <c r="AR9" i="16"/>
  <c r="EH119" i="3"/>
  <c r="EH128" i="3"/>
  <c r="EH143" i="3"/>
  <c r="EH142" i="3" s="1"/>
  <c r="EG140" i="3"/>
  <c r="EG121" i="3"/>
  <c r="EG117" i="3"/>
  <c r="BO120" i="3"/>
  <c r="BO71" i="3"/>
  <c r="BO123" i="3"/>
  <c r="BO119" i="3"/>
  <c r="FD117" i="3"/>
  <c r="FD125" i="3"/>
  <c r="FD139" i="3"/>
  <c r="DH78" i="3"/>
  <c r="DH79" i="3"/>
  <c r="BP21" i="3"/>
  <c r="BP22" i="3" s="1"/>
  <c r="BP30" i="3"/>
  <c r="BP72" i="3"/>
  <c r="BP75" i="3"/>
  <c r="BP18" i="3"/>
  <c r="BP17" i="16" s="1"/>
  <c r="BP31" i="3"/>
  <c r="BP32" i="3" s="1"/>
  <c r="BP10" i="3"/>
  <c r="BP128" i="3" s="1"/>
  <c r="BP38" i="3"/>
  <c r="BP29" i="3"/>
  <c r="BP27" i="3"/>
  <c r="BP97" i="3"/>
  <c r="BP77" i="3"/>
  <c r="BP73" i="3"/>
  <c r="BP33" i="3"/>
  <c r="BP43" i="3"/>
  <c r="BP42" i="3"/>
  <c r="BP28" i="3"/>
  <c r="BP39" i="3"/>
  <c r="BP48" i="3"/>
  <c r="BP65" i="3"/>
  <c r="BP69" i="3" s="1"/>
  <c r="BP20" i="3"/>
  <c r="BP47" i="3"/>
  <c r="BP80" i="3"/>
  <c r="BP45" i="3"/>
  <c r="BP76" i="3"/>
  <c r="BP15" i="3"/>
  <c r="BP16" i="3" s="1"/>
  <c r="BP44" i="3"/>
  <c r="BP13" i="3"/>
  <c r="BP35" i="3"/>
  <c r="BP40" i="3"/>
  <c r="BP41" i="3"/>
  <c r="BP14" i="3"/>
  <c r="BP19" i="3"/>
  <c r="BP83" i="3"/>
  <c r="BP81" i="3"/>
  <c r="BP84" i="3"/>
  <c r="BP86" i="3"/>
  <c r="BP85" i="3"/>
  <c r="BP82" i="3"/>
  <c r="Y144" i="3"/>
  <c r="Y141" i="3"/>
  <c r="BO139" i="3"/>
  <c r="BO116" i="3"/>
  <c r="BO126" i="3"/>
  <c r="FD138" i="3"/>
  <c r="FD124" i="3"/>
  <c r="FD116" i="3"/>
  <c r="DH51" i="3"/>
  <c r="DH49" i="3"/>
  <c r="DH52" i="3"/>
  <c r="DH53" i="3"/>
  <c r="DH50" i="3"/>
  <c r="DH54" i="3"/>
  <c r="AU85" i="3"/>
  <c r="AU82" i="3"/>
  <c r="AU86" i="3"/>
  <c r="AU83" i="3"/>
  <c r="AU81" i="3"/>
  <c r="AU45" i="3"/>
  <c r="AU76" i="3"/>
  <c r="AU35" i="3"/>
  <c r="AU13" i="3"/>
  <c r="AU73" i="3"/>
  <c r="AU28" i="3"/>
  <c r="AU80" i="3"/>
  <c r="AU33" i="3"/>
  <c r="AU44" i="3"/>
  <c r="AU19" i="3"/>
  <c r="AU65" i="3"/>
  <c r="AU71" i="3" s="1"/>
  <c r="AU10" i="3"/>
  <c r="AU140" i="3" s="1"/>
  <c r="AU20" i="3"/>
  <c r="AU42" i="3"/>
  <c r="AU40" i="3"/>
  <c r="AU31" i="3"/>
  <c r="AU32" i="3" s="1"/>
  <c r="AU30" i="3"/>
  <c r="AU27" i="3"/>
  <c r="AU48" i="3"/>
  <c r="AU21" i="3"/>
  <c r="AU22" i="3" s="1"/>
  <c r="AU18" i="3"/>
  <c r="AU17" i="16" s="1"/>
  <c r="AU15" i="3"/>
  <c r="AU16" i="3" s="1"/>
  <c r="AU39" i="3"/>
  <c r="AU41" i="3"/>
  <c r="AU29" i="3"/>
  <c r="AU43" i="3"/>
  <c r="AU47" i="3"/>
  <c r="AU38" i="3"/>
  <c r="AU77" i="3"/>
  <c r="AU97" i="3"/>
  <c r="AU14" i="3"/>
  <c r="AU75" i="3"/>
  <c r="AU72" i="3"/>
  <c r="AU84" i="3"/>
  <c r="EI45" i="3"/>
  <c r="EI40" i="3"/>
  <c r="EI48" i="3"/>
  <c r="EI77" i="3"/>
  <c r="EI38" i="3"/>
  <c r="EI33" i="3"/>
  <c r="EI97" i="3"/>
  <c r="EI72" i="3"/>
  <c r="EI75" i="3"/>
  <c r="EI73" i="3"/>
  <c r="EI30" i="3"/>
  <c r="EI27" i="3"/>
  <c r="EI43" i="3"/>
  <c r="EI65" i="3"/>
  <c r="EI68" i="3" s="1"/>
  <c r="EI20" i="3"/>
  <c r="EI42" i="3"/>
  <c r="EI10" i="3"/>
  <c r="EI140" i="3" s="1"/>
  <c r="EI44" i="3"/>
  <c r="EI19" i="3"/>
  <c r="EI28" i="3"/>
  <c r="EI31" i="3"/>
  <c r="EI32" i="3" s="1"/>
  <c r="EI41" i="3"/>
  <c r="EI21" i="3"/>
  <c r="EI22" i="3" s="1"/>
  <c r="EI15" i="3"/>
  <c r="EI16" i="3" s="1"/>
  <c r="EI18" i="3"/>
  <c r="EI35" i="3"/>
  <c r="EI39" i="3"/>
  <c r="EI80" i="3"/>
  <c r="EI76" i="3"/>
  <c r="EI13" i="3"/>
  <c r="EI47" i="3"/>
  <c r="EI14" i="3"/>
  <c r="EI29" i="3"/>
  <c r="EI86" i="3"/>
  <c r="EI85" i="3"/>
  <c r="EI83" i="3"/>
  <c r="EI82" i="3"/>
  <c r="EI84" i="3"/>
  <c r="EI81" i="3"/>
  <c r="BR110" i="3"/>
  <c r="BR9" i="3" s="1"/>
  <c r="CK17" i="3"/>
  <c r="CK12" i="3"/>
  <c r="FB115" i="3"/>
  <c r="FC119" i="3"/>
  <c r="FC143" i="3"/>
  <c r="FC125" i="3"/>
  <c r="Y123" i="3"/>
  <c r="Y113" i="3"/>
  <c r="Y114" i="3"/>
  <c r="EH71" i="3"/>
  <c r="EG141" i="3"/>
  <c r="EG120" i="3"/>
  <c r="EG113" i="3"/>
  <c r="BO128" i="3"/>
  <c r="BO127" i="3" s="1"/>
  <c r="BO118" i="3"/>
  <c r="FD70" i="3"/>
  <c r="FD67" i="3"/>
  <c r="FD66" i="3"/>
  <c r="Z30" i="3"/>
  <c r="Z73" i="3"/>
  <c r="Z43" i="3"/>
  <c r="Z15" i="3"/>
  <c r="Z16" i="3" s="1"/>
  <c r="Z35" i="3"/>
  <c r="Z13" i="3"/>
  <c r="Z20" i="3"/>
  <c r="Z76" i="3"/>
  <c r="Z75" i="3"/>
  <c r="Z18" i="3"/>
  <c r="Z31" i="3"/>
  <c r="Z32" i="3" s="1"/>
  <c r="Z33" i="3"/>
  <c r="Z38" i="3"/>
  <c r="Z41" i="3"/>
  <c r="Z10" i="3"/>
  <c r="Z144" i="3" s="1"/>
  <c r="Z21" i="3"/>
  <c r="Z22" i="3" s="1"/>
  <c r="Z27" i="3"/>
  <c r="Z28" i="3"/>
  <c r="Z40" i="3"/>
  <c r="Z14" i="3"/>
  <c r="Z47" i="3"/>
  <c r="Z45" i="3"/>
  <c r="Z72" i="3"/>
  <c r="Z77" i="3"/>
  <c r="Z97" i="3"/>
  <c r="Z19" i="3"/>
  <c r="Z80" i="3"/>
  <c r="Z42" i="3"/>
  <c r="Z48" i="3"/>
  <c r="Z39" i="3"/>
  <c r="Z29" i="3"/>
  <c r="Z65" i="3"/>
  <c r="Z68" i="3" s="1"/>
  <c r="Z44" i="3"/>
  <c r="Z83" i="3"/>
  <c r="Z85" i="3"/>
  <c r="Z82" i="3"/>
  <c r="Z86" i="3"/>
  <c r="Z84" i="3"/>
  <c r="Z81" i="3"/>
  <c r="CO110" i="3"/>
  <c r="CO9" i="3" s="1"/>
  <c r="FC139" i="3"/>
  <c r="FC129" i="3"/>
  <c r="FC116" i="3"/>
  <c r="FC131" i="3"/>
  <c r="Y131" i="3"/>
  <c r="Y143" i="3"/>
  <c r="Y121" i="3"/>
  <c r="BO114" i="3"/>
  <c r="BO141" i="3"/>
  <c r="BO125" i="3"/>
  <c r="FD140" i="3"/>
  <c r="FD141" i="3"/>
  <c r="FD118" i="3"/>
  <c r="FD114" i="3"/>
  <c r="FE45" i="3"/>
  <c r="FE13" i="3"/>
  <c r="FE75" i="3"/>
  <c r="FE18" i="3"/>
  <c r="FE21" i="3"/>
  <c r="FE22" i="3" s="1"/>
  <c r="FE80" i="3"/>
  <c r="FE15" i="3"/>
  <c r="FE16" i="3" s="1"/>
  <c r="FE38" i="3"/>
  <c r="FE10" i="3"/>
  <c r="FE144" i="3" s="1"/>
  <c r="FE35" i="3"/>
  <c r="FE19" i="3"/>
  <c r="FE44" i="3"/>
  <c r="FE30" i="3"/>
  <c r="FE27" i="3"/>
  <c r="FE72" i="3"/>
  <c r="FE20" i="3"/>
  <c r="FE47" i="3"/>
  <c r="FE97" i="3"/>
  <c r="FE41" i="3"/>
  <c r="FE73" i="3"/>
  <c r="FE40" i="3"/>
  <c r="FE31" i="3"/>
  <c r="FE32" i="3" s="1"/>
  <c r="FE28" i="3"/>
  <c r="FE77" i="3"/>
  <c r="FE14" i="3"/>
  <c r="FE65" i="3"/>
  <c r="FE66" i="3" s="1"/>
  <c r="FE42" i="3"/>
  <c r="FE39" i="3"/>
  <c r="FE33" i="3"/>
  <c r="FE76" i="3"/>
  <c r="FE29" i="3"/>
  <c r="FE43" i="3"/>
  <c r="FE48" i="3"/>
  <c r="FE81" i="3"/>
  <c r="FE85" i="3"/>
  <c r="FE83" i="3"/>
  <c r="FE84" i="3"/>
  <c r="FE82" i="3"/>
  <c r="FE86" i="3"/>
  <c r="BO22" i="3"/>
  <c r="BO20" i="16"/>
  <c r="CM22" i="3"/>
  <c r="CM20" i="16"/>
  <c r="DL31" i="3"/>
  <c r="DL32" i="3" s="1"/>
  <c r="DL76" i="3"/>
  <c r="DL73" i="3"/>
  <c r="DL45" i="3"/>
  <c r="DL10" i="3"/>
  <c r="DL118" i="3" s="1"/>
  <c r="DL21" i="3"/>
  <c r="DL22" i="3" s="1"/>
  <c r="DL14" i="3"/>
  <c r="DL80" i="3"/>
  <c r="DL47" i="3"/>
  <c r="DL20" i="3"/>
  <c r="DL29" i="3"/>
  <c r="DL44" i="3"/>
  <c r="DL28" i="3"/>
  <c r="DL39" i="3"/>
  <c r="DL19" i="3"/>
  <c r="DL72" i="3"/>
  <c r="DL97" i="3"/>
  <c r="DL15" i="3"/>
  <c r="DL16" i="3" s="1"/>
  <c r="DL42" i="3"/>
  <c r="DL65" i="3"/>
  <c r="DL68" i="3" s="1"/>
  <c r="DL48" i="3"/>
  <c r="DL43" i="3"/>
  <c r="DL40" i="3"/>
  <c r="DL18" i="3"/>
  <c r="DL30" i="3"/>
  <c r="DL27" i="3"/>
  <c r="DL38" i="3"/>
  <c r="DL75" i="3"/>
  <c r="DL13" i="3"/>
  <c r="DL41" i="3"/>
  <c r="DL35" i="3"/>
  <c r="DL33" i="3"/>
  <c r="DL77" i="3"/>
  <c r="DL84" i="3"/>
  <c r="DL81" i="3"/>
  <c r="DL85" i="3"/>
  <c r="DL86" i="3"/>
  <c r="DL83" i="3"/>
  <c r="DL82" i="3"/>
  <c r="FD129" i="3"/>
  <c r="FD127" i="3" s="1"/>
  <c r="FD143" i="3"/>
  <c r="FD119" i="3"/>
  <c r="Y140" i="3"/>
  <c r="Y117" i="3"/>
  <c r="EH114" i="3"/>
  <c r="EH113" i="3"/>
  <c r="EH139" i="3"/>
  <c r="EG125" i="3"/>
  <c r="EG124" i="3"/>
  <c r="BO140" i="3"/>
  <c r="BO121" i="3"/>
  <c r="CN76" i="3"/>
  <c r="CN80" i="3"/>
  <c r="CN45" i="3"/>
  <c r="CN14" i="3"/>
  <c r="CN35" i="3"/>
  <c r="CN42" i="3"/>
  <c r="CN43" i="3"/>
  <c r="CN33" i="3"/>
  <c r="CN18" i="3"/>
  <c r="CN17" i="16" s="1"/>
  <c r="CN30" i="3"/>
  <c r="CN40" i="3"/>
  <c r="CN29" i="3"/>
  <c r="CN10" i="3"/>
  <c r="CN116" i="3" s="1"/>
  <c r="CN65" i="3"/>
  <c r="CN70" i="3" s="1"/>
  <c r="CN19" i="3"/>
  <c r="CN38" i="3"/>
  <c r="CN77" i="3"/>
  <c r="CN75" i="3"/>
  <c r="CN48" i="3"/>
  <c r="CN21" i="3"/>
  <c r="CN22" i="3" s="1"/>
  <c r="CN97" i="3"/>
  <c r="CN44" i="3"/>
  <c r="CN47" i="3"/>
  <c r="CN27" i="3"/>
  <c r="CN41" i="3"/>
  <c r="CN20" i="3"/>
  <c r="CN31" i="3"/>
  <c r="CN32" i="3" s="1"/>
  <c r="CN15" i="3"/>
  <c r="CN16" i="3" s="1"/>
  <c r="CN72" i="3"/>
  <c r="CN28" i="3"/>
  <c r="CN13" i="3"/>
  <c r="CN73" i="3"/>
  <c r="CN39" i="3"/>
  <c r="CN85" i="3"/>
  <c r="CN84" i="3"/>
  <c r="CN81" i="3"/>
  <c r="CN82" i="3"/>
  <c r="CN83" i="3"/>
  <c r="CN86" i="3"/>
  <c r="FD123" i="3"/>
  <c r="FD71" i="3"/>
  <c r="FD113" i="3"/>
  <c r="EF115" i="3"/>
  <c r="B14" i="6"/>
  <c r="C14" i="6" s="1"/>
  <c r="X101" i="16"/>
  <c r="AD6" i="16"/>
  <c r="CU6" i="16"/>
  <c r="BA6" i="16"/>
  <c r="EO6" i="16"/>
  <c r="BX6" i="16"/>
  <c r="FL6" i="16"/>
  <c r="DR6" i="16"/>
  <c r="AV6" i="3"/>
  <c r="AV110" i="3" s="1"/>
  <c r="AV9" i="3" s="1"/>
  <c r="CP6" i="3"/>
  <c r="EJ6" i="3"/>
  <c r="FG6" i="3"/>
  <c r="AA6" i="3"/>
  <c r="AA110" i="3" s="1"/>
  <c r="AA9" i="3" s="1"/>
  <c r="BS6" i="3"/>
  <c r="BS110" i="3" s="1"/>
  <c r="BS9" i="3" s="1"/>
  <c r="DM6" i="3"/>
  <c r="DM110" i="3" s="1"/>
  <c r="DM9" i="3" s="1"/>
  <c r="DI23" i="3" l="1"/>
  <c r="DI26" i="3"/>
  <c r="Y122" i="3"/>
  <c r="DI134" i="3"/>
  <c r="EG122" i="3"/>
  <c r="FC122" i="3"/>
  <c r="BO122" i="3"/>
  <c r="CM122" i="3"/>
  <c r="CM23" i="3" s="1"/>
  <c r="EH122" i="3"/>
  <c r="EH26" i="3" s="1"/>
  <c r="FD122" i="3"/>
  <c r="DK122" i="3"/>
  <c r="DK25" i="3" s="1"/>
  <c r="DI37" i="3"/>
  <c r="DI58" i="3"/>
  <c r="DI59" i="3"/>
  <c r="DI57" i="3"/>
  <c r="DI56" i="3"/>
  <c r="DI25" i="3"/>
  <c r="DI60" i="3"/>
  <c r="DI133" i="3"/>
  <c r="DI135" i="3"/>
  <c r="DI136" i="3"/>
  <c r="X79" i="3"/>
  <c r="W50" i="3"/>
  <c r="V63" i="3"/>
  <c r="V64" i="3"/>
  <c r="V61" i="3"/>
  <c r="V62" i="3"/>
  <c r="U61" i="3"/>
  <c r="U62" i="3"/>
  <c r="U63" i="3"/>
  <c r="U64" i="3"/>
  <c r="W52" i="3"/>
  <c r="DF61" i="3"/>
  <c r="DF62" i="3"/>
  <c r="DF64" i="3"/>
  <c r="DG61" i="3"/>
  <c r="DG62" i="3"/>
  <c r="DG64" i="3"/>
  <c r="CJ61" i="3"/>
  <c r="CJ62" i="3"/>
  <c r="CJ63" i="3"/>
  <c r="DI51" i="3"/>
  <c r="FF88" i="3"/>
  <c r="DM88" i="3"/>
  <c r="CO88" i="3"/>
  <c r="AA88" i="3"/>
  <c r="BL63" i="3"/>
  <c r="BL62" i="3"/>
  <c r="AO64" i="3"/>
  <c r="AO63" i="3"/>
  <c r="AO62" i="3"/>
  <c r="BL61" i="3"/>
  <c r="DI78" i="3"/>
  <c r="AO61" i="3"/>
  <c r="DI52" i="3"/>
  <c r="DI54" i="3"/>
  <c r="DI50" i="3"/>
  <c r="DI49" i="3"/>
  <c r="DI12" i="3"/>
  <c r="DI17" i="3"/>
  <c r="BS88" i="3"/>
  <c r="BR88" i="3"/>
  <c r="AV88" i="3"/>
  <c r="EE50" i="3"/>
  <c r="X49" i="3"/>
  <c r="X51" i="3"/>
  <c r="X52" i="3"/>
  <c r="EE53" i="3"/>
  <c r="EF78" i="3"/>
  <c r="EE51" i="3"/>
  <c r="EE52" i="3"/>
  <c r="DJ135" i="3"/>
  <c r="EE54" i="3"/>
  <c r="EE24" i="3"/>
  <c r="EE25" i="3"/>
  <c r="FF101" i="3"/>
  <c r="FF100" i="3"/>
  <c r="FF98" i="3"/>
  <c r="FF105" i="3"/>
  <c r="FF103" i="3"/>
  <c r="FF102" i="3"/>
  <c r="FF99" i="3"/>
  <c r="FF104" i="3"/>
  <c r="DM101" i="3"/>
  <c r="DM100" i="3"/>
  <c r="DM99" i="3"/>
  <c r="DM98" i="3"/>
  <c r="DM105" i="3"/>
  <c r="DM104" i="3"/>
  <c r="DM103" i="3"/>
  <c r="DM102" i="3"/>
  <c r="BS98" i="3"/>
  <c r="BS101" i="3"/>
  <c r="BS99" i="3"/>
  <c r="BS102" i="3"/>
  <c r="BS100" i="3"/>
  <c r="BS105" i="3"/>
  <c r="BS104" i="3"/>
  <c r="BS103" i="3"/>
  <c r="AA101" i="3"/>
  <c r="AA99" i="3"/>
  <c r="AA98" i="3"/>
  <c r="AA105" i="3"/>
  <c r="AA104" i="3"/>
  <c r="AA100" i="3"/>
  <c r="AA103" i="3"/>
  <c r="AA102" i="3"/>
  <c r="CO101" i="3"/>
  <c r="CO100" i="3"/>
  <c r="CO99" i="3"/>
  <c r="CO98" i="3"/>
  <c r="CO105" i="3"/>
  <c r="CO104" i="3"/>
  <c r="CO103" i="3"/>
  <c r="CO102" i="3"/>
  <c r="AV99" i="3"/>
  <c r="AV98" i="3"/>
  <c r="AV100" i="3"/>
  <c r="AV103" i="3"/>
  <c r="AV102" i="3"/>
  <c r="AV105" i="3"/>
  <c r="AV101" i="3"/>
  <c r="AV104" i="3"/>
  <c r="BR101" i="3"/>
  <c r="BR100" i="3"/>
  <c r="BR99" i="3"/>
  <c r="BR98" i="3"/>
  <c r="BR105" i="3"/>
  <c r="BR104" i="3"/>
  <c r="BR103" i="3"/>
  <c r="BR102" i="3"/>
  <c r="BS87" i="3"/>
  <c r="BS90" i="3"/>
  <c r="BS89" i="3"/>
  <c r="BS93" i="3"/>
  <c r="BS92" i="3"/>
  <c r="BS91" i="3"/>
  <c r="BS96" i="3"/>
  <c r="BS94" i="3"/>
  <c r="BS95" i="3"/>
  <c r="AA90" i="3"/>
  <c r="AA87" i="3"/>
  <c r="AA93" i="3"/>
  <c r="AA92" i="3"/>
  <c r="AA91" i="3"/>
  <c r="AA89" i="3"/>
  <c r="AA96" i="3"/>
  <c r="AA95" i="3"/>
  <c r="AA94" i="3"/>
  <c r="DM90" i="3"/>
  <c r="DM89" i="3"/>
  <c r="DM87" i="3"/>
  <c r="DM92" i="3"/>
  <c r="DM91" i="3"/>
  <c r="DM94" i="3"/>
  <c r="DM93" i="3"/>
  <c r="DM96" i="3"/>
  <c r="DM95" i="3"/>
  <c r="CO90" i="3"/>
  <c r="CO89" i="3"/>
  <c r="CO87" i="3"/>
  <c r="CO92" i="3"/>
  <c r="CO91" i="3"/>
  <c r="CO94" i="3"/>
  <c r="CO93" i="3"/>
  <c r="CO96" i="3"/>
  <c r="CO95" i="3"/>
  <c r="AV87" i="3"/>
  <c r="AV90" i="3"/>
  <c r="AV89" i="3"/>
  <c r="AV93" i="3"/>
  <c r="AV92" i="3"/>
  <c r="AV94" i="3"/>
  <c r="AV91" i="3"/>
  <c r="AV96" i="3"/>
  <c r="AV95" i="3"/>
  <c r="BR90" i="3"/>
  <c r="BR89" i="3"/>
  <c r="BR93" i="3"/>
  <c r="BR92" i="3"/>
  <c r="BR91" i="3"/>
  <c r="BR87" i="3"/>
  <c r="BR95" i="3"/>
  <c r="BR96" i="3"/>
  <c r="BR94" i="3"/>
  <c r="FF89" i="3"/>
  <c r="FF87" i="3"/>
  <c r="FF92" i="3"/>
  <c r="FF91" i="3"/>
  <c r="FF90" i="3"/>
  <c r="FF96" i="3"/>
  <c r="FF95" i="3"/>
  <c r="FF94" i="3"/>
  <c r="FF93" i="3"/>
  <c r="EF26" i="3"/>
  <c r="EE12" i="3"/>
  <c r="EF24" i="3"/>
  <c r="EE26" i="3"/>
  <c r="EF25" i="3"/>
  <c r="X12" i="3"/>
  <c r="X50" i="3"/>
  <c r="CL133" i="3"/>
  <c r="X53" i="3"/>
  <c r="EE36" i="3"/>
  <c r="EE37" i="3"/>
  <c r="FB36" i="3"/>
  <c r="FB37" i="3"/>
  <c r="FD37" i="3"/>
  <c r="FD36" i="3"/>
  <c r="EF37" i="3"/>
  <c r="EF36" i="3"/>
  <c r="W37" i="3"/>
  <c r="W36" i="3"/>
  <c r="X37" i="3"/>
  <c r="X36" i="3"/>
  <c r="BO36" i="3"/>
  <c r="BO37" i="3"/>
  <c r="DJ37" i="3"/>
  <c r="DJ36" i="3"/>
  <c r="AS37" i="3"/>
  <c r="AS36" i="3"/>
  <c r="BN37" i="3"/>
  <c r="BN36" i="3"/>
  <c r="CL37" i="3"/>
  <c r="CL36" i="3"/>
  <c r="AQ130" i="3"/>
  <c r="W24" i="3"/>
  <c r="CL58" i="3"/>
  <c r="CL135" i="3"/>
  <c r="CL56" i="3"/>
  <c r="CL60" i="3"/>
  <c r="CL132" i="3"/>
  <c r="CL136" i="3"/>
  <c r="CL57" i="3"/>
  <c r="CL134" i="3"/>
  <c r="CL17" i="3"/>
  <c r="DJ25" i="3"/>
  <c r="DJ79" i="3"/>
  <c r="ED130" i="3"/>
  <c r="W56" i="3"/>
  <c r="W132" i="3"/>
  <c r="CL26" i="3"/>
  <c r="AR15" i="16"/>
  <c r="AR10" i="16"/>
  <c r="EF57" i="3"/>
  <c r="AS134" i="3"/>
  <c r="CK130" i="3"/>
  <c r="CK64" i="3" s="1"/>
  <c r="X56" i="3"/>
  <c r="X135" i="3"/>
  <c r="CL24" i="3"/>
  <c r="CL25" i="3"/>
  <c r="BN24" i="3"/>
  <c r="BN26" i="3"/>
  <c r="BN23" i="3"/>
  <c r="W26" i="3"/>
  <c r="DJ50" i="3"/>
  <c r="BN135" i="3"/>
  <c r="FC142" i="3"/>
  <c r="FC78" i="3" s="1"/>
  <c r="BN133" i="3"/>
  <c r="W25" i="3"/>
  <c r="DJ58" i="3"/>
  <c r="DJ57" i="3"/>
  <c r="DJ23" i="3"/>
  <c r="DK142" i="3"/>
  <c r="DK78" i="3" s="1"/>
  <c r="DJ134" i="3"/>
  <c r="DJ24" i="3"/>
  <c r="DJ132" i="3"/>
  <c r="DJ56" i="3"/>
  <c r="DJ133" i="3"/>
  <c r="DJ60" i="3"/>
  <c r="AP130" i="3"/>
  <c r="DJ136" i="3"/>
  <c r="Y127" i="3"/>
  <c r="DH130" i="3"/>
  <c r="DH63" i="3" s="1"/>
  <c r="Y24" i="3"/>
  <c r="BN53" i="3"/>
  <c r="AS132" i="3"/>
  <c r="FD112" i="3"/>
  <c r="FD17" i="3" s="1"/>
  <c r="W136" i="3"/>
  <c r="EG137" i="3"/>
  <c r="EG55" i="3" s="1"/>
  <c r="EG135" i="3" s="1"/>
  <c r="AS133" i="3"/>
  <c r="W60" i="3"/>
  <c r="BN51" i="3"/>
  <c r="AS60" i="3"/>
  <c r="BN52" i="3"/>
  <c r="AS135" i="3"/>
  <c r="W58" i="3"/>
  <c r="W134" i="3"/>
  <c r="BN54" i="3"/>
  <c r="AS56" i="3"/>
  <c r="W135" i="3"/>
  <c r="W59" i="3"/>
  <c r="W57" i="3"/>
  <c r="BN50" i="3"/>
  <c r="AS57" i="3"/>
  <c r="AS58" i="3"/>
  <c r="AS59" i="3"/>
  <c r="EF60" i="3"/>
  <c r="EF59" i="3"/>
  <c r="BN78" i="3"/>
  <c r="EF133" i="3"/>
  <c r="EF56" i="3"/>
  <c r="EF136" i="3"/>
  <c r="EF58" i="3"/>
  <c r="EF132" i="3"/>
  <c r="EF134" i="3"/>
  <c r="X59" i="3"/>
  <c r="FC137" i="3"/>
  <c r="FC55" i="3" s="1"/>
  <c r="FC56" i="3" s="1"/>
  <c r="X134" i="3"/>
  <c r="X57" i="3"/>
  <c r="X133" i="3"/>
  <c r="X60" i="3"/>
  <c r="X132" i="3"/>
  <c r="AS78" i="3"/>
  <c r="X136" i="3"/>
  <c r="BN59" i="3"/>
  <c r="BN57" i="3"/>
  <c r="BN132" i="3"/>
  <c r="BN134" i="3"/>
  <c r="CL52" i="3"/>
  <c r="BN60" i="3"/>
  <c r="BN136" i="3"/>
  <c r="BN58" i="3"/>
  <c r="AR130" i="3"/>
  <c r="BM130" i="3"/>
  <c r="BM64" i="3" s="1"/>
  <c r="CM137" i="3"/>
  <c r="CM55" i="3" s="1"/>
  <c r="CM132" i="3" s="1"/>
  <c r="DJ53" i="3"/>
  <c r="DJ54" i="3"/>
  <c r="DJ17" i="3"/>
  <c r="EE58" i="3"/>
  <c r="X24" i="3"/>
  <c r="FC112" i="3"/>
  <c r="FC12" i="3" s="1"/>
  <c r="X23" i="3"/>
  <c r="DJ51" i="3"/>
  <c r="DJ52" i="3"/>
  <c r="X25" i="3"/>
  <c r="CL78" i="3"/>
  <c r="CM127" i="3"/>
  <c r="CL49" i="3"/>
  <c r="CL51" i="3"/>
  <c r="CL53" i="3"/>
  <c r="CL54" i="3"/>
  <c r="Y137" i="3"/>
  <c r="Y55" i="3" s="1"/>
  <c r="Y132" i="3" s="1"/>
  <c r="AS50" i="3"/>
  <c r="AS52" i="3"/>
  <c r="AS51" i="3"/>
  <c r="AS49" i="3"/>
  <c r="AS54" i="3"/>
  <c r="W17" i="3"/>
  <c r="CM112" i="3"/>
  <c r="CM17" i="3" s="1"/>
  <c r="CM142" i="3"/>
  <c r="CM79" i="3" s="1"/>
  <c r="DK127" i="3"/>
  <c r="DK112" i="3"/>
  <c r="DK17" i="3" s="1"/>
  <c r="CM115" i="3"/>
  <c r="CM52" i="3" s="1"/>
  <c r="AR29" i="16"/>
  <c r="W49" i="3"/>
  <c r="FC24" i="3"/>
  <c r="W51" i="3"/>
  <c r="W53" i="3"/>
  <c r="BN17" i="3"/>
  <c r="FC115" i="3"/>
  <c r="FC50" i="3" s="1"/>
  <c r="Y142" i="3"/>
  <c r="Y78" i="3" s="1"/>
  <c r="EE136" i="3"/>
  <c r="EE134" i="3"/>
  <c r="EE57" i="3"/>
  <c r="EE135" i="3"/>
  <c r="EE56" i="3"/>
  <c r="EE132" i="3"/>
  <c r="EE59" i="3"/>
  <c r="EE60" i="3"/>
  <c r="DK115" i="3"/>
  <c r="DK51" i="3" s="1"/>
  <c r="FB53" i="3"/>
  <c r="FB50" i="3"/>
  <c r="FB54" i="3"/>
  <c r="FB51" i="3"/>
  <c r="FB52" i="3"/>
  <c r="FB49" i="3"/>
  <c r="FB24" i="3"/>
  <c r="FB23" i="3"/>
  <c r="FB25" i="3"/>
  <c r="FB26" i="3"/>
  <c r="CN128" i="3"/>
  <c r="EF53" i="3"/>
  <c r="EF50" i="3"/>
  <c r="EF54" i="3"/>
  <c r="EF52" i="3"/>
  <c r="EF49" i="3"/>
  <c r="EF51" i="3"/>
  <c r="BQ70" i="3"/>
  <c r="FB12" i="3"/>
  <c r="FB17" i="3"/>
  <c r="DL128" i="3"/>
  <c r="EH78" i="3"/>
  <c r="EH79" i="3"/>
  <c r="BP126" i="3"/>
  <c r="BP120" i="3"/>
  <c r="BP129" i="3"/>
  <c r="BP127" i="3" s="1"/>
  <c r="BP131" i="3"/>
  <c r="BP143" i="3"/>
  <c r="EH137" i="3"/>
  <c r="EH55" i="3" s="1"/>
  <c r="EH59" i="3" s="1"/>
  <c r="EG112" i="3"/>
  <c r="BO137" i="3"/>
  <c r="BO55" i="3" s="1"/>
  <c r="BO56" i="3" s="1"/>
  <c r="FD142" i="3"/>
  <c r="FC127" i="3"/>
  <c r="BQ120" i="3"/>
  <c r="Z125" i="3"/>
  <c r="DL114" i="3"/>
  <c r="Z126" i="3"/>
  <c r="Z140" i="3"/>
  <c r="Z143" i="3"/>
  <c r="Z142" i="3" s="1"/>
  <c r="Z78" i="3" s="1"/>
  <c r="AT128" i="3"/>
  <c r="AT114" i="3"/>
  <c r="Z117" i="3"/>
  <c r="BP114" i="3"/>
  <c r="AT139" i="3"/>
  <c r="Z114" i="3"/>
  <c r="BP117" i="3"/>
  <c r="AT120" i="3"/>
  <c r="FE116" i="3"/>
  <c r="BQ126" i="3"/>
  <c r="DL144" i="3"/>
  <c r="BP144" i="3"/>
  <c r="BP118" i="3"/>
  <c r="AT123" i="3"/>
  <c r="Z138" i="3"/>
  <c r="Z119" i="3"/>
  <c r="AT67" i="3"/>
  <c r="BQ125" i="3"/>
  <c r="BQ117" i="3"/>
  <c r="CN117" i="3"/>
  <c r="Z123" i="3"/>
  <c r="Z131" i="3"/>
  <c r="AU117" i="3"/>
  <c r="BP138" i="3"/>
  <c r="AT116" i="3"/>
  <c r="BQ143" i="3"/>
  <c r="FE118" i="3"/>
  <c r="Z141" i="3"/>
  <c r="EI141" i="3"/>
  <c r="AT68" i="3"/>
  <c r="DL67" i="3"/>
  <c r="FE125" i="3"/>
  <c r="Z116" i="3"/>
  <c r="EI128" i="3"/>
  <c r="BQ144" i="3"/>
  <c r="DL124" i="3"/>
  <c r="FE124" i="3"/>
  <c r="Z118" i="3"/>
  <c r="BP68" i="3"/>
  <c r="BQ116" i="3"/>
  <c r="BQ119" i="3"/>
  <c r="Z71" i="3"/>
  <c r="DL123" i="3"/>
  <c r="DL119" i="3"/>
  <c r="FE138" i="3"/>
  <c r="EI113" i="3"/>
  <c r="BP121" i="3"/>
  <c r="BP113" i="3"/>
  <c r="AT140" i="3"/>
  <c r="AT71" i="3"/>
  <c r="BQ113" i="3"/>
  <c r="DL116" i="3"/>
  <c r="EI124" i="3"/>
  <c r="BP140" i="3"/>
  <c r="BP124" i="3"/>
  <c r="AT129" i="3"/>
  <c r="AT126" i="3"/>
  <c r="DL139" i="3"/>
  <c r="CN123" i="3"/>
  <c r="DL126" i="3"/>
  <c r="FE131" i="3"/>
  <c r="DL71" i="3"/>
  <c r="DL69" i="3"/>
  <c r="Z70" i="3"/>
  <c r="AU128" i="3"/>
  <c r="AU114" i="3"/>
  <c r="AU129" i="3"/>
  <c r="DL113" i="3"/>
  <c r="DL117" i="3"/>
  <c r="DL143" i="3"/>
  <c r="FE119" i="3"/>
  <c r="Z69" i="3"/>
  <c r="AU126" i="3"/>
  <c r="AU113" i="3"/>
  <c r="AU138" i="3"/>
  <c r="AU119" i="3"/>
  <c r="EG127" i="3"/>
  <c r="AU67" i="3"/>
  <c r="AU141" i="3"/>
  <c r="DL70" i="3"/>
  <c r="EH112" i="3"/>
  <c r="DL138" i="3"/>
  <c r="DL121" i="3"/>
  <c r="FE120" i="3"/>
  <c r="Z124" i="3"/>
  <c r="Z120" i="3"/>
  <c r="Z121" i="3"/>
  <c r="AU118" i="3"/>
  <c r="AU143" i="3"/>
  <c r="BP119" i="3"/>
  <c r="BP141" i="3"/>
  <c r="AT70" i="3"/>
  <c r="AT66" i="3"/>
  <c r="BQ140" i="3"/>
  <c r="DL131" i="3"/>
  <c r="DL141" i="3"/>
  <c r="DL125" i="3"/>
  <c r="AU116" i="3"/>
  <c r="AU68" i="3"/>
  <c r="AT138" i="3"/>
  <c r="W79" i="3"/>
  <c r="W78" i="3"/>
  <c r="EI67" i="3"/>
  <c r="EI66" i="3"/>
  <c r="BQ138" i="3"/>
  <c r="BQ71" i="3"/>
  <c r="BQ121" i="3"/>
  <c r="EG142" i="3"/>
  <c r="AS26" i="3"/>
  <c r="AS25" i="3"/>
  <c r="AS23" i="3"/>
  <c r="AS24" i="3"/>
  <c r="CN71" i="3"/>
  <c r="CN114" i="3"/>
  <c r="CN144" i="3"/>
  <c r="CN119" i="3"/>
  <c r="CN126" i="3"/>
  <c r="CN143" i="3"/>
  <c r="DL66" i="3"/>
  <c r="FE67" i="3"/>
  <c r="FE69" i="3"/>
  <c r="EI71" i="3"/>
  <c r="EI116" i="3"/>
  <c r="BP123" i="3"/>
  <c r="BP125" i="3"/>
  <c r="BP66" i="3"/>
  <c r="BQ131" i="3"/>
  <c r="BQ118" i="3"/>
  <c r="BQ67" i="3"/>
  <c r="DK137" i="3"/>
  <c r="DK55" i="3" s="1"/>
  <c r="CN67" i="3"/>
  <c r="CN141" i="3"/>
  <c r="CN131" i="3"/>
  <c r="BP70" i="3"/>
  <c r="BP67" i="3"/>
  <c r="BQ68" i="3"/>
  <c r="CN121" i="3"/>
  <c r="CN66" i="3"/>
  <c r="FE68" i="3"/>
  <c r="EI69" i="3"/>
  <c r="AU69" i="3"/>
  <c r="CN138" i="3"/>
  <c r="EI70" i="3"/>
  <c r="BQ69" i="3"/>
  <c r="BQ141" i="3"/>
  <c r="BQ124" i="3"/>
  <c r="BQ122" i="3" s="1"/>
  <c r="BQ114" i="3"/>
  <c r="BO142" i="3"/>
  <c r="CN125" i="3"/>
  <c r="CN113" i="3"/>
  <c r="CN124" i="3"/>
  <c r="DL120" i="3"/>
  <c r="DL140" i="3"/>
  <c r="DL129" i="3"/>
  <c r="FE123" i="3"/>
  <c r="Z128" i="3"/>
  <c r="Z139" i="3"/>
  <c r="Z67" i="3"/>
  <c r="EI121" i="3"/>
  <c r="AU70" i="3"/>
  <c r="AU66" i="3"/>
  <c r="BP116" i="3"/>
  <c r="BP139" i="3"/>
  <c r="BP71" i="3"/>
  <c r="EH127" i="3"/>
  <c r="BQ129" i="3"/>
  <c r="BQ127" i="3" s="1"/>
  <c r="BQ123" i="3"/>
  <c r="BQ139" i="3"/>
  <c r="AS17" i="3"/>
  <c r="AS12" i="3"/>
  <c r="AS12" i="16" s="1"/>
  <c r="BR28" i="3"/>
  <c r="BR73" i="3"/>
  <c r="BR76" i="3"/>
  <c r="BR47" i="3"/>
  <c r="BR13" i="3"/>
  <c r="BR77" i="3"/>
  <c r="BR42" i="3"/>
  <c r="BR40" i="3"/>
  <c r="BR39" i="3"/>
  <c r="BR27" i="3"/>
  <c r="BR44" i="3"/>
  <c r="BR35" i="3"/>
  <c r="BR31" i="3"/>
  <c r="BR32" i="3" s="1"/>
  <c r="BR29" i="3"/>
  <c r="BR10" i="3"/>
  <c r="BR124" i="3" s="1"/>
  <c r="BR20" i="3"/>
  <c r="BP19" i="16" s="1"/>
  <c r="BR18" i="3"/>
  <c r="BR17" i="16" s="1"/>
  <c r="BR80" i="3"/>
  <c r="BR75" i="3"/>
  <c r="BR72" i="3"/>
  <c r="BR48" i="3"/>
  <c r="BR15" i="3"/>
  <c r="BR16" i="3" s="1"/>
  <c r="BR43" i="3"/>
  <c r="BR41" i="3"/>
  <c r="BR65" i="3"/>
  <c r="BR71" i="3" s="1"/>
  <c r="BR45" i="3"/>
  <c r="BR33" i="3"/>
  <c r="BR30" i="3"/>
  <c r="BR14" i="3"/>
  <c r="BR21" i="3"/>
  <c r="BR19" i="3"/>
  <c r="BP18" i="16" s="1"/>
  <c r="BR97" i="3"/>
  <c r="BR38" i="3"/>
  <c r="BR85" i="3"/>
  <c r="BR83" i="3"/>
  <c r="BR84" i="3"/>
  <c r="BR81" i="3"/>
  <c r="BR86" i="3"/>
  <c r="BR82" i="3"/>
  <c r="BP9" i="16"/>
  <c r="CO83" i="3"/>
  <c r="CO84" i="3"/>
  <c r="CO86" i="3"/>
  <c r="CO81" i="3"/>
  <c r="CO82" i="3"/>
  <c r="CO85" i="3"/>
  <c r="CO47" i="3"/>
  <c r="CO41" i="3"/>
  <c r="CO10" i="3"/>
  <c r="CO129" i="3" s="1"/>
  <c r="CO38" i="3"/>
  <c r="CO19" i="3"/>
  <c r="CO13" i="3"/>
  <c r="CO43" i="3"/>
  <c r="CO27" i="3"/>
  <c r="CO15" i="3"/>
  <c r="CO16" i="3" s="1"/>
  <c r="CO72" i="3"/>
  <c r="CO29" i="3"/>
  <c r="CO28" i="3"/>
  <c r="CO75" i="3"/>
  <c r="CO77" i="3"/>
  <c r="CO35" i="3"/>
  <c r="CO80" i="3"/>
  <c r="CO65" i="3"/>
  <c r="CO71" i="3" s="1"/>
  <c r="CO45" i="3"/>
  <c r="CO39" i="3"/>
  <c r="CO48" i="3"/>
  <c r="CO42" i="3"/>
  <c r="CO40" i="3"/>
  <c r="CO18" i="3"/>
  <c r="CO17" i="16" s="1"/>
  <c r="CO33" i="3"/>
  <c r="CO20" i="3"/>
  <c r="CO30" i="3"/>
  <c r="CO21" i="3"/>
  <c r="CO22" i="3" s="1"/>
  <c r="CO14" i="3"/>
  <c r="CO44" i="3"/>
  <c r="CO76" i="3"/>
  <c r="CO73" i="3"/>
  <c r="CO97" i="3"/>
  <c r="CO31" i="3"/>
  <c r="CO32" i="3" s="1"/>
  <c r="AA77" i="3"/>
  <c r="AA72" i="3"/>
  <c r="AA97" i="3"/>
  <c r="AA20" i="3"/>
  <c r="AA27" i="3"/>
  <c r="AA48" i="3"/>
  <c r="AA80" i="3"/>
  <c r="AA40" i="3"/>
  <c r="AA35" i="3"/>
  <c r="AA39" i="3"/>
  <c r="AA42" i="3"/>
  <c r="AA15" i="3"/>
  <c r="AA16" i="3" s="1"/>
  <c r="AA21" i="3"/>
  <c r="AA22" i="3" s="1"/>
  <c r="AA29" i="3"/>
  <c r="AA14" i="3"/>
  <c r="AA13" i="3"/>
  <c r="AA28" i="3"/>
  <c r="AA31" i="3"/>
  <c r="AA32" i="3" s="1"/>
  <c r="AA75" i="3"/>
  <c r="AA76" i="3"/>
  <c r="AA43" i="3"/>
  <c r="AA41" i="3"/>
  <c r="AA65" i="3"/>
  <c r="AA67" i="3" s="1"/>
  <c r="AA10" i="3"/>
  <c r="AA139" i="3" s="1"/>
  <c r="AA30" i="3"/>
  <c r="AA73" i="3"/>
  <c r="AA33" i="3"/>
  <c r="AA47" i="3"/>
  <c r="AA19" i="3"/>
  <c r="AA38" i="3"/>
  <c r="AA18" i="3"/>
  <c r="AA45" i="3"/>
  <c r="AA44" i="3"/>
  <c r="AA84" i="3"/>
  <c r="AA81" i="3"/>
  <c r="AA83" i="3"/>
  <c r="AA82" i="3"/>
  <c r="AA86" i="3"/>
  <c r="AA85" i="3"/>
  <c r="FE126" i="3"/>
  <c r="EI131" i="3"/>
  <c r="EI117" i="3"/>
  <c r="EG115" i="3"/>
  <c r="FD115" i="3"/>
  <c r="Y115" i="3"/>
  <c r="FF43" i="3"/>
  <c r="FF29" i="3"/>
  <c r="FF77" i="3"/>
  <c r="FF19" i="3"/>
  <c r="FF41" i="3"/>
  <c r="FF76" i="3"/>
  <c r="FF38" i="3"/>
  <c r="FF35" i="3"/>
  <c r="FF14" i="3"/>
  <c r="FF47" i="3"/>
  <c r="FF40" i="3"/>
  <c r="FF13" i="3"/>
  <c r="FF65" i="3"/>
  <c r="FF68" i="3" s="1"/>
  <c r="FF15" i="3"/>
  <c r="FF16" i="3" s="1"/>
  <c r="FF75" i="3"/>
  <c r="FF45" i="3"/>
  <c r="FF44" i="3"/>
  <c r="FF73" i="3"/>
  <c r="FF33" i="3"/>
  <c r="FF21" i="3"/>
  <c r="FF22" i="3" s="1"/>
  <c r="FF31" i="3"/>
  <c r="FF32" i="3" s="1"/>
  <c r="FF42" i="3"/>
  <c r="FF72" i="3"/>
  <c r="FF18" i="3"/>
  <c r="FF97" i="3"/>
  <c r="FF48" i="3"/>
  <c r="FF28" i="3"/>
  <c r="FF27" i="3"/>
  <c r="FF80" i="3"/>
  <c r="FF39" i="3"/>
  <c r="FF20" i="3"/>
  <c r="FF10" i="3"/>
  <c r="FF140" i="3" s="1"/>
  <c r="FF30" i="3"/>
  <c r="FF83" i="3"/>
  <c r="FF82" i="3"/>
  <c r="FF85" i="3"/>
  <c r="FF81" i="3"/>
  <c r="FF86" i="3"/>
  <c r="FF84" i="3"/>
  <c r="EJ110" i="3"/>
  <c r="EJ9" i="3" s="1"/>
  <c r="CN139" i="3"/>
  <c r="CN118" i="3"/>
  <c r="CN140" i="3"/>
  <c r="FE143" i="3"/>
  <c r="FE142" i="3" s="1"/>
  <c r="FE114" i="3"/>
  <c r="FE70" i="3"/>
  <c r="EI138" i="3"/>
  <c r="AU121" i="3"/>
  <c r="AU120" i="3"/>
  <c r="AU124" i="3"/>
  <c r="AT124" i="3"/>
  <c r="AT121" i="3"/>
  <c r="AT118" i="3"/>
  <c r="BS76" i="3"/>
  <c r="BS73" i="3"/>
  <c r="BS75" i="3"/>
  <c r="BS48" i="3"/>
  <c r="BS97" i="3"/>
  <c r="BS45" i="3"/>
  <c r="BS27" i="3"/>
  <c r="BS20" i="3"/>
  <c r="BS18" i="3"/>
  <c r="BS17" i="16" s="1"/>
  <c r="BS29" i="3"/>
  <c r="BS77" i="3"/>
  <c r="BS65" i="3"/>
  <c r="BS70" i="3" s="1"/>
  <c r="BS80" i="3"/>
  <c r="BS28" i="3"/>
  <c r="BS44" i="3"/>
  <c r="BS21" i="3"/>
  <c r="BS22" i="3" s="1"/>
  <c r="BS19" i="3"/>
  <c r="BS72" i="3"/>
  <c r="BS13" i="3"/>
  <c r="BS43" i="3"/>
  <c r="BS39" i="3"/>
  <c r="BS85" i="3"/>
  <c r="BS35" i="3"/>
  <c r="BS38" i="3"/>
  <c r="BS42" i="3"/>
  <c r="BS14" i="3"/>
  <c r="BS81" i="3"/>
  <c r="BS33" i="3"/>
  <c r="BS15" i="3"/>
  <c r="BS16" i="3" s="1"/>
  <c r="BS83" i="3"/>
  <c r="BS41" i="3"/>
  <c r="BS10" i="3"/>
  <c r="BS138" i="3" s="1"/>
  <c r="BS31" i="3"/>
  <c r="BS32" i="3" s="1"/>
  <c r="BS47" i="3"/>
  <c r="BS86" i="3"/>
  <c r="BS40" i="3"/>
  <c r="BS82" i="3"/>
  <c r="BS30" i="3"/>
  <c r="BS84" i="3"/>
  <c r="FG110" i="3"/>
  <c r="FG9" i="3" s="1"/>
  <c r="FE113" i="3"/>
  <c r="FE129" i="3"/>
  <c r="FE128" i="3"/>
  <c r="EI139" i="3"/>
  <c r="EI125" i="3"/>
  <c r="EI114" i="3"/>
  <c r="AU144" i="3"/>
  <c r="AU123" i="3"/>
  <c r="FD137" i="3"/>
  <c r="FD55" i="3" s="1"/>
  <c r="AT119" i="3"/>
  <c r="AT143" i="3"/>
  <c r="AT142" i="3" s="1"/>
  <c r="AT113" i="3"/>
  <c r="DM18" i="3"/>
  <c r="DM48" i="3"/>
  <c r="DM39" i="3"/>
  <c r="DM21" i="3"/>
  <c r="DM22" i="3" s="1"/>
  <c r="DM75" i="3"/>
  <c r="DM44" i="3"/>
  <c r="DM14" i="3"/>
  <c r="DM72" i="3"/>
  <c r="DM43" i="3"/>
  <c r="DM41" i="3"/>
  <c r="DM20" i="3"/>
  <c r="DM73" i="3"/>
  <c r="DM29" i="3"/>
  <c r="DM27" i="3"/>
  <c r="DM65" i="3"/>
  <c r="DM71" i="3" s="1"/>
  <c r="DM77" i="3"/>
  <c r="DM45" i="3"/>
  <c r="DM15" i="3"/>
  <c r="DM16" i="3" s="1"/>
  <c r="DM13" i="3"/>
  <c r="DM10" i="3"/>
  <c r="DM141" i="3" s="1"/>
  <c r="DM30" i="3"/>
  <c r="DM28" i="3"/>
  <c r="DM42" i="3"/>
  <c r="DM38" i="3"/>
  <c r="DM19" i="3"/>
  <c r="DM47" i="3"/>
  <c r="DM31" i="3"/>
  <c r="DM32" i="3" s="1"/>
  <c r="DM76" i="3"/>
  <c r="DM97" i="3"/>
  <c r="DM80" i="3"/>
  <c r="DM35" i="3"/>
  <c r="DM40" i="3"/>
  <c r="DM33" i="3"/>
  <c r="DM85" i="3"/>
  <c r="DM81" i="3"/>
  <c r="DM83" i="3"/>
  <c r="DM84" i="3"/>
  <c r="DM86" i="3"/>
  <c r="DM82" i="3"/>
  <c r="CP110" i="3"/>
  <c r="CP9" i="3" s="1"/>
  <c r="AV30" i="3"/>
  <c r="AV75" i="3"/>
  <c r="AV47" i="3"/>
  <c r="AV10" i="3"/>
  <c r="AV143" i="3" s="1"/>
  <c r="AV38" i="3"/>
  <c r="AV73" i="3"/>
  <c r="AV40" i="3"/>
  <c r="AV29" i="3"/>
  <c r="AV80" i="3"/>
  <c r="AV13" i="3"/>
  <c r="AV97" i="3"/>
  <c r="AV35" i="3"/>
  <c r="AV19" i="3"/>
  <c r="AV44" i="3"/>
  <c r="AV28" i="3"/>
  <c r="AV42" i="3"/>
  <c r="AV21" i="3"/>
  <c r="AV22" i="3" s="1"/>
  <c r="AV15" i="3"/>
  <c r="AV16" i="3" s="1"/>
  <c r="AV39" i="3"/>
  <c r="AV77" i="3"/>
  <c r="AV72" i="3"/>
  <c r="AV31" i="3"/>
  <c r="AV32" i="3" s="1"/>
  <c r="AV76" i="3"/>
  <c r="AV48" i="3"/>
  <c r="AV45" i="3"/>
  <c r="AV14" i="3"/>
  <c r="AV41" i="3"/>
  <c r="AV33" i="3"/>
  <c r="AV27" i="3"/>
  <c r="AV65" i="3"/>
  <c r="AV70" i="3" s="1"/>
  <c r="AV20" i="3"/>
  <c r="AV18" i="3"/>
  <c r="AV17" i="16" s="1"/>
  <c r="AV43" i="3"/>
  <c r="AV85" i="3"/>
  <c r="AV81" i="3"/>
  <c r="AV84" i="3"/>
  <c r="AV83" i="3"/>
  <c r="AV86" i="3"/>
  <c r="AV82" i="3"/>
  <c r="CN69" i="3"/>
  <c r="CN120" i="3"/>
  <c r="CN129" i="3"/>
  <c r="FE141" i="3"/>
  <c r="FE121" i="3"/>
  <c r="FE71" i="3"/>
  <c r="Z129" i="3"/>
  <c r="Z113" i="3"/>
  <c r="Z66" i="3"/>
  <c r="Y112" i="3"/>
  <c r="EI123" i="3"/>
  <c r="EI120" i="3"/>
  <c r="EI129" i="3"/>
  <c r="AU139" i="3"/>
  <c r="AU125" i="3"/>
  <c r="AU131" i="3"/>
  <c r="FB56" i="3"/>
  <c r="FB57" i="3"/>
  <c r="FB60" i="3"/>
  <c r="FB58" i="3"/>
  <c r="FB133" i="3"/>
  <c r="FB59" i="3"/>
  <c r="FB134" i="3"/>
  <c r="FB132" i="3"/>
  <c r="FB135" i="3"/>
  <c r="FB136" i="3"/>
  <c r="AT141" i="3"/>
  <c r="AT131" i="3"/>
  <c r="AT125" i="3"/>
  <c r="AT117" i="3"/>
  <c r="CN68" i="3"/>
  <c r="EI118" i="3"/>
  <c r="EI119" i="3"/>
  <c r="EH115" i="3"/>
  <c r="BO112" i="3"/>
  <c r="AT22" i="3"/>
  <c r="AR20" i="16"/>
  <c r="FE139" i="3"/>
  <c r="FE117" i="3"/>
  <c r="FE140" i="3"/>
  <c r="EI144" i="3"/>
  <c r="EI143" i="3"/>
  <c r="EI126" i="3"/>
  <c r="BO115" i="3"/>
  <c r="B15" i="6"/>
  <c r="C15" i="6" s="1"/>
  <c r="AU98" i="16"/>
  <c r="AU94" i="16"/>
  <c r="AU97" i="16"/>
  <c r="AU36" i="16"/>
  <c r="AU99" i="16"/>
  <c r="AU96" i="16"/>
  <c r="AU95" i="16"/>
  <c r="Y101" i="16"/>
  <c r="AE6" i="16"/>
  <c r="FM6" i="16"/>
  <c r="BY6" i="16"/>
  <c r="BB6" i="16"/>
  <c r="CV6" i="16"/>
  <c r="DS6" i="16"/>
  <c r="EP6" i="16"/>
  <c r="CQ6" i="3"/>
  <c r="CQ110" i="3" s="1"/>
  <c r="CQ9" i="3" s="1"/>
  <c r="AW6" i="3"/>
  <c r="AW110" i="3" s="1"/>
  <c r="AW9" i="3" s="1"/>
  <c r="AB6" i="3"/>
  <c r="AB110" i="3" s="1"/>
  <c r="AB9" i="3" s="1"/>
  <c r="EK6" i="3"/>
  <c r="DN6" i="3"/>
  <c r="DN110" i="3" s="1"/>
  <c r="DN9" i="3" s="1"/>
  <c r="FH6" i="3"/>
  <c r="BT6" i="3"/>
  <c r="CN122" i="3" l="1"/>
  <c r="BP122" i="3"/>
  <c r="AU122" i="3"/>
  <c r="Z122" i="3"/>
  <c r="Z24" i="3" s="1"/>
  <c r="EI122" i="3"/>
  <c r="FE122" i="3"/>
  <c r="FE26" i="3" s="1"/>
  <c r="DL122" i="3"/>
  <c r="DL23" i="3" s="1"/>
  <c r="AT122" i="3"/>
  <c r="AT26" i="3" s="1"/>
  <c r="AR24" i="16" s="1"/>
  <c r="FC79" i="3"/>
  <c r="FC17" i="3"/>
  <c r="DI130" i="3"/>
  <c r="DI63" i="3" s="1"/>
  <c r="Y79" i="3"/>
  <c r="ED61" i="3"/>
  <c r="ED62" i="3"/>
  <c r="ED63" i="3"/>
  <c r="ED64" i="3"/>
  <c r="DL142" i="3"/>
  <c r="DL79" i="3" s="1"/>
  <c r="DH64" i="3"/>
  <c r="DH61" i="3"/>
  <c r="DH62" i="3"/>
  <c r="CK61" i="3"/>
  <c r="CK62" i="3"/>
  <c r="CK63" i="3"/>
  <c r="FG88" i="3"/>
  <c r="DN88" i="3"/>
  <c r="CP88" i="3"/>
  <c r="EJ88" i="3"/>
  <c r="CQ88" i="3"/>
  <c r="AB88" i="3"/>
  <c r="BM63" i="3"/>
  <c r="BM62" i="3"/>
  <c r="AQ62" i="3"/>
  <c r="AQ63" i="3"/>
  <c r="AQ64" i="3"/>
  <c r="AR64" i="3"/>
  <c r="AR63" i="3"/>
  <c r="AR62" i="3"/>
  <c r="AP64" i="3"/>
  <c r="AP63" i="3"/>
  <c r="AP62" i="3"/>
  <c r="AQ61" i="3"/>
  <c r="BM61" i="3"/>
  <c r="AP61" i="3"/>
  <c r="AR61" i="3"/>
  <c r="AW88" i="3"/>
  <c r="FD12" i="3"/>
  <c r="Y25" i="3"/>
  <c r="Y23" i="3"/>
  <c r="EH25" i="3"/>
  <c r="EH23" i="3"/>
  <c r="FC23" i="3"/>
  <c r="FC25" i="3"/>
  <c r="FC26" i="3"/>
  <c r="EH24" i="3"/>
  <c r="AW100" i="3"/>
  <c r="AW99" i="3"/>
  <c r="AW101" i="3"/>
  <c r="AW104" i="3"/>
  <c r="AW103" i="3"/>
  <c r="AW102" i="3"/>
  <c r="AW98" i="3"/>
  <c r="AW105" i="3"/>
  <c r="FG101" i="3"/>
  <c r="FG99" i="3"/>
  <c r="FG98" i="3"/>
  <c r="FG100" i="3"/>
  <c r="FG104" i="3"/>
  <c r="FG103" i="3"/>
  <c r="FG102" i="3"/>
  <c r="FG105" i="3"/>
  <c r="DN101" i="3"/>
  <c r="DN100" i="3"/>
  <c r="DN99" i="3"/>
  <c r="DN98" i="3"/>
  <c r="DN105" i="3"/>
  <c r="DN104" i="3"/>
  <c r="DN103" i="3"/>
  <c r="DN102" i="3"/>
  <c r="CQ98" i="3"/>
  <c r="CQ101" i="3"/>
  <c r="CQ99" i="3"/>
  <c r="CQ102" i="3"/>
  <c r="CQ100" i="3"/>
  <c r="CQ104" i="3"/>
  <c r="CQ105" i="3"/>
  <c r="CQ103" i="3"/>
  <c r="CP101" i="3"/>
  <c r="CP100" i="3"/>
  <c r="CP99" i="3"/>
  <c r="CP98" i="3"/>
  <c r="CP105" i="3"/>
  <c r="CP104" i="3"/>
  <c r="CP103" i="3"/>
  <c r="CP102" i="3"/>
  <c r="EJ100" i="3"/>
  <c r="EJ99" i="3"/>
  <c r="EJ98" i="3"/>
  <c r="EJ104" i="3"/>
  <c r="EJ103" i="3"/>
  <c r="EJ102" i="3"/>
  <c r="EJ101" i="3"/>
  <c r="EJ105" i="3"/>
  <c r="AB100" i="3"/>
  <c r="AB99" i="3"/>
  <c r="AB98" i="3"/>
  <c r="AB101" i="3"/>
  <c r="AB105" i="3"/>
  <c r="AB104" i="3"/>
  <c r="AB103" i="3"/>
  <c r="AB102" i="3"/>
  <c r="AW87" i="3"/>
  <c r="AW91" i="3"/>
  <c r="AW90" i="3"/>
  <c r="AW89" i="3"/>
  <c r="AW93" i="3"/>
  <c r="AW92" i="3"/>
  <c r="AW95" i="3"/>
  <c r="AW94" i="3"/>
  <c r="AW96" i="3"/>
  <c r="FG90" i="3"/>
  <c r="FG87" i="3"/>
  <c r="FG89" i="3"/>
  <c r="FG92" i="3"/>
  <c r="FG91" i="3"/>
  <c r="FG96" i="3"/>
  <c r="FG95" i="3"/>
  <c r="FG94" i="3"/>
  <c r="FG93" i="3"/>
  <c r="DN90" i="3"/>
  <c r="DN89" i="3"/>
  <c r="DN87" i="3"/>
  <c r="DN92" i="3"/>
  <c r="DN91" i="3"/>
  <c r="DN95" i="3"/>
  <c r="DN94" i="3"/>
  <c r="DN93" i="3"/>
  <c r="DN96" i="3"/>
  <c r="CQ87" i="3"/>
  <c r="CQ90" i="3"/>
  <c r="CQ89" i="3"/>
  <c r="CQ93" i="3"/>
  <c r="CQ92" i="3"/>
  <c r="CQ91" i="3"/>
  <c r="CQ96" i="3"/>
  <c r="CQ94" i="3"/>
  <c r="CQ95" i="3"/>
  <c r="CP90" i="3"/>
  <c r="CP89" i="3"/>
  <c r="CP87" i="3"/>
  <c r="CP93" i="3"/>
  <c r="CP92" i="3"/>
  <c r="CP91" i="3"/>
  <c r="CP95" i="3"/>
  <c r="CP94" i="3"/>
  <c r="CP96" i="3"/>
  <c r="EJ89" i="3"/>
  <c r="EJ87" i="3"/>
  <c r="EJ93" i="3"/>
  <c r="EJ92" i="3"/>
  <c r="EJ91" i="3"/>
  <c r="EJ90" i="3"/>
  <c r="EJ96" i="3"/>
  <c r="EJ95" i="3"/>
  <c r="EJ94" i="3"/>
  <c r="AB89" i="3"/>
  <c r="AB87" i="3"/>
  <c r="AB93" i="3"/>
  <c r="AB92" i="3"/>
  <c r="AB91" i="3"/>
  <c r="AB90" i="3"/>
  <c r="AB96" i="3"/>
  <c r="AB95" i="3"/>
  <c r="AB94" i="3"/>
  <c r="FC49" i="3"/>
  <c r="BP112" i="3"/>
  <c r="BP12" i="3" s="1"/>
  <c r="FC54" i="3"/>
  <c r="FC53" i="3"/>
  <c r="FC51" i="3"/>
  <c r="FC52" i="3"/>
  <c r="DK50" i="3"/>
  <c r="EH37" i="3"/>
  <c r="EH36" i="3"/>
  <c r="EG37" i="3"/>
  <c r="EG36" i="3"/>
  <c r="FC36" i="3"/>
  <c r="FC37" i="3"/>
  <c r="Y37" i="3"/>
  <c r="Y36" i="3"/>
  <c r="DK37" i="3"/>
  <c r="DK36" i="3"/>
  <c r="BP37" i="3"/>
  <c r="BP36" i="3"/>
  <c r="BQ37" i="3"/>
  <c r="BQ36" i="3"/>
  <c r="CM37" i="3"/>
  <c r="CM36" i="3"/>
  <c r="CN9" i="16"/>
  <c r="CL130" i="3"/>
  <c r="CL64" i="3" s="1"/>
  <c r="CM24" i="3"/>
  <c r="CM25" i="3"/>
  <c r="CM50" i="3"/>
  <c r="DK12" i="3"/>
  <c r="CM49" i="3"/>
  <c r="CM54" i="3"/>
  <c r="CM53" i="3"/>
  <c r="EH60" i="3"/>
  <c r="FC58" i="3"/>
  <c r="EG132" i="3"/>
  <c r="X130" i="3"/>
  <c r="Z127" i="3"/>
  <c r="DK26" i="3"/>
  <c r="DK23" i="3"/>
  <c r="Y26" i="3"/>
  <c r="Z112" i="3"/>
  <c r="Z17" i="3" s="1"/>
  <c r="DK79" i="3"/>
  <c r="EH134" i="3"/>
  <c r="EH57" i="3"/>
  <c r="CM51" i="3"/>
  <c r="EH132" i="3"/>
  <c r="EH136" i="3"/>
  <c r="EH56" i="3"/>
  <c r="EH133" i="3"/>
  <c r="EH58" i="3"/>
  <c r="CN127" i="3"/>
  <c r="EH135" i="3"/>
  <c r="DL112" i="3"/>
  <c r="DL12" i="3" s="1"/>
  <c r="DJ130" i="3"/>
  <c r="DJ63" i="3" s="1"/>
  <c r="BQ24" i="3"/>
  <c r="BO59" i="3"/>
  <c r="W130" i="3"/>
  <c r="FC134" i="3"/>
  <c r="EG56" i="3"/>
  <c r="EG59" i="3"/>
  <c r="FC133" i="3"/>
  <c r="Y133" i="3"/>
  <c r="EG134" i="3"/>
  <c r="FC136" i="3"/>
  <c r="EG133" i="3"/>
  <c r="FC135" i="3"/>
  <c r="FC60" i="3"/>
  <c r="EG58" i="3"/>
  <c r="FC132" i="3"/>
  <c r="FC59" i="3"/>
  <c r="EF130" i="3"/>
  <c r="EG136" i="3"/>
  <c r="EG60" i="3"/>
  <c r="FC57" i="3"/>
  <c r="EG57" i="3"/>
  <c r="DK24" i="3"/>
  <c r="BO136" i="3"/>
  <c r="BO132" i="3"/>
  <c r="AS130" i="3"/>
  <c r="BO133" i="3"/>
  <c r="BO134" i="3"/>
  <c r="BO135" i="3"/>
  <c r="BO58" i="3"/>
  <c r="CM26" i="3"/>
  <c r="BO57" i="3"/>
  <c r="AU142" i="3"/>
  <c r="AU78" i="3" s="1"/>
  <c r="BO60" i="3"/>
  <c r="CM78" i="3"/>
  <c r="DL127" i="3"/>
  <c r="AU112" i="3"/>
  <c r="AU17" i="3" s="1"/>
  <c r="CM133" i="3"/>
  <c r="CM58" i="3"/>
  <c r="CM134" i="3"/>
  <c r="CM12" i="3"/>
  <c r="CM135" i="3"/>
  <c r="CM57" i="3"/>
  <c r="CM136" i="3"/>
  <c r="CM60" i="3"/>
  <c r="BN130" i="3"/>
  <c r="BN64" i="3" s="1"/>
  <c r="CM56" i="3"/>
  <c r="CM59" i="3"/>
  <c r="AU127" i="3"/>
  <c r="DL115" i="3"/>
  <c r="DL51" i="3" s="1"/>
  <c r="BP142" i="3"/>
  <c r="BP79" i="3" s="1"/>
  <c r="EI127" i="3"/>
  <c r="CN115" i="3"/>
  <c r="CN50" i="3" s="1"/>
  <c r="AT112" i="3"/>
  <c r="AT17" i="3" s="1"/>
  <c r="AR16" i="16" s="1"/>
  <c r="BP137" i="3"/>
  <c r="BP55" i="3" s="1"/>
  <c r="BP56" i="3" s="1"/>
  <c r="Y59" i="3"/>
  <c r="AU137" i="3"/>
  <c r="AU55" i="3" s="1"/>
  <c r="AU135" i="3" s="1"/>
  <c r="Y57" i="3"/>
  <c r="Y60" i="3"/>
  <c r="Y56" i="3"/>
  <c r="EI112" i="3"/>
  <c r="EI17" i="3" s="1"/>
  <c r="Y136" i="3"/>
  <c r="Y58" i="3"/>
  <c r="Y135" i="3"/>
  <c r="Y134" i="3"/>
  <c r="AT127" i="3"/>
  <c r="CN137" i="3"/>
  <c r="CN55" i="3" s="1"/>
  <c r="CN57" i="3" s="1"/>
  <c r="BQ115" i="3"/>
  <c r="BQ51" i="3" s="1"/>
  <c r="DL137" i="3"/>
  <c r="DL55" i="3" s="1"/>
  <c r="DL57" i="3" s="1"/>
  <c r="AT137" i="3"/>
  <c r="AT55" i="3" s="1"/>
  <c r="AT56" i="3" s="1"/>
  <c r="AR50" i="16" s="1"/>
  <c r="Z115" i="3"/>
  <c r="Z49" i="3" s="1"/>
  <c r="BP115" i="3"/>
  <c r="BP53" i="3" s="1"/>
  <c r="BR143" i="3"/>
  <c r="BR121" i="3"/>
  <c r="CN112" i="3"/>
  <c r="CN17" i="3" s="1"/>
  <c r="CO141" i="3"/>
  <c r="CO143" i="3"/>
  <c r="CO117" i="3"/>
  <c r="Z137" i="3"/>
  <c r="Z55" i="3" s="1"/>
  <c r="Z135" i="3" s="1"/>
  <c r="BQ112" i="3"/>
  <c r="BQ12" i="3" s="1"/>
  <c r="AT115" i="3"/>
  <c r="AT52" i="3" s="1"/>
  <c r="AR46" i="16" s="1"/>
  <c r="EE130" i="3"/>
  <c r="AA120" i="3"/>
  <c r="AU115" i="3"/>
  <c r="AU51" i="3" s="1"/>
  <c r="DK54" i="3"/>
  <c r="DK52" i="3"/>
  <c r="DK53" i="3"/>
  <c r="DK49" i="3"/>
  <c r="AA126" i="3"/>
  <c r="BR119" i="3"/>
  <c r="BR120" i="3"/>
  <c r="BR117" i="3"/>
  <c r="BR113" i="3"/>
  <c r="BS67" i="3"/>
  <c r="BR128" i="3"/>
  <c r="CO126" i="3"/>
  <c r="Z79" i="3"/>
  <c r="CO119" i="3"/>
  <c r="CN142" i="3"/>
  <c r="EH12" i="3"/>
  <c r="EH17" i="3"/>
  <c r="EG24" i="3"/>
  <c r="EG25" i="3"/>
  <c r="EG23" i="3"/>
  <c r="EG26" i="3"/>
  <c r="FD79" i="3"/>
  <c r="FD78" i="3"/>
  <c r="EG52" i="3"/>
  <c r="EG50" i="3"/>
  <c r="EG54" i="3"/>
  <c r="EG49" i="3"/>
  <c r="EG51" i="3"/>
  <c r="EG53" i="3"/>
  <c r="EG12" i="3"/>
  <c r="EG17" i="3"/>
  <c r="EH51" i="3"/>
  <c r="EH52" i="3"/>
  <c r="EH53" i="3"/>
  <c r="EH50" i="3"/>
  <c r="EH49" i="3"/>
  <c r="EH54" i="3"/>
  <c r="FE79" i="3"/>
  <c r="FE78" i="3"/>
  <c r="EG79" i="3"/>
  <c r="EG78" i="3"/>
  <c r="FD54" i="3"/>
  <c r="FD52" i="3"/>
  <c r="FD50" i="3"/>
  <c r="FD49" i="3"/>
  <c r="FD51" i="3"/>
  <c r="FD53" i="3"/>
  <c r="FD26" i="3"/>
  <c r="FD23" i="3"/>
  <c r="FD24" i="3"/>
  <c r="FD25" i="3"/>
  <c r="CO120" i="3"/>
  <c r="CO123" i="3"/>
  <c r="CO144" i="3"/>
  <c r="CO114" i="3"/>
  <c r="CO128" i="3"/>
  <c r="CO127" i="3" s="1"/>
  <c r="CO116" i="3"/>
  <c r="CO139" i="3"/>
  <c r="BR125" i="3"/>
  <c r="BR139" i="3"/>
  <c r="BR114" i="3"/>
  <c r="BR140" i="3"/>
  <c r="BR144" i="3"/>
  <c r="BR118" i="3"/>
  <c r="DM131" i="3"/>
  <c r="BR70" i="3"/>
  <c r="BR69" i="3"/>
  <c r="BR68" i="3"/>
  <c r="DM129" i="3"/>
  <c r="DM68" i="3"/>
  <c r="FF121" i="3"/>
  <c r="FF120" i="3"/>
  <c r="FF143" i="3"/>
  <c r="FF139" i="3"/>
  <c r="FF144" i="3"/>
  <c r="FF131" i="3"/>
  <c r="FF117" i="3"/>
  <c r="FF71" i="3"/>
  <c r="AA71" i="3"/>
  <c r="FF126" i="3"/>
  <c r="FF141" i="3"/>
  <c r="FF116" i="3"/>
  <c r="DM69" i="3"/>
  <c r="AA140" i="3"/>
  <c r="DM113" i="3"/>
  <c r="AA125" i="3"/>
  <c r="DM114" i="3"/>
  <c r="FE112" i="3"/>
  <c r="FF70" i="3"/>
  <c r="FF118" i="3"/>
  <c r="AA119" i="3"/>
  <c r="AA117" i="3"/>
  <c r="CO118" i="3"/>
  <c r="CO138" i="3"/>
  <c r="CO70" i="3"/>
  <c r="BR138" i="3"/>
  <c r="BR116" i="3"/>
  <c r="AA121" i="3"/>
  <c r="AA128" i="3"/>
  <c r="BQ142" i="3"/>
  <c r="DM128" i="3"/>
  <c r="DM127" i="3" s="1"/>
  <c r="AA118" i="3"/>
  <c r="AA141" i="3"/>
  <c r="CO69" i="3"/>
  <c r="CO121" i="3"/>
  <c r="CO124" i="3"/>
  <c r="AA129" i="3"/>
  <c r="AA131" i="3"/>
  <c r="CO67" i="3"/>
  <c r="DM138" i="3"/>
  <c r="DM116" i="3"/>
  <c r="FF129" i="3"/>
  <c r="AA114" i="3"/>
  <c r="AA66" i="3"/>
  <c r="BR67" i="3"/>
  <c r="BR123" i="3"/>
  <c r="BR131" i="3"/>
  <c r="DM121" i="3"/>
  <c r="AA68" i="3"/>
  <c r="DM144" i="3"/>
  <c r="EI115" i="3"/>
  <c r="DM124" i="3"/>
  <c r="EI142" i="3"/>
  <c r="DM139" i="3"/>
  <c r="DM119" i="3"/>
  <c r="AA70" i="3"/>
  <c r="AV71" i="3"/>
  <c r="CN24" i="3"/>
  <c r="AV69" i="3"/>
  <c r="FE115" i="3"/>
  <c r="DM126" i="3"/>
  <c r="DM118" i="3"/>
  <c r="BS144" i="3"/>
  <c r="FE137" i="3"/>
  <c r="FE55" i="3" s="1"/>
  <c r="FE136" i="3" s="1"/>
  <c r="DM117" i="3"/>
  <c r="DM140" i="3"/>
  <c r="BS128" i="3"/>
  <c r="CO66" i="3"/>
  <c r="AV68" i="3"/>
  <c r="AV140" i="3"/>
  <c r="AV67" i="3"/>
  <c r="DM66" i="3"/>
  <c r="DM143" i="3"/>
  <c r="DM120" i="3"/>
  <c r="BS68" i="3"/>
  <c r="BS124" i="3"/>
  <c r="FF113" i="3"/>
  <c r="FF123" i="3"/>
  <c r="AA69" i="3"/>
  <c r="AA113" i="3"/>
  <c r="CO113" i="3"/>
  <c r="CO140" i="3"/>
  <c r="CO125" i="3"/>
  <c r="CO131" i="3"/>
  <c r="BR141" i="3"/>
  <c r="BR126" i="3"/>
  <c r="BR129" i="3"/>
  <c r="DK58" i="3"/>
  <c r="DK59" i="3"/>
  <c r="DK133" i="3"/>
  <c r="DK56" i="3"/>
  <c r="DK57" i="3"/>
  <c r="DK135" i="3"/>
  <c r="DK134" i="3"/>
  <c r="DK132" i="3"/>
  <c r="DK60" i="3"/>
  <c r="DK136" i="3"/>
  <c r="AV125" i="3"/>
  <c r="AV120" i="3"/>
  <c r="AV117" i="3"/>
  <c r="DM70" i="3"/>
  <c r="DM125" i="3"/>
  <c r="DM123" i="3"/>
  <c r="BS143" i="3"/>
  <c r="BS113" i="3"/>
  <c r="BS121" i="3"/>
  <c r="FF119" i="3"/>
  <c r="FF128" i="3"/>
  <c r="AA123" i="3"/>
  <c r="AA138" i="3"/>
  <c r="CO68" i="3"/>
  <c r="BO79" i="3"/>
  <c r="BO78" i="3"/>
  <c r="AV131" i="3"/>
  <c r="AV139" i="3"/>
  <c r="AV126" i="3"/>
  <c r="BS126" i="3"/>
  <c r="BS71" i="3"/>
  <c r="BS66" i="3"/>
  <c r="AV129" i="3"/>
  <c r="AV123" i="3"/>
  <c r="BS114" i="3"/>
  <c r="BS118" i="3"/>
  <c r="BQ137" i="3"/>
  <c r="BQ55" i="3" s="1"/>
  <c r="AV128" i="3"/>
  <c r="AV113" i="3"/>
  <c r="AV138" i="3"/>
  <c r="BS69" i="3"/>
  <c r="BS125" i="3"/>
  <c r="BS123" i="3"/>
  <c r="BS139" i="3"/>
  <c r="BS141" i="3"/>
  <c r="BS120" i="3"/>
  <c r="AV116" i="3"/>
  <c r="AV141" i="3"/>
  <c r="AV124" i="3"/>
  <c r="BS119" i="3"/>
  <c r="BS116" i="3"/>
  <c r="BS131" i="3"/>
  <c r="AV119" i="3"/>
  <c r="BO17" i="3"/>
  <c r="BO12" i="3"/>
  <c r="AW75" i="3"/>
  <c r="AW29" i="3"/>
  <c r="AW42" i="3"/>
  <c r="AW10" i="3"/>
  <c r="AW143" i="3" s="1"/>
  <c r="AW18" i="3"/>
  <c r="AW17" i="16" s="1"/>
  <c r="AW97" i="3"/>
  <c r="AW77" i="3"/>
  <c r="AW35" i="3"/>
  <c r="AW15" i="3"/>
  <c r="AW16" i="3" s="1"/>
  <c r="AW39" i="3"/>
  <c r="AW43" i="3"/>
  <c r="AW13" i="3"/>
  <c r="AW47" i="3"/>
  <c r="AW30" i="3"/>
  <c r="AW44" i="3"/>
  <c r="AW31" i="3"/>
  <c r="AW32" i="3" s="1"/>
  <c r="AW41" i="3"/>
  <c r="AW76" i="3"/>
  <c r="AW65" i="3"/>
  <c r="AW68" i="3" s="1"/>
  <c r="AW33" i="3"/>
  <c r="AW40" i="3"/>
  <c r="AW27" i="3"/>
  <c r="AW21" i="3"/>
  <c r="AW22" i="3" s="1"/>
  <c r="AW14" i="3"/>
  <c r="AW45" i="3"/>
  <c r="AW80" i="3"/>
  <c r="AW73" i="3"/>
  <c r="AW48" i="3"/>
  <c r="AW38" i="3"/>
  <c r="AW19" i="3"/>
  <c r="AW20" i="3"/>
  <c r="AW28" i="3"/>
  <c r="AW72" i="3"/>
  <c r="AW86" i="3"/>
  <c r="AW83" i="3"/>
  <c r="AW82" i="3"/>
  <c r="AW81" i="3"/>
  <c r="AW84" i="3"/>
  <c r="AW85" i="3"/>
  <c r="BO54" i="3"/>
  <c r="BO52" i="3"/>
  <c r="BO49" i="3"/>
  <c r="BO53" i="3"/>
  <c r="BO51" i="3"/>
  <c r="BO50" i="3"/>
  <c r="BO25" i="3"/>
  <c r="BO24" i="3"/>
  <c r="BO26" i="3"/>
  <c r="BO23" i="3"/>
  <c r="FG72" i="3"/>
  <c r="FG33" i="3"/>
  <c r="FG14" i="3"/>
  <c r="FG19" i="3"/>
  <c r="FG35" i="3"/>
  <c r="FG97" i="3"/>
  <c r="FG75" i="3"/>
  <c r="FG10" i="3"/>
  <c r="FG144" i="3" s="1"/>
  <c r="FG18" i="3"/>
  <c r="FG45" i="3"/>
  <c r="FG27" i="3"/>
  <c r="FG42" i="3"/>
  <c r="FG77" i="3"/>
  <c r="FG21" i="3"/>
  <c r="FG22" i="3" s="1"/>
  <c r="FG48" i="3"/>
  <c r="FG13" i="3"/>
  <c r="FG41" i="3"/>
  <c r="FG65" i="3"/>
  <c r="FG67" i="3" s="1"/>
  <c r="FG80" i="3"/>
  <c r="FG44" i="3"/>
  <c r="FG39" i="3"/>
  <c r="FG40" i="3"/>
  <c r="FG76" i="3"/>
  <c r="FG38" i="3"/>
  <c r="FG30" i="3"/>
  <c r="FG43" i="3"/>
  <c r="FG47" i="3"/>
  <c r="FG15" i="3"/>
  <c r="FG16" i="3" s="1"/>
  <c r="FG31" i="3"/>
  <c r="FG32" i="3" s="1"/>
  <c r="FG20" i="3"/>
  <c r="FG29" i="3"/>
  <c r="FG28" i="3"/>
  <c r="FG73" i="3"/>
  <c r="FG85" i="3"/>
  <c r="FG83" i="3"/>
  <c r="FG82" i="3"/>
  <c r="FG81" i="3"/>
  <c r="FG86" i="3"/>
  <c r="FG84" i="3"/>
  <c r="FB130" i="3"/>
  <c r="FE127" i="3"/>
  <c r="EI137" i="3"/>
  <c r="EI55" i="3" s="1"/>
  <c r="BR22" i="3"/>
  <c r="BP20" i="16"/>
  <c r="FH110" i="3"/>
  <c r="FH9" i="3" s="1"/>
  <c r="AB48" i="3"/>
  <c r="AB27" i="3"/>
  <c r="AB73" i="3"/>
  <c r="AB76" i="3"/>
  <c r="AB28" i="3"/>
  <c r="AB80" i="3"/>
  <c r="AB31" i="3"/>
  <c r="AB32" i="3" s="1"/>
  <c r="AB42" i="3"/>
  <c r="AB47" i="3"/>
  <c r="AB21" i="3"/>
  <c r="AB22" i="3" s="1"/>
  <c r="AB40" i="3"/>
  <c r="AB18" i="3"/>
  <c r="AB10" i="3"/>
  <c r="AB113" i="3" s="1"/>
  <c r="AB39" i="3"/>
  <c r="AB19" i="3"/>
  <c r="AB29" i="3"/>
  <c r="AB30" i="3"/>
  <c r="AB75" i="3"/>
  <c r="AB35" i="3"/>
  <c r="AB65" i="3"/>
  <c r="AB70" i="3" s="1"/>
  <c r="AB77" i="3"/>
  <c r="AB44" i="3"/>
  <c r="AB72" i="3"/>
  <c r="AB38" i="3"/>
  <c r="AB41" i="3"/>
  <c r="AB45" i="3"/>
  <c r="AB43" i="3"/>
  <c r="AB13" i="3"/>
  <c r="AB33" i="3"/>
  <c r="AB14" i="3"/>
  <c r="AB97" i="3"/>
  <c r="AB15" i="3"/>
  <c r="AB16" i="3" s="1"/>
  <c r="AB20" i="3"/>
  <c r="AB83" i="3"/>
  <c r="AB86" i="3"/>
  <c r="AB81" i="3"/>
  <c r="AB85" i="3"/>
  <c r="AB82" i="3"/>
  <c r="AB84" i="3"/>
  <c r="CQ39" i="3"/>
  <c r="CQ21" i="3"/>
  <c r="CQ22" i="3" s="1"/>
  <c r="CQ13" i="3"/>
  <c r="CQ30" i="3"/>
  <c r="CQ28" i="3"/>
  <c r="CQ19" i="3"/>
  <c r="CQ15" i="3"/>
  <c r="CQ16" i="3" s="1"/>
  <c r="CQ80" i="3"/>
  <c r="CQ72" i="3"/>
  <c r="CQ75" i="3"/>
  <c r="CQ65" i="3"/>
  <c r="CQ71" i="3" s="1"/>
  <c r="CQ97" i="3"/>
  <c r="CQ40" i="3"/>
  <c r="CQ47" i="3"/>
  <c r="CQ44" i="3"/>
  <c r="CQ10" i="3"/>
  <c r="CQ144" i="3" s="1"/>
  <c r="CQ20" i="3"/>
  <c r="CQ31" i="3"/>
  <c r="CQ32" i="3" s="1"/>
  <c r="CQ38" i="3"/>
  <c r="CQ14" i="3"/>
  <c r="CQ77" i="3"/>
  <c r="CQ18" i="3"/>
  <c r="CQ17" i="16" s="1"/>
  <c r="CQ29" i="3"/>
  <c r="CQ27" i="3"/>
  <c r="CQ42" i="3"/>
  <c r="CQ73" i="3"/>
  <c r="CQ76" i="3"/>
  <c r="CQ43" i="3"/>
  <c r="CQ41" i="3"/>
  <c r="CQ48" i="3"/>
  <c r="CQ45" i="3"/>
  <c r="CQ35" i="3"/>
  <c r="CQ33" i="3"/>
  <c r="CQ85" i="3"/>
  <c r="CQ81" i="3"/>
  <c r="CQ83" i="3"/>
  <c r="CQ84" i="3"/>
  <c r="CQ82" i="3"/>
  <c r="CQ86" i="3"/>
  <c r="BT110" i="3"/>
  <c r="BT9" i="3" s="1"/>
  <c r="AV118" i="3"/>
  <c r="AV114" i="3"/>
  <c r="AV66" i="3"/>
  <c r="DM67" i="3"/>
  <c r="AT78" i="3"/>
  <c r="AR72" i="16" s="1"/>
  <c r="AT79" i="3"/>
  <c r="AR73" i="16" s="1"/>
  <c r="BS129" i="3"/>
  <c r="BS140" i="3"/>
  <c r="BS117" i="3"/>
  <c r="FF67" i="3"/>
  <c r="FF114" i="3"/>
  <c r="FF69" i="3"/>
  <c r="AA143" i="3"/>
  <c r="AA124" i="3"/>
  <c r="AA116" i="3"/>
  <c r="BR66" i="3"/>
  <c r="Z50" i="3"/>
  <c r="Y12" i="3"/>
  <c r="Y17" i="3"/>
  <c r="FD136" i="3"/>
  <c r="FD133" i="3"/>
  <c r="FD56" i="3"/>
  <c r="FD57" i="3"/>
  <c r="FD58" i="3"/>
  <c r="FD59" i="3"/>
  <c r="FD60" i="3"/>
  <c r="FD134" i="3"/>
  <c r="FD135" i="3"/>
  <c r="FD132" i="3"/>
  <c r="Y49" i="3"/>
  <c r="Y54" i="3"/>
  <c r="Y51" i="3"/>
  <c r="Y52" i="3"/>
  <c r="Y50" i="3"/>
  <c r="Y53" i="3"/>
  <c r="DN41" i="3"/>
  <c r="DN38" i="3"/>
  <c r="DN77" i="3"/>
  <c r="DN72" i="3"/>
  <c r="DN30" i="3"/>
  <c r="DN39" i="3"/>
  <c r="DN45" i="3"/>
  <c r="DN43" i="3"/>
  <c r="DN83" i="3"/>
  <c r="DN18" i="3"/>
  <c r="DN10" i="3"/>
  <c r="DN144" i="3" s="1"/>
  <c r="DN33" i="3"/>
  <c r="DN75" i="3"/>
  <c r="DN65" i="3"/>
  <c r="DN70" i="3" s="1"/>
  <c r="DN14" i="3"/>
  <c r="DN27" i="3"/>
  <c r="DN20" i="3"/>
  <c r="DN42" i="3"/>
  <c r="DN40" i="3"/>
  <c r="DN80" i="3"/>
  <c r="DN76" i="3"/>
  <c r="DN15" i="3"/>
  <c r="DN16" i="3" s="1"/>
  <c r="DN31" i="3"/>
  <c r="DN32" i="3" s="1"/>
  <c r="DN29" i="3"/>
  <c r="DN47" i="3"/>
  <c r="DN44" i="3"/>
  <c r="DN13" i="3"/>
  <c r="DN19" i="3"/>
  <c r="DN97" i="3"/>
  <c r="DN35" i="3"/>
  <c r="DN73" i="3"/>
  <c r="DN48" i="3"/>
  <c r="DN28" i="3"/>
  <c r="DN21" i="3"/>
  <c r="DN22" i="3" s="1"/>
  <c r="DN82" i="3"/>
  <c r="DN86" i="3"/>
  <c r="DN85" i="3"/>
  <c r="DN84" i="3"/>
  <c r="DN81" i="3"/>
  <c r="FF66" i="3"/>
  <c r="CP42" i="3"/>
  <c r="CP40" i="3"/>
  <c r="CP38" i="3"/>
  <c r="CP75" i="3"/>
  <c r="CP33" i="3"/>
  <c r="CP30" i="3"/>
  <c r="CP27" i="3"/>
  <c r="CP13" i="3"/>
  <c r="CP85" i="3"/>
  <c r="CP18" i="3"/>
  <c r="CP17" i="16" s="1"/>
  <c r="CP97" i="3"/>
  <c r="CP77" i="3"/>
  <c r="CP44" i="3"/>
  <c r="CP86" i="3"/>
  <c r="CP81" i="3"/>
  <c r="CP73" i="3"/>
  <c r="CP72" i="3"/>
  <c r="CP48" i="3"/>
  <c r="CP45" i="3"/>
  <c r="CP43" i="3"/>
  <c r="CP41" i="3"/>
  <c r="CP39" i="3"/>
  <c r="CP20" i="3"/>
  <c r="CN19" i="16" s="1"/>
  <c r="CP35" i="3"/>
  <c r="CP31" i="3"/>
  <c r="CP32" i="3" s="1"/>
  <c r="CP29" i="3"/>
  <c r="CP21" i="3"/>
  <c r="CP10" i="3"/>
  <c r="CP116" i="3" s="1"/>
  <c r="CP83" i="3"/>
  <c r="CP19" i="3"/>
  <c r="CN18" i="16" s="1"/>
  <c r="CP28" i="3"/>
  <c r="CP80" i="3"/>
  <c r="CP15" i="3"/>
  <c r="CP16" i="3" s="1"/>
  <c r="CP82" i="3"/>
  <c r="CP76" i="3"/>
  <c r="CP65" i="3"/>
  <c r="CP70" i="3" s="1"/>
  <c r="CP47" i="3"/>
  <c r="CP14" i="3"/>
  <c r="CP84" i="3"/>
  <c r="EK110" i="3"/>
  <c r="EK9" i="3" s="1"/>
  <c r="AV121" i="3"/>
  <c r="AV144" i="3"/>
  <c r="AV142" i="3" s="1"/>
  <c r="EJ48" i="3"/>
  <c r="EJ42" i="3"/>
  <c r="EJ43" i="3"/>
  <c r="EJ41" i="3"/>
  <c r="EJ30" i="3"/>
  <c r="EJ15" i="3"/>
  <c r="EJ16" i="3" s="1"/>
  <c r="EJ10" i="3"/>
  <c r="EJ117" i="3" s="1"/>
  <c r="EJ73" i="3"/>
  <c r="EJ31" i="3"/>
  <c r="EJ32" i="3" s="1"/>
  <c r="EJ19" i="3"/>
  <c r="EJ18" i="3"/>
  <c r="EJ97" i="3"/>
  <c r="EJ44" i="3"/>
  <c r="EJ13" i="3"/>
  <c r="EJ76" i="3"/>
  <c r="EJ80" i="3"/>
  <c r="EJ45" i="3"/>
  <c r="EJ29" i="3"/>
  <c r="EJ33" i="3"/>
  <c r="EJ14" i="3"/>
  <c r="EJ27" i="3"/>
  <c r="EJ28" i="3"/>
  <c r="EJ75" i="3"/>
  <c r="EJ72" i="3"/>
  <c r="EJ40" i="3"/>
  <c r="EJ77" i="3"/>
  <c r="EJ20" i="3"/>
  <c r="EJ35" i="3"/>
  <c r="EJ47" i="3"/>
  <c r="EJ38" i="3"/>
  <c r="EJ65" i="3"/>
  <c r="EJ68" i="3" s="1"/>
  <c r="EJ21" i="3"/>
  <c r="EJ22" i="3" s="1"/>
  <c r="EJ39" i="3"/>
  <c r="EJ81" i="3"/>
  <c r="EJ83" i="3"/>
  <c r="EJ85" i="3"/>
  <c r="EJ86" i="3"/>
  <c r="EJ84" i="3"/>
  <c r="EJ82" i="3"/>
  <c r="FF138" i="3"/>
  <c r="FF125" i="3"/>
  <c r="FF124" i="3"/>
  <c r="AA144" i="3"/>
  <c r="B16" i="6"/>
  <c r="C16" i="6" s="1"/>
  <c r="AV97" i="16"/>
  <c r="AV99" i="16"/>
  <c r="AV98" i="16"/>
  <c r="AV94" i="16"/>
  <c r="AV95" i="16"/>
  <c r="AV96" i="16"/>
  <c r="AV36" i="16"/>
  <c r="Z101" i="16"/>
  <c r="AF6" i="16"/>
  <c r="EQ6" i="16"/>
  <c r="FN6" i="16"/>
  <c r="CW6" i="16"/>
  <c r="DT6" i="16"/>
  <c r="BC6" i="16"/>
  <c r="BZ6" i="16"/>
  <c r="BU6" i="3"/>
  <c r="EL6" i="3"/>
  <c r="EL110" i="3" s="1"/>
  <c r="EL9" i="3" s="1"/>
  <c r="FI6" i="3"/>
  <c r="FI110" i="3" s="1"/>
  <c r="FI9" i="3" s="1"/>
  <c r="AX6" i="3"/>
  <c r="DO6" i="3"/>
  <c r="DO110" i="3" s="1"/>
  <c r="DO9" i="3" s="1"/>
  <c r="CR6" i="3"/>
  <c r="CR110" i="3" s="1"/>
  <c r="CR9" i="3" s="1"/>
  <c r="AC6" i="3"/>
  <c r="AC110" i="3" s="1"/>
  <c r="AC9" i="3" s="1"/>
  <c r="Z51" i="3" l="1"/>
  <c r="Z52" i="3"/>
  <c r="Z53" i="3"/>
  <c r="Z54" i="3"/>
  <c r="AA122" i="3"/>
  <c r="AA25" i="3" s="1"/>
  <c r="AV122" i="3"/>
  <c r="AV24" i="3" s="1"/>
  <c r="BR122" i="3"/>
  <c r="BR23" i="3" s="1"/>
  <c r="FF122" i="3"/>
  <c r="BS122" i="3"/>
  <c r="DM122" i="3"/>
  <c r="CO122" i="3"/>
  <c r="CO26" i="3" s="1"/>
  <c r="DL78" i="3"/>
  <c r="DI61" i="3"/>
  <c r="DI62" i="3"/>
  <c r="DI64" i="3"/>
  <c r="X64" i="3"/>
  <c r="X61" i="3"/>
  <c r="X62" i="3"/>
  <c r="X63" i="3"/>
  <c r="FB61" i="3"/>
  <c r="FB62" i="3"/>
  <c r="FB63" i="3"/>
  <c r="FB64" i="3"/>
  <c r="EE61" i="3"/>
  <c r="EE62" i="3"/>
  <c r="EE63" i="3"/>
  <c r="EE64" i="3"/>
  <c r="W61" i="3"/>
  <c r="W62" i="3"/>
  <c r="W63" i="3"/>
  <c r="W64" i="3"/>
  <c r="EF63" i="3"/>
  <c r="EF64" i="3"/>
  <c r="EF61" i="3"/>
  <c r="EF62" i="3"/>
  <c r="CL61" i="3"/>
  <c r="CL62" i="3"/>
  <c r="CL63" i="3"/>
  <c r="DJ62" i="3"/>
  <c r="DJ61" i="3"/>
  <c r="DJ64" i="3"/>
  <c r="FH88" i="3"/>
  <c r="CR88" i="3"/>
  <c r="DO88" i="3"/>
  <c r="FI88" i="3"/>
  <c r="EK88" i="3"/>
  <c r="EL88" i="3"/>
  <c r="AC88" i="3"/>
  <c r="AS64" i="3"/>
  <c r="AS63" i="3"/>
  <c r="AS62" i="3"/>
  <c r="BN63" i="3"/>
  <c r="BN62" i="3"/>
  <c r="AS61" i="3"/>
  <c r="BN61" i="3"/>
  <c r="BT88" i="3"/>
  <c r="FE24" i="3"/>
  <c r="Z12" i="3"/>
  <c r="FE23" i="3"/>
  <c r="FE25" i="3"/>
  <c r="AU79" i="3"/>
  <c r="BP17" i="3"/>
  <c r="FI101" i="3"/>
  <c r="FI100" i="3"/>
  <c r="FI99" i="3"/>
  <c r="FI98" i="3"/>
  <c r="FI105" i="3"/>
  <c r="FI104" i="3"/>
  <c r="FI103" i="3"/>
  <c r="FI102" i="3"/>
  <c r="EL101" i="3"/>
  <c r="EL100" i="3"/>
  <c r="EL99" i="3"/>
  <c r="EL98" i="3"/>
  <c r="EL105" i="3"/>
  <c r="EL104" i="3"/>
  <c r="EL103" i="3"/>
  <c r="EL102" i="3"/>
  <c r="EK101" i="3"/>
  <c r="EK100" i="3"/>
  <c r="EK99" i="3"/>
  <c r="EK98" i="3"/>
  <c r="EK105" i="3"/>
  <c r="EK104" i="3"/>
  <c r="EK103" i="3"/>
  <c r="EK102" i="3"/>
  <c r="CR99" i="3"/>
  <c r="CR98" i="3"/>
  <c r="CR100" i="3"/>
  <c r="CR103" i="3"/>
  <c r="CR102" i="3"/>
  <c r="CR101" i="3"/>
  <c r="CR104" i="3"/>
  <c r="CR105" i="3"/>
  <c r="BT99" i="3"/>
  <c r="BT98" i="3"/>
  <c r="BT100" i="3"/>
  <c r="BT103" i="3"/>
  <c r="BT102" i="3"/>
  <c r="BT101" i="3"/>
  <c r="BT104" i="3"/>
  <c r="BT105" i="3"/>
  <c r="DO98" i="3"/>
  <c r="DO101" i="3"/>
  <c r="DO99" i="3"/>
  <c r="DO102" i="3"/>
  <c r="DO105" i="3"/>
  <c r="DO104" i="3"/>
  <c r="DO100" i="3"/>
  <c r="DO103" i="3"/>
  <c r="AC101" i="3"/>
  <c r="AC100" i="3"/>
  <c r="AC99" i="3"/>
  <c r="AC98" i="3"/>
  <c r="AC105" i="3"/>
  <c r="AC104" i="3"/>
  <c r="AC103" i="3"/>
  <c r="AC102" i="3"/>
  <c r="FH100" i="3"/>
  <c r="FH99" i="3"/>
  <c r="FH98" i="3"/>
  <c r="FH104" i="3"/>
  <c r="FH101" i="3"/>
  <c r="FH103" i="3"/>
  <c r="FH102" i="3"/>
  <c r="FH105" i="3"/>
  <c r="AU12" i="3"/>
  <c r="AU12" i="16" s="1"/>
  <c r="EK90" i="3"/>
  <c r="EK89" i="3"/>
  <c r="EK87" i="3"/>
  <c r="EK92" i="3"/>
  <c r="EK91" i="3"/>
  <c r="EK94" i="3"/>
  <c r="EK93" i="3"/>
  <c r="EK96" i="3"/>
  <c r="EK95" i="3"/>
  <c r="AC90" i="3"/>
  <c r="AC89" i="3"/>
  <c r="AC87" i="3"/>
  <c r="AC93" i="3"/>
  <c r="AC92" i="3"/>
  <c r="AC91" i="3"/>
  <c r="AC94" i="3"/>
  <c r="AC96" i="3"/>
  <c r="AC95" i="3"/>
  <c r="BT87" i="3"/>
  <c r="BT90" i="3"/>
  <c r="BT89" i="3"/>
  <c r="BT93" i="3"/>
  <c r="BT92" i="3"/>
  <c r="BT94" i="3"/>
  <c r="BT91" i="3"/>
  <c r="BT95" i="3"/>
  <c r="BT96" i="3"/>
  <c r="CR87" i="3"/>
  <c r="CR90" i="3"/>
  <c r="CR93" i="3"/>
  <c r="CR89" i="3"/>
  <c r="CR92" i="3"/>
  <c r="CR94" i="3"/>
  <c r="CR91" i="3"/>
  <c r="CR95" i="3"/>
  <c r="CR96" i="3"/>
  <c r="DO87" i="3"/>
  <c r="DO90" i="3"/>
  <c r="DO89" i="3"/>
  <c r="DO93" i="3"/>
  <c r="DO92" i="3"/>
  <c r="DO91" i="3"/>
  <c r="DO96" i="3"/>
  <c r="DO95" i="3"/>
  <c r="DO94" i="3"/>
  <c r="FH89" i="3"/>
  <c r="FH87" i="3"/>
  <c r="FH92" i="3"/>
  <c r="FH91" i="3"/>
  <c r="FH93" i="3"/>
  <c r="FH90" i="3"/>
  <c r="FH96" i="3"/>
  <c r="FH95" i="3"/>
  <c r="FH94" i="3"/>
  <c r="FI90" i="3"/>
  <c r="FI89" i="3"/>
  <c r="FI87" i="3"/>
  <c r="FI92" i="3"/>
  <c r="FI91" i="3"/>
  <c r="FI94" i="3"/>
  <c r="FI96" i="3"/>
  <c r="FI95" i="3"/>
  <c r="FI93" i="3"/>
  <c r="EL90" i="3"/>
  <c r="EL89" i="3"/>
  <c r="EL87" i="3"/>
  <c r="EL92" i="3"/>
  <c r="EL91" i="3"/>
  <c r="EL95" i="3"/>
  <c r="EL93" i="3"/>
  <c r="EL94" i="3"/>
  <c r="EL96" i="3"/>
  <c r="EI12" i="3"/>
  <c r="AU50" i="3"/>
  <c r="AU52" i="3"/>
  <c r="AU49" i="3"/>
  <c r="AU54" i="3"/>
  <c r="EI37" i="3"/>
  <c r="EI36" i="3"/>
  <c r="FE37" i="3"/>
  <c r="FE36" i="3"/>
  <c r="Z37" i="3"/>
  <c r="Z36" i="3"/>
  <c r="AW124" i="3"/>
  <c r="AU37" i="3"/>
  <c r="AU36" i="3"/>
  <c r="AU53" i="3"/>
  <c r="AT36" i="3"/>
  <c r="AR34" i="16" s="1"/>
  <c r="AT37" i="3"/>
  <c r="AR35" i="16" s="1"/>
  <c r="DM37" i="3"/>
  <c r="DM36" i="3"/>
  <c r="DL37" i="3"/>
  <c r="DL36" i="3"/>
  <c r="CN37" i="3"/>
  <c r="CN36" i="3"/>
  <c r="CO37" i="3"/>
  <c r="CO36" i="3"/>
  <c r="AW71" i="3"/>
  <c r="FF112" i="3"/>
  <c r="DL60" i="3"/>
  <c r="CN23" i="3"/>
  <c r="BP133" i="3"/>
  <c r="AA112" i="3"/>
  <c r="AA12" i="3" s="1"/>
  <c r="DL52" i="3"/>
  <c r="DL53" i="3"/>
  <c r="DL49" i="3"/>
  <c r="DL54" i="3"/>
  <c r="DL50" i="3"/>
  <c r="BQ26" i="3"/>
  <c r="FF142" i="3"/>
  <c r="FF78" i="3" s="1"/>
  <c r="BQ25" i="3"/>
  <c r="CN59" i="3"/>
  <c r="BQ23" i="3"/>
  <c r="CN56" i="3"/>
  <c r="CN49" i="3"/>
  <c r="Y130" i="3"/>
  <c r="BQ49" i="3"/>
  <c r="CQ69" i="3"/>
  <c r="EH130" i="3"/>
  <c r="EG130" i="3"/>
  <c r="AV112" i="3"/>
  <c r="AV12" i="3" s="1"/>
  <c r="AV12" i="16" s="1"/>
  <c r="BR142" i="3"/>
  <c r="BR78" i="3" s="1"/>
  <c r="FC130" i="3"/>
  <c r="DL17" i="3"/>
  <c r="AU134" i="3"/>
  <c r="BP78" i="3"/>
  <c r="Z26" i="3"/>
  <c r="Z59" i="3"/>
  <c r="BS137" i="3"/>
  <c r="BS55" i="3" s="1"/>
  <c r="BS136" i="3" s="1"/>
  <c r="BP132" i="3"/>
  <c r="AT60" i="3"/>
  <c r="AR54" i="16" s="1"/>
  <c r="BP60" i="3"/>
  <c r="FF137" i="3"/>
  <c r="FF55" i="3" s="1"/>
  <c r="FF133" i="3" s="1"/>
  <c r="BP58" i="3"/>
  <c r="AT132" i="3"/>
  <c r="AT136" i="3"/>
  <c r="BP134" i="3"/>
  <c r="AT59" i="3"/>
  <c r="AR53" i="16" s="1"/>
  <c r="CO142" i="3"/>
  <c r="CO78" i="3" s="1"/>
  <c r="AT57" i="3"/>
  <c r="AR51" i="16" s="1"/>
  <c r="BP57" i="3"/>
  <c r="AR49" i="16"/>
  <c r="AT134" i="3"/>
  <c r="BO130" i="3"/>
  <c r="BO64" i="3" s="1"/>
  <c r="BP135" i="3"/>
  <c r="BP59" i="3"/>
  <c r="AT135" i="3"/>
  <c r="AT58" i="3"/>
  <c r="AR52" i="16" s="1"/>
  <c r="BS127" i="3"/>
  <c r="BP136" i="3"/>
  <c r="AT133" i="3"/>
  <c r="CM130" i="3"/>
  <c r="CM64" i="3" s="1"/>
  <c r="DM142" i="3"/>
  <c r="DM79" i="3" s="1"/>
  <c r="AU58" i="3"/>
  <c r="Z58" i="3"/>
  <c r="AU56" i="3"/>
  <c r="Z136" i="3"/>
  <c r="BR127" i="3"/>
  <c r="AU60" i="3"/>
  <c r="Z56" i="3"/>
  <c r="Z133" i="3"/>
  <c r="AU59" i="3"/>
  <c r="Z60" i="3"/>
  <c r="Z25" i="3"/>
  <c r="AU132" i="3"/>
  <c r="AU136" i="3"/>
  <c r="Z134" i="3"/>
  <c r="Z23" i="3"/>
  <c r="AU133" i="3"/>
  <c r="AU57" i="3"/>
  <c r="Z57" i="3"/>
  <c r="Z132" i="3"/>
  <c r="AA127" i="3"/>
  <c r="BP51" i="3"/>
  <c r="BP50" i="3"/>
  <c r="BP52" i="3"/>
  <c r="BP49" i="3"/>
  <c r="DL25" i="3"/>
  <c r="BQ17" i="3"/>
  <c r="BP54" i="3"/>
  <c r="DL26" i="3"/>
  <c r="DL24" i="3"/>
  <c r="CO115" i="3"/>
  <c r="CO49" i="3" s="1"/>
  <c r="CN136" i="3"/>
  <c r="CN52" i="3"/>
  <c r="CN54" i="3"/>
  <c r="CN60" i="3"/>
  <c r="CN134" i="3"/>
  <c r="CN51" i="3"/>
  <c r="CN58" i="3"/>
  <c r="CN133" i="3"/>
  <c r="CN53" i="3"/>
  <c r="CN135" i="3"/>
  <c r="CN132" i="3"/>
  <c r="AT12" i="3"/>
  <c r="AT12" i="16" s="1"/>
  <c r="BQ50" i="3"/>
  <c r="FE60" i="3"/>
  <c r="BQ52" i="3"/>
  <c r="BQ53" i="3"/>
  <c r="BQ54" i="3"/>
  <c r="DL135" i="3"/>
  <c r="DL56" i="3"/>
  <c r="DL134" i="3"/>
  <c r="DL59" i="3"/>
  <c r="DL136" i="3"/>
  <c r="BS115" i="3"/>
  <c r="BS52" i="3" s="1"/>
  <c r="DL133" i="3"/>
  <c r="DL58" i="3"/>
  <c r="DL132" i="3"/>
  <c r="CO137" i="3"/>
  <c r="CO55" i="3" s="1"/>
  <c r="CO134" i="3" s="1"/>
  <c r="FE57" i="3"/>
  <c r="CN12" i="3"/>
  <c r="FE56" i="3"/>
  <c r="AT25" i="3"/>
  <c r="AR23" i="16" s="1"/>
  <c r="DN116" i="3"/>
  <c r="FE134" i="3"/>
  <c r="FE132" i="3"/>
  <c r="FE58" i="3"/>
  <c r="FE133" i="3"/>
  <c r="FE135" i="3"/>
  <c r="FE59" i="3"/>
  <c r="AT49" i="3"/>
  <c r="AR43" i="16" s="1"/>
  <c r="CO112" i="3"/>
  <c r="CO17" i="3" s="1"/>
  <c r="DM137" i="3"/>
  <c r="DM55" i="3" s="1"/>
  <c r="DM132" i="3" s="1"/>
  <c r="DM115" i="3"/>
  <c r="DM50" i="3" s="1"/>
  <c r="BR137" i="3"/>
  <c r="BR55" i="3" s="1"/>
  <c r="BR133" i="3" s="1"/>
  <c r="AT50" i="3"/>
  <c r="AR44" i="16" s="1"/>
  <c r="AT53" i="3"/>
  <c r="AR47" i="16" s="1"/>
  <c r="AA115" i="3"/>
  <c r="AA51" i="3" s="1"/>
  <c r="AT51" i="3"/>
  <c r="AR45" i="16" s="1"/>
  <c r="AT54" i="3"/>
  <c r="AR48" i="16" s="1"/>
  <c r="AV115" i="3"/>
  <c r="AV49" i="3" s="1"/>
  <c r="BR112" i="3"/>
  <c r="BR12" i="3" s="1"/>
  <c r="AB140" i="3"/>
  <c r="AA137" i="3"/>
  <c r="AA55" i="3" s="1"/>
  <c r="AA135" i="3" s="1"/>
  <c r="BR115" i="3"/>
  <c r="BR51" i="3" s="1"/>
  <c r="AB114" i="3"/>
  <c r="AB112" i="3" s="1"/>
  <c r="AT24" i="3"/>
  <c r="AR22" i="16" s="1"/>
  <c r="CN26" i="3"/>
  <c r="AB141" i="3"/>
  <c r="BS142" i="3"/>
  <c r="BS78" i="3" s="1"/>
  <c r="DN124" i="3"/>
  <c r="AB143" i="3"/>
  <c r="FF127" i="3"/>
  <c r="CN25" i="3"/>
  <c r="AT23" i="3"/>
  <c r="AR21" i="16" s="1"/>
  <c r="AV127" i="3"/>
  <c r="CN79" i="3"/>
  <c r="CN78" i="3"/>
  <c r="AV79" i="3"/>
  <c r="AV78" i="3"/>
  <c r="EI79" i="3"/>
  <c r="EI78" i="3"/>
  <c r="FE54" i="3"/>
  <c r="FE52" i="3"/>
  <c r="FE50" i="3"/>
  <c r="FE49" i="3"/>
  <c r="FE51" i="3"/>
  <c r="FE53" i="3"/>
  <c r="FF17" i="3"/>
  <c r="FF12" i="3"/>
  <c r="EI52" i="3"/>
  <c r="EI54" i="3"/>
  <c r="EI53" i="3"/>
  <c r="EI50" i="3"/>
  <c r="EI49" i="3"/>
  <c r="EI51" i="3"/>
  <c r="FE12" i="3"/>
  <c r="FE17" i="3"/>
  <c r="AU25" i="3"/>
  <c r="AU24" i="3"/>
  <c r="AU23" i="3"/>
  <c r="AU26" i="3"/>
  <c r="EI23" i="3"/>
  <c r="EI25" i="3"/>
  <c r="EI24" i="3"/>
  <c r="EI26" i="3"/>
  <c r="AB139" i="3"/>
  <c r="AB125" i="3"/>
  <c r="AB128" i="3"/>
  <c r="AB121" i="3"/>
  <c r="AB138" i="3"/>
  <c r="AB120" i="3"/>
  <c r="DN123" i="3"/>
  <c r="DN121" i="3"/>
  <c r="DN68" i="3"/>
  <c r="AB129" i="3"/>
  <c r="DN140" i="3"/>
  <c r="BS26" i="3"/>
  <c r="DM24" i="3"/>
  <c r="DN141" i="3"/>
  <c r="AB117" i="3"/>
  <c r="AB126" i="3"/>
  <c r="AB116" i="3"/>
  <c r="DN117" i="3"/>
  <c r="AB123" i="3"/>
  <c r="AB119" i="3"/>
  <c r="DN138" i="3"/>
  <c r="AB124" i="3"/>
  <c r="AB118" i="3"/>
  <c r="DN126" i="3"/>
  <c r="CQ119" i="3"/>
  <c r="FF115" i="3"/>
  <c r="DN69" i="3"/>
  <c r="CQ139" i="3"/>
  <c r="CQ140" i="3"/>
  <c r="CQ117" i="3"/>
  <c r="DN67" i="3"/>
  <c r="CQ131" i="3"/>
  <c r="CQ121" i="3"/>
  <c r="CQ120" i="3"/>
  <c r="CQ118" i="3"/>
  <c r="CQ138" i="3"/>
  <c r="AV137" i="3"/>
  <c r="AV55" i="3" s="1"/>
  <c r="AV135" i="3" s="1"/>
  <c r="DM112" i="3"/>
  <c r="DM17" i="3" s="1"/>
  <c r="AB71" i="3"/>
  <c r="BS112" i="3"/>
  <c r="BS17" i="3" s="1"/>
  <c r="CQ67" i="3"/>
  <c r="CQ66" i="3"/>
  <c r="CQ70" i="3"/>
  <c r="CQ114" i="3"/>
  <c r="AB131" i="3"/>
  <c r="AB144" i="3"/>
  <c r="BQ78" i="3"/>
  <c r="BQ79" i="3"/>
  <c r="FG125" i="3"/>
  <c r="CP140" i="3"/>
  <c r="CP66" i="3"/>
  <c r="CP144" i="3"/>
  <c r="FG116" i="3"/>
  <c r="DN71" i="3"/>
  <c r="EJ66" i="3"/>
  <c r="EJ71" i="3"/>
  <c r="FG71" i="3"/>
  <c r="AW66" i="3"/>
  <c r="EJ141" i="3"/>
  <c r="DN66" i="3"/>
  <c r="DN119" i="3"/>
  <c r="CQ116" i="3"/>
  <c r="CQ113" i="3"/>
  <c r="AB66" i="3"/>
  <c r="EJ70" i="3"/>
  <c r="EJ67" i="3"/>
  <c r="CP118" i="3"/>
  <c r="DN120" i="3"/>
  <c r="DN143" i="3"/>
  <c r="DN142" i="3" s="1"/>
  <c r="CQ141" i="3"/>
  <c r="CQ128" i="3"/>
  <c r="CQ68" i="3"/>
  <c r="AB67" i="3"/>
  <c r="FG70" i="3"/>
  <c r="FG66" i="3"/>
  <c r="AW117" i="3"/>
  <c r="FG69" i="3"/>
  <c r="AW69" i="3"/>
  <c r="CP69" i="3"/>
  <c r="AW139" i="3"/>
  <c r="BQ133" i="3"/>
  <c r="BQ134" i="3"/>
  <c r="BQ135" i="3"/>
  <c r="BQ132" i="3"/>
  <c r="BQ59" i="3"/>
  <c r="BQ57" i="3"/>
  <c r="BQ136" i="3"/>
  <c r="BQ60" i="3"/>
  <c r="BQ56" i="3"/>
  <c r="BQ58" i="3"/>
  <c r="DK130" i="3"/>
  <c r="DK63" i="3" s="1"/>
  <c r="EJ140" i="3"/>
  <c r="EJ120" i="3"/>
  <c r="EJ129" i="3"/>
  <c r="CP71" i="3"/>
  <c r="EJ116" i="3"/>
  <c r="EJ128" i="3"/>
  <c r="CP123" i="3"/>
  <c r="DN118" i="3"/>
  <c r="DN114" i="3"/>
  <c r="DN129" i="3"/>
  <c r="CQ124" i="3"/>
  <c r="CQ129" i="3"/>
  <c r="CQ127" i="3" s="1"/>
  <c r="CQ143" i="3"/>
  <c r="CQ142" i="3" s="1"/>
  <c r="AW67" i="3"/>
  <c r="EJ126" i="3"/>
  <c r="EJ119" i="3"/>
  <c r="EJ125" i="3"/>
  <c r="EJ138" i="3"/>
  <c r="EJ118" i="3"/>
  <c r="EJ113" i="3"/>
  <c r="CP67" i="3"/>
  <c r="DN113" i="3"/>
  <c r="DN139" i="3"/>
  <c r="DN125" i="3"/>
  <c r="CQ123" i="3"/>
  <c r="CQ125" i="3"/>
  <c r="CQ126" i="3"/>
  <c r="AB68" i="3"/>
  <c r="AB69" i="3"/>
  <c r="AW126" i="3"/>
  <c r="BP26" i="3"/>
  <c r="BP24" i="3"/>
  <c r="BP23" i="3"/>
  <c r="BP25" i="3"/>
  <c r="EJ121" i="3"/>
  <c r="CP68" i="3"/>
  <c r="DN131" i="3"/>
  <c r="DN128" i="3"/>
  <c r="FG119" i="3"/>
  <c r="AW116" i="3"/>
  <c r="EJ143" i="3"/>
  <c r="EJ123" i="3"/>
  <c r="AW121" i="3"/>
  <c r="CR72" i="3"/>
  <c r="CR77" i="3"/>
  <c r="CR43" i="3"/>
  <c r="CR76" i="3"/>
  <c r="CR21" i="3"/>
  <c r="CR22" i="3" s="1"/>
  <c r="CR19" i="3"/>
  <c r="CR65" i="3"/>
  <c r="CR71" i="3" s="1"/>
  <c r="CR28" i="3"/>
  <c r="CR80" i="3"/>
  <c r="CR97" i="3"/>
  <c r="CR42" i="3"/>
  <c r="CR10" i="3"/>
  <c r="CR114" i="3" s="1"/>
  <c r="CR20" i="3"/>
  <c r="CR18" i="3"/>
  <c r="CR17" i="16" s="1"/>
  <c r="CR14" i="3"/>
  <c r="CR40" i="3"/>
  <c r="CR45" i="3"/>
  <c r="CR41" i="3"/>
  <c r="CR38" i="3"/>
  <c r="CR33" i="3"/>
  <c r="CR44" i="3"/>
  <c r="CR13" i="3"/>
  <c r="CR75" i="3"/>
  <c r="CR48" i="3"/>
  <c r="CR27" i="3"/>
  <c r="CR73" i="3"/>
  <c r="CR31" i="3"/>
  <c r="CR32" i="3" s="1"/>
  <c r="CR15" i="3"/>
  <c r="CR16" i="3" s="1"/>
  <c r="CR47" i="3"/>
  <c r="CR35" i="3"/>
  <c r="CR30" i="3"/>
  <c r="CR39" i="3"/>
  <c r="CR29" i="3"/>
  <c r="CR84" i="3"/>
  <c r="CR81" i="3"/>
  <c r="CR86" i="3"/>
  <c r="CR82" i="3"/>
  <c r="CR83" i="3"/>
  <c r="CR85" i="3"/>
  <c r="CP129" i="3"/>
  <c r="CP143" i="3"/>
  <c r="CP139" i="3"/>
  <c r="FD130" i="3"/>
  <c r="FG68" i="3"/>
  <c r="FG121" i="3"/>
  <c r="FG126" i="3"/>
  <c r="AW128" i="3"/>
  <c r="AW119" i="3"/>
  <c r="AW70" i="3"/>
  <c r="FI80" i="3"/>
  <c r="FI13" i="3"/>
  <c r="FI28" i="3"/>
  <c r="FI97" i="3"/>
  <c r="FI43" i="3"/>
  <c r="FI72" i="3"/>
  <c r="FI76" i="3"/>
  <c r="FI45" i="3"/>
  <c r="FI44" i="3"/>
  <c r="FI31" i="3"/>
  <c r="FI32" i="3" s="1"/>
  <c r="FI40" i="3"/>
  <c r="FI65" i="3"/>
  <c r="FI69" i="3" s="1"/>
  <c r="FI33" i="3"/>
  <c r="FI19" i="3"/>
  <c r="FI29" i="3"/>
  <c r="FI47" i="3"/>
  <c r="FI20" i="3"/>
  <c r="FI73" i="3"/>
  <c r="FI77" i="3"/>
  <c r="FI39" i="3"/>
  <c r="FI35" i="3"/>
  <c r="FI41" i="3"/>
  <c r="FI42" i="3"/>
  <c r="FI27" i="3"/>
  <c r="FI21" i="3"/>
  <c r="FI22" i="3" s="1"/>
  <c r="FI10" i="3"/>
  <c r="FI121" i="3" s="1"/>
  <c r="FI30" i="3"/>
  <c r="FI38" i="3"/>
  <c r="FI15" i="3"/>
  <c r="FI16" i="3" s="1"/>
  <c r="FI14" i="3"/>
  <c r="FI18" i="3"/>
  <c r="FI48" i="3"/>
  <c r="FI75" i="3"/>
  <c r="FI82" i="3"/>
  <c r="FI84" i="3"/>
  <c r="FI86" i="3"/>
  <c r="FI81" i="3"/>
  <c r="FI85" i="3"/>
  <c r="FI83" i="3"/>
  <c r="CP125" i="3"/>
  <c r="AA142" i="3"/>
  <c r="AX110" i="3"/>
  <c r="AX9" i="3" s="1"/>
  <c r="EL30" i="3"/>
  <c r="EL19" i="3"/>
  <c r="EL40" i="3"/>
  <c r="EL48" i="3"/>
  <c r="EL75" i="3"/>
  <c r="EL42" i="3"/>
  <c r="EL33" i="3"/>
  <c r="EL28" i="3"/>
  <c r="EL97" i="3"/>
  <c r="EL10" i="3"/>
  <c r="EL119" i="3" s="1"/>
  <c r="EL45" i="3"/>
  <c r="EL72" i="3"/>
  <c r="EL27" i="3"/>
  <c r="EL14" i="3"/>
  <c r="EL44" i="3"/>
  <c r="EL39" i="3"/>
  <c r="EL80" i="3"/>
  <c r="EL18" i="3"/>
  <c r="EL38" i="3"/>
  <c r="EL21" i="3"/>
  <c r="EL22" i="3" s="1"/>
  <c r="EL73" i="3"/>
  <c r="EL76" i="3"/>
  <c r="EL41" i="3"/>
  <c r="EL13" i="3"/>
  <c r="EL20" i="3"/>
  <c r="EL65" i="3"/>
  <c r="EL68" i="3" s="1"/>
  <c r="EL43" i="3"/>
  <c r="EL35" i="3"/>
  <c r="EL31" i="3"/>
  <c r="EL32" i="3" s="1"/>
  <c r="EL15" i="3"/>
  <c r="EL16" i="3" s="1"/>
  <c r="EL47" i="3"/>
  <c r="EL77" i="3"/>
  <c r="EL29" i="3"/>
  <c r="EL86" i="3"/>
  <c r="EL81" i="3"/>
  <c r="EL84" i="3"/>
  <c r="EL82" i="3"/>
  <c r="EL83" i="3"/>
  <c r="EL85" i="3"/>
  <c r="EJ144" i="3"/>
  <c r="EJ131" i="3"/>
  <c r="EJ139" i="3"/>
  <c r="CP138" i="3"/>
  <c r="CP119" i="3"/>
  <c r="CP128" i="3"/>
  <c r="BT45" i="3"/>
  <c r="BT43" i="3"/>
  <c r="BT27" i="3"/>
  <c r="BT80" i="3"/>
  <c r="BT31" i="3"/>
  <c r="BT32" i="3" s="1"/>
  <c r="BT35" i="3"/>
  <c r="BT72" i="3"/>
  <c r="BT47" i="3"/>
  <c r="BT28" i="3"/>
  <c r="BT19" i="3"/>
  <c r="BT30" i="3"/>
  <c r="BT40" i="3"/>
  <c r="BT38" i="3"/>
  <c r="BT73" i="3"/>
  <c r="BT76" i="3"/>
  <c r="BT13" i="3"/>
  <c r="BT20" i="3"/>
  <c r="BT44" i="3"/>
  <c r="BT42" i="3"/>
  <c r="BT97" i="3"/>
  <c r="BT15" i="3"/>
  <c r="BT16" i="3" s="1"/>
  <c r="BT33" i="3"/>
  <c r="BT48" i="3"/>
  <c r="BT10" i="3"/>
  <c r="BT140" i="3" s="1"/>
  <c r="BT18" i="3"/>
  <c r="BT17" i="16" s="1"/>
  <c r="BT65" i="3"/>
  <c r="BT66" i="3" s="1"/>
  <c r="BT39" i="3"/>
  <c r="BT14" i="3"/>
  <c r="BT75" i="3"/>
  <c r="BT77" i="3"/>
  <c r="BT41" i="3"/>
  <c r="BT21" i="3"/>
  <c r="BT22" i="3" s="1"/>
  <c r="BT29" i="3"/>
  <c r="BT85" i="3"/>
  <c r="BT81" i="3"/>
  <c r="BT84" i="3"/>
  <c r="BT83" i="3"/>
  <c r="BT82" i="3"/>
  <c r="BT86" i="3"/>
  <c r="FG120" i="3"/>
  <c r="AW140" i="3"/>
  <c r="AW114" i="3"/>
  <c r="AW129" i="3"/>
  <c r="EK35" i="3"/>
  <c r="EK43" i="3"/>
  <c r="EK27" i="3"/>
  <c r="EK20" i="3"/>
  <c r="EK10" i="3"/>
  <c r="EK140" i="3" s="1"/>
  <c r="EK29" i="3"/>
  <c r="EK73" i="3"/>
  <c r="EK39" i="3"/>
  <c r="EK14" i="3"/>
  <c r="EK19" i="3"/>
  <c r="EK97" i="3"/>
  <c r="EK47" i="3"/>
  <c r="EK77" i="3"/>
  <c r="EK42" i="3"/>
  <c r="EK38" i="3"/>
  <c r="EK33" i="3"/>
  <c r="EK65" i="3"/>
  <c r="EK67" i="3" s="1"/>
  <c r="EK28" i="3"/>
  <c r="EK21" i="3"/>
  <c r="EK22" i="3" s="1"/>
  <c r="EK41" i="3"/>
  <c r="EK18" i="3"/>
  <c r="EK15" i="3"/>
  <c r="EK16" i="3" s="1"/>
  <c r="EK13" i="3"/>
  <c r="EK75" i="3"/>
  <c r="EK30" i="3"/>
  <c r="EK72" i="3"/>
  <c r="EK76" i="3"/>
  <c r="EK45" i="3"/>
  <c r="EK44" i="3"/>
  <c r="EK80" i="3"/>
  <c r="EK40" i="3"/>
  <c r="EK48" i="3"/>
  <c r="EK31" i="3"/>
  <c r="EK32" i="3" s="1"/>
  <c r="EK85" i="3"/>
  <c r="EK81" i="3"/>
  <c r="EK86" i="3"/>
  <c r="EK84" i="3"/>
  <c r="EK82" i="3"/>
  <c r="EK83" i="3"/>
  <c r="BU110" i="3"/>
  <c r="BU9" i="3" s="1"/>
  <c r="CP113" i="3"/>
  <c r="CP124" i="3"/>
  <c r="CP131" i="3"/>
  <c r="CP120" i="3"/>
  <c r="FH18" i="3"/>
  <c r="FH41" i="3"/>
  <c r="FH39" i="3"/>
  <c r="FH73" i="3"/>
  <c r="FH72" i="3"/>
  <c r="FH80" i="3"/>
  <c r="FH21" i="3"/>
  <c r="FH22" i="3" s="1"/>
  <c r="FH31" i="3"/>
  <c r="FH32" i="3" s="1"/>
  <c r="FH45" i="3"/>
  <c r="FH20" i="3"/>
  <c r="FH77" i="3"/>
  <c r="FH44" i="3"/>
  <c r="FH42" i="3"/>
  <c r="FH27" i="3"/>
  <c r="FH40" i="3"/>
  <c r="FH75" i="3"/>
  <c r="FH35" i="3"/>
  <c r="FH43" i="3"/>
  <c r="FH65" i="3"/>
  <c r="FH69" i="3" s="1"/>
  <c r="FH97" i="3"/>
  <c r="FH76" i="3"/>
  <c r="FH30" i="3"/>
  <c r="FH47" i="3"/>
  <c r="FH13" i="3"/>
  <c r="FH33" i="3"/>
  <c r="FH38" i="3"/>
  <c r="FH14" i="3"/>
  <c r="FH29" i="3"/>
  <c r="FH28" i="3"/>
  <c r="FH48" i="3"/>
  <c r="FH15" i="3"/>
  <c r="FH16" i="3" s="1"/>
  <c r="FH10" i="3"/>
  <c r="FH114" i="3" s="1"/>
  <c r="FH19" i="3"/>
  <c r="FH85" i="3"/>
  <c r="FH82" i="3"/>
  <c r="FH83" i="3"/>
  <c r="FH81" i="3"/>
  <c r="FH84" i="3"/>
  <c r="FH86" i="3"/>
  <c r="FG113" i="3"/>
  <c r="FG138" i="3"/>
  <c r="AW138" i="3"/>
  <c r="DO86" i="3"/>
  <c r="DO82" i="3"/>
  <c r="DO84" i="3"/>
  <c r="DO81" i="3"/>
  <c r="DO85" i="3"/>
  <c r="DO83" i="3"/>
  <c r="DO80" i="3"/>
  <c r="DO75" i="3"/>
  <c r="DO31" i="3"/>
  <c r="DO32" i="3" s="1"/>
  <c r="DO10" i="3"/>
  <c r="DO141" i="3" s="1"/>
  <c r="DO47" i="3"/>
  <c r="DO44" i="3"/>
  <c r="DO13" i="3"/>
  <c r="DO14" i="3"/>
  <c r="DO38" i="3"/>
  <c r="DO15" i="3"/>
  <c r="DO16" i="3" s="1"/>
  <c r="DO41" i="3"/>
  <c r="DO28" i="3"/>
  <c r="DO72" i="3"/>
  <c r="DO73" i="3"/>
  <c r="DO76" i="3"/>
  <c r="DO65" i="3"/>
  <c r="DO71" i="3" s="1"/>
  <c r="DO77" i="3"/>
  <c r="DO43" i="3"/>
  <c r="DO29" i="3"/>
  <c r="DO39" i="3"/>
  <c r="DO40" i="3"/>
  <c r="DO45" i="3"/>
  <c r="DO35" i="3"/>
  <c r="DO48" i="3"/>
  <c r="DO33" i="3"/>
  <c r="DO30" i="3"/>
  <c r="DO21" i="3"/>
  <c r="DO22" i="3" s="1"/>
  <c r="DO19" i="3"/>
  <c r="DO20" i="3"/>
  <c r="DO18" i="3"/>
  <c r="DO27" i="3"/>
  <c r="DO97" i="3"/>
  <c r="DO42" i="3"/>
  <c r="EJ69" i="3"/>
  <c r="EJ124" i="3"/>
  <c r="EJ114" i="3"/>
  <c r="CP117" i="3"/>
  <c r="CP126" i="3"/>
  <c r="CP141" i="3"/>
  <c r="EI56" i="3"/>
  <c r="EI59" i="3"/>
  <c r="EI133" i="3"/>
  <c r="EI60" i="3"/>
  <c r="EI57" i="3"/>
  <c r="EI58" i="3"/>
  <c r="EI136" i="3"/>
  <c r="EI134" i="3"/>
  <c r="EI135" i="3"/>
  <c r="EI132" i="3"/>
  <c r="FG124" i="3"/>
  <c r="FG140" i="3"/>
  <c r="FG117" i="3"/>
  <c r="AW118" i="3"/>
  <c r="AW113" i="3"/>
  <c r="AW131" i="3"/>
  <c r="FG128" i="3"/>
  <c r="FG129" i="3"/>
  <c r="FG131" i="3"/>
  <c r="AW144" i="3"/>
  <c r="AW142" i="3" s="1"/>
  <c r="AW120" i="3"/>
  <c r="CP22" i="3"/>
  <c r="CN20" i="16"/>
  <c r="FG118" i="3"/>
  <c r="FG139" i="3"/>
  <c r="FG123" i="3"/>
  <c r="AC39" i="3"/>
  <c r="AC73" i="3"/>
  <c r="AC13" i="3"/>
  <c r="AC29" i="3"/>
  <c r="AC47" i="3"/>
  <c r="AC44" i="3"/>
  <c r="AC43" i="3"/>
  <c r="AC97" i="3"/>
  <c r="AC42" i="3"/>
  <c r="AC38" i="3"/>
  <c r="AC41" i="3"/>
  <c r="AC30" i="3"/>
  <c r="AC48" i="3"/>
  <c r="AC45" i="3"/>
  <c r="AC14" i="3"/>
  <c r="AC35" i="3"/>
  <c r="AC76" i="3"/>
  <c r="AC65" i="3"/>
  <c r="AC70" i="3" s="1"/>
  <c r="AC21" i="3"/>
  <c r="AC22" i="3" s="1"/>
  <c r="AC15" i="3"/>
  <c r="AC16" i="3" s="1"/>
  <c r="AC75" i="3"/>
  <c r="AC40" i="3"/>
  <c r="AC20" i="3"/>
  <c r="AC80" i="3"/>
  <c r="AC28" i="3"/>
  <c r="AC72" i="3"/>
  <c r="AC31" i="3"/>
  <c r="AC32" i="3" s="1"/>
  <c r="AC33" i="3"/>
  <c r="AC19" i="3"/>
  <c r="AC77" i="3"/>
  <c r="AC10" i="3"/>
  <c r="AC129" i="3" s="1"/>
  <c r="AC27" i="3"/>
  <c r="AC18" i="3"/>
  <c r="AC86" i="3"/>
  <c r="AC81" i="3"/>
  <c r="AC84" i="3"/>
  <c r="AC85" i="3"/>
  <c r="AC83" i="3"/>
  <c r="AC82" i="3"/>
  <c r="CP121" i="3"/>
  <c r="CP114" i="3"/>
  <c r="FG143" i="3"/>
  <c r="FG142" i="3" s="1"/>
  <c r="FG141" i="3"/>
  <c r="FG114" i="3"/>
  <c r="AW141" i="3"/>
  <c r="AW123" i="3"/>
  <c r="AW125" i="3"/>
  <c r="B17" i="6"/>
  <c r="C17" i="6" s="1"/>
  <c r="AW36" i="16"/>
  <c r="AW98" i="16"/>
  <c r="AW94" i="16"/>
  <c r="AW95" i="16"/>
  <c r="AW99" i="16"/>
  <c r="AW96" i="16"/>
  <c r="AW97" i="16"/>
  <c r="AV101" i="16"/>
  <c r="AG6" i="16"/>
  <c r="CA6" i="16"/>
  <c r="FO6" i="16"/>
  <c r="BD6" i="16"/>
  <c r="CX6" i="16"/>
  <c r="DU6" i="16"/>
  <c r="ER6" i="16"/>
  <c r="AY6" i="3"/>
  <c r="AY110" i="3" s="1"/>
  <c r="AY9" i="3" s="1"/>
  <c r="CS6" i="3"/>
  <c r="EM6" i="3"/>
  <c r="FJ6" i="3"/>
  <c r="FJ110" i="3" s="1"/>
  <c r="FJ9" i="3" s="1"/>
  <c r="BV6" i="3"/>
  <c r="AD6" i="3"/>
  <c r="AD110" i="3" s="1"/>
  <c r="AD9" i="3" s="1"/>
  <c r="DP6" i="3"/>
  <c r="DP110" i="3" s="1"/>
  <c r="DP9" i="3" s="1"/>
  <c r="FF79" i="3" l="1"/>
  <c r="EJ122" i="3"/>
  <c r="FG122" i="3"/>
  <c r="AB122" i="3"/>
  <c r="CP122" i="3"/>
  <c r="CP25" i="3" s="1"/>
  <c r="DN122" i="3"/>
  <c r="DN26" i="3" s="1"/>
  <c r="AW122" i="3"/>
  <c r="CQ122" i="3"/>
  <c r="AA17" i="3"/>
  <c r="EG61" i="3"/>
  <c r="EG62" i="3"/>
  <c r="EG63" i="3"/>
  <c r="EG64" i="3"/>
  <c r="EH64" i="3"/>
  <c r="EH61" i="3"/>
  <c r="EH62" i="3"/>
  <c r="EH63" i="3"/>
  <c r="FD63" i="3"/>
  <c r="FD64" i="3"/>
  <c r="FD61" i="3"/>
  <c r="FD62" i="3"/>
  <c r="Y61" i="3"/>
  <c r="Y62" i="3"/>
  <c r="Y63" i="3"/>
  <c r="Y64" i="3"/>
  <c r="FC61" i="3"/>
  <c r="FC62" i="3"/>
  <c r="FC63" i="3"/>
  <c r="FC64" i="3"/>
  <c r="DK61" i="3"/>
  <c r="DK62" i="3"/>
  <c r="DK64" i="3"/>
  <c r="CM61" i="3"/>
  <c r="CM62" i="3"/>
  <c r="CM63" i="3"/>
  <c r="DP88" i="3"/>
  <c r="FJ88" i="3"/>
  <c r="AD88" i="3"/>
  <c r="BO63" i="3"/>
  <c r="BO62" i="3"/>
  <c r="BO61" i="3"/>
  <c r="BS50" i="3"/>
  <c r="BS49" i="3"/>
  <c r="AX88" i="3"/>
  <c r="BU88" i="3"/>
  <c r="AY88" i="3"/>
  <c r="AA53" i="3"/>
  <c r="AA54" i="3"/>
  <c r="AA52" i="3"/>
  <c r="AA49" i="3"/>
  <c r="AA50" i="3"/>
  <c r="BS133" i="3"/>
  <c r="FI114" i="3"/>
  <c r="FJ101" i="3"/>
  <c r="FJ100" i="3"/>
  <c r="FJ99" i="3"/>
  <c r="FJ98" i="3"/>
  <c r="FJ105" i="3"/>
  <c r="FJ104" i="3"/>
  <c r="FJ103" i="3"/>
  <c r="FJ102" i="3"/>
  <c r="BU100" i="3"/>
  <c r="BU99" i="3"/>
  <c r="BU101" i="3"/>
  <c r="BU104" i="3"/>
  <c r="BU103" i="3"/>
  <c r="BU102" i="3"/>
  <c r="BU98" i="3"/>
  <c r="BU105" i="3"/>
  <c r="AY101" i="3"/>
  <c r="AY99" i="3"/>
  <c r="AY98" i="3"/>
  <c r="AY104" i="3"/>
  <c r="AY103" i="3"/>
  <c r="AY102" i="3"/>
  <c r="AY100" i="3"/>
  <c r="AY105" i="3"/>
  <c r="AX101" i="3"/>
  <c r="AX95" i="16" s="1"/>
  <c r="AX100" i="3"/>
  <c r="AX94" i="16" s="1"/>
  <c r="AX98" i="3"/>
  <c r="AU92" i="16" s="1"/>
  <c r="AX105" i="3"/>
  <c r="AX99" i="16" s="1"/>
  <c r="AX99" i="3"/>
  <c r="AX104" i="3"/>
  <c r="AX98" i="16" s="1"/>
  <c r="AX103" i="3"/>
  <c r="AX97" i="16" s="1"/>
  <c r="AX102" i="3"/>
  <c r="AX96" i="16" s="1"/>
  <c r="AD101" i="3"/>
  <c r="AD100" i="3"/>
  <c r="AD99" i="3"/>
  <c r="AD98" i="3"/>
  <c r="AD105" i="3"/>
  <c r="AD104" i="3"/>
  <c r="AD103" i="3"/>
  <c r="AD102" i="3"/>
  <c r="DP99" i="3"/>
  <c r="DP98" i="3"/>
  <c r="DP100" i="3"/>
  <c r="DP103" i="3"/>
  <c r="DP101" i="3"/>
  <c r="DP102" i="3"/>
  <c r="DP104" i="3"/>
  <c r="DP105" i="3"/>
  <c r="AD90" i="3"/>
  <c r="AD89" i="3"/>
  <c r="AD87" i="3"/>
  <c r="AD93" i="3"/>
  <c r="AD92" i="3"/>
  <c r="AD91" i="3"/>
  <c r="AD95" i="3"/>
  <c r="AD94" i="3"/>
  <c r="AD96" i="3"/>
  <c r="BU87" i="3"/>
  <c r="BU91" i="3"/>
  <c r="BU90" i="3"/>
  <c r="BU89" i="3"/>
  <c r="BU95" i="3"/>
  <c r="BU94" i="3"/>
  <c r="BU93" i="3"/>
  <c r="BU92" i="3"/>
  <c r="BU96" i="3"/>
  <c r="FJ90" i="3"/>
  <c r="FJ89" i="3"/>
  <c r="FJ92" i="3"/>
  <c r="FJ91" i="3"/>
  <c r="FJ95" i="3"/>
  <c r="FJ87" i="3"/>
  <c r="FJ96" i="3"/>
  <c r="FJ94" i="3"/>
  <c r="FJ93" i="3"/>
  <c r="AX89" i="3"/>
  <c r="AU83" i="16" s="1"/>
  <c r="AX87" i="3"/>
  <c r="AU81" i="16" s="1"/>
  <c r="AX92" i="3"/>
  <c r="AU86" i="16" s="1"/>
  <c r="AX91" i="3"/>
  <c r="AU85" i="16" s="1"/>
  <c r="AX90" i="3"/>
  <c r="AU84" i="16" s="1"/>
  <c r="AX93" i="3"/>
  <c r="AU87" i="16" s="1"/>
  <c r="AX96" i="3"/>
  <c r="AU90" i="16" s="1"/>
  <c r="AX95" i="3"/>
  <c r="AU89" i="16" s="1"/>
  <c r="AX94" i="3"/>
  <c r="AU88" i="16" s="1"/>
  <c r="AY90" i="3"/>
  <c r="AY87" i="3"/>
  <c r="AY93" i="3"/>
  <c r="AY92" i="3"/>
  <c r="AY91" i="3"/>
  <c r="AY89" i="3"/>
  <c r="AY96" i="3"/>
  <c r="AY95" i="3"/>
  <c r="AY94" i="3"/>
  <c r="DP87" i="3"/>
  <c r="DP90" i="3"/>
  <c r="DP93" i="3"/>
  <c r="DP92" i="3"/>
  <c r="DP94" i="3"/>
  <c r="DP95" i="3"/>
  <c r="DP91" i="3"/>
  <c r="DP89" i="3"/>
  <c r="DP96" i="3"/>
  <c r="BS51" i="3"/>
  <c r="BS53" i="3"/>
  <c r="BS54" i="3"/>
  <c r="BS12" i="3"/>
  <c r="AV51" i="3"/>
  <c r="AV17" i="3"/>
  <c r="BS134" i="3"/>
  <c r="AV50" i="3"/>
  <c r="BS79" i="3"/>
  <c r="AV58" i="3"/>
  <c r="FF37" i="3"/>
  <c r="FF36" i="3"/>
  <c r="AA37" i="3"/>
  <c r="AA36" i="3"/>
  <c r="FH71" i="3"/>
  <c r="AV37" i="3"/>
  <c r="AV36" i="3"/>
  <c r="AV53" i="3"/>
  <c r="AV54" i="3"/>
  <c r="AV52" i="3"/>
  <c r="BS36" i="3"/>
  <c r="BS37" i="3"/>
  <c r="CQ36" i="3"/>
  <c r="CQ37" i="3"/>
  <c r="BR37" i="3"/>
  <c r="BR36" i="3"/>
  <c r="FI70" i="3"/>
  <c r="AU9" i="16"/>
  <c r="FF57" i="3"/>
  <c r="FF58" i="3"/>
  <c r="CO23" i="3"/>
  <c r="CO25" i="3"/>
  <c r="DM78" i="3"/>
  <c r="BR79" i="3"/>
  <c r="BS58" i="3"/>
  <c r="BS56" i="3"/>
  <c r="BS57" i="3"/>
  <c r="BS132" i="3"/>
  <c r="BS59" i="3"/>
  <c r="BS135" i="3"/>
  <c r="BS60" i="3"/>
  <c r="CO60" i="3"/>
  <c r="CO132" i="3"/>
  <c r="CO59" i="3"/>
  <c r="CO133" i="3"/>
  <c r="CO135" i="3"/>
  <c r="AT130" i="3"/>
  <c r="BP130" i="3"/>
  <c r="BP64" i="3" s="1"/>
  <c r="EJ142" i="3"/>
  <c r="EJ79" i="3" s="1"/>
  <c r="FF56" i="3"/>
  <c r="FF134" i="3"/>
  <c r="FF136" i="3"/>
  <c r="DM134" i="3"/>
  <c r="FF60" i="3"/>
  <c r="FF59" i="3"/>
  <c r="FF135" i="3"/>
  <c r="FF132" i="3"/>
  <c r="CO79" i="3"/>
  <c r="CP142" i="3"/>
  <c r="CP78" i="3" s="1"/>
  <c r="DM25" i="3"/>
  <c r="DM26" i="3"/>
  <c r="CO50" i="3"/>
  <c r="CO58" i="3"/>
  <c r="CO51" i="3"/>
  <c r="AU130" i="3"/>
  <c r="CO53" i="3"/>
  <c r="CO54" i="3"/>
  <c r="CO136" i="3"/>
  <c r="CO52" i="3"/>
  <c r="Z130" i="3"/>
  <c r="CO57" i="3"/>
  <c r="CQ137" i="3"/>
  <c r="CQ55" i="3" s="1"/>
  <c r="CQ135" i="3" s="1"/>
  <c r="DN137" i="3"/>
  <c r="DN55" i="3" s="1"/>
  <c r="DN56" i="3" s="1"/>
  <c r="BR134" i="3"/>
  <c r="AV134" i="3"/>
  <c r="DM23" i="3"/>
  <c r="EJ127" i="3"/>
  <c r="AV59" i="3"/>
  <c r="AV57" i="3"/>
  <c r="AV56" i="3"/>
  <c r="AV132" i="3"/>
  <c r="CN130" i="3"/>
  <c r="CN64" i="3" s="1"/>
  <c r="AV60" i="3"/>
  <c r="CO56" i="3"/>
  <c r="AW112" i="3"/>
  <c r="AW17" i="3" s="1"/>
  <c r="AA59" i="3"/>
  <c r="AA58" i="3"/>
  <c r="CR69" i="3"/>
  <c r="BR60" i="3"/>
  <c r="AV26" i="3"/>
  <c r="CR113" i="3"/>
  <c r="CR112" i="3" s="1"/>
  <c r="CR17" i="3" s="1"/>
  <c r="BS23" i="3"/>
  <c r="BR53" i="3"/>
  <c r="BR58" i="3"/>
  <c r="FE130" i="3"/>
  <c r="DL130" i="3"/>
  <c r="DL63" i="3" s="1"/>
  <c r="BS25" i="3"/>
  <c r="BR57" i="3"/>
  <c r="BR135" i="3"/>
  <c r="BS24" i="3"/>
  <c r="BR56" i="3"/>
  <c r="BR136" i="3"/>
  <c r="BR132" i="3"/>
  <c r="BR59" i="3"/>
  <c r="CR66" i="3"/>
  <c r="CR67" i="3"/>
  <c r="DM135" i="3"/>
  <c r="DM133" i="3"/>
  <c r="AA26" i="3"/>
  <c r="CO12" i="3"/>
  <c r="DM56" i="3"/>
  <c r="DM57" i="3"/>
  <c r="DM60" i="3"/>
  <c r="BR24" i="3"/>
  <c r="DM58" i="3"/>
  <c r="BR26" i="3"/>
  <c r="AA23" i="3"/>
  <c r="DM59" i="3"/>
  <c r="BR25" i="3"/>
  <c r="AA24" i="3"/>
  <c r="DM136" i="3"/>
  <c r="DN127" i="3"/>
  <c r="AV25" i="3"/>
  <c r="EJ115" i="3"/>
  <c r="EJ53" i="3" s="1"/>
  <c r="AV23" i="3"/>
  <c r="AA134" i="3"/>
  <c r="AA57" i="3"/>
  <c r="DM51" i="3"/>
  <c r="AA132" i="3"/>
  <c r="DM49" i="3"/>
  <c r="AA136" i="3"/>
  <c r="DM54" i="3"/>
  <c r="AB137" i="3"/>
  <c r="AB55" i="3" s="1"/>
  <c r="AB57" i="3" s="1"/>
  <c r="AA60" i="3"/>
  <c r="DM52" i="3"/>
  <c r="AC67" i="3"/>
  <c r="AA56" i="3"/>
  <c r="DM53" i="3"/>
  <c r="AA133" i="3"/>
  <c r="CP115" i="3"/>
  <c r="CP52" i="3" s="1"/>
  <c r="CP127" i="3"/>
  <c r="AB115" i="3"/>
  <c r="AB49" i="3" s="1"/>
  <c r="AB142" i="3"/>
  <c r="AB78" i="3" s="1"/>
  <c r="EJ24" i="3"/>
  <c r="BR54" i="3"/>
  <c r="BR52" i="3"/>
  <c r="BR49" i="3"/>
  <c r="DM12" i="3"/>
  <c r="BR50" i="3"/>
  <c r="EJ137" i="3"/>
  <c r="EJ55" i="3" s="1"/>
  <c r="EJ59" i="3" s="1"/>
  <c r="BR17" i="3"/>
  <c r="CR116" i="3"/>
  <c r="CQ115" i="3"/>
  <c r="CQ49" i="3" s="1"/>
  <c r="DN115" i="3"/>
  <c r="DN50" i="3" s="1"/>
  <c r="EJ112" i="3"/>
  <c r="EJ17" i="3" s="1"/>
  <c r="AB24" i="3"/>
  <c r="CR138" i="3"/>
  <c r="CO24" i="3"/>
  <c r="CR70" i="3"/>
  <c r="AW79" i="3"/>
  <c r="AW78" i="3"/>
  <c r="CQ78" i="3"/>
  <c r="CQ79" i="3"/>
  <c r="FF50" i="3"/>
  <c r="FF52" i="3"/>
  <c r="FF51" i="3"/>
  <c r="FF54" i="3"/>
  <c r="FF53" i="3"/>
  <c r="FF49" i="3"/>
  <c r="AB127" i="3"/>
  <c r="FF24" i="3"/>
  <c r="FF26" i="3"/>
  <c r="FF23" i="3"/>
  <c r="FF25" i="3"/>
  <c r="FG79" i="3"/>
  <c r="FG78" i="3"/>
  <c r="CR143" i="3"/>
  <c r="CR140" i="3"/>
  <c r="CR119" i="3"/>
  <c r="CR123" i="3"/>
  <c r="CR117" i="3"/>
  <c r="DO119" i="3"/>
  <c r="CR124" i="3"/>
  <c r="CR131" i="3"/>
  <c r="CR141" i="3"/>
  <c r="CR139" i="3"/>
  <c r="CR118" i="3"/>
  <c r="AV136" i="3"/>
  <c r="AV133" i="3"/>
  <c r="FH113" i="3"/>
  <c r="FH112" i="3" s="1"/>
  <c r="FH116" i="3"/>
  <c r="FH129" i="3"/>
  <c r="CQ112" i="3"/>
  <c r="FH144" i="3"/>
  <c r="DO118" i="3"/>
  <c r="FH120" i="3"/>
  <c r="DO126" i="3"/>
  <c r="FH121" i="3"/>
  <c r="EK117" i="3"/>
  <c r="FH124" i="3"/>
  <c r="EL143" i="3"/>
  <c r="DO67" i="3"/>
  <c r="FH131" i="3"/>
  <c r="EL70" i="3"/>
  <c r="EK129" i="3"/>
  <c r="DO139" i="3"/>
  <c r="FH126" i="3"/>
  <c r="FH117" i="3"/>
  <c r="EK113" i="3"/>
  <c r="DO116" i="3"/>
  <c r="DO144" i="3"/>
  <c r="FH143" i="3"/>
  <c r="FH141" i="3"/>
  <c r="FI68" i="3"/>
  <c r="DO66" i="3"/>
  <c r="FH139" i="3"/>
  <c r="FH138" i="3"/>
  <c r="FH140" i="3"/>
  <c r="FH128" i="3"/>
  <c r="FH119" i="3"/>
  <c r="EK141" i="3"/>
  <c r="BT144" i="3"/>
  <c r="FG127" i="3"/>
  <c r="EK69" i="3"/>
  <c r="FI71" i="3"/>
  <c r="DO123" i="3"/>
  <c r="FI67" i="3"/>
  <c r="DO138" i="3"/>
  <c r="DO114" i="3"/>
  <c r="FI66" i="3"/>
  <c r="EL117" i="3"/>
  <c r="AC140" i="3"/>
  <c r="EL138" i="3"/>
  <c r="FI131" i="3"/>
  <c r="AC126" i="3"/>
  <c r="DO68" i="3"/>
  <c r="EL113" i="3"/>
  <c r="FI126" i="3"/>
  <c r="EL71" i="3"/>
  <c r="FI120" i="3"/>
  <c r="AC144" i="3"/>
  <c r="AC123" i="3"/>
  <c r="AC124" i="3"/>
  <c r="DO143" i="3"/>
  <c r="DO120" i="3"/>
  <c r="AC117" i="3"/>
  <c r="AC125" i="3"/>
  <c r="AW115" i="3"/>
  <c r="DO121" i="3"/>
  <c r="DO131" i="3"/>
  <c r="EK128" i="3"/>
  <c r="EL66" i="3"/>
  <c r="FI118" i="3"/>
  <c r="BQ130" i="3"/>
  <c r="BQ64" i="3" s="1"/>
  <c r="DN78" i="3"/>
  <c r="DN79" i="3"/>
  <c r="AC143" i="3"/>
  <c r="AC141" i="3"/>
  <c r="AC138" i="3"/>
  <c r="AC118" i="3"/>
  <c r="FG115" i="3"/>
  <c r="DO140" i="3"/>
  <c r="DO113" i="3"/>
  <c r="EL131" i="3"/>
  <c r="FH67" i="3"/>
  <c r="AC119" i="3"/>
  <c r="AC114" i="3"/>
  <c r="AC139" i="3"/>
  <c r="AC113" i="3"/>
  <c r="DO124" i="3"/>
  <c r="DO125" i="3"/>
  <c r="EL139" i="3"/>
  <c r="EL118" i="3"/>
  <c r="FI144" i="3"/>
  <c r="AC128" i="3"/>
  <c r="AC127" i="3" s="1"/>
  <c r="AC131" i="3"/>
  <c r="EK144" i="3"/>
  <c r="EK139" i="3"/>
  <c r="AC121" i="3"/>
  <c r="AC116" i="3"/>
  <c r="AC120" i="3"/>
  <c r="DO129" i="3"/>
  <c r="DO117" i="3"/>
  <c r="DO128" i="3"/>
  <c r="FH66" i="3"/>
  <c r="FH70" i="3"/>
  <c r="FH125" i="3"/>
  <c r="EK119" i="3"/>
  <c r="EK125" i="3"/>
  <c r="BT69" i="3"/>
  <c r="EL123" i="3"/>
  <c r="EL67" i="3"/>
  <c r="EL129" i="3"/>
  <c r="FI125" i="3"/>
  <c r="FI124" i="3"/>
  <c r="CR68" i="3"/>
  <c r="CR121" i="3"/>
  <c r="CR144" i="3"/>
  <c r="EK143" i="3"/>
  <c r="EK131" i="3"/>
  <c r="BT124" i="3"/>
  <c r="EL116" i="3"/>
  <c r="EL140" i="3"/>
  <c r="EL125" i="3"/>
  <c r="DO69" i="3"/>
  <c r="FH118" i="3"/>
  <c r="FH68" i="3"/>
  <c r="FH123" i="3"/>
  <c r="EK120" i="3"/>
  <c r="EK118" i="3"/>
  <c r="EK114" i="3"/>
  <c r="BT71" i="3"/>
  <c r="EL120" i="3"/>
  <c r="EL124" i="3"/>
  <c r="EL121" i="3"/>
  <c r="FI143" i="3"/>
  <c r="CR125" i="3"/>
  <c r="CR128" i="3"/>
  <c r="CR126" i="3"/>
  <c r="EK116" i="3"/>
  <c r="EK123" i="3"/>
  <c r="BT113" i="3"/>
  <c r="DN112" i="3"/>
  <c r="DO70" i="3"/>
  <c r="EK138" i="3"/>
  <c r="EK124" i="3"/>
  <c r="BT118" i="3"/>
  <c r="EL128" i="3"/>
  <c r="EL114" i="3"/>
  <c r="EL144" i="3"/>
  <c r="FI138" i="3"/>
  <c r="CR120" i="3"/>
  <c r="CR129" i="3"/>
  <c r="BU82" i="3"/>
  <c r="BU84" i="3"/>
  <c r="BU85" i="3"/>
  <c r="BU81" i="3"/>
  <c r="BU83" i="3"/>
  <c r="BU86" i="3"/>
  <c r="BU40" i="3"/>
  <c r="BU39" i="3"/>
  <c r="BU65" i="3"/>
  <c r="BU69" i="3" s="1"/>
  <c r="BU10" i="3"/>
  <c r="BU139" i="3" s="1"/>
  <c r="BU35" i="3"/>
  <c r="BU41" i="3"/>
  <c r="BU38" i="3"/>
  <c r="BU42" i="3"/>
  <c r="BU76" i="3"/>
  <c r="BU20" i="3"/>
  <c r="BU14" i="3"/>
  <c r="BU31" i="3"/>
  <c r="BU32" i="3" s="1"/>
  <c r="BU73" i="3"/>
  <c r="BU45" i="3"/>
  <c r="BU27" i="3"/>
  <c r="BU28" i="3"/>
  <c r="BU48" i="3"/>
  <c r="BU77" i="3"/>
  <c r="BU47" i="3"/>
  <c r="BU18" i="3"/>
  <c r="BU17" i="16" s="1"/>
  <c r="BU43" i="3"/>
  <c r="BU30" i="3"/>
  <c r="BU13" i="3"/>
  <c r="BU72" i="3"/>
  <c r="BU97" i="3"/>
  <c r="BU21" i="3"/>
  <c r="BU22" i="3" s="1"/>
  <c r="BU19" i="3"/>
  <c r="BU44" i="3"/>
  <c r="BU75" i="3"/>
  <c r="BU33" i="3"/>
  <c r="BU80" i="3"/>
  <c r="BU29" i="3"/>
  <c r="BU15" i="3"/>
  <c r="BU16" i="3" s="1"/>
  <c r="EM110" i="3"/>
  <c r="EM9" i="3" s="1"/>
  <c r="AC71" i="3"/>
  <c r="AC69" i="3"/>
  <c r="AB12" i="3"/>
  <c r="AB17" i="3"/>
  <c r="EK68" i="3"/>
  <c r="BT67" i="3"/>
  <c r="BT143" i="3"/>
  <c r="BT126" i="3"/>
  <c r="FI117" i="3"/>
  <c r="FI116" i="3"/>
  <c r="FI113" i="3"/>
  <c r="AW127" i="3"/>
  <c r="AY38" i="3"/>
  <c r="AY65" i="3"/>
  <c r="AY71" i="3" s="1"/>
  <c r="AY41" i="3"/>
  <c r="AY48" i="3"/>
  <c r="AY77" i="3"/>
  <c r="AY47" i="3"/>
  <c r="AY15" i="3"/>
  <c r="AY16" i="3" s="1"/>
  <c r="AY31" i="3"/>
  <c r="AY32" i="3" s="1"/>
  <c r="AY27" i="3"/>
  <c r="AY44" i="3"/>
  <c r="AY39" i="3"/>
  <c r="AY80" i="3"/>
  <c r="AY10" i="3"/>
  <c r="AY140" i="3" s="1"/>
  <c r="AY20" i="3"/>
  <c r="AY73" i="3"/>
  <c r="AY40" i="3"/>
  <c r="AY35" i="3"/>
  <c r="AY18" i="3"/>
  <c r="AY17" i="16" s="1"/>
  <c r="AY75" i="3"/>
  <c r="AY45" i="3"/>
  <c r="AY72" i="3"/>
  <c r="AY29" i="3"/>
  <c r="AY42" i="3"/>
  <c r="AY43" i="3"/>
  <c r="AY14" i="3"/>
  <c r="AY28" i="3"/>
  <c r="AY33" i="3"/>
  <c r="AY30" i="3"/>
  <c r="AY19" i="3"/>
  <c r="AY21" i="3"/>
  <c r="AY22" i="3" s="1"/>
  <c r="AY76" i="3"/>
  <c r="AY97" i="3"/>
  <c r="AY13" i="3"/>
  <c r="AY84" i="3"/>
  <c r="AY86" i="3"/>
  <c r="AY85" i="3"/>
  <c r="AY83" i="3"/>
  <c r="AY82" i="3"/>
  <c r="AY81" i="3"/>
  <c r="AW137" i="3"/>
  <c r="AW55" i="3" s="1"/>
  <c r="EK126" i="3"/>
  <c r="EK66" i="3"/>
  <c r="EK121" i="3"/>
  <c r="BT119" i="3"/>
  <c r="BT117" i="3"/>
  <c r="BT129" i="3"/>
  <c r="CP137" i="3"/>
  <c r="CP55" i="3" s="1"/>
  <c r="EL141" i="3"/>
  <c r="EL69" i="3"/>
  <c r="EL126" i="3"/>
  <c r="FI139" i="3"/>
  <c r="FI129" i="3"/>
  <c r="FI119" i="3"/>
  <c r="DP47" i="3"/>
  <c r="DP44" i="3"/>
  <c r="DP65" i="3"/>
  <c r="DP66" i="3" s="1"/>
  <c r="DP13" i="3"/>
  <c r="DP31" i="3"/>
  <c r="DP32" i="3" s="1"/>
  <c r="DP38" i="3"/>
  <c r="DP35" i="3"/>
  <c r="DP42" i="3"/>
  <c r="DP29" i="3"/>
  <c r="DP20" i="3"/>
  <c r="DP18" i="3"/>
  <c r="DP75" i="3"/>
  <c r="DP21" i="3"/>
  <c r="DP22" i="3" s="1"/>
  <c r="DP77" i="3"/>
  <c r="DP10" i="3"/>
  <c r="DP143" i="3" s="1"/>
  <c r="DP33" i="3"/>
  <c r="DP97" i="3"/>
  <c r="DP45" i="3"/>
  <c r="DP76" i="3"/>
  <c r="DP48" i="3"/>
  <c r="DP41" i="3"/>
  <c r="DP39" i="3"/>
  <c r="DP28" i="3"/>
  <c r="DP30" i="3"/>
  <c r="DP19" i="3"/>
  <c r="DP14" i="3"/>
  <c r="DP43" i="3"/>
  <c r="DP72" i="3"/>
  <c r="DP80" i="3"/>
  <c r="DP73" i="3"/>
  <c r="DP15" i="3"/>
  <c r="DP16" i="3" s="1"/>
  <c r="DP27" i="3"/>
  <c r="DP40" i="3"/>
  <c r="DP84" i="3"/>
  <c r="DP81" i="3"/>
  <c r="DP86" i="3"/>
  <c r="DP83" i="3"/>
  <c r="DP85" i="3"/>
  <c r="DP82" i="3"/>
  <c r="AC66" i="3"/>
  <c r="FG137" i="3"/>
  <c r="FG55" i="3" s="1"/>
  <c r="BT139" i="3"/>
  <c r="BT68" i="3"/>
  <c r="BT138" i="3"/>
  <c r="AD81" i="3"/>
  <c r="AD82" i="3"/>
  <c r="AD83" i="3"/>
  <c r="AD84" i="3"/>
  <c r="AD86" i="3"/>
  <c r="AD85" i="3"/>
  <c r="AD39" i="3"/>
  <c r="AD76" i="3"/>
  <c r="AD10" i="3"/>
  <c r="AD143" i="3" s="1"/>
  <c r="AD38" i="3"/>
  <c r="AD72" i="3"/>
  <c r="AD18" i="3"/>
  <c r="AD15" i="3"/>
  <c r="AD16" i="3" s="1"/>
  <c r="AD28" i="3"/>
  <c r="AD45" i="3"/>
  <c r="AD43" i="3"/>
  <c r="AD73" i="3"/>
  <c r="AD30" i="3"/>
  <c r="AD48" i="3"/>
  <c r="AD44" i="3"/>
  <c r="AD80" i="3"/>
  <c r="AD31" i="3"/>
  <c r="AD32" i="3" s="1"/>
  <c r="AD20" i="3"/>
  <c r="AD75" i="3"/>
  <c r="AD97" i="3"/>
  <c r="AD40" i="3"/>
  <c r="AD29" i="3"/>
  <c r="AD35" i="3"/>
  <c r="AD14" i="3"/>
  <c r="AD77" i="3"/>
  <c r="AD19" i="3"/>
  <c r="AD13" i="3"/>
  <c r="AD27" i="3"/>
  <c r="AD42" i="3"/>
  <c r="AD47" i="3"/>
  <c r="AD33" i="3"/>
  <c r="AD65" i="3"/>
  <c r="AD71" i="3" s="1"/>
  <c r="AD21" i="3"/>
  <c r="AD22" i="3" s="1"/>
  <c r="AD41" i="3"/>
  <c r="FG112" i="3"/>
  <c r="CP112" i="3"/>
  <c r="BT121" i="3"/>
  <c r="BT70" i="3"/>
  <c r="BT114" i="3"/>
  <c r="AA78" i="3"/>
  <c r="AA79" i="3"/>
  <c r="FI128" i="3"/>
  <c r="FI140" i="3"/>
  <c r="BV110" i="3"/>
  <c r="BV9" i="3" s="1"/>
  <c r="AC68" i="3"/>
  <c r="EK70" i="3"/>
  <c r="BT116" i="3"/>
  <c r="BT125" i="3"/>
  <c r="BT123" i="3"/>
  <c r="FI123" i="3"/>
  <c r="FI141" i="3"/>
  <c r="BT141" i="3"/>
  <c r="BT128" i="3"/>
  <c r="BT120" i="3"/>
  <c r="BT131" i="3"/>
  <c r="FJ65" i="3"/>
  <c r="FJ67" i="3" s="1"/>
  <c r="FJ38" i="3"/>
  <c r="FJ80" i="3"/>
  <c r="FJ42" i="3"/>
  <c r="FJ18" i="3"/>
  <c r="FJ14" i="3"/>
  <c r="FJ44" i="3"/>
  <c r="FJ28" i="3"/>
  <c r="FJ73" i="3"/>
  <c r="FJ97" i="3"/>
  <c r="FJ72" i="3"/>
  <c r="FJ43" i="3"/>
  <c r="FJ77" i="3"/>
  <c r="FJ76" i="3"/>
  <c r="FJ13" i="3"/>
  <c r="FJ35" i="3"/>
  <c r="FJ75" i="3"/>
  <c r="FJ47" i="3"/>
  <c r="FJ40" i="3"/>
  <c r="FJ21" i="3"/>
  <c r="FJ22" i="3" s="1"/>
  <c r="FJ31" i="3"/>
  <c r="FJ32" i="3" s="1"/>
  <c r="FJ33" i="3"/>
  <c r="FJ10" i="3"/>
  <c r="FJ126" i="3" s="1"/>
  <c r="FJ39" i="3"/>
  <c r="FJ15" i="3"/>
  <c r="FJ16" i="3" s="1"/>
  <c r="FJ20" i="3"/>
  <c r="FJ30" i="3"/>
  <c r="FJ27" i="3"/>
  <c r="FJ48" i="3"/>
  <c r="FJ19" i="3"/>
  <c r="FJ29" i="3"/>
  <c r="FJ41" i="3"/>
  <c r="FJ45" i="3"/>
  <c r="FJ86" i="3"/>
  <c r="FJ84" i="3"/>
  <c r="FJ81" i="3"/>
  <c r="FJ83" i="3"/>
  <c r="FJ85" i="3"/>
  <c r="FJ82" i="3"/>
  <c r="EI130" i="3"/>
  <c r="EK71" i="3"/>
  <c r="CS110" i="3"/>
  <c r="CS9" i="3" s="1"/>
  <c r="AX27" i="3"/>
  <c r="AX10" i="3"/>
  <c r="AX139" i="3" s="1"/>
  <c r="AX19" i="3"/>
  <c r="AU18" i="16" s="1"/>
  <c r="AX33" i="3"/>
  <c r="AX21" i="3"/>
  <c r="AU20" i="16" s="1"/>
  <c r="AX45" i="3"/>
  <c r="AX72" i="3"/>
  <c r="AX75" i="3"/>
  <c r="AU69" i="16" s="1"/>
  <c r="AX38" i="3"/>
  <c r="AX36" i="16" s="1"/>
  <c r="AX29" i="3"/>
  <c r="AU27" i="16" s="1"/>
  <c r="AX40" i="3"/>
  <c r="AX13" i="3"/>
  <c r="AU13" i="16" s="1"/>
  <c r="AX20" i="3"/>
  <c r="AU19" i="16" s="1"/>
  <c r="AX44" i="3"/>
  <c r="AU39" i="16" s="1"/>
  <c r="AX77" i="3"/>
  <c r="AU71" i="16" s="1"/>
  <c r="AX42" i="3"/>
  <c r="AX43" i="3"/>
  <c r="AU38" i="16" s="1"/>
  <c r="AX76" i="3"/>
  <c r="AX65" i="3"/>
  <c r="AX70" i="3" s="1"/>
  <c r="AX47" i="3"/>
  <c r="AU41" i="16" s="1"/>
  <c r="AX35" i="3"/>
  <c r="AU33" i="16" s="1"/>
  <c r="AX97" i="3"/>
  <c r="AU91" i="16" s="1"/>
  <c r="AX31" i="3"/>
  <c r="AX32" i="3" s="1"/>
  <c r="AU30" i="16" s="1"/>
  <c r="AX15" i="3"/>
  <c r="AX16" i="3" s="1"/>
  <c r="AX28" i="3"/>
  <c r="AX30" i="3"/>
  <c r="AU28" i="16" s="1"/>
  <c r="AX18" i="3"/>
  <c r="AX17" i="16" s="1"/>
  <c r="AX73" i="3"/>
  <c r="AX41" i="3"/>
  <c r="AX80" i="3"/>
  <c r="AU74" i="16" s="1"/>
  <c r="AX14" i="3"/>
  <c r="AU14" i="16" s="1"/>
  <c r="AX39" i="3"/>
  <c r="AU37" i="16" s="1"/>
  <c r="AX48" i="3"/>
  <c r="AX81" i="3"/>
  <c r="AU75" i="16" s="1"/>
  <c r="AU93" i="16"/>
  <c r="AX84" i="3"/>
  <c r="AU78" i="16" s="1"/>
  <c r="AX83" i="3"/>
  <c r="AU77" i="16" s="1"/>
  <c r="AX86" i="3"/>
  <c r="AU80" i="16" s="1"/>
  <c r="AX85" i="3"/>
  <c r="AU79" i="16" s="1"/>
  <c r="AX82" i="3"/>
  <c r="AU76" i="16" s="1"/>
  <c r="B18" i="6"/>
  <c r="C18" i="6" s="1"/>
  <c r="AB101" i="16"/>
  <c r="BT101" i="16"/>
  <c r="AW101" i="16"/>
  <c r="AH6" i="16"/>
  <c r="ES6" i="16"/>
  <c r="CY6" i="16"/>
  <c r="DV6" i="16"/>
  <c r="BE6" i="16"/>
  <c r="CB6" i="16"/>
  <c r="FP6" i="16"/>
  <c r="DQ6" i="3"/>
  <c r="DQ110" i="3" s="1"/>
  <c r="DQ9" i="3" s="1"/>
  <c r="CT6" i="3"/>
  <c r="BW6" i="3"/>
  <c r="EN6" i="3"/>
  <c r="AE6" i="3"/>
  <c r="AE110" i="3" s="1"/>
  <c r="AE9" i="3" s="1"/>
  <c r="FK6" i="3"/>
  <c r="FK110" i="3" s="1"/>
  <c r="FK9" i="3" s="1"/>
  <c r="AZ6" i="3"/>
  <c r="AZ110" i="3" s="1"/>
  <c r="AZ9" i="3" s="1"/>
  <c r="EJ78" i="3" l="1"/>
  <c r="AC122" i="3"/>
  <c r="EK122" i="3"/>
  <c r="DO122" i="3"/>
  <c r="BT122" i="3"/>
  <c r="EL122" i="3"/>
  <c r="FH122" i="3"/>
  <c r="FI122" i="3"/>
  <c r="FI25" i="3" s="1"/>
  <c r="CR122" i="3"/>
  <c r="CR25" i="3" s="1"/>
  <c r="AB50" i="3"/>
  <c r="AB52" i="3"/>
  <c r="AB53" i="3"/>
  <c r="AB54" i="3"/>
  <c r="AB51" i="3"/>
  <c r="EI61" i="3"/>
  <c r="EI62" i="3"/>
  <c r="EI63" i="3"/>
  <c r="EI64" i="3"/>
  <c r="FE61" i="3"/>
  <c r="FE62" i="3"/>
  <c r="FE63" i="3"/>
  <c r="FE64" i="3"/>
  <c r="Z61" i="3"/>
  <c r="Z62" i="3"/>
  <c r="Z64" i="3"/>
  <c r="Z63" i="3"/>
  <c r="CN62" i="3"/>
  <c r="CN63" i="3"/>
  <c r="CN61" i="3"/>
  <c r="DL62" i="3"/>
  <c r="DL64" i="3"/>
  <c r="DL61" i="3"/>
  <c r="EL127" i="3"/>
  <c r="EL36" i="3" s="1"/>
  <c r="CS88" i="3"/>
  <c r="EM88" i="3"/>
  <c r="DQ88" i="3"/>
  <c r="FK88" i="3"/>
  <c r="AE88" i="3"/>
  <c r="BP63" i="3"/>
  <c r="BP62" i="3"/>
  <c r="AT64" i="3"/>
  <c r="AT63" i="3"/>
  <c r="AT62" i="3"/>
  <c r="BQ63" i="3"/>
  <c r="BQ62" i="3"/>
  <c r="AU63" i="3"/>
  <c r="AU64" i="3"/>
  <c r="AU62" i="3"/>
  <c r="BP61" i="3"/>
  <c r="AT61" i="3"/>
  <c r="BQ61" i="3"/>
  <c r="AU61" i="3"/>
  <c r="BV88" i="3"/>
  <c r="AZ88" i="3"/>
  <c r="AB79" i="3"/>
  <c r="FI112" i="3"/>
  <c r="FI12" i="3" s="1"/>
  <c r="FH127" i="3"/>
  <c r="FH36" i="3" s="1"/>
  <c r="CR12" i="3"/>
  <c r="EJ51" i="3"/>
  <c r="EJ25" i="3"/>
  <c r="FK98" i="3"/>
  <c r="FK101" i="3"/>
  <c r="FK99" i="3"/>
  <c r="FK102" i="3"/>
  <c r="FK100" i="3"/>
  <c r="FK105" i="3"/>
  <c r="FK104" i="3"/>
  <c r="FK103" i="3"/>
  <c r="BV101" i="3"/>
  <c r="BV100" i="3"/>
  <c r="BV98" i="3"/>
  <c r="BV105" i="3"/>
  <c r="BV104" i="3"/>
  <c r="BV103" i="3"/>
  <c r="BV102" i="3"/>
  <c r="BV99" i="3"/>
  <c r="DQ100" i="3"/>
  <c r="DQ99" i="3"/>
  <c r="DQ101" i="3"/>
  <c r="DQ104" i="3"/>
  <c r="DQ103" i="3"/>
  <c r="DQ102" i="3"/>
  <c r="DQ98" i="3"/>
  <c r="DQ105" i="3"/>
  <c r="AZ100" i="3"/>
  <c r="AZ99" i="3"/>
  <c r="AZ98" i="3"/>
  <c r="AZ101" i="3"/>
  <c r="AZ105" i="3"/>
  <c r="AZ104" i="3"/>
  <c r="AZ103" i="3"/>
  <c r="AZ97" i="16" s="1"/>
  <c r="AZ102" i="3"/>
  <c r="CS100" i="3"/>
  <c r="CS99" i="3"/>
  <c r="CS101" i="3"/>
  <c r="CS104" i="3"/>
  <c r="CS103" i="3"/>
  <c r="CS98" i="3"/>
  <c r="CS102" i="3"/>
  <c r="CS105" i="3"/>
  <c r="AE98" i="3"/>
  <c r="AE101" i="3"/>
  <c r="AE100" i="3"/>
  <c r="AE99" i="3"/>
  <c r="AE102" i="3"/>
  <c r="AE104" i="3"/>
  <c r="AE105" i="3"/>
  <c r="AE103" i="3"/>
  <c r="EM98" i="3"/>
  <c r="EM101" i="3"/>
  <c r="EM99" i="3"/>
  <c r="EM102" i="3"/>
  <c r="EM104" i="3"/>
  <c r="EM105" i="3"/>
  <c r="EM100" i="3"/>
  <c r="EM103" i="3"/>
  <c r="DQ87" i="3"/>
  <c r="DQ89" i="3"/>
  <c r="DQ91" i="3"/>
  <c r="DQ90" i="3"/>
  <c r="DQ93" i="3"/>
  <c r="DQ95" i="3"/>
  <c r="DQ92" i="3"/>
  <c r="DQ94" i="3"/>
  <c r="DQ96" i="3"/>
  <c r="AZ89" i="3"/>
  <c r="AZ87" i="3"/>
  <c r="AZ93" i="3"/>
  <c r="AZ92" i="3"/>
  <c r="AZ91" i="3"/>
  <c r="AZ90" i="3"/>
  <c r="AZ96" i="3"/>
  <c r="AZ95" i="3"/>
  <c r="AZ94" i="3"/>
  <c r="BV89" i="3"/>
  <c r="BV87" i="3"/>
  <c r="BV92" i="3"/>
  <c r="BV91" i="3"/>
  <c r="BV90" i="3"/>
  <c r="BV96" i="3"/>
  <c r="BV95" i="3"/>
  <c r="BV94" i="3"/>
  <c r="BV93" i="3"/>
  <c r="FK87" i="3"/>
  <c r="FK90" i="3"/>
  <c r="FK89" i="3"/>
  <c r="FK92" i="3"/>
  <c r="FK91" i="3"/>
  <c r="FK96" i="3"/>
  <c r="FK93" i="3"/>
  <c r="FK95" i="3"/>
  <c r="FK94" i="3"/>
  <c r="AE87" i="3"/>
  <c r="AE90" i="3"/>
  <c r="AE89" i="3"/>
  <c r="AE93" i="3"/>
  <c r="AE92" i="3"/>
  <c r="AE91" i="3"/>
  <c r="AE96" i="3"/>
  <c r="AE94" i="3"/>
  <c r="AE95" i="3"/>
  <c r="CS87" i="3"/>
  <c r="CS91" i="3"/>
  <c r="CS90" i="3"/>
  <c r="CS95" i="3"/>
  <c r="CS94" i="3"/>
  <c r="CS89" i="3"/>
  <c r="CS93" i="3"/>
  <c r="CS92" i="3"/>
  <c r="CS96" i="3"/>
  <c r="EM87" i="3"/>
  <c r="EM90" i="3"/>
  <c r="EM89" i="3"/>
  <c r="EM93" i="3"/>
  <c r="EM92" i="3"/>
  <c r="EM91" i="3"/>
  <c r="EM96" i="3"/>
  <c r="EM95" i="3"/>
  <c r="EM94" i="3"/>
  <c r="CQ51" i="3"/>
  <c r="CQ52" i="3"/>
  <c r="CQ54" i="3"/>
  <c r="CQ50" i="3"/>
  <c r="CQ53" i="3"/>
  <c r="AW12" i="3"/>
  <c r="AW12" i="16" s="1"/>
  <c r="EJ54" i="3"/>
  <c r="EJ26" i="3"/>
  <c r="EJ52" i="3"/>
  <c r="EJ49" i="3"/>
  <c r="EJ23" i="3"/>
  <c r="EJ50" i="3"/>
  <c r="EJ12" i="3"/>
  <c r="FG37" i="3"/>
  <c r="FG36" i="3"/>
  <c r="EJ37" i="3"/>
  <c r="EJ36" i="3"/>
  <c r="AC37" i="3"/>
  <c r="AC36" i="3"/>
  <c r="AB37" i="3"/>
  <c r="AB36" i="3"/>
  <c r="AC142" i="3"/>
  <c r="AC78" i="3" s="1"/>
  <c r="DN60" i="3"/>
  <c r="AW37" i="3"/>
  <c r="AW36" i="3"/>
  <c r="DN37" i="3"/>
  <c r="DN36" i="3"/>
  <c r="CP36" i="3"/>
  <c r="CP37" i="3"/>
  <c r="CQ57" i="3"/>
  <c r="BS130" i="3"/>
  <c r="BS64" i="3" s="1"/>
  <c r="CO130" i="3"/>
  <c r="CO64" i="3" s="1"/>
  <c r="CP79" i="3"/>
  <c r="CP54" i="3"/>
  <c r="FF130" i="3"/>
  <c r="AD117" i="3"/>
  <c r="DN52" i="3"/>
  <c r="CQ133" i="3"/>
  <c r="CQ60" i="3"/>
  <c r="CQ132" i="3"/>
  <c r="CQ136" i="3"/>
  <c r="CQ59" i="3"/>
  <c r="CQ58" i="3"/>
  <c r="CQ134" i="3"/>
  <c r="CQ56" i="3"/>
  <c r="DN133" i="3"/>
  <c r="DN58" i="3"/>
  <c r="DN135" i="3"/>
  <c r="DN134" i="3"/>
  <c r="DN57" i="3"/>
  <c r="DN59" i="3"/>
  <c r="DN132" i="3"/>
  <c r="DN136" i="3"/>
  <c r="CP53" i="3"/>
  <c r="CP49" i="3"/>
  <c r="CP50" i="3"/>
  <c r="CP51" i="3"/>
  <c r="CP24" i="3"/>
  <c r="BT112" i="3"/>
  <c r="BT12" i="3" s="1"/>
  <c r="DM130" i="3"/>
  <c r="DM63" i="3" s="1"/>
  <c r="DN53" i="3"/>
  <c r="DN54" i="3"/>
  <c r="DN51" i="3"/>
  <c r="BR130" i="3"/>
  <c r="BR64" i="3" s="1"/>
  <c r="DN49" i="3"/>
  <c r="DN23" i="3"/>
  <c r="DO142" i="3"/>
  <c r="DO79" i="3" s="1"/>
  <c r="EL112" i="3"/>
  <c r="EL17" i="3" s="1"/>
  <c r="CP26" i="3"/>
  <c r="CP23" i="3"/>
  <c r="AB58" i="3"/>
  <c r="AB134" i="3"/>
  <c r="AB56" i="3"/>
  <c r="AB135" i="3"/>
  <c r="AB132" i="3"/>
  <c r="EL142" i="3"/>
  <c r="EL78" i="3" s="1"/>
  <c r="AB60" i="3"/>
  <c r="AX68" i="3"/>
  <c r="EJ133" i="3"/>
  <c r="AC137" i="3"/>
  <c r="AC55" i="3" s="1"/>
  <c r="AC59" i="3" s="1"/>
  <c r="DN24" i="3"/>
  <c r="DN25" i="3"/>
  <c r="AA130" i="3"/>
  <c r="EL23" i="3"/>
  <c r="EK112" i="3"/>
  <c r="EK17" i="3" s="1"/>
  <c r="AB23" i="3"/>
  <c r="AB59" i="3"/>
  <c r="AB25" i="3"/>
  <c r="AB133" i="3"/>
  <c r="AB136" i="3"/>
  <c r="BU70" i="3"/>
  <c r="BU68" i="3"/>
  <c r="EK142" i="3"/>
  <c r="EK79" i="3" s="1"/>
  <c r="DO112" i="3"/>
  <c r="DO17" i="3" s="1"/>
  <c r="CR142" i="3"/>
  <c r="CR78" i="3" s="1"/>
  <c r="AB26" i="3"/>
  <c r="EK137" i="3"/>
  <c r="EK55" i="3" s="1"/>
  <c r="EK60" i="3" s="1"/>
  <c r="FI142" i="3"/>
  <c r="FI78" i="3" s="1"/>
  <c r="DO137" i="3"/>
  <c r="DO55" i="3" s="1"/>
  <c r="DO135" i="3" s="1"/>
  <c r="DO115" i="3"/>
  <c r="DO53" i="3" s="1"/>
  <c r="CR137" i="3"/>
  <c r="CR55" i="3" s="1"/>
  <c r="CR132" i="3" s="1"/>
  <c r="BT127" i="3"/>
  <c r="EJ57" i="3"/>
  <c r="EJ56" i="3"/>
  <c r="EJ136" i="3"/>
  <c r="EJ132" i="3"/>
  <c r="EJ60" i="3"/>
  <c r="FI127" i="3"/>
  <c r="BT142" i="3"/>
  <c r="BT78" i="3" s="1"/>
  <c r="EJ135" i="3"/>
  <c r="EJ58" i="3"/>
  <c r="EJ134" i="3"/>
  <c r="AV130" i="3"/>
  <c r="CR115" i="3"/>
  <c r="CR51" i="3" s="1"/>
  <c r="FH23" i="3"/>
  <c r="DP126" i="3"/>
  <c r="DP144" i="3"/>
  <c r="DP142" i="3" s="1"/>
  <c r="EK127" i="3"/>
  <c r="DP117" i="3"/>
  <c r="DP116" i="3"/>
  <c r="BU66" i="3"/>
  <c r="BU144" i="3"/>
  <c r="DP120" i="3"/>
  <c r="AC115" i="3"/>
  <c r="AC52" i="3" s="1"/>
  <c r="AC24" i="3"/>
  <c r="DO23" i="3"/>
  <c r="FH137" i="3"/>
  <c r="FH55" i="3" s="1"/>
  <c r="FH58" i="3" s="1"/>
  <c r="EK115" i="3"/>
  <c r="EK54" i="3" s="1"/>
  <c r="FH115" i="3"/>
  <c r="FH53" i="3" s="1"/>
  <c r="EK25" i="3"/>
  <c r="EL137" i="3"/>
  <c r="EL55" i="3" s="1"/>
  <c r="EL133" i="3" s="1"/>
  <c r="BU118" i="3"/>
  <c r="BU114" i="3"/>
  <c r="BU126" i="3"/>
  <c r="BU116" i="3"/>
  <c r="FH142" i="3"/>
  <c r="FH78" i="3" s="1"/>
  <c r="BU140" i="3"/>
  <c r="BU141" i="3"/>
  <c r="BU138" i="3"/>
  <c r="BU67" i="3"/>
  <c r="BU120" i="3"/>
  <c r="BU123" i="3"/>
  <c r="AW50" i="3"/>
  <c r="AW51" i="3"/>
  <c r="AW54" i="3"/>
  <c r="AW52" i="3"/>
  <c r="AW49" i="3"/>
  <c r="AW53" i="3"/>
  <c r="BU117" i="3"/>
  <c r="AW24" i="3"/>
  <c r="AW23" i="3"/>
  <c r="AW25" i="3"/>
  <c r="AW26" i="3"/>
  <c r="FG52" i="3"/>
  <c r="FG50" i="3"/>
  <c r="FG54" i="3"/>
  <c r="FG53" i="3"/>
  <c r="FG51" i="3"/>
  <c r="FG49" i="3"/>
  <c r="DP69" i="3"/>
  <c r="BU143" i="3"/>
  <c r="BU131" i="3"/>
  <c r="FG26" i="3"/>
  <c r="FG24" i="3"/>
  <c r="FG25" i="3"/>
  <c r="FG23" i="3"/>
  <c r="EL26" i="3"/>
  <c r="EL24" i="3"/>
  <c r="DP71" i="3"/>
  <c r="BU119" i="3"/>
  <c r="BU121" i="3"/>
  <c r="CR127" i="3"/>
  <c r="DO127" i="3"/>
  <c r="FG17" i="3"/>
  <c r="FG12" i="3"/>
  <c r="FH17" i="3"/>
  <c r="FH12" i="3"/>
  <c r="DP129" i="3"/>
  <c r="BU113" i="3"/>
  <c r="BU129" i="3"/>
  <c r="DP123" i="3"/>
  <c r="DP140" i="3"/>
  <c r="DP114" i="3"/>
  <c r="AY124" i="3"/>
  <c r="DP121" i="3"/>
  <c r="DP119" i="3"/>
  <c r="DP141" i="3"/>
  <c r="CQ12" i="3"/>
  <c r="CQ17" i="3"/>
  <c r="DP128" i="3"/>
  <c r="DP138" i="3"/>
  <c r="DP118" i="3"/>
  <c r="DP139" i="3"/>
  <c r="DP124" i="3"/>
  <c r="DP131" i="3"/>
  <c r="DP113" i="3"/>
  <c r="AY144" i="3"/>
  <c r="DP70" i="3"/>
  <c r="DP67" i="3"/>
  <c r="BU125" i="3"/>
  <c r="BU124" i="3"/>
  <c r="BU128" i="3"/>
  <c r="FJ124" i="3"/>
  <c r="AD120" i="3"/>
  <c r="FJ144" i="3"/>
  <c r="AD121" i="3"/>
  <c r="FJ116" i="3"/>
  <c r="AD113" i="3"/>
  <c r="AD138" i="3"/>
  <c r="AD124" i="3"/>
  <c r="AD114" i="3"/>
  <c r="AD144" i="3"/>
  <c r="AD142" i="3" s="1"/>
  <c r="AD79" i="3" s="1"/>
  <c r="AD141" i="3"/>
  <c r="AD129" i="3"/>
  <c r="AD125" i="3"/>
  <c r="FJ140" i="3"/>
  <c r="AD139" i="3"/>
  <c r="AD128" i="3"/>
  <c r="AD119" i="3"/>
  <c r="AD118" i="3"/>
  <c r="AD116" i="3"/>
  <c r="AD140" i="3"/>
  <c r="AD131" i="3"/>
  <c r="AY113" i="3"/>
  <c r="FJ131" i="3"/>
  <c r="FJ118" i="3"/>
  <c r="FJ143" i="3"/>
  <c r="AD66" i="3"/>
  <c r="AD126" i="3"/>
  <c r="AD123" i="3"/>
  <c r="DP125" i="3"/>
  <c r="AY116" i="3"/>
  <c r="FJ141" i="3"/>
  <c r="FJ128" i="3"/>
  <c r="AY70" i="3"/>
  <c r="FJ129" i="3"/>
  <c r="AY129" i="3"/>
  <c r="AC112" i="3"/>
  <c r="AY69" i="3"/>
  <c r="EL115" i="3"/>
  <c r="FJ69" i="3"/>
  <c r="AY67" i="3"/>
  <c r="AU29" i="16"/>
  <c r="FJ121" i="3"/>
  <c r="FJ119" i="3"/>
  <c r="AY119" i="3"/>
  <c r="BU71" i="3"/>
  <c r="AX66" i="3"/>
  <c r="FJ139" i="3"/>
  <c r="FJ113" i="3"/>
  <c r="DP68" i="3"/>
  <c r="DN12" i="3"/>
  <c r="DN17" i="3"/>
  <c r="FI137" i="3"/>
  <c r="FI55" i="3" s="1"/>
  <c r="FI134" i="3" s="1"/>
  <c r="CQ26" i="3"/>
  <c r="CQ25" i="3"/>
  <c r="CQ24" i="3"/>
  <c r="CQ23" i="3"/>
  <c r="FJ70" i="3"/>
  <c r="BT115" i="3"/>
  <c r="BT52" i="3" s="1"/>
  <c r="AY126" i="3"/>
  <c r="CS10" i="3"/>
  <c r="CS141" i="3" s="1"/>
  <c r="CS39" i="3"/>
  <c r="CS80" i="3"/>
  <c r="CS41" i="3"/>
  <c r="CS43" i="3"/>
  <c r="CS35" i="3"/>
  <c r="CS30" i="3"/>
  <c r="CS19" i="3"/>
  <c r="CS73" i="3"/>
  <c r="CS27" i="3"/>
  <c r="CS65" i="3"/>
  <c r="CS67" i="3" s="1"/>
  <c r="CS42" i="3"/>
  <c r="CS20" i="3"/>
  <c r="CS75" i="3"/>
  <c r="CS21" i="3"/>
  <c r="CS22" i="3" s="1"/>
  <c r="CS15" i="3"/>
  <c r="CS16" i="3" s="1"/>
  <c r="CS48" i="3"/>
  <c r="CS45" i="3"/>
  <c r="CS77" i="3"/>
  <c r="CS47" i="3"/>
  <c r="CS81" i="3"/>
  <c r="CS38" i="3"/>
  <c r="CS97" i="3"/>
  <c r="CS40" i="3"/>
  <c r="CS85" i="3"/>
  <c r="CS28" i="3"/>
  <c r="CS33" i="3"/>
  <c r="CS18" i="3"/>
  <c r="CS17" i="16" s="1"/>
  <c r="CS72" i="3"/>
  <c r="CS31" i="3"/>
  <c r="CS32" i="3" s="1"/>
  <c r="CS84" i="3"/>
  <c r="CS76" i="3"/>
  <c r="CS82" i="3"/>
  <c r="CS44" i="3"/>
  <c r="CS29" i="3"/>
  <c r="CS83" i="3"/>
  <c r="CS14" i="3"/>
  <c r="CS13" i="3"/>
  <c r="CS86" i="3"/>
  <c r="AX124" i="3"/>
  <c r="BT137" i="3"/>
  <c r="BT55" i="3" s="1"/>
  <c r="AY114" i="3"/>
  <c r="AY141" i="3"/>
  <c r="AZ72" i="3"/>
  <c r="AZ48" i="3"/>
  <c r="AZ31" i="3"/>
  <c r="AZ32" i="3" s="1"/>
  <c r="AZ28" i="3"/>
  <c r="AZ38" i="3"/>
  <c r="AZ13" i="3"/>
  <c r="AZ75" i="3"/>
  <c r="AZ20" i="3"/>
  <c r="AZ76" i="3"/>
  <c r="AZ18" i="3"/>
  <c r="AZ17" i="16" s="1"/>
  <c r="AZ42" i="3"/>
  <c r="AZ35" i="3"/>
  <c r="AZ33" i="3"/>
  <c r="AZ43" i="3"/>
  <c r="AZ47" i="3"/>
  <c r="AZ30" i="3"/>
  <c r="AZ97" i="3"/>
  <c r="AZ29" i="3"/>
  <c r="AZ73" i="3"/>
  <c r="AZ40" i="3"/>
  <c r="AZ44" i="3"/>
  <c r="AZ77" i="3"/>
  <c r="AZ14" i="3"/>
  <c r="AZ65" i="3"/>
  <c r="AZ71" i="3" s="1"/>
  <c r="AZ21" i="3"/>
  <c r="AZ22" i="3" s="1"/>
  <c r="AZ27" i="3"/>
  <c r="AZ15" i="3"/>
  <c r="AZ16" i="3" s="1"/>
  <c r="AZ41" i="3"/>
  <c r="AZ45" i="3"/>
  <c r="AZ19" i="3"/>
  <c r="AZ39" i="3"/>
  <c r="AZ80" i="3"/>
  <c r="AZ10" i="3"/>
  <c r="AZ139" i="3" s="1"/>
  <c r="AZ85" i="3"/>
  <c r="AZ81" i="3"/>
  <c r="AZ84" i="3"/>
  <c r="AZ82" i="3"/>
  <c r="AZ83" i="3"/>
  <c r="AZ86" i="3"/>
  <c r="AX141" i="3"/>
  <c r="BV20" i="3"/>
  <c r="BS19" i="16" s="1"/>
  <c r="BV97" i="3"/>
  <c r="BV40" i="3"/>
  <c r="BV15" i="3"/>
  <c r="BV16" i="3" s="1"/>
  <c r="BV31" i="3"/>
  <c r="BV32" i="3" s="1"/>
  <c r="BV73" i="3"/>
  <c r="BV80" i="3"/>
  <c r="BV10" i="3"/>
  <c r="BV113" i="3" s="1"/>
  <c r="BV43" i="3"/>
  <c r="BV39" i="3"/>
  <c r="BV30" i="3"/>
  <c r="BV14" i="3"/>
  <c r="BV44" i="3"/>
  <c r="BV38" i="3"/>
  <c r="BV48" i="3"/>
  <c r="BV29" i="3"/>
  <c r="BV35" i="3"/>
  <c r="BV13" i="3"/>
  <c r="BV42" i="3"/>
  <c r="BV21" i="3"/>
  <c r="BV72" i="3"/>
  <c r="BV19" i="3"/>
  <c r="BS18" i="16" s="1"/>
  <c r="BV28" i="3"/>
  <c r="BV76" i="3"/>
  <c r="BV65" i="3"/>
  <c r="BV68" i="3" s="1"/>
  <c r="BV41" i="3"/>
  <c r="BV33" i="3"/>
  <c r="BV45" i="3"/>
  <c r="BV18" i="3"/>
  <c r="BV17" i="16" s="1"/>
  <c r="BV47" i="3"/>
  <c r="BV27" i="3"/>
  <c r="BV77" i="3"/>
  <c r="BV75" i="3"/>
  <c r="BV82" i="3"/>
  <c r="BV86" i="3"/>
  <c r="BV84" i="3"/>
  <c r="BV85" i="3"/>
  <c r="BV81" i="3"/>
  <c r="BV83" i="3"/>
  <c r="AW58" i="3"/>
  <c r="AW132" i="3"/>
  <c r="AW59" i="3"/>
  <c r="AW57" i="3"/>
  <c r="AW56" i="3"/>
  <c r="AW60" i="3"/>
  <c r="AW136" i="3"/>
  <c r="AW135" i="3"/>
  <c r="AW134" i="3"/>
  <c r="AW133" i="3"/>
  <c r="FI115" i="3"/>
  <c r="AX129" i="3"/>
  <c r="AX114" i="3"/>
  <c r="AX67" i="3"/>
  <c r="AX118" i="3"/>
  <c r="AX22" i="3"/>
  <c r="FJ71" i="3"/>
  <c r="BS9" i="16"/>
  <c r="AY138" i="3"/>
  <c r="AY118" i="3"/>
  <c r="AY131" i="3"/>
  <c r="AY125" i="3"/>
  <c r="FK48" i="3"/>
  <c r="FK75" i="3"/>
  <c r="FK18" i="3"/>
  <c r="FK10" i="3"/>
  <c r="FK141" i="3" s="1"/>
  <c r="FK77" i="3"/>
  <c r="FK19" i="3"/>
  <c r="FK21" i="3"/>
  <c r="FK22" i="3" s="1"/>
  <c r="FK13" i="3"/>
  <c r="FK73" i="3"/>
  <c r="FK45" i="3"/>
  <c r="FK97" i="3"/>
  <c r="FK65" i="3"/>
  <c r="FK67" i="3" s="1"/>
  <c r="FK14" i="3"/>
  <c r="FK76" i="3"/>
  <c r="FK20" i="3"/>
  <c r="FK27" i="3"/>
  <c r="FK33" i="3"/>
  <c r="FK41" i="3"/>
  <c r="FK28" i="3"/>
  <c r="FK38" i="3"/>
  <c r="FK44" i="3"/>
  <c r="FK15" i="3"/>
  <c r="FK16" i="3" s="1"/>
  <c r="FK29" i="3"/>
  <c r="FK40" i="3"/>
  <c r="FK43" i="3"/>
  <c r="FK80" i="3"/>
  <c r="FK31" i="3"/>
  <c r="FK32" i="3" s="1"/>
  <c r="FK35" i="3"/>
  <c r="FK47" i="3"/>
  <c r="FK39" i="3"/>
  <c r="FK72" i="3"/>
  <c r="FK30" i="3"/>
  <c r="FK42" i="3"/>
  <c r="FK85" i="3"/>
  <c r="FK86" i="3"/>
  <c r="FK84" i="3"/>
  <c r="FK83" i="3"/>
  <c r="FK81" i="3"/>
  <c r="FK82" i="3"/>
  <c r="AU15" i="16"/>
  <c r="AU10" i="16"/>
  <c r="AX113" i="3"/>
  <c r="AX116" i="3"/>
  <c r="AX144" i="3"/>
  <c r="AE31" i="3"/>
  <c r="AE32" i="3" s="1"/>
  <c r="AE47" i="3"/>
  <c r="AE44" i="3"/>
  <c r="AE14" i="3"/>
  <c r="AE19" i="3"/>
  <c r="AE38" i="3"/>
  <c r="AE65" i="3"/>
  <c r="AE68" i="3" s="1"/>
  <c r="AE72" i="3"/>
  <c r="AE29" i="3"/>
  <c r="AE27" i="3"/>
  <c r="AE42" i="3"/>
  <c r="AE48" i="3"/>
  <c r="AE76" i="3"/>
  <c r="AE80" i="3"/>
  <c r="AE13" i="3"/>
  <c r="AE39" i="3"/>
  <c r="AE45" i="3"/>
  <c r="AE43" i="3"/>
  <c r="AE15" i="3"/>
  <c r="AE16" i="3" s="1"/>
  <c r="AE97" i="3"/>
  <c r="AE30" i="3"/>
  <c r="AE35" i="3"/>
  <c r="AE20" i="3"/>
  <c r="AE75" i="3"/>
  <c r="AE18" i="3"/>
  <c r="AE28" i="3"/>
  <c r="AE21" i="3"/>
  <c r="AE22" i="3" s="1"/>
  <c r="AE41" i="3"/>
  <c r="AE40" i="3"/>
  <c r="AE77" i="3"/>
  <c r="AE73" i="3"/>
  <c r="AE10" i="3"/>
  <c r="AE139" i="3" s="1"/>
  <c r="AE33" i="3"/>
  <c r="AE82" i="3"/>
  <c r="AE84" i="3"/>
  <c r="AE81" i="3"/>
  <c r="AE86" i="3"/>
  <c r="AE83" i="3"/>
  <c r="AE85" i="3"/>
  <c r="AX140" i="3"/>
  <c r="AX128" i="3"/>
  <c r="AX121" i="3"/>
  <c r="FJ120" i="3"/>
  <c r="FJ123" i="3"/>
  <c r="FJ66" i="3"/>
  <c r="AD68" i="3"/>
  <c r="AY66" i="3"/>
  <c r="AY68" i="3"/>
  <c r="AY121" i="3"/>
  <c r="EN110" i="3"/>
  <c r="EN9" i="3" s="1"/>
  <c r="AX120" i="3"/>
  <c r="AX123" i="3"/>
  <c r="AX125" i="3"/>
  <c r="CP17" i="3"/>
  <c r="CP12" i="3"/>
  <c r="AD70" i="3"/>
  <c r="AY117" i="3"/>
  <c r="AY143" i="3"/>
  <c r="AY139" i="3"/>
  <c r="AX138" i="3"/>
  <c r="AX126" i="3"/>
  <c r="BW110" i="3"/>
  <c r="BW9" i="3" s="1"/>
  <c r="AX119" i="3"/>
  <c r="AX143" i="3"/>
  <c r="AX69" i="3"/>
  <c r="FJ68" i="3"/>
  <c r="CT110" i="3"/>
  <c r="CT9" i="3" s="1"/>
  <c r="DQ13" i="3"/>
  <c r="DQ75" i="3"/>
  <c r="DQ38" i="3"/>
  <c r="DQ97" i="3"/>
  <c r="DQ35" i="3"/>
  <c r="DQ47" i="3"/>
  <c r="DQ65" i="3"/>
  <c r="DQ68" i="3" s="1"/>
  <c r="DQ44" i="3"/>
  <c r="DQ14" i="3"/>
  <c r="DQ33" i="3"/>
  <c r="DQ10" i="3"/>
  <c r="DQ144" i="3" s="1"/>
  <c r="DQ21" i="3"/>
  <c r="DQ22" i="3" s="1"/>
  <c r="DQ72" i="3"/>
  <c r="DQ73" i="3"/>
  <c r="DQ45" i="3"/>
  <c r="DQ18" i="3"/>
  <c r="DQ80" i="3"/>
  <c r="DQ20" i="3"/>
  <c r="DQ41" i="3"/>
  <c r="DQ39" i="3"/>
  <c r="DQ76" i="3"/>
  <c r="DQ15" i="3"/>
  <c r="DQ16" i="3" s="1"/>
  <c r="DQ31" i="3"/>
  <c r="DQ32" i="3" s="1"/>
  <c r="DQ28" i="3"/>
  <c r="DQ30" i="3"/>
  <c r="DQ42" i="3"/>
  <c r="DQ40" i="3"/>
  <c r="DQ43" i="3"/>
  <c r="DQ29" i="3"/>
  <c r="DQ48" i="3"/>
  <c r="DQ19" i="3"/>
  <c r="DQ27" i="3"/>
  <c r="DQ77" i="3"/>
  <c r="DQ86" i="3"/>
  <c r="DQ82" i="3"/>
  <c r="DQ83" i="3"/>
  <c r="DQ85" i="3"/>
  <c r="DQ81" i="3"/>
  <c r="DQ84" i="3"/>
  <c r="AX131" i="3"/>
  <c r="AX117" i="3"/>
  <c r="AX71" i="3"/>
  <c r="FJ114" i="3"/>
  <c r="FJ125" i="3"/>
  <c r="FJ138" i="3"/>
  <c r="FJ117" i="3"/>
  <c r="AD69" i="3"/>
  <c r="AD67" i="3"/>
  <c r="FG57" i="3"/>
  <c r="FG59" i="3"/>
  <c r="FG56" i="3"/>
  <c r="FG58" i="3"/>
  <c r="FG60" i="3"/>
  <c r="FG135" i="3"/>
  <c r="FG132" i="3"/>
  <c r="FG134" i="3"/>
  <c r="FG133" i="3"/>
  <c r="FG136" i="3"/>
  <c r="CP132" i="3"/>
  <c r="CP59" i="3"/>
  <c r="CP60" i="3"/>
  <c r="CP57" i="3"/>
  <c r="CP135" i="3"/>
  <c r="CP133" i="3"/>
  <c r="CP58" i="3"/>
  <c r="CP56" i="3"/>
  <c r="CP134" i="3"/>
  <c r="CP136" i="3"/>
  <c r="AY120" i="3"/>
  <c r="AY128" i="3"/>
  <c r="AY123" i="3"/>
  <c r="EM76" i="3"/>
  <c r="EM18" i="3"/>
  <c r="EM48" i="3"/>
  <c r="EM65" i="3"/>
  <c r="EM71" i="3" s="1"/>
  <c r="EM28" i="3"/>
  <c r="EM39" i="3"/>
  <c r="EM31" i="3"/>
  <c r="EM32" i="3" s="1"/>
  <c r="EM45" i="3"/>
  <c r="EM19" i="3"/>
  <c r="EM73" i="3"/>
  <c r="EM42" i="3"/>
  <c r="EM38" i="3"/>
  <c r="EM97" i="3"/>
  <c r="EM35" i="3"/>
  <c r="EM10" i="3"/>
  <c r="EM139" i="3" s="1"/>
  <c r="EM29" i="3"/>
  <c r="EM80" i="3"/>
  <c r="EM75" i="3"/>
  <c r="EM14" i="3"/>
  <c r="EM47" i="3"/>
  <c r="EM20" i="3"/>
  <c r="EM43" i="3"/>
  <c r="EM13" i="3"/>
  <c r="EM41" i="3"/>
  <c r="EM30" i="3"/>
  <c r="EM72" i="3"/>
  <c r="EM15" i="3"/>
  <c r="EM16" i="3" s="1"/>
  <c r="EM40" i="3"/>
  <c r="EM21" i="3"/>
  <c r="EM22" i="3" s="1"/>
  <c r="EM44" i="3"/>
  <c r="EM27" i="3"/>
  <c r="EM77" i="3"/>
  <c r="EM33" i="3"/>
  <c r="EM81" i="3"/>
  <c r="EM86" i="3"/>
  <c r="EM82" i="3"/>
  <c r="EM85" i="3"/>
  <c r="EM83" i="3"/>
  <c r="EM84" i="3"/>
  <c r="B19" i="6"/>
  <c r="C19" i="6" s="1"/>
  <c r="AY96" i="16"/>
  <c r="AY97" i="16"/>
  <c r="AY99" i="16"/>
  <c r="AY95" i="16"/>
  <c r="AY36" i="16"/>
  <c r="AY94" i="16"/>
  <c r="AY98" i="16"/>
  <c r="AX101" i="16"/>
  <c r="CR101" i="16"/>
  <c r="BU101" i="16"/>
  <c r="AC101" i="16"/>
  <c r="AI6" i="16"/>
  <c r="DW6" i="16"/>
  <c r="BF6" i="16"/>
  <c r="FQ6" i="16"/>
  <c r="CC6" i="16"/>
  <c r="ET6" i="16"/>
  <c r="CZ6" i="16"/>
  <c r="BX6" i="3"/>
  <c r="BX110" i="3" s="1"/>
  <c r="BX9" i="3" s="1"/>
  <c r="CU6" i="3"/>
  <c r="CU110" i="3" s="1"/>
  <c r="CU9" i="3" s="1"/>
  <c r="BA6" i="3"/>
  <c r="BA110" i="3" s="1"/>
  <c r="BA9" i="3" s="1"/>
  <c r="EO6" i="3"/>
  <c r="FL6" i="3"/>
  <c r="FL110" i="3" s="1"/>
  <c r="FL9" i="3" s="1"/>
  <c r="AF6" i="3"/>
  <c r="AF110" i="3" s="1"/>
  <c r="AF9" i="3" s="1"/>
  <c r="DR6" i="3"/>
  <c r="DR110" i="3" s="1"/>
  <c r="DR9" i="3" s="1"/>
  <c r="FI79" i="3" l="1"/>
  <c r="AD122" i="3"/>
  <c r="AD25" i="3" s="1"/>
  <c r="FJ122" i="3"/>
  <c r="DP122" i="3"/>
  <c r="DP24" i="3" s="1"/>
  <c r="BU122" i="3"/>
  <c r="AY122" i="3"/>
  <c r="AX122" i="3"/>
  <c r="EL12" i="3"/>
  <c r="EL79" i="3"/>
  <c r="AC79" i="3"/>
  <c r="CR54" i="3"/>
  <c r="FI17" i="3"/>
  <c r="EK51" i="3"/>
  <c r="FH37" i="3"/>
  <c r="EL37" i="3"/>
  <c r="AA64" i="3"/>
  <c r="AA61" i="3"/>
  <c r="AA62" i="3"/>
  <c r="AA63" i="3"/>
  <c r="FF61" i="3"/>
  <c r="FF62" i="3"/>
  <c r="FF63" i="3"/>
  <c r="FF64" i="3"/>
  <c r="DM62" i="3"/>
  <c r="DM64" i="3"/>
  <c r="DM61" i="3"/>
  <c r="CO62" i="3"/>
  <c r="CO63" i="3"/>
  <c r="CO61" i="3"/>
  <c r="FL88" i="3"/>
  <c r="CU88" i="3"/>
  <c r="DR88" i="3"/>
  <c r="CT88" i="3"/>
  <c r="EN88" i="3"/>
  <c r="AF88" i="3"/>
  <c r="BR63" i="3"/>
  <c r="BR62" i="3"/>
  <c r="BS62" i="3"/>
  <c r="BS63" i="3"/>
  <c r="AV63" i="3"/>
  <c r="AV62" i="3"/>
  <c r="AV64" i="3"/>
  <c r="BR61" i="3"/>
  <c r="BS61" i="3"/>
  <c r="AV61" i="3"/>
  <c r="CR52" i="3"/>
  <c r="CR53" i="3"/>
  <c r="CR50" i="3"/>
  <c r="CR49" i="3"/>
  <c r="BA88" i="3"/>
  <c r="BW88" i="3"/>
  <c r="BX88" i="3"/>
  <c r="BT79" i="3"/>
  <c r="AC49" i="3"/>
  <c r="EK52" i="3"/>
  <c r="AC134" i="3"/>
  <c r="AC50" i="3"/>
  <c r="AC51" i="3"/>
  <c r="AC54" i="3"/>
  <c r="AC53" i="3"/>
  <c r="BT17" i="3"/>
  <c r="AC136" i="3"/>
  <c r="AC58" i="3"/>
  <c r="DO78" i="3"/>
  <c r="AC133" i="3"/>
  <c r="AC56" i="3"/>
  <c r="AC57" i="3"/>
  <c r="AC60" i="3"/>
  <c r="AC132" i="3"/>
  <c r="AC135" i="3"/>
  <c r="FH79" i="3"/>
  <c r="EK53" i="3"/>
  <c r="FI26" i="3"/>
  <c r="EL25" i="3"/>
  <c r="FI23" i="3"/>
  <c r="EK78" i="3"/>
  <c r="FI24" i="3"/>
  <c r="EK49" i="3"/>
  <c r="BT49" i="3"/>
  <c r="EK12" i="3"/>
  <c r="BT50" i="3"/>
  <c r="FH26" i="3"/>
  <c r="EK24" i="3"/>
  <c r="BX100" i="3"/>
  <c r="BX99" i="3"/>
  <c r="BX98" i="3"/>
  <c r="BX105" i="3"/>
  <c r="BX104" i="3"/>
  <c r="BX103" i="3"/>
  <c r="BX102" i="3"/>
  <c r="BX101" i="3"/>
  <c r="CU101" i="3"/>
  <c r="CU99" i="3"/>
  <c r="CU98" i="3"/>
  <c r="CU100" i="3"/>
  <c r="CU104" i="3"/>
  <c r="CU103" i="3"/>
  <c r="CU102" i="3"/>
  <c r="CU105" i="3"/>
  <c r="DR101" i="3"/>
  <c r="DR100" i="3"/>
  <c r="DR98" i="3"/>
  <c r="DR105" i="3"/>
  <c r="DR104" i="3"/>
  <c r="DR99" i="3"/>
  <c r="DR103" i="3"/>
  <c r="DR102" i="3"/>
  <c r="CT101" i="3"/>
  <c r="CT100" i="3"/>
  <c r="CT98" i="3"/>
  <c r="CT105" i="3"/>
  <c r="CT104" i="3"/>
  <c r="CT103" i="3"/>
  <c r="CT102" i="3"/>
  <c r="CT99" i="3"/>
  <c r="BW101" i="3"/>
  <c r="BW99" i="3"/>
  <c r="BW98" i="3"/>
  <c r="BW104" i="3"/>
  <c r="BW103" i="3"/>
  <c r="BW100" i="3"/>
  <c r="BW102" i="3"/>
  <c r="BW105" i="3"/>
  <c r="BA101" i="3"/>
  <c r="BA100" i="3"/>
  <c r="BA99" i="3"/>
  <c r="BA98" i="3"/>
  <c r="BA105" i="3"/>
  <c r="BA104" i="3"/>
  <c r="BA103" i="3"/>
  <c r="BA102" i="3"/>
  <c r="AF99" i="3"/>
  <c r="AF98" i="3"/>
  <c r="AF100" i="3"/>
  <c r="AF103" i="3"/>
  <c r="AF102" i="3"/>
  <c r="AF101" i="3"/>
  <c r="AF105" i="3"/>
  <c r="AF104" i="3"/>
  <c r="FL99" i="3"/>
  <c r="FL98" i="3"/>
  <c r="FL100" i="3"/>
  <c r="FL103" i="3"/>
  <c r="FL102" i="3"/>
  <c r="FL101" i="3"/>
  <c r="FL104" i="3"/>
  <c r="FL105" i="3"/>
  <c r="EN99" i="3"/>
  <c r="EN98" i="3"/>
  <c r="EN100" i="3"/>
  <c r="EN103" i="3"/>
  <c r="EN102" i="3"/>
  <c r="EN101" i="3"/>
  <c r="EN104" i="3"/>
  <c r="EN105" i="3"/>
  <c r="DO12" i="3"/>
  <c r="FL87" i="3"/>
  <c r="FL90" i="3"/>
  <c r="FL89" i="3"/>
  <c r="FL92" i="3"/>
  <c r="FL94" i="3"/>
  <c r="FL93" i="3"/>
  <c r="FL91" i="3"/>
  <c r="FL96" i="3"/>
  <c r="FL95" i="3"/>
  <c r="CU90" i="3"/>
  <c r="CU87" i="3"/>
  <c r="CU89" i="3"/>
  <c r="CU93" i="3"/>
  <c r="CU92" i="3"/>
  <c r="CU91" i="3"/>
  <c r="CU96" i="3"/>
  <c r="CU95" i="3"/>
  <c r="CU94" i="3"/>
  <c r="BX89" i="3"/>
  <c r="BX87" i="3"/>
  <c r="BX93" i="3"/>
  <c r="BX92" i="3"/>
  <c r="BX91" i="3"/>
  <c r="BX90" i="3"/>
  <c r="BX96" i="3"/>
  <c r="BX95" i="3"/>
  <c r="BX94" i="3"/>
  <c r="DR89" i="3"/>
  <c r="DR87" i="3"/>
  <c r="DR92" i="3"/>
  <c r="DR91" i="3"/>
  <c r="DR96" i="3"/>
  <c r="DR95" i="3"/>
  <c r="DR94" i="3"/>
  <c r="DR93" i="3"/>
  <c r="DR90" i="3"/>
  <c r="CT89" i="3"/>
  <c r="CT87" i="3"/>
  <c r="CT92" i="3"/>
  <c r="CT91" i="3"/>
  <c r="CT90" i="3"/>
  <c r="CT96" i="3"/>
  <c r="CT95" i="3"/>
  <c r="CT94" i="3"/>
  <c r="CT93" i="3"/>
  <c r="BW90" i="3"/>
  <c r="BW87" i="3"/>
  <c r="BW93" i="3"/>
  <c r="BW92" i="3"/>
  <c r="BW91" i="3"/>
  <c r="BW96" i="3"/>
  <c r="BW89" i="3"/>
  <c r="BW95" i="3"/>
  <c r="BW94" i="3"/>
  <c r="AF87" i="3"/>
  <c r="AF90" i="3"/>
  <c r="AF93" i="3"/>
  <c r="AF89" i="3"/>
  <c r="AF92" i="3"/>
  <c r="AF94" i="3"/>
  <c r="AF91" i="3"/>
  <c r="AF95" i="3"/>
  <c r="AF96" i="3"/>
  <c r="BA90" i="3"/>
  <c r="BA89" i="3"/>
  <c r="BA87" i="3"/>
  <c r="BA93" i="3"/>
  <c r="BA92" i="3"/>
  <c r="BA91" i="3"/>
  <c r="BA94" i="3"/>
  <c r="BA96" i="3"/>
  <c r="BA95" i="3"/>
  <c r="EN87" i="3"/>
  <c r="EN90" i="3"/>
  <c r="EN89" i="3"/>
  <c r="EN93" i="3"/>
  <c r="EN92" i="3"/>
  <c r="EN94" i="3"/>
  <c r="EN96" i="3"/>
  <c r="EN95" i="3"/>
  <c r="EN91" i="3"/>
  <c r="DO54" i="3"/>
  <c r="DO49" i="3"/>
  <c r="DO50" i="3"/>
  <c r="DO51" i="3"/>
  <c r="DO52" i="3"/>
  <c r="EK50" i="3"/>
  <c r="FH24" i="3"/>
  <c r="EK26" i="3"/>
  <c r="EK23" i="3"/>
  <c r="BT51" i="3"/>
  <c r="BT53" i="3"/>
  <c r="BT54" i="3"/>
  <c r="CR79" i="3"/>
  <c r="FH25" i="3"/>
  <c r="FI37" i="3"/>
  <c r="FI36" i="3"/>
  <c r="EK37" i="3"/>
  <c r="EK36" i="3"/>
  <c r="DO37" i="3"/>
  <c r="DO36" i="3"/>
  <c r="CR37" i="3"/>
  <c r="CR36" i="3"/>
  <c r="BT37" i="3"/>
  <c r="BT36" i="3"/>
  <c r="FK140" i="3"/>
  <c r="DO57" i="3"/>
  <c r="DO132" i="3"/>
  <c r="DO136" i="3"/>
  <c r="DO56" i="3"/>
  <c r="DO133" i="3"/>
  <c r="DO59" i="3"/>
  <c r="DO60" i="3"/>
  <c r="DO134" i="3"/>
  <c r="DO58" i="3"/>
  <c r="EK136" i="3"/>
  <c r="DO26" i="3"/>
  <c r="EK57" i="3"/>
  <c r="DP112" i="3"/>
  <c r="DP17" i="3" s="1"/>
  <c r="DO24" i="3"/>
  <c r="EK56" i="3"/>
  <c r="EK59" i="3"/>
  <c r="EK134" i="3"/>
  <c r="EK58" i="3"/>
  <c r="EK133" i="3"/>
  <c r="EK132" i="3"/>
  <c r="DO25" i="3"/>
  <c r="EK135" i="3"/>
  <c r="CS69" i="3"/>
  <c r="CQ130" i="3"/>
  <c r="CQ64" i="3" s="1"/>
  <c r="FI132" i="3"/>
  <c r="AC25" i="3"/>
  <c r="CS118" i="3"/>
  <c r="DN130" i="3"/>
  <c r="DN63" i="3" s="1"/>
  <c r="AD78" i="3"/>
  <c r="EL57" i="3"/>
  <c r="EL135" i="3"/>
  <c r="FJ142" i="3"/>
  <c r="FJ78" i="3" s="1"/>
  <c r="AC26" i="3"/>
  <c r="BU112" i="3"/>
  <c r="BU17" i="3" s="1"/>
  <c r="AC23" i="3"/>
  <c r="FJ115" i="3"/>
  <c r="FJ51" i="3" s="1"/>
  <c r="CR56" i="3"/>
  <c r="CR59" i="3"/>
  <c r="CR135" i="3"/>
  <c r="AB130" i="3"/>
  <c r="CR60" i="3"/>
  <c r="AY142" i="3"/>
  <c r="AY78" i="3" s="1"/>
  <c r="CR134" i="3"/>
  <c r="CR58" i="3"/>
  <c r="FJ112" i="3"/>
  <c r="FJ12" i="3" s="1"/>
  <c r="BU115" i="3"/>
  <c r="BU50" i="3" s="1"/>
  <c r="FH132" i="3"/>
  <c r="FI60" i="3"/>
  <c r="CS116" i="3"/>
  <c r="FI135" i="3"/>
  <c r="CS126" i="3"/>
  <c r="FI133" i="3"/>
  <c r="CS129" i="3"/>
  <c r="CS140" i="3"/>
  <c r="CS144" i="3"/>
  <c r="FI136" i="3"/>
  <c r="CS128" i="3"/>
  <c r="EL56" i="3"/>
  <c r="EL60" i="3"/>
  <c r="EL58" i="3"/>
  <c r="FI58" i="3"/>
  <c r="CS119" i="3"/>
  <c r="AD127" i="3"/>
  <c r="EL134" i="3"/>
  <c r="EL59" i="3"/>
  <c r="EL136" i="3"/>
  <c r="EL132" i="3"/>
  <c r="FI57" i="3"/>
  <c r="CS114" i="3"/>
  <c r="AY127" i="3"/>
  <c r="CS66" i="3"/>
  <c r="CS70" i="3"/>
  <c r="BU24" i="3"/>
  <c r="AD137" i="3"/>
  <c r="AD55" i="3" s="1"/>
  <c r="AD135" i="3" s="1"/>
  <c r="BU137" i="3"/>
  <c r="BU55" i="3" s="1"/>
  <c r="BU135" i="3" s="1"/>
  <c r="CS68" i="3"/>
  <c r="DP137" i="3"/>
  <c r="DP55" i="3" s="1"/>
  <c r="DP58" i="3" s="1"/>
  <c r="FH56" i="3"/>
  <c r="FH134" i="3"/>
  <c r="FH59" i="3"/>
  <c r="FH57" i="3"/>
  <c r="FH133" i="3"/>
  <c r="FH60" i="3"/>
  <c r="BV117" i="3"/>
  <c r="AY24" i="3"/>
  <c r="FJ137" i="3"/>
  <c r="FJ55" i="3" s="1"/>
  <c r="FJ134" i="3" s="1"/>
  <c r="FH135" i="3"/>
  <c r="FH136" i="3"/>
  <c r="AY112" i="3"/>
  <c r="AY12" i="3" s="1"/>
  <c r="AY12" i="16" s="1"/>
  <c r="CS71" i="3"/>
  <c r="BU142" i="3"/>
  <c r="BU78" i="3" s="1"/>
  <c r="CR133" i="3"/>
  <c r="CR136" i="3"/>
  <c r="CR57" i="3"/>
  <c r="EJ130" i="3"/>
  <c r="AX127" i="3"/>
  <c r="BU127" i="3"/>
  <c r="FH54" i="3"/>
  <c r="FH49" i="3"/>
  <c r="FH50" i="3"/>
  <c r="FH51" i="3"/>
  <c r="FH52" i="3"/>
  <c r="BV139" i="3"/>
  <c r="DP115" i="3"/>
  <c r="DP53" i="3" s="1"/>
  <c r="BV125" i="3"/>
  <c r="FI56" i="3"/>
  <c r="CS120" i="3"/>
  <c r="CS131" i="3"/>
  <c r="CS138" i="3"/>
  <c r="CS113" i="3"/>
  <c r="BV144" i="3"/>
  <c r="FI59" i="3"/>
  <c r="CS125" i="3"/>
  <c r="CS143" i="3"/>
  <c r="CS124" i="3"/>
  <c r="CS121" i="3"/>
  <c r="CS139" i="3"/>
  <c r="CS123" i="3"/>
  <c r="CS117" i="3"/>
  <c r="BV67" i="3"/>
  <c r="BV70" i="3"/>
  <c r="BV143" i="3"/>
  <c r="BV129" i="3"/>
  <c r="BV114" i="3"/>
  <c r="BV112" i="3" s="1"/>
  <c r="BV119" i="3"/>
  <c r="BV138" i="3"/>
  <c r="BV66" i="3"/>
  <c r="BV123" i="3"/>
  <c r="CR26" i="3"/>
  <c r="DP127" i="3"/>
  <c r="BU79" i="3"/>
  <c r="DQ66" i="3"/>
  <c r="BV126" i="3"/>
  <c r="CR24" i="3"/>
  <c r="BV120" i="3"/>
  <c r="BV141" i="3"/>
  <c r="CR23" i="3"/>
  <c r="BV116" i="3"/>
  <c r="FJ49" i="3"/>
  <c r="FI54" i="3"/>
  <c r="FI51" i="3"/>
  <c r="FI50" i="3"/>
  <c r="FI52" i="3"/>
  <c r="FI53" i="3"/>
  <c r="FI49" i="3"/>
  <c r="EL50" i="3"/>
  <c r="EL54" i="3"/>
  <c r="EL52" i="3"/>
  <c r="EL49" i="3"/>
  <c r="EL53" i="3"/>
  <c r="EL51" i="3"/>
  <c r="DQ71" i="3"/>
  <c r="DQ138" i="3"/>
  <c r="AX112" i="3"/>
  <c r="FK118" i="3"/>
  <c r="BV124" i="3"/>
  <c r="AD112" i="3"/>
  <c r="AD12" i="3" s="1"/>
  <c r="FJ127" i="3"/>
  <c r="FK66" i="3"/>
  <c r="FK138" i="3"/>
  <c r="FK128" i="3"/>
  <c r="DQ114" i="3"/>
  <c r="FK125" i="3"/>
  <c r="FK69" i="3"/>
  <c r="AD115" i="3"/>
  <c r="AD52" i="3" s="1"/>
  <c r="FK144" i="3"/>
  <c r="DQ67" i="3"/>
  <c r="FK120" i="3"/>
  <c r="DQ70" i="3"/>
  <c r="AE143" i="3"/>
  <c r="AE118" i="3"/>
  <c r="FK114" i="3"/>
  <c r="FK117" i="3"/>
  <c r="AE129" i="3"/>
  <c r="AX142" i="3"/>
  <c r="AE67" i="3"/>
  <c r="FK68" i="3"/>
  <c r="FK116" i="3"/>
  <c r="AE71" i="3"/>
  <c r="AE140" i="3"/>
  <c r="AE125" i="3"/>
  <c r="AE141" i="3"/>
  <c r="AE119" i="3"/>
  <c r="AE70" i="3"/>
  <c r="FK123" i="3"/>
  <c r="FK121" i="3"/>
  <c r="AZ131" i="3"/>
  <c r="EM131" i="3"/>
  <c r="EM116" i="3"/>
  <c r="BV140" i="3"/>
  <c r="EM121" i="3"/>
  <c r="EM113" i="3"/>
  <c r="EM138" i="3"/>
  <c r="EM128" i="3"/>
  <c r="EM114" i="3"/>
  <c r="EM119" i="3"/>
  <c r="EM141" i="3"/>
  <c r="AX137" i="3"/>
  <c r="AX55" i="3" s="1"/>
  <c r="AX133" i="3" s="1"/>
  <c r="BV121" i="3"/>
  <c r="BV118" i="3"/>
  <c r="EM144" i="3"/>
  <c r="AE66" i="3"/>
  <c r="AZ144" i="3"/>
  <c r="EM126" i="3"/>
  <c r="EM140" i="3"/>
  <c r="AZ67" i="3"/>
  <c r="AC17" i="3"/>
  <c r="AC12" i="3"/>
  <c r="DQ113" i="3"/>
  <c r="AE69" i="3"/>
  <c r="FK129" i="3"/>
  <c r="FK124" i="3"/>
  <c r="FK143" i="3"/>
  <c r="AZ125" i="3"/>
  <c r="DQ123" i="3"/>
  <c r="DQ124" i="3"/>
  <c r="AZ69" i="3"/>
  <c r="EM123" i="3"/>
  <c r="EM118" i="3"/>
  <c r="EM129" i="3"/>
  <c r="DQ140" i="3"/>
  <c r="AY115" i="3"/>
  <c r="AZ66" i="3"/>
  <c r="EM70" i="3"/>
  <c r="EM67" i="3"/>
  <c r="EM68" i="3"/>
  <c r="EM125" i="3"/>
  <c r="EM117" i="3"/>
  <c r="EM143" i="3"/>
  <c r="DQ117" i="3"/>
  <c r="DQ121" i="3"/>
  <c r="FK70" i="3"/>
  <c r="FK139" i="3"/>
  <c r="BV69" i="3"/>
  <c r="AZ70" i="3"/>
  <c r="AZ141" i="3"/>
  <c r="EM69" i="3"/>
  <c r="AZ113" i="3"/>
  <c r="AZ120" i="3"/>
  <c r="AZ118" i="3"/>
  <c r="AZ129" i="3"/>
  <c r="AZ117" i="3"/>
  <c r="AZ119" i="3"/>
  <c r="EO110" i="3"/>
  <c r="EO9" i="3" s="1"/>
  <c r="DQ131" i="3"/>
  <c r="BW20" i="3"/>
  <c r="BW31" i="3"/>
  <c r="BW32" i="3" s="1"/>
  <c r="BW30" i="3"/>
  <c r="BW14" i="3"/>
  <c r="BW39" i="3"/>
  <c r="BW75" i="3"/>
  <c r="BW76" i="3"/>
  <c r="BW65" i="3"/>
  <c r="BW71" i="3" s="1"/>
  <c r="BW27" i="3"/>
  <c r="BW19" i="3"/>
  <c r="BW44" i="3"/>
  <c r="BW42" i="3"/>
  <c r="BW10" i="3"/>
  <c r="BW123" i="3" s="1"/>
  <c r="BW38" i="3"/>
  <c r="BW33" i="3"/>
  <c r="BW73" i="3"/>
  <c r="BW15" i="3"/>
  <c r="BW16" i="3" s="1"/>
  <c r="BW29" i="3"/>
  <c r="BW21" i="3"/>
  <c r="BW22" i="3" s="1"/>
  <c r="BW45" i="3"/>
  <c r="BW41" i="3"/>
  <c r="BW48" i="3"/>
  <c r="BW77" i="3"/>
  <c r="BW35" i="3"/>
  <c r="BW97" i="3"/>
  <c r="BW18" i="3"/>
  <c r="BW17" i="16" s="1"/>
  <c r="BW47" i="3"/>
  <c r="BW80" i="3"/>
  <c r="BW40" i="3"/>
  <c r="BW28" i="3"/>
  <c r="BW43" i="3"/>
  <c r="BW72" i="3"/>
  <c r="BW13" i="3"/>
  <c r="BW84" i="3"/>
  <c r="BW82" i="3"/>
  <c r="BW83" i="3"/>
  <c r="BW86" i="3"/>
  <c r="BW81" i="3"/>
  <c r="BW85" i="3"/>
  <c r="AE126" i="3"/>
  <c r="AE113" i="3"/>
  <c r="AE116" i="3"/>
  <c r="AX115" i="3"/>
  <c r="CU18" i="3"/>
  <c r="CU17" i="16" s="1"/>
  <c r="CU43" i="3"/>
  <c r="CU39" i="3"/>
  <c r="CU45" i="3"/>
  <c r="CU47" i="3"/>
  <c r="CU42" i="3"/>
  <c r="CU30" i="3"/>
  <c r="CU19" i="3"/>
  <c r="CU97" i="3"/>
  <c r="CU72" i="3"/>
  <c r="CU20" i="3"/>
  <c r="CU21" i="3"/>
  <c r="CU22" i="3" s="1"/>
  <c r="CU75" i="3"/>
  <c r="CU35" i="3"/>
  <c r="CU29" i="3"/>
  <c r="CU15" i="3"/>
  <c r="CU16" i="3" s="1"/>
  <c r="CU73" i="3"/>
  <c r="CU38" i="3"/>
  <c r="CU80" i="3"/>
  <c r="CU13" i="3"/>
  <c r="CU41" i="3"/>
  <c r="CU14" i="3"/>
  <c r="CU65" i="3"/>
  <c r="CU71" i="3" s="1"/>
  <c r="CU77" i="3"/>
  <c r="CU27" i="3"/>
  <c r="CU76" i="3"/>
  <c r="CU40" i="3"/>
  <c r="CU44" i="3"/>
  <c r="CU31" i="3"/>
  <c r="CU32" i="3" s="1"/>
  <c r="CU28" i="3"/>
  <c r="CU48" i="3"/>
  <c r="CU33" i="3"/>
  <c r="CU10" i="3"/>
  <c r="CU143" i="3" s="1"/>
  <c r="CU84" i="3"/>
  <c r="CU85" i="3"/>
  <c r="CU82" i="3"/>
  <c r="CU86" i="3"/>
  <c r="CU81" i="3"/>
  <c r="CU83" i="3"/>
  <c r="BX21" i="3"/>
  <c r="BX22" i="3" s="1"/>
  <c r="BX72" i="3"/>
  <c r="BX10" i="3"/>
  <c r="BX131" i="3" s="1"/>
  <c r="BX80" i="3"/>
  <c r="BX83" i="3"/>
  <c r="BX76" i="3"/>
  <c r="BX41" i="3"/>
  <c r="BX44" i="3"/>
  <c r="BX48" i="3"/>
  <c r="BX13" i="3"/>
  <c r="BX43" i="3"/>
  <c r="BX20" i="3"/>
  <c r="BX31" i="3"/>
  <c r="BX32" i="3" s="1"/>
  <c r="BX29" i="3"/>
  <c r="BX81" i="3"/>
  <c r="BX65" i="3"/>
  <c r="BX69" i="3" s="1"/>
  <c r="BX77" i="3"/>
  <c r="BX18" i="3"/>
  <c r="BX17" i="16" s="1"/>
  <c r="BX82" i="3"/>
  <c r="BX38" i="3"/>
  <c r="BX33" i="3"/>
  <c r="BX45" i="3"/>
  <c r="BX75" i="3"/>
  <c r="BX85" i="3"/>
  <c r="BX73" i="3"/>
  <c r="BX15" i="3"/>
  <c r="BX16" i="3" s="1"/>
  <c r="BX39" i="3"/>
  <c r="BX40" i="3"/>
  <c r="BX86" i="3"/>
  <c r="BX47" i="3"/>
  <c r="BX42" i="3"/>
  <c r="BX14" i="3"/>
  <c r="BX27" i="3"/>
  <c r="BX19" i="3"/>
  <c r="BX35" i="3"/>
  <c r="BX28" i="3"/>
  <c r="BX30" i="3"/>
  <c r="BX97" i="3"/>
  <c r="BX84" i="3"/>
  <c r="AE131" i="3"/>
  <c r="AE114" i="3"/>
  <c r="AZ140" i="3"/>
  <c r="AZ124" i="3"/>
  <c r="BT57" i="3"/>
  <c r="BT135" i="3"/>
  <c r="BT136" i="3"/>
  <c r="BT56" i="3"/>
  <c r="BT58" i="3"/>
  <c r="BT59" i="3"/>
  <c r="BT60" i="3"/>
  <c r="BT134" i="3"/>
  <c r="BT133" i="3"/>
  <c r="BT132" i="3"/>
  <c r="BA19" i="3"/>
  <c r="BA10" i="3"/>
  <c r="BA121" i="3" s="1"/>
  <c r="BA77" i="3"/>
  <c r="BA82" i="3"/>
  <c r="BA75" i="3"/>
  <c r="BA97" i="3"/>
  <c r="BA39" i="3"/>
  <c r="BA13" i="3"/>
  <c r="BA81" i="3"/>
  <c r="BA29" i="3"/>
  <c r="BA73" i="3"/>
  <c r="BA43" i="3"/>
  <c r="BA33" i="3"/>
  <c r="BA21" i="3"/>
  <c r="BA22" i="3" s="1"/>
  <c r="BA41" i="3"/>
  <c r="BA45" i="3"/>
  <c r="BA35" i="3"/>
  <c r="BA65" i="3"/>
  <c r="BA71" i="3" s="1"/>
  <c r="BA80" i="3"/>
  <c r="BA76" i="3"/>
  <c r="BA72" i="3"/>
  <c r="BA31" i="3"/>
  <c r="BA32" i="3" s="1"/>
  <c r="BA48" i="3"/>
  <c r="BA85" i="3"/>
  <c r="BA47" i="3"/>
  <c r="BA27" i="3"/>
  <c r="BA42" i="3"/>
  <c r="BA15" i="3"/>
  <c r="BA16" i="3" s="1"/>
  <c r="BA84" i="3"/>
  <c r="BA86" i="3"/>
  <c r="BA38" i="3"/>
  <c r="BA18" i="3"/>
  <c r="BA17" i="16" s="1"/>
  <c r="BA20" i="3"/>
  <c r="BA30" i="3"/>
  <c r="BA28" i="3"/>
  <c r="BA44" i="3"/>
  <c r="BA40" i="3"/>
  <c r="BA14" i="3"/>
  <c r="BA83" i="3"/>
  <c r="CP130" i="3"/>
  <c r="CP64" i="3" s="1"/>
  <c r="DQ116" i="3"/>
  <c r="DQ143" i="3"/>
  <c r="DQ142" i="3" s="1"/>
  <c r="DQ120" i="3"/>
  <c r="DQ128" i="3"/>
  <c r="DR44" i="3"/>
  <c r="DR76" i="3"/>
  <c r="DR38" i="3"/>
  <c r="DR75" i="3"/>
  <c r="DR29" i="3"/>
  <c r="DR33" i="3"/>
  <c r="DR39" i="3"/>
  <c r="DR40" i="3"/>
  <c r="DR19" i="3"/>
  <c r="DR35" i="3"/>
  <c r="DR43" i="3"/>
  <c r="DR73" i="3"/>
  <c r="DR13" i="3"/>
  <c r="DR65" i="3"/>
  <c r="DR71" i="3" s="1"/>
  <c r="DR48" i="3"/>
  <c r="DR20" i="3"/>
  <c r="DR47" i="3"/>
  <c r="DR15" i="3"/>
  <c r="DR16" i="3" s="1"/>
  <c r="DR28" i="3"/>
  <c r="DR27" i="3"/>
  <c r="DR80" i="3"/>
  <c r="DR77" i="3"/>
  <c r="DR97" i="3"/>
  <c r="DR42" i="3"/>
  <c r="DR31" i="3"/>
  <c r="DR32" i="3" s="1"/>
  <c r="DR30" i="3"/>
  <c r="DR14" i="3"/>
  <c r="DR45" i="3"/>
  <c r="DR41" i="3"/>
  <c r="DR72" i="3"/>
  <c r="DR18" i="3"/>
  <c r="DR10" i="3"/>
  <c r="DR116" i="3" s="1"/>
  <c r="DR21" i="3"/>
  <c r="DR22" i="3" s="1"/>
  <c r="DR81" i="3"/>
  <c r="DR84" i="3"/>
  <c r="DR82" i="3"/>
  <c r="DR83" i="3"/>
  <c r="DR86" i="3"/>
  <c r="DR85" i="3"/>
  <c r="EM120" i="3"/>
  <c r="EM66" i="3"/>
  <c r="EM124" i="3"/>
  <c r="DQ141" i="3"/>
  <c r="DQ118" i="3"/>
  <c r="DQ69" i="3"/>
  <c r="AE138" i="3"/>
  <c r="AE121" i="3"/>
  <c r="AE123" i="3"/>
  <c r="FK113" i="3"/>
  <c r="FK71" i="3"/>
  <c r="FK126" i="3"/>
  <c r="AY137" i="3"/>
  <c r="AY55" i="3" s="1"/>
  <c r="BV128" i="3"/>
  <c r="BV71" i="3"/>
  <c r="BV131" i="3"/>
  <c r="AZ138" i="3"/>
  <c r="AZ116" i="3"/>
  <c r="AZ128" i="3"/>
  <c r="AF33" i="3"/>
  <c r="AF76" i="3"/>
  <c r="AF72" i="3"/>
  <c r="AF40" i="3"/>
  <c r="AF30" i="3"/>
  <c r="AF65" i="3"/>
  <c r="AF70" i="3" s="1"/>
  <c r="AF47" i="3"/>
  <c r="AF73" i="3"/>
  <c r="AF14" i="3"/>
  <c r="AF41" i="3"/>
  <c r="AF38" i="3"/>
  <c r="AF18" i="3"/>
  <c r="AF27" i="3"/>
  <c r="AF20" i="3"/>
  <c r="AF77" i="3"/>
  <c r="AF15" i="3"/>
  <c r="AF16" i="3" s="1"/>
  <c r="AF80" i="3"/>
  <c r="AF97" i="3"/>
  <c r="AF31" i="3"/>
  <c r="AF32" i="3" s="1"/>
  <c r="AF10" i="3"/>
  <c r="AF143" i="3" s="1"/>
  <c r="AF48" i="3"/>
  <c r="AF45" i="3"/>
  <c r="AF44" i="3"/>
  <c r="AF13" i="3"/>
  <c r="AF75" i="3"/>
  <c r="AF39" i="3"/>
  <c r="AF28" i="3"/>
  <c r="AF35" i="3"/>
  <c r="AF42" i="3"/>
  <c r="AF21" i="3"/>
  <c r="AF22" i="3" s="1"/>
  <c r="AF19" i="3"/>
  <c r="AF43" i="3"/>
  <c r="AF29" i="3"/>
  <c r="AF81" i="3"/>
  <c r="AF84" i="3"/>
  <c r="AF83" i="3"/>
  <c r="AF86" i="3"/>
  <c r="AF82" i="3"/>
  <c r="AF85" i="3"/>
  <c r="FG130" i="3"/>
  <c r="DQ129" i="3"/>
  <c r="DQ125" i="3"/>
  <c r="CT47" i="3"/>
  <c r="CT43" i="3"/>
  <c r="CT15" i="3"/>
  <c r="CT16" i="3" s="1"/>
  <c r="CT72" i="3"/>
  <c r="CT29" i="3"/>
  <c r="CT33" i="3"/>
  <c r="CT41" i="3"/>
  <c r="CT39" i="3"/>
  <c r="CT21" i="3"/>
  <c r="CT19" i="3"/>
  <c r="CQ18" i="16" s="1"/>
  <c r="CT75" i="3"/>
  <c r="CT48" i="3"/>
  <c r="CT73" i="3"/>
  <c r="CT65" i="3"/>
  <c r="CT69" i="3" s="1"/>
  <c r="CT27" i="3"/>
  <c r="CT76" i="3"/>
  <c r="CT44" i="3"/>
  <c r="CT10" i="3"/>
  <c r="CT140" i="3" s="1"/>
  <c r="CT30" i="3"/>
  <c r="CT38" i="3"/>
  <c r="CT28" i="3"/>
  <c r="CT35" i="3"/>
  <c r="CT20" i="3"/>
  <c r="CQ19" i="16" s="1"/>
  <c r="CT97" i="3"/>
  <c r="CT31" i="3"/>
  <c r="CT32" i="3" s="1"/>
  <c r="CT14" i="3"/>
  <c r="CT45" i="3"/>
  <c r="CT40" i="3"/>
  <c r="CT42" i="3"/>
  <c r="CT80" i="3"/>
  <c r="CT77" i="3"/>
  <c r="CT13" i="3"/>
  <c r="CT18" i="3"/>
  <c r="CT17" i="16" s="1"/>
  <c r="CT83" i="3"/>
  <c r="CT84" i="3"/>
  <c r="CT86" i="3"/>
  <c r="CT81" i="3"/>
  <c r="CT85" i="3"/>
  <c r="CT82" i="3"/>
  <c r="AE120" i="3"/>
  <c r="AE144" i="3"/>
  <c r="AE128" i="3"/>
  <c r="FK119" i="3"/>
  <c r="FK131" i="3"/>
  <c r="AW130" i="3"/>
  <c r="AZ114" i="3"/>
  <c r="AZ126" i="3"/>
  <c r="AZ121" i="3"/>
  <c r="BT24" i="3"/>
  <c r="BT25" i="3"/>
  <c r="BT23" i="3"/>
  <c r="BT26" i="3"/>
  <c r="FL48" i="3"/>
  <c r="FL72" i="3"/>
  <c r="FL75" i="3"/>
  <c r="FL44" i="3"/>
  <c r="FL13" i="3"/>
  <c r="FL39" i="3"/>
  <c r="FL45" i="3"/>
  <c r="FL38" i="3"/>
  <c r="FL35" i="3"/>
  <c r="FL31" i="3"/>
  <c r="FL32" i="3" s="1"/>
  <c r="FL10" i="3"/>
  <c r="FL125" i="3" s="1"/>
  <c r="FL14" i="3"/>
  <c r="FL73" i="3"/>
  <c r="FL15" i="3"/>
  <c r="FL16" i="3" s="1"/>
  <c r="FL97" i="3"/>
  <c r="FL80" i="3"/>
  <c r="FL77" i="3"/>
  <c r="FL47" i="3"/>
  <c r="FL41" i="3"/>
  <c r="FL21" i="3"/>
  <c r="FL22" i="3" s="1"/>
  <c r="FL43" i="3"/>
  <c r="FL29" i="3"/>
  <c r="FL19" i="3"/>
  <c r="FL40" i="3"/>
  <c r="FL42" i="3"/>
  <c r="FL28" i="3"/>
  <c r="FL65" i="3"/>
  <c r="FL67" i="3" s="1"/>
  <c r="FL30" i="3"/>
  <c r="FL33" i="3"/>
  <c r="FL20" i="3"/>
  <c r="FL27" i="3"/>
  <c r="FL18" i="3"/>
  <c r="FL76" i="3"/>
  <c r="FL83" i="3"/>
  <c r="FL85" i="3"/>
  <c r="FL82" i="3"/>
  <c r="FL84" i="3"/>
  <c r="FL81" i="3"/>
  <c r="FL86" i="3"/>
  <c r="DQ126" i="3"/>
  <c r="DQ139" i="3"/>
  <c r="DQ119" i="3"/>
  <c r="CQ9" i="16"/>
  <c r="DP79" i="3"/>
  <c r="DP78" i="3"/>
  <c r="AE124" i="3"/>
  <c r="AE117" i="3"/>
  <c r="BV22" i="3"/>
  <c r="BS20" i="16"/>
  <c r="AZ123" i="3"/>
  <c r="AZ68" i="3"/>
  <c r="AZ143" i="3"/>
  <c r="EN27" i="3"/>
  <c r="EN77" i="3"/>
  <c r="EN29" i="3"/>
  <c r="EN73" i="3"/>
  <c r="EN75" i="3"/>
  <c r="EN44" i="3"/>
  <c r="EN31" i="3"/>
  <c r="EN32" i="3" s="1"/>
  <c r="EN10" i="3"/>
  <c r="EN128" i="3" s="1"/>
  <c r="EN20" i="3"/>
  <c r="EN47" i="3"/>
  <c r="EN13" i="3"/>
  <c r="EN28" i="3"/>
  <c r="EN14" i="3"/>
  <c r="EN30" i="3"/>
  <c r="EN45" i="3"/>
  <c r="EN35" i="3"/>
  <c r="EN39" i="3"/>
  <c r="EN43" i="3"/>
  <c r="EN76" i="3"/>
  <c r="EN21" i="3"/>
  <c r="EN22" i="3" s="1"/>
  <c r="EN33" i="3"/>
  <c r="EN65" i="3"/>
  <c r="EN68" i="3" s="1"/>
  <c r="EN19" i="3"/>
  <c r="EN42" i="3"/>
  <c r="EN38" i="3"/>
  <c r="EN18" i="3"/>
  <c r="EN15" i="3"/>
  <c r="EN16" i="3" s="1"/>
  <c r="EN72" i="3"/>
  <c r="EN41" i="3"/>
  <c r="EN80" i="3"/>
  <c r="EN40" i="3"/>
  <c r="EN48" i="3"/>
  <c r="EN97" i="3"/>
  <c r="EN83" i="3"/>
  <c r="EN85" i="3"/>
  <c r="EN82" i="3"/>
  <c r="EN84" i="3"/>
  <c r="EN81" i="3"/>
  <c r="EN86" i="3"/>
  <c r="B20" i="6"/>
  <c r="C20" i="6" s="1"/>
  <c r="AZ95" i="16"/>
  <c r="AZ99" i="16"/>
  <c r="AZ96" i="16"/>
  <c r="AZ36" i="16"/>
  <c r="AZ94" i="16"/>
  <c r="AZ98" i="16"/>
  <c r="AD101" i="16"/>
  <c r="CS101" i="16"/>
  <c r="BV101" i="16"/>
  <c r="DP101" i="16"/>
  <c r="AJ6" i="16"/>
  <c r="CD6" i="16"/>
  <c r="FR6" i="16"/>
  <c r="BG6" i="16"/>
  <c r="EU6" i="16"/>
  <c r="DA6" i="16"/>
  <c r="DX6" i="16"/>
  <c r="AG6" i="3"/>
  <c r="AG110" i="3" s="1"/>
  <c r="AG9" i="3" s="1"/>
  <c r="BB6" i="3"/>
  <c r="EP6" i="3"/>
  <c r="CV6" i="3"/>
  <c r="CV110" i="3" s="1"/>
  <c r="CV9" i="3" s="1"/>
  <c r="DS6" i="3"/>
  <c r="DS110" i="3" s="1"/>
  <c r="DS9" i="3" s="1"/>
  <c r="FM6" i="3"/>
  <c r="FM110" i="3" s="1"/>
  <c r="FM9" i="3" s="1"/>
  <c r="BY6" i="3"/>
  <c r="EM122" i="3" l="1"/>
  <c r="AE122" i="3"/>
  <c r="DQ122" i="3"/>
  <c r="DQ26" i="3" s="1"/>
  <c r="FK122" i="3"/>
  <c r="BV122" i="3"/>
  <c r="AZ122" i="3"/>
  <c r="CS122" i="3"/>
  <c r="CS26" i="3" s="1"/>
  <c r="AD53" i="3"/>
  <c r="EJ63" i="3"/>
  <c r="EJ64" i="3"/>
  <c r="EJ61" i="3"/>
  <c r="EJ62" i="3"/>
  <c r="AB63" i="3"/>
  <c r="AB64" i="3"/>
  <c r="AB61" i="3"/>
  <c r="AB62" i="3"/>
  <c r="FG64" i="3"/>
  <c r="FG61" i="3"/>
  <c r="FG62" i="3"/>
  <c r="FG63" i="3"/>
  <c r="DN61" i="3"/>
  <c r="DN62" i="3"/>
  <c r="DN64" i="3"/>
  <c r="CP61" i="3"/>
  <c r="CP62" i="3"/>
  <c r="CP63" i="3"/>
  <c r="CQ61" i="3"/>
  <c r="CQ62" i="3"/>
  <c r="CQ63" i="3"/>
  <c r="CV88" i="3"/>
  <c r="DS88" i="3"/>
  <c r="FM88" i="3"/>
  <c r="EO88" i="3"/>
  <c r="AG88" i="3"/>
  <c r="AW64" i="3"/>
  <c r="AW63" i="3"/>
  <c r="AW62" i="3"/>
  <c r="AW61" i="3"/>
  <c r="FM102" i="3"/>
  <c r="AC130" i="3"/>
  <c r="AD49" i="3"/>
  <c r="AD50" i="3"/>
  <c r="AD54" i="3"/>
  <c r="AD51" i="3"/>
  <c r="FJ17" i="3"/>
  <c r="FJ79" i="3"/>
  <c r="DP12" i="3"/>
  <c r="FJ52" i="3"/>
  <c r="FJ53" i="3"/>
  <c r="AX135" i="3"/>
  <c r="FJ50" i="3"/>
  <c r="FJ54" i="3"/>
  <c r="FJ59" i="3"/>
  <c r="FM100" i="3"/>
  <c r="FM99" i="3"/>
  <c r="FM101" i="3"/>
  <c r="FM104" i="3"/>
  <c r="FM103" i="3"/>
  <c r="FM98" i="3"/>
  <c r="FM105" i="3"/>
  <c r="EO100" i="3"/>
  <c r="EO99" i="3"/>
  <c r="EO101" i="3"/>
  <c r="EO98" i="3"/>
  <c r="EO104" i="3"/>
  <c r="EO103" i="3"/>
  <c r="EO102" i="3"/>
  <c r="EO105" i="3"/>
  <c r="DS101" i="3"/>
  <c r="DS99" i="3"/>
  <c r="DS98" i="3"/>
  <c r="DS100" i="3"/>
  <c r="DS104" i="3"/>
  <c r="DS103" i="3"/>
  <c r="DS102" i="3"/>
  <c r="DS105" i="3"/>
  <c r="CV100" i="3"/>
  <c r="CV99" i="3"/>
  <c r="CV98" i="3"/>
  <c r="CV104" i="3"/>
  <c r="CV101" i="3"/>
  <c r="CV103" i="3"/>
  <c r="CV102" i="3"/>
  <c r="CV105" i="3"/>
  <c r="AG100" i="3"/>
  <c r="AG99" i="3"/>
  <c r="AG101" i="3"/>
  <c r="AG104" i="3"/>
  <c r="AG103" i="3"/>
  <c r="AG98" i="3"/>
  <c r="AG102" i="3"/>
  <c r="AG105" i="3"/>
  <c r="AY17" i="3"/>
  <c r="FK112" i="3"/>
  <c r="FK17" i="3" s="1"/>
  <c r="FM87" i="3"/>
  <c r="FM90" i="3"/>
  <c r="FM91" i="3"/>
  <c r="FM89" i="3"/>
  <c r="FM95" i="3"/>
  <c r="FM94" i="3"/>
  <c r="FM93" i="3"/>
  <c r="FM96" i="3"/>
  <c r="FM92" i="3"/>
  <c r="EO91" i="3"/>
  <c r="EO89" i="3"/>
  <c r="EO87" i="3"/>
  <c r="EO90" i="3"/>
  <c r="EO95" i="3"/>
  <c r="EO94" i="3"/>
  <c r="EO93" i="3"/>
  <c r="EO96" i="3"/>
  <c r="EO92" i="3"/>
  <c r="DS90" i="3"/>
  <c r="DS87" i="3"/>
  <c r="DS93" i="3"/>
  <c r="DS89" i="3"/>
  <c r="DS92" i="3"/>
  <c r="DS91" i="3"/>
  <c r="DS96" i="3"/>
  <c r="DS95" i="3"/>
  <c r="DS94" i="3"/>
  <c r="CV89" i="3"/>
  <c r="CV87" i="3"/>
  <c r="CV93" i="3"/>
  <c r="CV92" i="3"/>
  <c r="CV91" i="3"/>
  <c r="CV96" i="3"/>
  <c r="CV90" i="3"/>
  <c r="CV95" i="3"/>
  <c r="CV94" i="3"/>
  <c r="AG87" i="3"/>
  <c r="AG91" i="3"/>
  <c r="AG90" i="3"/>
  <c r="AG93" i="3"/>
  <c r="AG89" i="3"/>
  <c r="AG95" i="3"/>
  <c r="AG94" i="3"/>
  <c r="AG96" i="3"/>
  <c r="AG92" i="3"/>
  <c r="BU12" i="3"/>
  <c r="AY79" i="3"/>
  <c r="BU23" i="3"/>
  <c r="BU52" i="3"/>
  <c r="BU53" i="3"/>
  <c r="BU54" i="3"/>
  <c r="AX60" i="3"/>
  <c r="AU54" i="16" s="1"/>
  <c r="BU51" i="3"/>
  <c r="BU49" i="3"/>
  <c r="FJ37" i="3"/>
  <c r="FJ36" i="3"/>
  <c r="AY37" i="3"/>
  <c r="AY36" i="3"/>
  <c r="AD37" i="3"/>
  <c r="AD36" i="3"/>
  <c r="DO130" i="3"/>
  <c r="DO63" i="3" s="1"/>
  <c r="AX37" i="3"/>
  <c r="AU35" i="16" s="1"/>
  <c r="AX36" i="3"/>
  <c r="AU34" i="16" s="1"/>
  <c r="DP37" i="3"/>
  <c r="DP36" i="3"/>
  <c r="BU37" i="3"/>
  <c r="BU36" i="3"/>
  <c r="EK130" i="3"/>
  <c r="DQ112" i="3"/>
  <c r="DQ17" i="3" s="1"/>
  <c r="AY23" i="3"/>
  <c r="DP59" i="3"/>
  <c r="BU134" i="3"/>
  <c r="AZ142" i="3"/>
  <c r="AZ78" i="3" s="1"/>
  <c r="FJ136" i="3"/>
  <c r="FJ133" i="3"/>
  <c r="CS142" i="3"/>
  <c r="CS78" i="3" s="1"/>
  <c r="AE127" i="3"/>
  <c r="AX57" i="3"/>
  <c r="AU51" i="16" s="1"/>
  <c r="CS112" i="3"/>
  <c r="BV142" i="3"/>
  <c r="BV78" i="3" s="1"/>
  <c r="BU59" i="3"/>
  <c r="BU58" i="3"/>
  <c r="CS127" i="3"/>
  <c r="BU136" i="3"/>
  <c r="BU56" i="3"/>
  <c r="BU57" i="3"/>
  <c r="BU60" i="3"/>
  <c r="BU133" i="3"/>
  <c r="BU132" i="3"/>
  <c r="DP25" i="3"/>
  <c r="AX59" i="3"/>
  <c r="AU53" i="16" s="1"/>
  <c r="AD59" i="3"/>
  <c r="AX132" i="3"/>
  <c r="AX56" i="3"/>
  <c r="AU50" i="16" s="1"/>
  <c r="AD26" i="3"/>
  <c r="AX58" i="3"/>
  <c r="AU52" i="16" s="1"/>
  <c r="AE137" i="3"/>
  <c r="AE55" i="3" s="1"/>
  <c r="AE136" i="3" s="1"/>
  <c r="DP23" i="3"/>
  <c r="DP26" i="3"/>
  <c r="BV127" i="3"/>
  <c r="DP56" i="3"/>
  <c r="AY26" i="3"/>
  <c r="DP133" i="3"/>
  <c r="DP135" i="3"/>
  <c r="DP60" i="3"/>
  <c r="DP57" i="3"/>
  <c r="DP136" i="3"/>
  <c r="DP134" i="3"/>
  <c r="CR130" i="3"/>
  <c r="CR64" i="3" s="1"/>
  <c r="DP132" i="3"/>
  <c r="EM142" i="3"/>
  <c r="EM79" i="3" s="1"/>
  <c r="BU26" i="3"/>
  <c r="EL130" i="3"/>
  <c r="FI130" i="3"/>
  <c r="AE142" i="3"/>
  <c r="AE78" i="3" s="1"/>
  <c r="AD136" i="3"/>
  <c r="AD60" i="3"/>
  <c r="AD56" i="3"/>
  <c r="EM127" i="3"/>
  <c r="AD132" i="3"/>
  <c r="AD58" i="3"/>
  <c r="AD133" i="3"/>
  <c r="AD57" i="3"/>
  <c r="AD134" i="3"/>
  <c r="CS115" i="3"/>
  <c r="CS53" i="3" s="1"/>
  <c r="CS137" i="3"/>
  <c r="CS55" i="3" s="1"/>
  <c r="CS57" i="3" s="1"/>
  <c r="FK23" i="3"/>
  <c r="BU25" i="3"/>
  <c r="FJ56" i="3"/>
  <c r="BV115" i="3"/>
  <c r="BV54" i="3" s="1"/>
  <c r="FK127" i="3"/>
  <c r="FH130" i="3"/>
  <c r="FJ60" i="3"/>
  <c r="FJ132" i="3"/>
  <c r="EM23" i="3"/>
  <c r="FJ135" i="3"/>
  <c r="FJ57" i="3"/>
  <c r="FJ58" i="3"/>
  <c r="FK115" i="3"/>
  <c r="FK54" i="3" s="1"/>
  <c r="AD23" i="3"/>
  <c r="AD24" i="3"/>
  <c r="AY25" i="3"/>
  <c r="EM115" i="3"/>
  <c r="EM53" i="3" s="1"/>
  <c r="EM112" i="3"/>
  <c r="EM12" i="3" s="1"/>
  <c r="FK137" i="3"/>
  <c r="FK55" i="3" s="1"/>
  <c r="FK132" i="3" s="1"/>
  <c r="DQ127" i="3"/>
  <c r="AZ127" i="3"/>
  <c r="BX138" i="3"/>
  <c r="BV137" i="3"/>
  <c r="BV55" i="3" s="1"/>
  <c r="BV58" i="3" s="1"/>
  <c r="DQ137" i="3"/>
  <c r="DQ55" i="3" s="1"/>
  <c r="DQ57" i="3" s="1"/>
  <c r="FK142" i="3"/>
  <c r="FK79" i="3" s="1"/>
  <c r="DP49" i="3"/>
  <c r="DP51" i="3"/>
  <c r="DP52" i="3"/>
  <c r="DP50" i="3"/>
  <c r="DP54" i="3"/>
  <c r="AZ137" i="3"/>
  <c r="AZ55" i="3" s="1"/>
  <c r="AZ133" i="3" s="1"/>
  <c r="BW67" i="3"/>
  <c r="BV26" i="3"/>
  <c r="AX12" i="3"/>
  <c r="AX12" i="16" s="1"/>
  <c r="AX17" i="3"/>
  <c r="AU16" i="16" s="1"/>
  <c r="AX53" i="3"/>
  <c r="AU47" i="16" s="1"/>
  <c r="AX50" i="3"/>
  <c r="AU44" i="16" s="1"/>
  <c r="AX49" i="3"/>
  <c r="AU43" i="16" s="1"/>
  <c r="AX52" i="3"/>
  <c r="AU46" i="16" s="1"/>
  <c r="AX51" i="3"/>
  <c r="AU45" i="16" s="1"/>
  <c r="AX54" i="3"/>
  <c r="AU48" i="16" s="1"/>
  <c r="FJ26" i="3"/>
  <c r="FJ23" i="3"/>
  <c r="FJ25" i="3"/>
  <c r="FJ24" i="3"/>
  <c r="AX24" i="3"/>
  <c r="AU22" i="16" s="1"/>
  <c r="AX26" i="3"/>
  <c r="AU24" i="16" s="1"/>
  <c r="AX25" i="3"/>
  <c r="AU23" i="16" s="1"/>
  <c r="AX23" i="3"/>
  <c r="AU21" i="16" s="1"/>
  <c r="AX78" i="3"/>
  <c r="AU72" i="16" s="1"/>
  <c r="AX79" i="3"/>
  <c r="AU73" i="16" s="1"/>
  <c r="AY49" i="3"/>
  <c r="AY50" i="3"/>
  <c r="AY52" i="3"/>
  <c r="AY51" i="3"/>
  <c r="AY53" i="3"/>
  <c r="AY54" i="3"/>
  <c r="AF66" i="3"/>
  <c r="BW140" i="3"/>
  <c r="CT129" i="3"/>
  <c r="BW113" i="3"/>
  <c r="BW116" i="3"/>
  <c r="BW124" i="3"/>
  <c r="BW119" i="3"/>
  <c r="BW120" i="3"/>
  <c r="AD17" i="3"/>
  <c r="BW121" i="3"/>
  <c r="BW129" i="3"/>
  <c r="BW125" i="3"/>
  <c r="CT143" i="3"/>
  <c r="BW128" i="3"/>
  <c r="BW143" i="3"/>
  <c r="DR66" i="3"/>
  <c r="BX121" i="3"/>
  <c r="BW139" i="3"/>
  <c r="BW144" i="3"/>
  <c r="DR126" i="3"/>
  <c r="BW126" i="3"/>
  <c r="BW141" i="3"/>
  <c r="DR68" i="3"/>
  <c r="BW118" i="3"/>
  <c r="BW138" i="3"/>
  <c r="AF67" i="3"/>
  <c r="BW117" i="3"/>
  <c r="BW131" i="3"/>
  <c r="BW114" i="3"/>
  <c r="FL68" i="3"/>
  <c r="DR69" i="3"/>
  <c r="FL66" i="3"/>
  <c r="DR128" i="3"/>
  <c r="BX119" i="3"/>
  <c r="BX113" i="3"/>
  <c r="BW68" i="3"/>
  <c r="DR67" i="3"/>
  <c r="BX120" i="3"/>
  <c r="BX128" i="3"/>
  <c r="BX124" i="3"/>
  <c r="BX117" i="3"/>
  <c r="DR70" i="3"/>
  <c r="BX139" i="3"/>
  <c r="BX140" i="3"/>
  <c r="BX126" i="3"/>
  <c r="BX123" i="3"/>
  <c r="BX118" i="3"/>
  <c r="BX144" i="3"/>
  <c r="BX116" i="3"/>
  <c r="BX114" i="3"/>
  <c r="BX143" i="3"/>
  <c r="BW69" i="3"/>
  <c r="BW66" i="3"/>
  <c r="BW70" i="3"/>
  <c r="AF69" i="3"/>
  <c r="DR129" i="3"/>
  <c r="CU69" i="3"/>
  <c r="DR124" i="3"/>
  <c r="CU114" i="3"/>
  <c r="DR114" i="3"/>
  <c r="AF116" i="3"/>
  <c r="DR144" i="3"/>
  <c r="FL71" i="3"/>
  <c r="AF117" i="3"/>
  <c r="EN123" i="3"/>
  <c r="CT71" i="3"/>
  <c r="EN118" i="3"/>
  <c r="CT131" i="3"/>
  <c r="AF68" i="3"/>
  <c r="BX129" i="3"/>
  <c r="BX125" i="3"/>
  <c r="BX141" i="3"/>
  <c r="CU70" i="3"/>
  <c r="CT68" i="3"/>
  <c r="FL69" i="3"/>
  <c r="AF131" i="3"/>
  <c r="BA143" i="3"/>
  <c r="BX66" i="3"/>
  <c r="CU116" i="3"/>
  <c r="CU141" i="3"/>
  <c r="CT116" i="3"/>
  <c r="AF138" i="3"/>
  <c r="AF123" i="3"/>
  <c r="DR125" i="3"/>
  <c r="BA140" i="3"/>
  <c r="BX67" i="3"/>
  <c r="CU139" i="3"/>
  <c r="CU123" i="3"/>
  <c r="CU140" i="3"/>
  <c r="EN125" i="3"/>
  <c r="CT114" i="3"/>
  <c r="BA117" i="3"/>
  <c r="BX68" i="3"/>
  <c r="CU113" i="3"/>
  <c r="CU117" i="3"/>
  <c r="CU125" i="3"/>
  <c r="CT120" i="3"/>
  <c r="CT121" i="3"/>
  <c r="BA114" i="3"/>
  <c r="CU124" i="3"/>
  <c r="CU67" i="3"/>
  <c r="CU66" i="3"/>
  <c r="EM137" i="3"/>
  <c r="EM55" i="3" s="1"/>
  <c r="BA141" i="3"/>
  <c r="BX70" i="3"/>
  <c r="CU144" i="3"/>
  <c r="CU142" i="3" s="1"/>
  <c r="CU131" i="3"/>
  <c r="CU129" i="3"/>
  <c r="BA131" i="3"/>
  <c r="CU119" i="3"/>
  <c r="CU120" i="3"/>
  <c r="AX134" i="3"/>
  <c r="AX136" i="3"/>
  <c r="AU49" i="16"/>
  <c r="CT139" i="3"/>
  <c r="AF129" i="3"/>
  <c r="AF139" i="3"/>
  <c r="BA113" i="3"/>
  <c r="CU126" i="3"/>
  <c r="CU128" i="3"/>
  <c r="EN114" i="3"/>
  <c r="EN140" i="3"/>
  <c r="FL114" i="3"/>
  <c r="FL140" i="3"/>
  <c r="EN67" i="3"/>
  <c r="EN126" i="3"/>
  <c r="EN117" i="3"/>
  <c r="CT126" i="3"/>
  <c r="CT123" i="3"/>
  <c r="AF113" i="3"/>
  <c r="DR118" i="3"/>
  <c r="BA123" i="3"/>
  <c r="BA129" i="3"/>
  <c r="EN144" i="3"/>
  <c r="EN116" i="3"/>
  <c r="EN141" i="3"/>
  <c r="EN121" i="3"/>
  <c r="EN131" i="3"/>
  <c r="FL128" i="3"/>
  <c r="CT128" i="3"/>
  <c r="CT144" i="3"/>
  <c r="AF114" i="3"/>
  <c r="AF141" i="3"/>
  <c r="DR117" i="3"/>
  <c r="BA139" i="3"/>
  <c r="BA125" i="3"/>
  <c r="CU118" i="3"/>
  <c r="CU138" i="3"/>
  <c r="CU121" i="3"/>
  <c r="EN71" i="3"/>
  <c r="EN138" i="3"/>
  <c r="EN143" i="3"/>
  <c r="EN124" i="3"/>
  <c r="EN66" i="3"/>
  <c r="EN70" i="3"/>
  <c r="FL123" i="3"/>
  <c r="CT119" i="3"/>
  <c r="CT124" i="3"/>
  <c r="AF144" i="3"/>
  <c r="AF142" i="3" s="1"/>
  <c r="AF119" i="3"/>
  <c r="DR119" i="3"/>
  <c r="DR140" i="3"/>
  <c r="BA144" i="3"/>
  <c r="BA119" i="3"/>
  <c r="FL119" i="3"/>
  <c r="FL118" i="3"/>
  <c r="BA128" i="3"/>
  <c r="BA138" i="3"/>
  <c r="EN113" i="3"/>
  <c r="EN119" i="3"/>
  <c r="EN120" i="3"/>
  <c r="EP110" i="3"/>
  <c r="EP9" i="3" s="1"/>
  <c r="FL139" i="3"/>
  <c r="BB110" i="3"/>
  <c r="BB9" i="3" s="1"/>
  <c r="FL144" i="3"/>
  <c r="FL117" i="3"/>
  <c r="CT141" i="3"/>
  <c r="CT66" i="3"/>
  <c r="CT118" i="3"/>
  <c r="CT22" i="3"/>
  <c r="CQ20" i="16"/>
  <c r="AF140" i="3"/>
  <c r="AF120" i="3"/>
  <c r="AF125" i="3"/>
  <c r="AF71" i="3"/>
  <c r="DR123" i="3"/>
  <c r="DR131" i="3"/>
  <c r="DR143" i="3"/>
  <c r="DQ78" i="3"/>
  <c r="DQ79" i="3"/>
  <c r="BA118" i="3"/>
  <c r="BA124" i="3"/>
  <c r="BA69" i="3"/>
  <c r="BA116" i="3"/>
  <c r="DQ115" i="3"/>
  <c r="AE115" i="3"/>
  <c r="FL116" i="3"/>
  <c r="CS17" i="3"/>
  <c r="CS12" i="3"/>
  <c r="BV17" i="3"/>
  <c r="BV12" i="3"/>
  <c r="AE112" i="3"/>
  <c r="EO97" i="3"/>
  <c r="EO30" i="3"/>
  <c r="EO21" i="3"/>
  <c r="EO22" i="3" s="1"/>
  <c r="EO40" i="3"/>
  <c r="EO75" i="3"/>
  <c r="EO19" i="3"/>
  <c r="EO42" i="3"/>
  <c r="EO80" i="3"/>
  <c r="EO29" i="3"/>
  <c r="EO48" i="3"/>
  <c r="EO33" i="3"/>
  <c r="EO65" i="3"/>
  <c r="EO67" i="3" s="1"/>
  <c r="EO13" i="3"/>
  <c r="EO20" i="3"/>
  <c r="EO39" i="3"/>
  <c r="EO15" i="3"/>
  <c r="EO16" i="3" s="1"/>
  <c r="EO44" i="3"/>
  <c r="EO31" i="3"/>
  <c r="EO32" i="3" s="1"/>
  <c r="EO38" i="3"/>
  <c r="EO47" i="3"/>
  <c r="EO72" i="3"/>
  <c r="EO41" i="3"/>
  <c r="EO27" i="3"/>
  <c r="EO28" i="3"/>
  <c r="EO73" i="3"/>
  <c r="EO43" i="3"/>
  <c r="EO10" i="3"/>
  <c r="EO123" i="3" s="1"/>
  <c r="EO77" i="3"/>
  <c r="EO14" i="3"/>
  <c r="EO76" i="3"/>
  <c r="EO45" i="3"/>
  <c r="EO35" i="3"/>
  <c r="EO18" i="3"/>
  <c r="EO84" i="3"/>
  <c r="EO81" i="3"/>
  <c r="EO86" i="3"/>
  <c r="EO83" i="3"/>
  <c r="EO85" i="3"/>
  <c r="EO82" i="3"/>
  <c r="AZ112" i="3"/>
  <c r="AG44" i="3"/>
  <c r="AG73" i="3"/>
  <c r="AG27" i="3"/>
  <c r="AG30" i="3"/>
  <c r="AG18" i="3"/>
  <c r="AG77" i="3"/>
  <c r="AG39" i="3"/>
  <c r="AG72" i="3"/>
  <c r="AG14" i="3"/>
  <c r="AG20" i="3"/>
  <c r="AG33" i="3"/>
  <c r="AG76" i="3"/>
  <c r="AG21" i="3"/>
  <c r="AG22" i="3" s="1"/>
  <c r="AG29" i="3"/>
  <c r="AG47" i="3"/>
  <c r="AG38" i="3"/>
  <c r="AG10" i="3"/>
  <c r="AG123" i="3" s="1"/>
  <c r="AG19" i="3"/>
  <c r="AG75" i="3"/>
  <c r="AG45" i="3"/>
  <c r="AG31" i="3"/>
  <c r="AG32" i="3" s="1"/>
  <c r="AG13" i="3"/>
  <c r="AG43" i="3"/>
  <c r="AG97" i="3"/>
  <c r="AG48" i="3"/>
  <c r="AG40" i="3"/>
  <c r="AG80" i="3"/>
  <c r="AG35" i="3"/>
  <c r="AG28" i="3"/>
  <c r="AG41" i="3"/>
  <c r="AG15" i="3"/>
  <c r="AG16" i="3" s="1"/>
  <c r="AG65" i="3"/>
  <c r="AG68" i="3" s="1"/>
  <c r="AG42" i="3"/>
  <c r="AG84" i="3"/>
  <c r="AG81" i="3"/>
  <c r="AG82" i="3"/>
  <c r="AG86" i="3"/>
  <c r="AG85" i="3"/>
  <c r="AG83" i="3"/>
  <c r="AY58" i="3"/>
  <c r="AY60" i="3"/>
  <c r="AY59" i="3"/>
  <c r="AY57" i="3"/>
  <c r="AY135" i="3"/>
  <c r="AY56" i="3"/>
  <c r="AY134" i="3"/>
  <c r="AY136" i="3"/>
  <c r="AY133" i="3"/>
  <c r="AY132" i="3"/>
  <c r="BA68" i="3"/>
  <c r="BA126" i="3"/>
  <c r="BA120" i="3"/>
  <c r="BY110" i="3"/>
  <c r="BY9" i="3" s="1"/>
  <c r="FL141" i="3"/>
  <c r="FL124" i="3"/>
  <c r="DS43" i="3"/>
  <c r="DS76" i="3"/>
  <c r="DS10" i="3"/>
  <c r="DS119" i="3" s="1"/>
  <c r="DS15" i="3"/>
  <c r="DS16" i="3" s="1"/>
  <c r="DS38" i="3"/>
  <c r="DS65" i="3"/>
  <c r="DS71" i="3" s="1"/>
  <c r="DS45" i="3"/>
  <c r="DS75" i="3"/>
  <c r="DS42" i="3"/>
  <c r="DS77" i="3"/>
  <c r="DS44" i="3"/>
  <c r="DS27" i="3"/>
  <c r="DS19" i="3"/>
  <c r="DS31" i="3"/>
  <c r="DS32" i="3" s="1"/>
  <c r="DS13" i="3"/>
  <c r="DS20" i="3"/>
  <c r="DS73" i="3"/>
  <c r="DS97" i="3"/>
  <c r="DS21" i="3"/>
  <c r="DS22" i="3" s="1"/>
  <c r="DS39" i="3"/>
  <c r="DS30" i="3"/>
  <c r="DS29" i="3"/>
  <c r="DS48" i="3"/>
  <c r="DS14" i="3"/>
  <c r="DS40" i="3"/>
  <c r="DS80" i="3"/>
  <c r="DS18" i="3"/>
  <c r="DS33" i="3"/>
  <c r="DS28" i="3"/>
  <c r="DS35" i="3"/>
  <c r="DS47" i="3"/>
  <c r="DS72" i="3"/>
  <c r="DS41" i="3"/>
  <c r="DS86" i="3"/>
  <c r="DS82" i="3"/>
  <c r="DS84" i="3"/>
  <c r="DS83" i="3"/>
  <c r="DS85" i="3"/>
  <c r="DS81" i="3"/>
  <c r="EN139" i="3"/>
  <c r="EN129" i="3"/>
  <c r="EN127" i="3" s="1"/>
  <c r="EN69" i="3"/>
  <c r="FL121" i="3"/>
  <c r="FL131" i="3"/>
  <c r="FL70" i="3"/>
  <c r="CT70" i="3"/>
  <c r="CT138" i="3"/>
  <c r="CT125" i="3"/>
  <c r="AF126" i="3"/>
  <c r="AF124" i="3"/>
  <c r="AF118" i="3"/>
  <c r="DR138" i="3"/>
  <c r="DR120" i="3"/>
  <c r="DR113" i="3"/>
  <c r="BA70" i="3"/>
  <c r="BA67" i="3"/>
  <c r="BA66" i="3"/>
  <c r="BT130" i="3"/>
  <c r="BT64" i="3" s="1"/>
  <c r="BX71" i="3"/>
  <c r="CU68" i="3"/>
  <c r="FM29" i="3"/>
  <c r="FM48" i="3"/>
  <c r="FM13" i="3"/>
  <c r="FM10" i="3"/>
  <c r="FM125" i="3" s="1"/>
  <c r="FM97" i="3"/>
  <c r="FM41" i="3"/>
  <c r="FM21" i="3"/>
  <c r="FM22" i="3" s="1"/>
  <c r="FM76" i="3"/>
  <c r="FM77" i="3"/>
  <c r="FM65" i="3"/>
  <c r="FM70" i="3" s="1"/>
  <c r="FM20" i="3"/>
  <c r="FM73" i="3"/>
  <c r="FM33" i="3"/>
  <c r="FM28" i="3"/>
  <c r="FM31" i="3"/>
  <c r="FM32" i="3" s="1"/>
  <c r="FM44" i="3"/>
  <c r="FM42" i="3"/>
  <c r="FM19" i="3"/>
  <c r="FM40" i="3"/>
  <c r="FM47" i="3"/>
  <c r="FM43" i="3"/>
  <c r="FM39" i="3"/>
  <c r="FM15" i="3"/>
  <c r="FM16" i="3" s="1"/>
  <c r="FM80" i="3"/>
  <c r="FM14" i="3"/>
  <c r="FM75" i="3"/>
  <c r="FM72" i="3"/>
  <c r="FM38" i="3"/>
  <c r="FM18" i="3"/>
  <c r="FM30" i="3"/>
  <c r="FM45" i="3"/>
  <c r="FM35" i="3"/>
  <c r="FM27" i="3"/>
  <c r="FM86" i="3"/>
  <c r="FM82" i="3"/>
  <c r="FM81" i="3"/>
  <c r="FM84" i="3"/>
  <c r="FM85" i="3"/>
  <c r="FM83" i="3"/>
  <c r="FL126" i="3"/>
  <c r="FL138" i="3"/>
  <c r="FL120" i="3"/>
  <c r="FL143" i="3"/>
  <c r="FL113" i="3"/>
  <c r="CV18" i="3"/>
  <c r="CV17" i="16" s="1"/>
  <c r="CV73" i="3"/>
  <c r="CV20" i="3"/>
  <c r="CV97" i="3"/>
  <c r="CV27" i="3"/>
  <c r="CV29" i="3"/>
  <c r="CV43" i="3"/>
  <c r="CV35" i="3"/>
  <c r="CV30" i="3"/>
  <c r="CV80" i="3"/>
  <c r="CV33" i="3"/>
  <c r="CV15" i="3"/>
  <c r="CV16" i="3" s="1"/>
  <c r="CV14" i="3"/>
  <c r="CV41" i="3"/>
  <c r="CV77" i="3"/>
  <c r="CV10" i="3"/>
  <c r="CV126" i="3" s="1"/>
  <c r="CV65" i="3"/>
  <c r="CV67" i="3" s="1"/>
  <c r="CV75" i="3"/>
  <c r="CV38" i="3"/>
  <c r="CV47" i="3"/>
  <c r="CV28" i="3"/>
  <c r="CV72" i="3"/>
  <c r="CV19" i="3"/>
  <c r="CV48" i="3"/>
  <c r="CV13" i="3"/>
  <c r="CV76" i="3"/>
  <c r="CV44" i="3"/>
  <c r="CV40" i="3"/>
  <c r="CV42" i="3"/>
  <c r="CV39" i="3"/>
  <c r="CV21" i="3"/>
  <c r="CV22" i="3" s="1"/>
  <c r="CV31" i="3"/>
  <c r="CV32" i="3" s="1"/>
  <c r="CV45" i="3"/>
  <c r="CV85" i="3"/>
  <c r="CV86" i="3"/>
  <c r="CV82" i="3"/>
  <c r="CV83" i="3"/>
  <c r="CV84" i="3"/>
  <c r="CV81" i="3"/>
  <c r="FL129" i="3"/>
  <c r="CT67" i="3"/>
  <c r="CT113" i="3"/>
  <c r="CT117" i="3"/>
  <c r="AF128" i="3"/>
  <c r="AF121" i="3"/>
  <c r="AZ115" i="3"/>
  <c r="DR139" i="3"/>
  <c r="DR121" i="3"/>
  <c r="DR141" i="3"/>
  <c r="B21" i="6"/>
  <c r="C21" i="6" s="1"/>
  <c r="BA97" i="16"/>
  <c r="BA98" i="16"/>
  <c r="BA99" i="16"/>
  <c r="BA36" i="16"/>
  <c r="BA95" i="16"/>
  <c r="BA94" i="16"/>
  <c r="BA96" i="16"/>
  <c r="FL101" i="16"/>
  <c r="DQ101" i="16"/>
  <c r="CT101" i="16"/>
  <c r="AZ101" i="16"/>
  <c r="EN101" i="16"/>
  <c r="AK6" i="16"/>
  <c r="DB6" i="16"/>
  <c r="EV6" i="16"/>
  <c r="DY6" i="16"/>
  <c r="FS6" i="16"/>
  <c r="BH6" i="16"/>
  <c r="CE6" i="16"/>
  <c r="FN6" i="3"/>
  <c r="FN110" i="3" s="1"/>
  <c r="FN9" i="3" s="1"/>
  <c r="CW6" i="3"/>
  <c r="CW110" i="3" s="1"/>
  <c r="CW9" i="3" s="1"/>
  <c r="BZ6" i="3"/>
  <c r="AH6" i="3"/>
  <c r="AH110" i="3" s="1"/>
  <c r="AH9" i="3" s="1"/>
  <c r="EQ6" i="3"/>
  <c r="DT6" i="3"/>
  <c r="DT110" i="3" s="1"/>
  <c r="DT9" i="3" s="1"/>
  <c r="BC6" i="3"/>
  <c r="BC110" i="3" s="1"/>
  <c r="BC9" i="3" s="1"/>
  <c r="BW122" i="3" l="1"/>
  <c r="CU122" i="3"/>
  <c r="CU26" i="3" s="1"/>
  <c r="AF122" i="3"/>
  <c r="FL122" i="3"/>
  <c r="EN122" i="3"/>
  <c r="EN26" i="3" s="1"/>
  <c r="DR122" i="3"/>
  <c r="DR25" i="3" s="1"/>
  <c r="BA122" i="3"/>
  <c r="BA24" i="3" s="1"/>
  <c r="BX122" i="3"/>
  <c r="BX26" i="3" s="1"/>
  <c r="CT122" i="3"/>
  <c r="CT23" i="3" s="1"/>
  <c r="DQ12" i="3"/>
  <c r="EK61" i="3"/>
  <c r="EK64" i="3"/>
  <c r="EK62" i="3"/>
  <c r="EK63" i="3"/>
  <c r="FI63" i="3"/>
  <c r="FI62" i="3"/>
  <c r="FI61" i="3"/>
  <c r="FI64" i="3"/>
  <c r="AC61" i="3"/>
  <c r="AC62" i="3"/>
  <c r="AC63" i="3"/>
  <c r="AC64" i="3"/>
  <c r="EL61" i="3"/>
  <c r="EL62" i="3"/>
  <c r="EL63" i="3"/>
  <c r="EL64" i="3"/>
  <c r="FH62" i="3"/>
  <c r="FH63" i="3"/>
  <c r="FH64" i="3"/>
  <c r="FH61" i="3"/>
  <c r="CR61" i="3"/>
  <c r="CR62" i="3"/>
  <c r="CR63" i="3"/>
  <c r="DO64" i="3"/>
  <c r="DO61" i="3"/>
  <c r="DO62" i="3"/>
  <c r="DT88" i="3"/>
  <c r="EP88" i="3"/>
  <c r="CW88" i="3"/>
  <c r="FN88" i="3"/>
  <c r="BV49" i="3"/>
  <c r="AH88" i="3"/>
  <c r="BT63" i="3"/>
  <c r="BT62" i="3"/>
  <c r="BT61" i="3"/>
  <c r="BV50" i="3"/>
  <c r="BC88" i="3"/>
  <c r="BB88" i="3"/>
  <c r="BY88" i="3"/>
  <c r="CS50" i="3"/>
  <c r="CS49" i="3"/>
  <c r="CS52" i="3"/>
  <c r="FK12" i="3"/>
  <c r="AZ56" i="3"/>
  <c r="BV79" i="3"/>
  <c r="CS51" i="3"/>
  <c r="FK53" i="3"/>
  <c r="CS54" i="3"/>
  <c r="AZ79" i="3"/>
  <c r="EM78" i="3"/>
  <c r="EM52" i="3"/>
  <c r="EM25" i="3"/>
  <c r="EM51" i="3"/>
  <c r="AH101" i="3"/>
  <c r="AH100" i="3"/>
  <c r="AH98" i="3"/>
  <c r="AH105" i="3"/>
  <c r="AH104" i="3"/>
  <c r="AH103" i="3"/>
  <c r="AH102" i="3"/>
  <c r="AH99" i="3"/>
  <c r="CW101" i="3"/>
  <c r="CW100" i="3"/>
  <c r="CW99" i="3"/>
  <c r="CW98" i="3"/>
  <c r="CW105" i="3"/>
  <c r="CW104" i="3"/>
  <c r="CW103" i="3"/>
  <c r="CW102" i="3"/>
  <c r="FN101" i="3"/>
  <c r="FN100" i="3"/>
  <c r="FN98" i="3"/>
  <c r="FN99" i="3"/>
  <c r="FN105" i="3"/>
  <c r="FN104" i="3"/>
  <c r="FN103" i="3"/>
  <c r="FN102" i="3"/>
  <c r="BB101" i="3"/>
  <c r="BB95" i="16" s="1"/>
  <c r="BB100" i="3"/>
  <c r="BB94" i="16" s="1"/>
  <c r="BB99" i="3"/>
  <c r="AY93" i="16" s="1"/>
  <c r="BB98" i="3"/>
  <c r="AY92" i="16" s="1"/>
  <c r="BB105" i="3"/>
  <c r="BB99" i="16" s="1"/>
  <c r="BB104" i="3"/>
  <c r="BB98" i="16" s="1"/>
  <c r="BB103" i="3"/>
  <c r="BB97" i="16" s="1"/>
  <c r="BB102" i="3"/>
  <c r="BB96" i="16" s="1"/>
  <c r="DT100" i="3"/>
  <c r="DT99" i="3"/>
  <c r="DT98" i="3"/>
  <c r="DT101" i="3"/>
  <c r="DT104" i="3"/>
  <c r="DT103" i="3"/>
  <c r="DT102" i="3"/>
  <c r="DT105" i="3"/>
  <c r="BY101" i="3"/>
  <c r="BY100" i="3"/>
  <c r="BY99" i="3"/>
  <c r="BY98" i="3"/>
  <c r="BY105" i="3"/>
  <c r="BY104" i="3"/>
  <c r="BY103" i="3"/>
  <c r="BY102" i="3"/>
  <c r="BC98" i="3"/>
  <c r="BC101" i="3"/>
  <c r="BC99" i="3"/>
  <c r="BC102" i="3"/>
  <c r="BC105" i="3"/>
  <c r="BC104" i="3"/>
  <c r="BC100" i="3"/>
  <c r="BC103" i="3"/>
  <c r="EP101" i="3"/>
  <c r="EP100" i="3"/>
  <c r="EP98" i="3"/>
  <c r="EP105" i="3"/>
  <c r="EP104" i="3"/>
  <c r="EP103" i="3"/>
  <c r="EP102" i="3"/>
  <c r="EP99" i="3"/>
  <c r="DT89" i="3"/>
  <c r="DT87" i="3"/>
  <c r="DT90" i="3"/>
  <c r="DT93" i="3"/>
  <c r="DT92" i="3"/>
  <c r="DT91" i="3"/>
  <c r="DT96" i="3"/>
  <c r="DT95" i="3"/>
  <c r="DT94" i="3"/>
  <c r="AH89" i="3"/>
  <c r="AH87" i="3"/>
  <c r="AH92" i="3"/>
  <c r="AH91" i="3"/>
  <c r="AH90" i="3"/>
  <c r="AH96" i="3"/>
  <c r="AH95" i="3"/>
  <c r="AH94" i="3"/>
  <c r="AH93" i="3"/>
  <c r="CW90" i="3"/>
  <c r="CW89" i="3"/>
  <c r="CW87" i="3"/>
  <c r="CW92" i="3"/>
  <c r="CW91" i="3"/>
  <c r="CW93" i="3"/>
  <c r="CW94" i="3"/>
  <c r="CW96" i="3"/>
  <c r="CW95" i="3"/>
  <c r="FN89" i="3"/>
  <c r="FN87" i="3"/>
  <c r="FN92" i="3"/>
  <c r="FN90" i="3"/>
  <c r="FN91" i="3"/>
  <c r="FN96" i="3"/>
  <c r="FN95" i="3"/>
  <c r="FN94" i="3"/>
  <c r="FN93" i="3"/>
  <c r="BB90" i="3"/>
  <c r="AY84" i="16" s="1"/>
  <c r="BB89" i="3"/>
  <c r="AY83" i="16" s="1"/>
  <c r="BB93" i="3"/>
  <c r="AY87" i="16" s="1"/>
  <c r="BB87" i="3"/>
  <c r="AY81" i="16" s="1"/>
  <c r="BB92" i="3"/>
  <c r="AY86" i="16" s="1"/>
  <c r="BB91" i="3"/>
  <c r="AY85" i="16" s="1"/>
  <c r="BB95" i="3"/>
  <c r="AY89" i="16" s="1"/>
  <c r="BB94" i="3"/>
  <c r="AY88" i="16" s="1"/>
  <c r="BB96" i="3"/>
  <c r="AY90" i="16" s="1"/>
  <c r="BY90" i="3"/>
  <c r="BY89" i="3"/>
  <c r="BY87" i="3"/>
  <c r="BY92" i="3"/>
  <c r="BY91" i="3"/>
  <c r="BY94" i="3"/>
  <c r="BY96" i="3"/>
  <c r="BY95" i="3"/>
  <c r="BY93" i="3"/>
  <c r="BC87" i="3"/>
  <c r="BC90" i="3"/>
  <c r="BC89" i="3"/>
  <c r="BC93" i="3"/>
  <c r="BC92" i="3"/>
  <c r="BC91" i="3"/>
  <c r="BC96" i="3"/>
  <c r="BC95" i="3"/>
  <c r="BC94" i="3"/>
  <c r="EP89" i="3"/>
  <c r="EP87" i="3"/>
  <c r="EP90" i="3"/>
  <c r="EP92" i="3"/>
  <c r="EP91" i="3"/>
  <c r="EP96" i="3"/>
  <c r="EP95" i="3"/>
  <c r="EP94" i="3"/>
  <c r="EP93" i="3"/>
  <c r="BV53" i="3"/>
  <c r="BV51" i="3"/>
  <c r="BV52" i="3"/>
  <c r="EM17" i="3"/>
  <c r="FK78" i="3"/>
  <c r="CS79" i="3"/>
  <c r="FK52" i="3"/>
  <c r="EM50" i="3"/>
  <c r="EM26" i="3"/>
  <c r="EM54" i="3"/>
  <c r="FK26" i="3"/>
  <c r="EM49" i="3"/>
  <c r="FK24" i="3"/>
  <c r="FK50" i="3"/>
  <c r="EM24" i="3"/>
  <c r="FK25" i="3"/>
  <c r="FK49" i="3"/>
  <c r="FK51" i="3"/>
  <c r="EN37" i="3"/>
  <c r="EN36" i="3"/>
  <c r="AZ37" i="3"/>
  <c r="AZ36" i="3"/>
  <c r="FK36" i="3"/>
  <c r="FK37" i="3"/>
  <c r="EM36" i="3"/>
  <c r="EM37" i="3"/>
  <c r="DQ37" i="3"/>
  <c r="DQ36" i="3"/>
  <c r="AE36" i="3"/>
  <c r="AE37" i="3"/>
  <c r="BV37" i="3"/>
  <c r="BV36" i="3"/>
  <c r="CS37" i="3"/>
  <c r="CS36" i="3"/>
  <c r="FM124" i="3"/>
  <c r="AE59" i="3"/>
  <c r="AE79" i="3"/>
  <c r="AE57" i="3"/>
  <c r="AE133" i="3"/>
  <c r="AE60" i="3"/>
  <c r="AE132" i="3"/>
  <c r="AE58" i="3"/>
  <c r="AE56" i="3"/>
  <c r="AE134" i="3"/>
  <c r="AE135" i="3"/>
  <c r="CT142" i="3"/>
  <c r="CT79" i="3" s="1"/>
  <c r="CS25" i="3"/>
  <c r="CS24" i="3"/>
  <c r="CS23" i="3"/>
  <c r="FJ130" i="3"/>
  <c r="CS133" i="3"/>
  <c r="BV57" i="3"/>
  <c r="AZ136" i="3"/>
  <c r="BX127" i="3"/>
  <c r="BA142" i="3"/>
  <c r="BA79" i="3" s="1"/>
  <c r="BU130" i="3"/>
  <c r="BU64" i="3" s="1"/>
  <c r="CS132" i="3"/>
  <c r="BV132" i="3"/>
  <c r="CS60" i="3"/>
  <c r="BV133" i="3"/>
  <c r="AZ132" i="3"/>
  <c r="CS134" i="3"/>
  <c r="BV60" i="3"/>
  <c r="CS59" i="3"/>
  <c r="BV56" i="3"/>
  <c r="AZ57" i="3"/>
  <c r="CS56" i="3"/>
  <c r="BV136" i="3"/>
  <c r="BV135" i="3"/>
  <c r="AZ134" i="3"/>
  <c r="AZ60" i="3"/>
  <c r="CS135" i="3"/>
  <c r="CS136" i="3"/>
  <c r="BV134" i="3"/>
  <c r="BV59" i="3"/>
  <c r="AZ135" i="3"/>
  <c r="AZ58" i="3"/>
  <c r="DP130" i="3"/>
  <c r="DP63" i="3" s="1"/>
  <c r="CS58" i="3"/>
  <c r="AZ59" i="3"/>
  <c r="FL112" i="3"/>
  <c r="FL12" i="3" s="1"/>
  <c r="FK57" i="3"/>
  <c r="FK56" i="3"/>
  <c r="FK134" i="3"/>
  <c r="AD130" i="3"/>
  <c r="FK58" i="3"/>
  <c r="FK136" i="3"/>
  <c r="FK60" i="3"/>
  <c r="BV24" i="3"/>
  <c r="FK59" i="3"/>
  <c r="DR142" i="3"/>
  <c r="DR78" i="3" s="1"/>
  <c r="BV23" i="3"/>
  <c r="FK133" i="3"/>
  <c r="BV25" i="3"/>
  <c r="FK135" i="3"/>
  <c r="DQ133" i="3"/>
  <c r="DQ58" i="3"/>
  <c r="DQ59" i="3"/>
  <c r="DQ135" i="3"/>
  <c r="DQ132" i="3"/>
  <c r="DQ136" i="3"/>
  <c r="DQ60" i="3"/>
  <c r="DQ134" i="3"/>
  <c r="DQ56" i="3"/>
  <c r="AF127" i="3"/>
  <c r="FL127" i="3"/>
  <c r="DR112" i="3"/>
  <c r="DR12" i="3" s="1"/>
  <c r="DR127" i="3"/>
  <c r="CU137" i="3"/>
  <c r="CU55" i="3" s="1"/>
  <c r="CU135" i="3" s="1"/>
  <c r="CU127" i="3"/>
  <c r="BW142" i="3"/>
  <c r="BW78" i="3" s="1"/>
  <c r="FL142" i="3"/>
  <c r="FL79" i="3" s="1"/>
  <c r="AX130" i="3"/>
  <c r="BX112" i="3"/>
  <c r="BX17" i="3" s="1"/>
  <c r="BW127" i="3"/>
  <c r="CU112" i="3"/>
  <c r="CU12" i="3" s="1"/>
  <c r="CT112" i="3"/>
  <c r="CT12" i="3" s="1"/>
  <c r="BA127" i="3"/>
  <c r="CT127" i="3"/>
  <c r="BX115" i="3"/>
  <c r="BX54" i="3" s="1"/>
  <c r="FL137" i="3"/>
  <c r="FL55" i="3" s="1"/>
  <c r="FL135" i="3" s="1"/>
  <c r="BX137" i="3"/>
  <c r="BX55" i="3" s="1"/>
  <c r="BX57" i="3" s="1"/>
  <c r="BW23" i="3"/>
  <c r="BW112" i="3"/>
  <c r="BW17" i="3" s="1"/>
  <c r="DS128" i="3"/>
  <c r="DS126" i="3"/>
  <c r="DS144" i="3"/>
  <c r="DS138" i="3"/>
  <c r="BW137" i="3"/>
  <c r="BW55" i="3" s="1"/>
  <c r="BW58" i="3" s="1"/>
  <c r="DQ24" i="3"/>
  <c r="AF112" i="3"/>
  <c r="AF17" i="3" s="1"/>
  <c r="BW115" i="3"/>
  <c r="BW50" i="3" s="1"/>
  <c r="AZ17" i="3"/>
  <c r="AZ12" i="3"/>
  <c r="AZ12" i="16" s="1"/>
  <c r="AG138" i="3"/>
  <c r="AZ23" i="3"/>
  <c r="AZ25" i="3"/>
  <c r="AZ24" i="3"/>
  <c r="AZ26" i="3"/>
  <c r="AZ51" i="3"/>
  <c r="AZ54" i="3"/>
  <c r="AZ52" i="3"/>
  <c r="AZ53" i="3"/>
  <c r="AZ50" i="3"/>
  <c r="AZ49" i="3"/>
  <c r="DQ25" i="3"/>
  <c r="EN112" i="3"/>
  <c r="AG126" i="3"/>
  <c r="AG129" i="3"/>
  <c r="AG143" i="3"/>
  <c r="EN142" i="3"/>
  <c r="AG118" i="3"/>
  <c r="BA137" i="3"/>
  <c r="BA55" i="3" s="1"/>
  <c r="BA136" i="3" s="1"/>
  <c r="AF137" i="3"/>
  <c r="AF55" i="3" s="1"/>
  <c r="AF60" i="3" s="1"/>
  <c r="CU115" i="3"/>
  <c r="CU51" i="3" s="1"/>
  <c r="EN137" i="3"/>
  <c r="EN55" i="3" s="1"/>
  <c r="EN136" i="3" s="1"/>
  <c r="CT115" i="3"/>
  <c r="CT49" i="3" s="1"/>
  <c r="CT137" i="3"/>
  <c r="CT55" i="3" s="1"/>
  <c r="CT57" i="3" s="1"/>
  <c r="BX142" i="3"/>
  <c r="BX79" i="3" s="1"/>
  <c r="CV131" i="3"/>
  <c r="DS121" i="3"/>
  <c r="AG69" i="3"/>
  <c r="DS131" i="3"/>
  <c r="DS114" i="3"/>
  <c r="DS120" i="3"/>
  <c r="DS116" i="3"/>
  <c r="AG140" i="3"/>
  <c r="DS117" i="3"/>
  <c r="AG117" i="3"/>
  <c r="DS139" i="3"/>
  <c r="AG128" i="3"/>
  <c r="DS141" i="3"/>
  <c r="AG141" i="3"/>
  <c r="AG114" i="3"/>
  <c r="DQ23" i="3"/>
  <c r="BA112" i="3"/>
  <c r="DS129" i="3"/>
  <c r="DS124" i="3"/>
  <c r="AG119" i="3"/>
  <c r="AG125" i="3"/>
  <c r="AG70" i="3"/>
  <c r="AG116" i="3"/>
  <c r="AG124" i="3"/>
  <c r="AG121" i="3"/>
  <c r="CV119" i="3"/>
  <c r="DS143" i="3"/>
  <c r="DS123" i="3"/>
  <c r="AG71" i="3"/>
  <c r="AG113" i="3"/>
  <c r="AG139" i="3"/>
  <c r="EO144" i="3"/>
  <c r="AG66" i="3"/>
  <c r="FM120" i="3"/>
  <c r="AG67" i="3"/>
  <c r="CV140" i="3"/>
  <c r="DS113" i="3"/>
  <c r="DS140" i="3"/>
  <c r="AG131" i="3"/>
  <c r="AG144" i="3"/>
  <c r="AG120" i="3"/>
  <c r="EO70" i="3"/>
  <c r="CV68" i="3"/>
  <c r="CV141" i="3"/>
  <c r="DS69" i="3"/>
  <c r="DS68" i="3"/>
  <c r="CV66" i="3"/>
  <c r="EO131" i="3"/>
  <c r="EO119" i="3"/>
  <c r="EN115" i="3"/>
  <c r="EM56" i="3"/>
  <c r="EM136" i="3"/>
  <c r="EM133" i="3"/>
  <c r="EM134" i="3"/>
  <c r="EM59" i="3"/>
  <c r="EM60" i="3"/>
  <c r="EM135" i="3"/>
  <c r="EM132" i="3"/>
  <c r="EM57" i="3"/>
  <c r="EM58" i="3"/>
  <c r="CV114" i="3"/>
  <c r="CV71" i="3"/>
  <c r="EO140" i="3"/>
  <c r="CV70" i="3"/>
  <c r="DS66" i="3"/>
  <c r="EO66" i="3"/>
  <c r="CV144" i="3"/>
  <c r="FM141" i="3"/>
  <c r="DS70" i="3"/>
  <c r="EO121" i="3"/>
  <c r="CV69" i="3"/>
  <c r="FM131" i="3"/>
  <c r="DR115" i="3"/>
  <c r="DR52" i="3" s="1"/>
  <c r="DS125" i="3"/>
  <c r="DS118" i="3"/>
  <c r="EO114" i="3"/>
  <c r="FM69" i="3"/>
  <c r="EO68" i="3"/>
  <c r="FM71" i="3"/>
  <c r="AF115" i="3"/>
  <c r="AF51" i="3" s="1"/>
  <c r="FM138" i="3"/>
  <c r="AF25" i="3"/>
  <c r="FM118" i="3"/>
  <c r="FM117" i="3"/>
  <c r="FM128" i="3"/>
  <c r="BY77" i="3"/>
  <c r="BY13" i="3"/>
  <c r="BY33" i="3"/>
  <c r="BY76" i="3"/>
  <c r="BY48" i="3"/>
  <c r="BY27" i="3"/>
  <c r="BY97" i="3"/>
  <c r="BY47" i="3"/>
  <c r="BY41" i="3"/>
  <c r="BY39" i="3"/>
  <c r="BY72" i="3"/>
  <c r="BY38" i="3"/>
  <c r="BY31" i="3"/>
  <c r="BY32" i="3" s="1"/>
  <c r="BY21" i="3"/>
  <c r="BY22" i="3" s="1"/>
  <c r="BY29" i="3"/>
  <c r="BY44" i="3"/>
  <c r="BY19" i="3"/>
  <c r="BY43" i="3"/>
  <c r="BY10" i="3"/>
  <c r="BY144" i="3" s="1"/>
  <c r="BY80" i="3"/>
  <c r="BY30" i="3"/>
  <c r="BY14" i="3"/>
  <c r="BY73" i="3"/>
  <c r="BY35" i="3"/>
  <c r="BY42" i="3"/>
  <c r="BY75" i="3"/>
  <c r="BY40" i="3"/>
  <c r="BY18" i="3"/>
  <c r="BY17" i="16" s="1"/>
  <c r="BY28" i="3"/>
  <c r="BY45" i="3"/>
  <c r="BY20" i="3"/>
  <c r="BY65" i="3"/>
  <c r="BY71" i="3" s="1"/>
  <c r="BY15" i="3"/>
  <c r="BY16" i="3" s="1"/>
  <c r="BY84" i="3"/>
  <c r="BY81" i="3"/>
  <c r="BY86" i="3"/>
  <c r="BY83" i="3"/>
  <c r="BY85" i="3"/>
  <c r="BY82" i="3"/>
  <c r="EO117" i="3"/>
  <c r="EO128" i="3"/>
  <c r="EO143" i="3"/>
  <c r="AE12" i="3"/>
  <c r="AE17" i="3"/>
  <c r="FL115" i="3"/>
  <c r="DQ52" i="3"/>
  <c r="DQ53" i="3"/>
  <c r="DQ50" i="3"/>
  <c r="DQ51" i="3"/>
  <c r="DQ49" i="3"/>
  <c r="DQ54" i="3"/>
  <c r="EQ110" i="3"/>
  <c r="EQ9" i="3" s="1"/>
  <c r="AY130" i="3"/>
  <c r="AE23" i="3"/>
  <c r="AE25" i="3"/>
  <c r="AE24" i="3"/>
  <c r="AE26" i="3"/>
  <c r="BA115" i="3"/>
  <c r="CV124" i="3"/>
  <c r="CV128" i="3"/>
  <c r="CV123" i="3"/>
  <c r="FM129" i="3"/>
  <c r="FM113" i="3"/>
  <c r="FM66" i="3"/>
  <c r="EO138" i="3"/>
  <c r="FM126" i="3"/>
  <c r="FM140" i="3"/>
  <c r="FM119" i="3"/>
  <c r="DR137" i="3"/>
  <c r="DR55" i="3" s="1"/>
  <c r="EO125" i="3"/>
  <c r="EO113" i="3"/>
  <c r="EO120" i="3"/>
  <c r="BZ110" i="3"/>
  <c r="BZ9" i="3" s="1"/>
  <c r="FN27" i="3"/>
  <c r="FN14" i="3"/>
  <c r="FN40" i="3"/>
  <c r="FN18" i="3"/>
  <c r="FN20" i="3"/>
  <c r="FN65" i="3"/>
  <c r="FN67" i="3" s="1"/>
  <c r="FN44" i="3"/>
  <c r="FN80" i="3"/>
  <c r="FN33" i="3"/>
  <c r="FN15" i="3"/>
  <c r="FN16" i="3" s="1"/>
  <c r="FN35" i="3"/>
  <c r="FN77" i="3"/>
  <c r="FN43" i="3"/>
  <c r="FN41" i="3"/>
  <c r="FN97" i="3"/>
  <c r="FN13" i="3"/>
  <c r="FN30" i="3"/>
  <c r="FN45" i="3"/>
  <c r="FN73" i="3"/>
  <c r="FN19" i="3"/>
  <c r="FN28" i="3"/>
  <c r="FN42" i="3"/>
  <c r="FN21" i="3"/>
  <c r="FN22" i="3" s="1"/>
  <c r="FN31" i="3"/>
  <c r="FN32" i="3" s="1"/>
  <c r="FN72" i="3"/>
  <c r="FN38" i="3"/>
  <c r="FN47" i="3"/>
  <c r="FN29" i="3"/>
  <c r="FN75" i="3"/>
  <c r="FN39" i="3"/>
  <c r="FN76" i="3"/>
  <c r="FN48" i="3"/>
  <c r="FN10" i="3"/>
  <c r="FN128" i="3" s="1"/>
  <c r="FN81" i="3"/>
  <c r="FN85" i="3"/>
  <c r="FN82" i="3"/>
  <c r="FN83" i="3"/>
  <c r="FN86" i="3"/>
  <c r="FN84" i="3"/>
  <c r="BC81" i="3"/>
  <c r="BC82" i="3"/>
  <c r="BC85" i="3"/>
  <c r="BC86" i="3"/>
  <c r="BC84" i="3"/>
  <c r="BC43" i="3"/>
  <c r="BC20" i="3"/>
  <c r="BC30" i="3"/>
  <c r="BC15" i="3"/>
  <c r="BC16" i="3" s="1"/>
  <c r="BC44" i="3"/>
  <c r="BC42" i="3"/>
  <c r="BC31" i="3"/>
  <c r="BC32" i="3" s="1"/>
  <c r="BC47" i="3"/>
  <c r="BC33" i="3"/>
  <c r="BC19" i="3"/>
  <c r="BC38" i="3"/>
  <c r="BC10" i="3"/>
  <c r="BC139" i="3" s="1"/>
  <c r="BC76" i="3"/>
  <c r="BC41" i="3"/>
  <c r="BC39" i="3"/>
  <c r="BC13" i="3"/>
  <c r="BC75" i="3"/>
  <c r="BC73" i="3"/>
  <c r="BC45" i="3"/>
  <c r="BC40" i="3"/>
  <c r="BC97" i="3"/>
  <c r="BC14" i="3"/>
  <c r="BC48" i="3"/>
  <c r="BC28" i="3"/>
  <c r="BC35" i="3"/>
  <c r="BC18" i="3"/>
  <c r="BC17" i="16" s="1"/>
  <c r="BC27" i="3"/>
  <c r="BC65" i="3"/>
  <c r="BC71" i="3" s="1"/>
  <c r="BC80" i="3"/>
  <c r="BC21" i="3"/>
  <c r="BC22" i="3" s="1"/>
  <c r="BC29" i="3"/>
  <c r="BC77" i="3"/>
  <c r="BC72" i="3"/>
  <c r="BC83" i="3"/>
  <c r="CV129" i="3"/>
  <c r="CV138" i="3"/>
  <c r="CV120" i="3"/>
  <c r="FM114" i="3"/>
  <c r="FM139" i="3"/>
  <c r="FM143" i="3"/>
  <c r="EO126" i="3"/>
  <c r="EO71" i="3"/>
  <c r="EO124" i="3"/>
  <c r="EP47" i="3"/>
  <c r="EP42" i="3"/>
  <c r="EP13" i="3"/>
  <c r="EP30" i="3"/>
  <c r="EP31" i="3"/>
  <c r="EP32" i="3" s="1"/>
  <c r="EP77" i="3"/>
  <c r="EP75" i="3"/>
  <c r="EP35" i="3"/>
  <c r="EP97" i="3"/>
  <c r="EP38" i="3"/>
  <c r="EP15" i="3"/>
  <c r="EP16" i="3" s="1"/>
  <c r="EP48" i="3"/>
  <c r="EP40" i="3"/>
  <c r="EP10" i="3"/>
  <c r="EP138" i="3" s="1"/>
  <c r="EP20" i="3"/>
  <c r="EP28" i="3"/>
  <c r="EP29" i="3"/>
  <c r="EP43" i="3"/>
  <c r="EP14" i="3"/>
  <c r="EP41" i="3"/>
  <c r="EP45" i="3"/>
  <c r="EP80" i="3"/>
  <c r="EP72" i="3"/>
  <c r="EP19" i="3"/>
  <c r="EP18" i="3"/>
  <c r="EP33" i="3"/>
  <c r="EP73" i="3"/>
  <c r="EP21" i="3"/>
  <c r="EP22" i="3" s="1"/>
  <c r="EP27" i="3"/>
  <c r="EP65" i="3"/>
  <c r="EP67" i="3" s="1"/>
  <c r="EP44" i="3"/>
  <c r="EP39" i="3"/>
  <c r="EP76" i="3"/>
  <c r="EP82" i="3"/>
  <c r="EP83" i="3"/>
  <c r="EP86" i="3"/>
  <c r="EP85" i="3"/>
  <c r="EP84" i="3"/>
  <c r="EP81" i="3"/>
  <c r="CW44" i="3"/>
  <c r="CW76" i="3"/>
  <c r="CW80" i="3"/>
  <c r="CW47" i="3"/>
  <c r="CW43" i="3"/>
  <c r="CW38" i="3"/>
  <c r="CW35" i="3"/>
  <c r="CW73" i="3"/>
  <c r="CW10" i="3"/>
  <c r="CW125" i="3" s="1"/>
  <c r="CW14" i="3"/>
  <c r="CW21" i="3"/>
  <c r="CW22" i="3" s="1"/>
  <c r="CW45" i="3"/>
  <c r="CW75" i="3"/>
  <c r="CW65" i="3"/>
  <c r="CW68" i="3" s="1"/>
  <c r="CW30" i="3"/>
  <c r="CW40" i="3"/>
  <c r="CW33" i="3"/>
  <c r="CW42" i="3"/>
  <c r="CW18" i="3"/>
  <c r="CW17" i="16" s="1"/>
  <c r="CW48" i="3"/>
  <c r="CW28" i="3"/>
  <c r="CW29" i="3"/>
  <c r="CW13" i="3"/>
  <c r="CW31" i="3"/>
  <c r="CW32" i="3" s="1"/>
  <c r="CW27" i="3"/>
  <c r="CW15" i="3"/>
  <c r="CW16" i="3" s="1"/>
  <c r="CW77" i="3"/>
  <c r="CW20" i="3"/>
  <c r="CW97" i="3"/>
  <c r="CW39" i="3"/>
  <c r="CW19" i="3"/>
  <c r="CW41" i="3"/>
  <c r="CW72" i="3"/>
  <c r="CW83" i="3"/>
  <c r="CW86" i="3"/>
  <c r="CW82" i="3"/>
  <c r="CW85" i="3"/>
  <c r="CW81" i="3"/>
  <c r="CW84" i="3"/>
  <c r="CV143" i="3"/>
  <c r="CV117" i="3"/>
  <c r="CV118" i="3"/>
  <c r="DT10" i="3"/>
  <c r="DT119" i="3" s="1"/>
  <c r="DT44" i="3"/>
  <c r="DT13" i="3"/>
  <c r="DT48" i="3"/>
  <c r="DT28" i="3"/>
  <c r="DT18" i="3"/>
  <c r="DT35" i="3"/>
  <c r="DT97" i="3"/>
  <c r="DT30" i="3"/>
  <c r="DT19" i="3"/>
  <c r="DT73" i="3"/>
  <c r="DT45" i="3"/>
  <c r="DT29" i="3"/>
  <c r="DT27" i="3"/>
  <c r="DT43" i="3"/>
  <c r="DT65" i="3"/>
  <c r="DT68" i="3" s="1"/>
  <c r="DT38" i="3"/>
  <c r="DT20" i="3"/>
  <c r="DT80" i="3"/>
  <c r="DT33" i="3"/>
  <c r="DT21" i="3"/>
  <c r="DT22" i="3" s="1"/>
  <c r="DT76" i="3"/>
  <c r="DT77" i="3"/>
  <c r="DT31" i="3"/>
  <c r="DT32" i="3" s="1"/>
  <c r="DT15" i="3"/>
  <c r="DT16" i="3" s="1"/>
  <c r="DT41" i="3"/>
  <c r="DT14" i="3"/>
  <c r="DT75" i="3"/>
  <c r="DT47" i="3"/>
  <c r="DT39" i="3"/>
  <c r="DT72" i="3"/>
  <c r="DT42" i="3"/>
  <c r="DT40" i="3"/>
  <c r="DT86" i="3"/>
  <c r="DT82" i="3"/>
  <c r="DT81" i="3"/>
  <c r="DT84" i="3"/>
  <c r="DT83" i="3"/>
  <c r="DT85" i="3"/>
  <c r="CV139" i="3"/>
  <c r="CV121" i="3"/>
  <c r="CV116" i="3"/>
  <c r="FM144" i="3"/>
  <c r="FM121" i="3"/>
  <c r="FM116" i="3"/>
  <c r="FM123" i="3"/>
  <c r="DS67" i="3"/>
  <c r="AF79" i="3"/>
  <c r="AF78" i="3"/>
  <c r="EO118" i="3"/>
  <c r="EO69" i="3"/>
  <c r="EO141" i="3"/>
  <c r="AE53" i="3"/>
  <c r="AE49" i="3"/>
  <c r="AE50" i="3"/>
  <c r="AE52" i="3"/>
  <c r="AE54" i="3"/>
  <c r="AE51" i="3"/>
  <c r="BB41" i="3"/>
  <c r="BB21" i="3"/>
  <c r="BB45" i="3"/>
  <c r="BB27" i="3"/>
  <c r="BB42" i="3"/>
  <c r="BB40" i="3"/>
  <c r="BB39" i="3"/>
  <c r="AY37" i="16" s="1"/>
  <c r="BB19" i="3"/>
  <c r="AY18" i="16" s="1"/>
  <c r="BB75" i="3"/>
  <c r="AY69" i="16" s="1"/>
  <c r="BB84" i="3"/>
  <c r="AY78" i="16" s="1"/>
  <c r="BB31" i="3"/>
  <c r="BB32" i="3" s="1"/>
  <c r="AY30" i="16" s="1"/>
  <c r="BB20" i="3"/>
  <c r="AY19" i="16" s="1"/>
  <c r="BB97" i="3"/>
  <c r="AY91" i="16" s="1"/>
  <c r="BB43" i="3"/>
  <c r="AY38" i="16" s="1"/>
  <c r="BB30" i="3"/>
  <c r="AY28" i="16" s="1"/>
  <c r="BB65" i="3"/>
  <c r="BB69" i="3" s="1"/>
  <c r="BB13" i="3"/>
  <c r="AY13" i="16" s="1"/>
  <c r="BB76" i="3"/>
  <c r="BB72" i="3"/>
  <c r="BB48" i="3"/>
  <c r="BB44" i="3"/>
  <c r="AY39" i="16" s="1"/>
  <c r="BB73" i="3"/>
  <c r="BB18" i="3"/>
  <c r="BB17" i="16" s="1"/>
  <c r="BB47" i="3"/>
  <c r="AY41" i="16" s="1"/>
  <c r="BB80" i="3"/>
  <c r="AY74" i="16" s="1"/>
  <c r="BB10" i="3"/>
  <c r="BB139" i="3" s="1"/>
  <c r="BB14" i="3"/>
  <c r="AY14" i="16" s="1"/>
  <c r="BB29" i="3"/>
  <c r="AY27" i="16" s="1"/>
  <c r="BB33" i="3"/>
  <c r="BB38" i="3"/>
  <c r="BB36" i="16" s="1"/>
  <c r="BB35" i="3"/>
  <c r="AY33" i="16" s="1"/>
  <c r="BB77" i="3"/>
  <c r="AY71" i="16" s="1"/>
  <c r="BB28" i="3"/>
  <c r="BB15" i="3"/>
  <c r="BB16" i="3" s="1"/>
  <c r="BB82" i="3"/>
  <c r="AY76" i="16" s="1"/>
  <c r="BB86" i="3"/>
  <c r="AY80" i="16" s="1"/>
  <c r="BB81" i="3"/>
  <c r="AY75" i="16" s="1"/>
  <c r="BB83" i="3"/>
  <c r="AY77" i="16" s="1"/>
  <c r="BB85" i="3"/>
  <c r="AY79" i="16" s="1"/>
  <c r="AH35" i="3"/>
  <c r="AH72" i="3"/>
  <c r="AH27" i="3"/>
  <c r="AH21" i="3"/>
  <c r="AH22" i="3" s="1"/>
  <c r="AH39" i="3"/>
  <c r="AH31" i="3"/>
  <c r="AH32" i="3" s="1"/>
  <c r="AH41" i="3"/>
  <c r="AH75" i="3"/>
  <c r="AH47" i="3"/>
  <c r="AH10" i="3"/>
  <c r="AH140" i="3" s="1"/>
  <c r="AH19" i="3"/>
  <c r="AH77" i="3"/>
  <c r="AH44" i="3"/>
  <c r="AH14" i="3"/>
  <c r="AH13" i="3"/>
  <c r="AH30" i="3"/>
  <c r="AH43" i="3"/>
  <c r="AH29" i="3"/>
  <c r="AH76" i="3"/>
  <c r="AH80" i="3"/>
  <c r="AH18" i="3"/>
  <c r="AH33" i="3"/>
  <c r="AH97" i="3"/>
  <c r="AH38" i="3"/>
  <c r="AH20" i="3"/>
  <c r="AH65" i="3"/>
  <c r="AH68" i="3" s="1"/>
  <c r="AH42" i="3"/>
  <c r="AH48" i="3"/>
  <c r="AH15" i="3"/>
  <c r="AH16" i="3" s="1"/>
  <c r="AH40" i="3"/>
  <c r="AH45" i="3"/>
  <c r="AH73" i="3"/>
  <c r="AH28" i="3"/>
  <c r="AH85" i="3"/>
  <c r="AH81" i="3"/>
  <c r="AH84" i="3"/>
  <c r="AH83" i="3"/>
  <c r="AH86" i="3"/>
  <c r="AH82" i="3"/>
  <c r="CV125" i="3"/>
  <c r="CV113" i="3"/>
  <c r="FM68" i="3"/>
  <c r="FM67" i="3"/>
  <c r="EO116" i="3"/>
  <c r="EO139" i="3"/>
  <c r="EO129" i="3"/>
  <c r="CU79" i="3"/>
  <c r="CU78" i="3"/>
  <c r="AY9" i="16"/>
  <c r="B22" i="6"/>
  <c r="C22" i="6" s="1"/>
  <c r="FM101" i="16"/>
  <c r="AF101" i="16"/>
  <c r="BA101" i="16"/>
  <c r="EO101" i="16"/>
  <c r="DR101" i="16"/>
  <c r="BX101" i="16"/>
  <c r="BI6" i="16"/>
  <c r="DZ6" i="16"/>
  <c r="DC6" i="16"/>
  <c r="CF6" i="16"/>
  <c r="FT6" i="16"/>
  <c r="EW6" i="16"/>
  <c r="CA6" i="3"/>
  <c r="CA110" i="3" s="1"/>
  <c r="CA9" i="3" s="1"/>
  <c r="FO6" i="3"/>
  <c r="FO110" i="3" s="1"/>
  <c r="FO9" i="3" s="1"/>
  <c r="ER6" i="3"/>
  <c r="BD6" i="3"/>
  <c r="BD110" i="3" s="1"/>
  <c r="BD9" i="3" s="1"/>
  <c r="AI6" i="3"/>
  <c r="DU6" i="3"/>
  <c r="DU110" i="3" s="1"/>
  <c r="DU9" i="3" s="1"/>
  <c r="CX6" i="3"/>
  <c r="CU17" i="3" l="1"/>
  <c r="EO122" i="3"/>
  <c r="FM122" i="3"/>
  <c r="DS122" i="3"/>
  <c r="DS25" i="3" s="1"/>
  <c r="CV122" i="3"/>
  <c r="AG122" i="3"/>
  <c r="AG24" i="3" s="1"/>
  <c r="CT17" i="3"/>
  <c r="EN23" i="3"/>
  <c r="FL17" i="3"/>
  <c r="FJ61" i="3"/>
  <c r="FJ62" i="3"/>
  <c r="FJ63" i="3"/>
  <c r="FJ64" i="3"/>
  <c r="AD61" i="3"/>
  <c r="AD62" i="3"/>
  <c r="AD63" i="3"/>
  <c r="AD64" i="3"/>
  <c r="DP61" i="3"/>
  <c r="DP62" i="3"/>
  <c r="DP64" i="3"/>
  <c r="EQ88" i="3"/>
  <c r="DU88" i="3"/>
  <c r="FO88" i="3"/>
  <c r="BU63" i="3"/>
  <c r="BU62" i="3"/>
  <c r="AY64" i="3"/>
  <c r="AY63" i="3"/>
  <c r="AY62" i="3"/>
  <c r="AX64" i="3"/>
  <c r="AX63" i="3"/>
  <c r="AX62" i="3"/>
  <c r="AY61" i="3"/>
  <c r="BU61" i="3"/>
  <c r="AX61" i="3"/>
  <c r="BZ88" i="3"/>
  <c r="BD88" i="3"/>
  <c r="CA88" i="3"/>
  <c r="FL78" i="3"/>
  <c r="BW79" i="3"/>
  <c r="BA78" i="3"/>
  <c r="CA98" i="3"/>
  <c r="CA101" i="3"/>
  <c r="CA99" i="3"/>
  <c r="CA102" i="3"/>
  <c r="CA100" i="3"/>
  <c r="CA105" i="3"/>
  <c r="CA104" i="3"/>
  <c r="CA103" i="3"/>
  <c r="DU101" i="3"/>
  <c r="DU100" i="3"/>
  <c r="DU99" i="3"/>
  <c r="DU98" i="3"/>
  <c r="DU105" i="3"/>
  <c r="DU104" i="3"/>
  <c r="DU103" i="3"/>
  <c r="DU102" i="3"/>
  <c r="EQ101" i="3"/>
  <c r="EQ99" i="3"/>
  <c r="EQ98" i="3"/>
  <c r="EQ104" i="3"/>
  <c r="EQ103" i="3"/>
  <c r="EQ102" i="3"/>
  <c r="EQ100" i="3"/>
  <c r="EQ105" i="3"/>
  <c r="BZ101" i="3"/>
  <c r="BZ100" i="3"/>
  <c r="BZ99" i="3"/>
  <c r="BZ98" i="3"/>
  <c r="BZ105" i="3"/>
  <c r="BZ104" i="3"/>
  <c r="BZ103" i="3"/>
  <c r="BZ102" i="3"/>
  <c r="BD99" i="3"/>
  <c r="BD98" i="3"/>
  <c r="BD100" i="3"/>
  <c r="BD103" i="3"/>
  <c r="BD101" i="3"/>
  <c r="BD102" i="3"/>
  <c r="BD105" i="3"/>
  <c r="BD104" i="3"/>
  <c r="FO101" i="3"/>
  <c r="FO99" i="3"/>
  <c r="FO98" i="3"/>
  <c r="FO104" i="3"/>
  <c r="FO103" i="3"/>
  <c r="FO100" i="3"/>
  <c r="FO102" i="3"/>
  <c r="FO105" i="3"/>
  <c r="FO90" i="3"/>
  <c r="FO87" i="3"/>
  <c r="FO92" i="3"/>
  <c r="FO91" i="3"/>
  <c r="FO89" i="3"/>
  <c r="FO96" i="3"/>
  <c r="FO95" i="3"/>
  <c r="FO94" i="3"/>
  <c r="FO93" i="3"/>
  <c r="CA87" i="3"/>
  <c r="CA90" i="3"/>
  <c r="CA89" i="3"/>
  <c r="CA93" i="3"/>
  <c r="CA92" i="3"/>
  <c r="CA91" i="3"/>
  <c r="CA96" i="3"/>
  <c r="CA95" i="3"/>
  <c r="CA94" i="3"/>
  <c r="DU90" i="3"/>
  <c r="DU89" i="3"/>
  <c r="DU87" i="3"/>
  <c r="DU92" i="3"/>
  <c r="DU91" i="3"/>
  <c r="DU94" i="3"/>
  <c r="DU96" i="3"/>
  <c r="DU93" i="3"/>
  <c r="DU95" i="3"/>
  <c r="EQ90" i="3"/>
  <c r="EQ87" i="3"/>
  <c r="EQ92" i="3"/>
  <c r="EQ89" i="3"/>
  <c r="EQ91" i="3"/>
  <c r="EQ96" i="3"/>
  <c r="EQ95" i="3"/>
  <c r="EQ94" i="3"/>
  <c r="EQ93" i="3"/>
  <c r="BD87" i="3"/>
  <c r="BD90" i="3"/>
  <c r="BD93" i="3"/>
  <c r="BD92" i="3"/>
  <c r="BD94" i="3"/>
  <c r="BD89" i="3"/>
  <c r="BD95" i="3"/>
  <c r="BD91" i="3"/>
  <c r="BD96" i="3"/>
  <c r="BZ90" i="3"/>
  <c r="BZ89" i="3"/>
  <c r="BZ93" i="3"/>
  <c r="BZ92" i="3"/>
  <c r="BZ91" i="3"/>
  <c r="BZ87" i="3"/>
  <c r="BZ95" i="3"/>
  <c r="BZ94" i="3"/>
  <c r="BZ96" i="3"/>
  <c r="BX12" i="3"/>
  <c r="CT78" i="3"/>
  <c r="CT52" i="3"/>
  <c r="DR79" i="3"/>
  <c r="CU54" i="3"/>
  <c r="CU49" i="3"/>
  <c r="EN25" i="3"/>
  <c r="EN24" i="3"/>
  <c r="DR17" i="3"/>
  <c r="FL37" i="3"/>
  <c r="FL36" i="3"/>
  <c r="BA37" i="3"/>
  <c r="BA36" i="3"/>
  <c r="AF136" i="3"/>
  <c r="DR37" i="3"/>
  <c r="DR36" i="3"/>
  <c r="CT37" i="3"/>
  <c r="CT36" i="3"/>
  <c r="AF37" i="3"/>
  <c r="AF36" i="3"/>
  <c r="CU37" i="3"/>
  <c r="CU36" i="3"/>
  <c r="BW37" i="3"/>
  <c r="BW36" i="3"/>
  <c r="BX37" i="3"/>
  <c r="BX36" i="3"/>
  <c r="BY126" i="3"/>
  <c r="DS127" i="3"/>
  <c r="FL134" i="3"/>
  <c r="AE130" i="3"/>
  <c r="AF134" i="3"/>
  <c r="CV112" i="3"/>
  <c r="CV12" i="3" s="1"/>
  <c r="CT24" i="3"/>
  <c r="CT26" i="3"/>
  <c r="CT25" i="3"/>
  <c r="AG142" i="3"/>
  <c r="AG79" i="3" s="1"/>
  <c r="DR26" i="3"/>
  <c r="DR23" i="3"/>
  <c r="BV130" i="3"/>
  <c r="BV64" i="3" s="1"/>
  <c r="AZ130" i="3"/>
  <c r="FL60" i="3"/>
  <c r="FL132" i="3"/>
  <c r="FL56" i="3"/>
  <c r="FL59" i="3"/>
  <c r="FL58" i="3"/>
  <c r="FL57" i="3"/>
  <c r="FL136" i="3"/>
  <c r="CU58" i="3"/>
  <c r="CU60" i="3"/>
  <c r="CU57" i="3"/>
  <c r="AF133" i="3"/>
  <c r="AF58" i="3"/>
  <c r="BA26" i="3"/>
  <c r="AF135" i="3"/>
  <c r="BA25" i="3"/>
  <c r="DQ130" i="3"/>
  <c r="DQ63" i="3" s="1"/>
  <c r="AF12" i="3"/>
  <c r="AF132" i="3"/>
  <c r="BA23" i="3"/>
  <c r="AF56" i="3"/>
  <c r="AF59" i="3"/>
  <c r="AF57" i="3"/>
  <c r="FK130" i="3"/>
  <c r="CS130" i="3"/>
  <c r="CS64" i="3" s="1"/>
  <c r="BX60" i="3"/>
  <c r="EN59" i="3"/>
  <c r="BX135" i="3"/>
  <c r="EN134" i="3"/>
  <c r="BX58" i="3"/>
  <c r="EN132" i="3"/>
  <c r="BX133" i="3"/>
  <c r="EN60" i="3"/>
  <c r="BX134" i="3"/>
  <c r="BX59" i="3"/>
  <c r="BX132" i="3"/>
  <c r="BX136" i="3"/>
  <c r="BX56" i="3"/>
  <c r="DS112" i="3"/>
  <c r="DS17" i="3" s="1"/>
  <c r="EN56" i="3"/>
  <c r="BW26" i="3"/>
  <c r="EN135" i="3"/>
  <c r="EN57" i="3"/>
  <c r="EN58" i="3"/>
  <c r="DS142" i="3"/>
  <c r="DS78" i="3" s="1"/>
  <c r="EN133" i="3"/>
  <c r="CU136" i="3"/>
  <c r="CU132" i="3"/>
  <c r="CU56" i="3"/>
  <c r="DR49" i="3"/>
  <c r="CU59" i="3"/>
  <c r="DR51" i="3"/>
  <c r="BA135" i="3"/>
  <c r="CU134" i="3"/>
  <c r="CU133" i="3"/>
  <c r="BA59" i="3"/>
  <c r="CU23" i="3"/>
  <c r="BA58" i="3"/>
  <c r="FM26" i="3"/>
  <c r="CU24" i="3"/>
  <c r="BA134" i="3"/>
  <c r="CU25" i="3"/>
  <c r="BX78" i="3"/>
  <c r="EO142" i="3"/>
  <c r="EO78" i="3" s="1"/>
  <c r="DS137" i="3"/>
  <c r="DS55" i="3" s="1"/>
  <c r="DS60" i="3" s="1"/>
  <c r="BA132" i="3"/>
  <c r="BA60" i="3"/>
  <c r="BA56" i="3"/>
  <c r="BA57" i="3"/>
  <c r="BW25" i="3"/>
  <c r="BW24" i="3"/>
  <c r="DT118" i="3"/>
  <c r="DT131" i="3"/>
  <c r="CT132" i="3"/>
  <c r="DT141" i="3"/>
  <c r="BW136" i="3"/>
  <c r="CU52" i="3"/>
  <c r="CU50" i="3"/>
  <c r="DT125" i="3"/>
  <c r="DR24" i="3"/>
  <c r="CU53" i="3"/>
  <c r="BX50" i="3"/>
  <c r="AF23" i="3"/>
  <c r="AF54" i="3"/>
  <c r="AF49" i="3"/>
  <c r="AF24" i="3"/>
  <c r="AF26" i="3"/>
  <c r="FL133" i="3"/>
  <c r="BW52" i="3"/>
  <c r="BW51" i="3"/>
  <c r="BX51" i="3"/>
  <c r="BX52" i="3"/>
  <c r="FM137" i="3"/>
  <c r="FM55" i="3" s="1"/>
  <c r="FM59" i="3" s="1"/>
  <c r="BX49" i="3"/>
  <c r="BX53" i="3"/>
  <c r="CT53" i="3"/>
  <c r="BW12" i="3"/>
  <c r="CT54" i="3"/>
  <c r="AG137" i="3"/>
  <c r="AG55" i="3" s="1"/>
  <c r="AG56" i="3" s="1"/>
  <c r="AG115" i="3"/>
  <c r="AG53" i="3" s="1"/>
  <c r="CT50" i="3"/>
  <c r="BW132" i="3"/>
  <c r="BW135" i="3"/>
  <c r="BW133" i="3"/>
  <c r="CT51" i="3"/>
  <c r="AY29" i="16"/>
  <c r="BY125" i="3"/>
  <c r="DS115" i="3"/>
  <c r="DS49" i="3" s="1"/>
  <c r="DR50" i="3"/>
  <c r="CW119" i="3"/>
  <c r="EO112" i="3"/>
  <c r="EO17" i="3" s="1"/>
  <c r="CT134" i="3"/>
  <c r="BW57" i="3"/>
  <c r="CT133" i="3"/>
  <c r="CT59" i="3"/>
  <c r="BW134" i="3"/>
  <c r="DT129" i="3"/>
  <c r="CT58" i="3"/>
  <c r="BW59" i="3"/>
  <c r="AY15" i="16"/>
  <c r="DT128" i="3"/>
  <c r="CV142" i="3"/>
  <c r="CV78" i="3" s="1"/>
  <c r="CT60" i="3"/>
  <c r="BX25" i="3"/>
  <c r="BW56" i="3"/>
  <c r="CT136" i="3"/>
  <c r="BX23" i="3"/>
  <c r="BW60" i="3"/>
  <c r="DT114" i="3"/>
  <c r="BC126" i="3"/>
  <c r="CT56" i="3"/>
  <c r="CT135" i="3"/>
  <c r="AG127" i="3"/>
  <c r="BW54" i="3"/>
  <c r="AF52" i="3"/>
  <c r="BW53" i="3"/>
  <c r="AF50" i="3"/>
  <c r="BW49" i="3"/>
  <c r="BA54" i="3"/>
  <c r="BA50" i="3"/>
  <c r="BA49" i="3"/>
  <c r="BA52" i="3"/>
  <c r="BA53" i="3"/>
  <c r="BA51" i="3"/>
  <c r="EN78" i="3"/>
  <c r="EN79" i="3"/>
  <c r="EN49" i="3"/>
  <c r="EN52" i="3"/>
  <c r="EN54" i="3"/>
  <c r="EN53" i="3"/>
  <c r="EN51" i="3"/>
  <c r="EN50" i="3"/>
  <c r="BA17" i="3"/>
  <c r="BA12" i="3"/>
  <c r="BA12" i="16" s="1"/>
  <c r="EN17" i="3"/>
  <c r="EN12" i="3"/>
  <c r="FL54" i="3"/>
  <c r="FL50" i="3"/>
  <c r="FL53" i="3"/>
  <c r="FL52" i="3"/>
  <c r="FL51" i="3"/>
  <c r="FL49" i="3"/>
  <c r="FL24" i="3"/>
  <c r="FL26" i="3"/>
  <c r="FL23" i="3"/>
  <c r="FL25" i="3"/>
  <c r="AG112" i="3"/>
  <c r="AG17" i="3" s="1"/>
  <c r="CW141" i="3"/>
  <c r="CW131" i="3"/>
  <c r="CW116" i="3"/>
  <c r="BY67" i="3"/>
  <c r="BY70" i="3"/>
  <c r="BX24" i="3"/>
  <c r="BC67" i="3"/>
  <c r="CW121" i="3"/>
  <c r="AF53" i="3"/>
  <c r="DR53" i="3"/>
  <c r="AH144" i="3"/>
  <c r="BA133" i="3"/>
  <c r="DT70" i="3"/>
  <c r="DT144" i="3"/>
  <c r="CW66" i="3"/>
  <c r="CW126" i="3"/>
  <c r="CW140" i="3"/>
  <c r="BB116" i="3"/>
  <c r="AH139" i="3"/>
  <c r="BC70" i="3"/>
  <c r="DR54" i="3"/>
  <c r="DT69" i="3"/>
  <c r="BC66" i="3"/>
  <c r="BC69" i="3"/>
  <c r="EP68" i="3"/>
  <c r="FM115" i="3"/>
  <c r="DT143" i="3"/>
  <c r="DT116" i="3"/>
  <c r="CW124" i="3"/>
  <c r="BC129" i="3"/>
  <c r="BY128" i="3"/>
  <c r="BC121" i="3"/>
  <c r="FN113" i="3"/>
  <c r="AH70" i="3"/>
  <c r="BB67" i="3"/>
  <c r="BC144" i="3"/>
  <c r="AH143" i="3"/>
  <c r="DT126" i="3"/>
  <c r="DT139" i="3"/>
  <c r="CW143" i="3"/>
  <c r="CW120" i="3"/>
  <c r="EP125" i="3"/>
  <c r="BC117" i="3"/>
  <c r="BY68" i="3"/>
  <c r="BC120" i="3"/>
  <c r="FN138" i="3"/>
  <c r="BY129" i="3"/>
  <c r="BY120" i="3"/>
  <c r="BY141" i="3"/>
  <c r="BY131" i="3"/>
  <c r="BY140" i="3"/>
  <c r="BY143" i="3"/>
  <c r="BY142" i="3" s="1"/>
  <c r="BY78" i="3" s="1"/>
  <c r="BC138" i="3"/>
  <c r="BY113" i="3"/>
  <c r="BY116" i="3"/>
  <c r="BY118" i="3"/>
  <c r="AY10" i="16"/>
  <c r="AH118" i="3"/>
  <c r="BC118" i="3"/>
  <c r="BY119" i="3"/>
  <c r="BY117" i="3"/>
  <c r="BY121" i="3"/>
  <c r="BY124" i="3"/>
  <c r="BY123" i="3"/>
  <c r="FN68" i="3"/>
  <c r="BY139" i="3"/>
  <c r="BY138" i="3"/>
  <c r="BY114" i="3"/>
  <c r="EM130" i="3"/>
  <c r="AH124" i="3"/>
  <c r="FN119" i="3"/>
  <c r="AH141" i="3"/>
  <c r="FN124" i="3"/>
  <c r="BY66" i="3"/>
  <c r="BY69" i="3"/>
  <c r="AH117" i="3"/>
  <c r="EP120" i="3"/>
  <c r="EP114" i="3"/>
  <c r="EP144" i="3"/>
  <c r="EP66" i="3"/>
  <c r="EP118" i="3"/>
  <c r="EP140" i="3"/>
  <c r="BB138" i="3"/>
  <c r="EP117" i="3"/>
  <c r="EP126" i="3"/>
  <c r="BB71" i="3"/>
  <c r="EP123" i="3"/>
  <c r="FN71" i="3"/>
  <c r="EO115" i="3"/>
  <c r="BB66" i="3"/>
  <c r="EP131" i="3"/>
  <c r="FN121" i="3"/>
  <c r="BB120" i="3"/>
  <c r="EP143" i="3"/>
  <c r="AH114" i="3"/>
  <c r="AH131" i="3"/>
  <c r="BB68" i="3"/>
  <c r="CW129" i="3"/>
  <c r="CW118" i="3"/>
  <c r="CW67" i="3"/>
  <c r="EP121" i="3"/>
  <c r="BC143" i="3"/>
  <c r="BC116" i="3"/>
  <c r="BC124" i="3"/>
  <c r="FN70" i="3"/>
  <c r="FN114" i="3"/>
  <c r="DT71" i="3"/>
  <c r="DT66" i="3"/>
  <c r="CW128" i="3"/>
  <c r="CW114" i="3"/>
  <c r="CW123" i="3"/>
  <c r="BC141" i="3"/>
  <c r="BC123" i="3"/>
  <c r="BC125" i="3"/>
  <c r="FN139" i="3"/>
  <c r="FN141" i="3"/>
  <c r="AH129" i="3"/>
  <c r="AH121" i="3"/>
  <c r="AH116" i="3"/>
  <c r="AH119" i="3"/>
  <c r="AH113" i="3"/>
  <c r="AH123" i="3"/>
  <c r="BB119" i="3"/>
  <c r="CW138" i="3"/>
  <c r="CW117" i="3"/>
  <c r="CW113" i="3"/>
  <c r="EP69" i="3"/>
  <c r="EP113" i="3"/>
  <c r="EP124" i="3"/>
  <c r="BC119" i="3"/>
  <c r="BC131" i="3"/>
  <c r="BC128" i="3"/>
  <c r="BC140" i="3"/>
  <c r="FN123" i="3"/>
  <c r="FN120" i="3"/>
  <c r="FN131" i="3"/>
  <c r="AH128" i="3"/>
  <c r="AH120" i="3"/>
  <c r="AH126" i="3"/>
  <c r="BB70" i="3"/>
  <c r="DT67" i="3"/>
  <c r="CW144" i="3"/>
  <c r="CW139" i="3"/>
  <c r="CW70" i="3"/>
  <c r="CW69" i="3"/>
  <c r="EP141" i="3"/>
  <c r="EP139" i="3"/>
  <c r="EP70" i="3"/>
  <c r="BC114" i="3"/>
  <c r="BC68" i="3"/>
  <c r="BC113" i="3"/>
  <c r="FN144" i="3"/>
  <c r="FN126" i="3"/>
  <c r="FN125" i="3"/>
  <c r="CW71" i="3"/>
  <c r="FN118" i="3"/>
  <c r="FN117" i="3"/>
  <c r="FN140" i="3"/>
  <c r="AH66" i="3"/>
  <c r="BB118" i="3"/>
  <c r="BB114" i="3"/>
  <c r="FN69" i="3"/>
  <c r="FN66" i="3"/>
  <c r="FN129" i="3"/>
  <c r="FN127" i="3" s="1"/>
  <c r="EO137" i="3"/>
  <c r="EO55" i="3" s="1"/>
  <c r="CX110" i="3"/>
  <c r="CX9" i="3" s="1"/>
  <c r="BB121" i="3"/>
  <c r="BB117" i="3"/>
  <c r="BB141" i="3"/>
  <c r="FM142" i="3"/>
  <c r="BZ44" i="3"/>
  <c r="BZ42" i="3"/>
  <c r="BZ31" i="3"/>
  <c r="BZ32" i="3" s="1"/>
  <c r="BZ38" i="3"/>
  <c r="BZ75" i="3"/>
  <c r="BZ65" i="3"/>
  <c r="BZ67" i="3" s="1"/>
  <c r="BZ48" i="3"/>
  <c r="BZ14" i="3"/>
  <c r="BZ43" i="3"/>
  <c r="BZ41" i="3"/>
  <c r="BZ39" i="3"/>
  <c r="BZ15" i="3"/>
  <c r="BZ16" i="3" s="1"/>
  <c r="BZ73" i="3"/>
  <c r="BZ72" i="3"/>
  <c r="BZ40" i="3"/>
  <c r="BZ47" i="3"/>
  <c r="BZ45" i="3"/>
  <c r="BZ33" i="3"/>
  <c r="BZ28" i="3"/>
  <c r="BZ20" i="3"/>
  <c r="BW19" i="16" s="1"/>
  <c r="BZ10" i="3"/>
  <c r="BZ116" i="3" s="1"/>
  <c r="BZ82" i="3"/>
  <c r="BZ19" i="3"/>
  <c r="BW18" i="16" s="1"/>
  <c r="BZ13" i="3"/>
  <c r="BZ83" i="3"/>
  <c r="BZ85" i="3"/>
  <c r="BZ76" i="3"/>
  <c r="BZ77" i="3"/>
  <c r="BZ18" i="3"/>
  <c r="BZ17" i="16" s="1"/>
  <c r="BZ29" i="3"/>
  <c r="BZ27" i="3"/>
  <c r="BZ97" i="3"/>
  <c r="BZ86" i="3"/>
  <c r="BZ35" i="3"/>
  <c r="BZ30" i="3"/>
  <c r="BZ84" i="3"/>
  <c r="BZ21" i="3"/>
  <c r="BZ80" i="3"/>
  <c r="BZ81" i="3"/>
  <c r="ER110" i="3"/>
  <c r="ER9" i="3" s="1"/>
  <c r="DU28" i="3"/>
  <c r="DU76" i="3"/>
  <c r="DU30" i="3"/>
  <c r="DU14" i="3"/>
  <c r="DU47" i="3"/>
  <c r="DU65" i="3"/>
  <c r="DU69" i="3" s="1"/>
  <c r="DU44" i="3"/>
  <c r="DU72" i="3"/>
  <c r="DU77" i="3"/>
  <c r="DU35" i="3"/>
  <c r="DU40" i="3"/>
  <c r="DU33" i="3"/>
  <c r="DU41" i="3"/>
  <c r="DU38" i="3"/>
  <c r="DU18" i="3"/>
  <c r="DU31" i="3"/>
  <c r="DU32" i="3" s="1"/>
  <c r="DU10" i="3"/>
  <c r="DU125" i="3" s="1"/>
  <c r="DU29" i="3"/>
  <c r="DU20" i="3"/>
  <c r="DU73" i="3"/>
  <c r="DU75" i="3"/>
  <c r="DU15" i="3"/>
  <c r="DU16" i="3" s="1"/>
  <c r="DU13" i="3"/>
  <c r="DU45" i="3"/>
  <c r="DU43" i="3"/>
  <c r="DU80" i="3"/>
  <c r="DU48" i="3"/>
  <c r="DU97" i="3"/>
  <c r="DU39" i="3"/>
  <c r="DU27" i="3"/>
  <c r="DU42" i="3"/>
  <c r="DU21" i="3"/>
  <c r="DU22" i="3" s="1"/>
  <c r="DU19" i="3"/>
  <c r="DU83" i="3"/>
  <c r="DU85" i="3"/>
  <c r="DU86" i="3"/>
  <c r="DU81" i="3"/>
  <c r="DU84" i="3"/>
  <c r="DU82" i="3"/>
  <c r="BB126" i="3"/>
  <c r="BB131" i="3"/>
  <c r="BB22" i="3"/>
  <c r="AY20" i="16"/>
  <c r="DT120" i="3"/>
  <c r="DT138" i="3"/>
  <c r="EP71" i="3"/>
  <c r="EP129" i="3"/>
  <c r="DR59" i="3"/>
  <c r="DR57" i="3"/>
  <c r="DR135" i="3"/>
  <c r="DR60" i="3"/>
  <c r="DR136" i="3"/>
  <c r="DR58" i="3"/>
  <c r="DR132" i="3"/>
  <c r="DR56" i="3"/>
  <c r="DR134" i="3"/>
  <c r="DR133" i="3"/>
  <c r="CV127" i="3"/>
  <c r="FM127" i="3"/>
  <c r="AH69" i="3"/>
  <c r="AH71" i="3"/>
  <c r="AI110" i="3"/>
  <c r="BD73" i="3"/>
  <c r="BD48" i="3"/>
  <c r="BD35" i="3"/>
  <c r="BD29" i="3"/>
  <c r="BD41" i="3"/>
  <c r="BD39" i="3"/>
  <c r="BD19" i="3"/>
  <c r="BD30" i="3"/>
  <c r="BD13" i="3"/>
  <c r="BD28" i="3"/>
  <c r="BD21" i="3"/>
  <c r="BD22" i="3" s="1"/>
  <c r="BD31" i="3"/>
  <c r="BD32" i="3" s="1"/>
  <c r="BD10" i="3"/>
  <c r="BD138" i="3" s="1"/>
  <c r="BD72" i="3"/>
  <c r="BD77" i="3"/>
  <c r="BD65" i="3"/>
  <c r="BD67" i="3" s="1"/>
  <c r="BD97" i="3"/>
  <c r="BD76" i="3"/>
  <c r="BD47" i="3"/>
  <c r="BD44" i="3"/>
  <c r="BD42" i="3"/>
  <c r="BD40" i="3"/>
  <c r="BD38" i="3"/>
  <c r="BD15" i="3"/>
  <c r="BD16" i="3" s="1"/>
  <c r="BD27" i="3"/>
  <c r="BD20" i="3"/>
  <c r="BD18" i="3"/>
  <c r="BD17" i="16" s="1"/>
  <c r="BD33" i="3"/>
  <c r="BD80" i="3"/>
  <c r="BD75" i="3"/>
  <c r="BD45" i="3"/>
  <c r="BD43" i="3"/>
  <c r="BD14" i="3"/>
  <c r="BD85" i="3"/>
  <c r="BD81" i="3"/>
  <c r="BD84" i="3"/>
  <c r="BD83" i="3"/>
  <c r="BD86" i="3"/>
  <c r="BD82" i="3"/>
  <c r="AH67" i="3"/>
  <c r="AH125" i="3"/>
  <c r="AH138" i="3"/>
  <c r="BB125" i="3"/>
  <c r="BB124" i="3"/>
  <c r="BB144" i="3"/>
  <c r="DT113" i="3"/>
  <c r="DT121" i="3"/>
  <c r="DT123" i="3"/>
  <c r="EP128" i="3"/>
  <c r="EP119" i="3"/>
  <c r="EP116" i="3"/>
  <c r="BW9" i="16"/>
  <c r="BB143" i="3"/>
  <c r="EO127" i="3"/>
  <c r="FO38" i="3"/>
  <c r="FO10" i="3"/>
  <c r="FO128" i="3" s="1"/>
  <c r="FO39" i="3"/>
  <c r="FO13" i="3"/>
  <c r="FO76" i="3"/>
  <c r="FO20" i="3"/>
  <c r="FO72" i="3"/>
  <c r="FO80" i="3"/>
  <c r="FO14" i="3"/>
  <c r="FO21" i="3"/>
  <c r="FO22" i="3" s="1"/>
  <c r="FO27" i="3"/>
  <c r="FO41" i="3"/>
  <c r="FO30" i="3"/>
  <c r="FO15" i="3"/>
  <c r="FO16" i="3" s="1"/>
  <c r="FO42" i="3"/>
  <c r="FO19" i="3"/>
  <c r="FO31" i="3"/>
  <c r="FO32" i="3" s="1"/>
  <c r="FO77" i="3"/>
  <c r="FO35" i="3"/>
  <c r="FO75" i="3"/>
  <c r="FO97" i="3"/>
  <c r="FO48" i="3"/>
  <c r="FO45" i="3"/>
  <c r="FO65" i="3"/>
  <c r="FO71" i="3" s="1"/>
  <c r="FO40" i="3"/>
  <c r="FO44" i="3"/>
  <c r="FO43" i="3"/>
  <c r="FO29" i="3"/>
  <c r="FO47" i="3"/>
  <c r="FO18" i="3"/>
  <c r="FO73" i="3"/>
  <c r="FO28" i="3"/>
  <c r="FO33" i="3"/>
  <c r="FO86" i="3"/>
  <c r="FO81" i="3"/>
  <c r="FO85" i="3"/>
  <c r="FO82" i="3"/>
  <c r="FO84" i="3"/>
  <c r="FO83" i="3"/>
  <c r="BB129" i="3"/>
  <c r="BB128" i="3"/>
  <c r="BB140" i="3"/>
  <c r="CV115" i="3"/>
  <c r="DT117" i="3"/>
  <c r="DT124" i="3"/>
  <c r="DT140" i="3"/>
  <c r="FN116" i="3"/>
  <c r="FN143" i="3"/>
  <c r="EQ97" i="3"/>
  <c r="EQ76" i="3"/>
  <c r="EQ33" i="3"/>
  <c r="EQ10" i="3"/>
  <c r="EQ117" i="3" s="1"/>
  <c r="EQ28" i="3"/>
  <c r="EQ19" i="3"/>
  <c r="EQ39" i="3"/>
  <c r="EQ31" i="3"/>
  <c r="EQ32" i="3" s="1"/>
  <c r="EQ20" i="3"/>
  <c r="EQ38" i="3"/>
  <c r="EQ30" i="3"/>
  <c r="EQ72" i="3"/>
  <c r="EQ86" i="3"/>
  <c r="EQ65" i="3"/>
  <c r="EQ68" i="3" s="1"/>
  <c r="EQ80" i="3"/>
  <c r="EQ47" i="3"/>
  <c r="EQ43" i="3"/>
  <c r="EQ75" i="3"/>
  <c r="EQ29" i="3"/>
  <c r="EQ15" i="3"/>
  <c r="EQ16" i="3" s="1"/>
  <c r="EQ45" i="3"/>
  <c r="EQ77" i="3"/>
  <c r="EQ73" i="3"/>
  <c r="EQ21" i="3"/>
  <c r="EQ22" i="3" s="1"/>
  <c r="EQ84" i="3"/>
  <c r="EQ83" i="3"/>
  <c r="EQ41" i="3"/>
  <c r="EQ13" i="3"/>
  <c r="EQ44" i="3"/>
  <c r="EQ18" i="3"/>
  <c r="EQ35" i="3"/>
  <c r="EQ14" i="3"/>
  <c r="EQ42" i="3"/>
  <c r="EQ40" i="3"/>
  <c r="EQ48" i="3"/>
  <c r="EQ27" i="3"/>
  <c r="EQ85" i="3"/>
  <c r="EQ82" i="3"/>
  <c r="EQ81" i="3"/>
  <c r="CA28" i="3"/>
  <c r="CA21" i="3"/>
  <c r="CA22" i="3" s="1"/>
  <c r="CA76" i="3"/>
  <c r="CA15" i="3"/>
  <c r="CA16" i="3" s="1"/>
  <c r="CA73" i="3"/>
  <c r="CA43" i="3"/>
  <c r="CA80" i="3"/>
  <c r="CA39" i="3"/>
  <c r="CA45" i="3"/>
  <c r="CA35" i="3"/>
  <c r="CA41" i="3"/>
  <c r="CA30" i="3"/>
  <c r="CA20" i="3"/>
  <c r="CA31" i="3"/>
  <c r="CA32" i="3" s="1"/>
  <c r="CA77" i="3"/>
  <c r="CA27" i="3"/>
  <c r="CA65" i="3"/>
  <c r="CA71" i="3" s="1"/>
  <c r="CA18" i="3"/>
  <c r="CA17" i="16" s="1"/>
  <c r="CA14" i="3"/>
  <c r="CA97" i="3"/>
  <c r="CA75" i="3"/>
  <c r="CA42" i="3"/>
  <c r="CA72" i="3"/>
  <c r="CA48" i="3"/>
  <c r="CA47" i="3"/>
  <c r="CA44" i="3"/>
  <c r="CA33" i="3"/>
  <c r="CA40" i="3"/>
  <c r="CA29" i="3"/>
  <c r="CA38" i="3"/>
  <c r="CA19" i="3"/>
  <c r="CA13" i="3"/>
  <c r="CA10" i="3"/>
  <c r="CA113" i="3" s="1"/>
  <c r="CA84" i="3"/>
  <c r="CA81" i="3"/>
  <c r="CA83" i="3"/>
  <c r="CA86" i="3"/>
  <c r="CA85" i="3"/>
  <c r="CA82" i="3"/>
  <c r="BB123" i="3"/>
  <c r="BB113" i="3"/>
  <c r="CV137" i="3"/>
  <c r="CV55" i="3" s="1"/>
  <c r="FM112" i="3"/>
  <c r="B23" i="6"/>
  <c r="C23" i="6" s="1"/>
  <c r="BC98" i="16"/>
  <c r="BC95" i="16"/>
  <c r="BC36" i="16"/>
  <c r="BC94" i="16"/>
  <c r="BC97" i="16"/>
  <c r="BC99" i="16"/>
  <c r="BC96" i="16"/>
  <c r="FN101" i="16"/>
  <c r="CV101" i="16"/>
  <c r="BY101" i="16"/>
  <c r="EP101" i="16"/>
  <c r="BB101" i="16"/>
  <c r="AG101" i="16"/>
  <c r="DD6" i="16"/>
  <c r="CG6" i="16"/>
  <c r="EA6" i="16"/>
  <c r="EX6" i="16"/>
  <c r="FU6" i="16"/>
  <c r="ES6" i="3"/>
  <c r="CY6" i="3"/>
  <c r="CY110" i="3" s="1"/>
  <c r="CY9" i="3" s="1"/>
  <c r="CB6" i="3"/>
  <c r="FP6" i="3"/>
  <c r="FP110" i="3" s="1"/>
  <c r="FP9" i="3" s="1"/>
  <c r="BE6" i="3"/>
  <c r="BE110" i="3" s="1"/>
  <c r="BE9" i="3" s="1"/>
  <c r="AJ6" i="3"/>
  <c r="DV6" i="3"/>
  <c r="CV17" i="3" l="1"/>
  <c r="DT122" i="3"/>
  <c r="DT26" i="3" s="1"/>
  <c r="CW122" i="3"/>
  <c r="CW26" i="3" s="1"/>
  <c r="EP122" i="3"/>
  <c r="EP26" i="3" s="1"/>
  <c r="BC122" i="3"/>
  <c r="BC26" i="3" s="1"/>
  <c r="FN122" i="3"/>
  <c r="BY122" i="3"/>
  <c r="BY23" i="3" s="1"/>
  <c r="AH122" i="3"/>
  <c r="AH25" i="3" s="1"/>
  <c r="BB122" i="3"/>
  <c r="EO12" i="3"/>
  <c r="EO79" i="3"/>
  <c r="EM64" i="3"/>
  <c r="EM61" i="3"/>
  <c r="EM62" i="3"/>
  <c r="EM63" i="3"/>
  <c r="FK62" i="3"/>
  <c r="FK63" i="3"/>
  <c r="FK64" i="3"/>
  <c r="FK61" i="3"/>
  <c r="AE61" i="3"/>
  <c r="AE62" i="3"/>
  <c r="AE63" i="3"/>
  <c r="AE64" i="3"/>
  <c r="CS61" i="3"/>
  <c r="CS62" i="3"/>
  <c r="CS63" i="3"/>
  <c r="DQ61" i="3"/>
  <c r="DQ62" i="3"/>
  <c r="DQ64" i="3"/>
  <c r="FP88" i="3"/>
  <c r="CY88" i="3"/>
  <c r="CX88" i="3"/>
  <c r="ER88" i="3"/>
  <c r="AZ64" i="3"/>
  <c r="AZ63" i="3"/>
  <c r="AZ62" i="3"/>
  <c r="BV63" i="3"/>
  <c r="BV62" i="3"/>
  <c r="AZ61" i="3"/>
  <c r="BV61" i="3"/>
  <c r="BE88" i="3"/>
  <c r="DS12" i="3"/>
  <c r="AG25" i="3"/>
  <c r="AG26" i="3"/>
  <c r="CV79" i="3"/>
  <c r="BE100" i="3"/>
  <c r="BE94" i="16" s="1"/>
  <c r="BE99" i="3"/>
  <c r="BE101" i="3"/>
  <c r="BE104" i="3"/>
  <c r="BE103" i="3"/>
  <c r="BE102" i="3"/>
  <c r="BE98" i="3"/>
  <c r="BE105" i="3"/>
  <c r="CX101" i="3"/>
  <c r="CX100" i="3"/>
  <c r="CX99" i="3"/>
  <c r="CX98" i="3"/>
  <c r="CX105" i="3"/>
  <c r="CX104" i="3"/>
  <c r="CX103" i="3"/>
  <c r="CX102" i="3"/>
  <c r="FP100" i="3"/>
  <c r="FP99" i="3"/>
  <c r="FP98" i="3"/>
  <c r="FP104" i="3"/>
  <c r="FP103" i="3"/>
  <c r="FP102" i="3"/>
  <c r="FP101" i="3"/>
  <c r="FP105" i="3"/>
  <c r="ER100" i="3"/>
  <c r="ER99" i="3"/>
  <c r="ER98" i="3"/>
  <c r="ER101" i="3"/>
  <c r="ER104" i="3"/>
  <c r="ER103" i="3"/>
  <c r="ER102" i="3"/>
  <c r="ER105" i="3"/>
  <c r="CY98" i="3"/>
  <c r="CY101" i="3"/>
  <c r="CY99" i="3"/>
  <c r="CY102" i="3"/>
  <c r="CY100" i="3"/>
  <c r="CY105" i="3"/>
  <c r="CY104" i="3"/>
  <c r="CY103" i="3"/>
  <c r="FP89" i="3"/>
  <c r="FP87" i="3"/>
  <c r="FP90" i="3"/>
  <c r="FP92" i="3"/>
  <c r="FP91" i="3"/>
  <c r="FP93" i="3"/>
  <c r="FP95" i="3"/>
  <c r="FP96" i="3"/>
  <c r="FP94" i="3"/>
  <c r="CX90" i="3"/>
  <c r="CX89" i="3"/>
  <c r="CX87" i="3"/>
  <c r="CX93" i="3"/>
  <c r="CX92" i="3"/>
  <c r="CX91" i="3"/>
  <c r="CX95" i="3"/>
  <c r="CX96" i="3"/>
  <c r="CX94" i="3"/>
  <c r="BE87" i="3"/>
  <c r="BE89" i="3"/>
  <c r="BE91" i="3"/>
  <c r="BE90" i="3"/>
  <c r="BE93" i="3"/>
  <c r="BE95" i="3"/>
  <c r="BE92" i="3"/>
  <c r="BE94" i="3"/>
  <c r="BE96" i="3"/>
  <c r="ER89" i="3"/>
  <c r="ER87" i="3"/>
  <c r="ER90" i="3"/>
  <c r="ER92" i="3"/>
  <c r="ER91" i="3"/>
  <c r="ER93" i="3"/>
  <c r="ER96" i="3"/>
  <c r="ER95" i="3"/>
  <c r="ER94" i="3"/>
  <c r="CY87" i="3"/>
  <c r="CY90" i="3"/>
  <c r="CY89" i="3"/>
  <c r="CY93" i="3"/>
  <c r="CY92" i="3"/>
  <c r="CY91" i="3"/>
  <c r="CY96" i="3"/>
  <c r="CY95" i="3"/>
  <c r="CY94" i="3"/>
  <c r="DS53" i="3"/>
  <c r="DS58" i="3"/>
  <c r="FM24" i="3"/>
  <c r="FM23" i="3"/>
  <c r="FM25" i="3"/>
  <c r="DS51" i="3"/>
  <c r="DS50" i="3"/>
  <c r="FM37" i="3"/>
  <c r="FM36" i="3"/>
  <c r="EO37" i="3"/>
  <c r="EO36" i="3"/>
  <c r="FN37" i="3"/>
  <c r="FN36" i="3"/>
  <c r="AG49" i="3"/>
  <c r="DS52" i="3"/>
  <c r="DS54" i="3"/>
  <c r="DS79" i="3"/>
  <c r="DS37" i="3"/>
  <c r="DS36" i="3"/>
  <c r="AK6" i="3"/>
  <c r="AK110" i="3" s="1"/>
  <c r="AK9" i="3" s="1"/>
  <c r="AJ110" i="3"/>
  <c r="AG37" i="3"/>
  <c r="AG36" i="3"/>
  <c r="CV37" i="3"/>
  <c r="CV36" i="3"/>
  <c r="EQ124" i="3"/>
  <c r="AG23" i="3"/>
  <c r="AG78" i="3"/>
  <c r="FM60" i="3"/>
  <c r="DS26" i="3"/>
  <c r="DS24" i="3"/>
  <c r="DS23" i="3"/>
  <c r="FL130" i="3"/>
  <c r="DT112" i="3"/>
  <c r="DT17" i="3" s="1"/>
  <c r="DS57" i="3"/>
  <c r="AF130" i="3"/>
  <c r="EN130" i="3"/>
  <c r="DS134" i="3"/>
  <c r="DS56" i="3"/>
  <c r="DS135" i="3"/>
  <c r="DS132" i="3"/>
  <c r="DS133" i="3"/>
  <c r="AH112" i="3"/>
  <c r="AH12" i="3" s="1"/>
  <c r="DS59" i="3"/>
  <c r="DS136" i="3"/>
  <c r="AG59" i="3"/>
  <c r="AG135" i="3"/>
  <c r="FN142" i="3"/>
  <c r="FN79" i="3" s="1"/>
  <c r="AG60" i="3"/>
  <c r="BX130" i="3"/>
  <c r="BX64" i="3" s="1"/>
  <c r="AG54" i="3"/>
  <c r="AG50" i="3"/>
  <c r="AI9" i="3"/>
  <c r="FN112" i="3"/>
  <c r="FN17" i="3" s="1"/>
  <c r="BB112" i="3"/>
  <c r="BB12" i="3" s="1"/>
  <c r="BB12" i="16" s="1"/>
  <c r="EP112" i="3"/>
  <c r="EP17" i="3" s="1"/>
  <c r="CU130" i="3"/>
  <c r="CU64" i="3" s="1"/>
  <c r="AG52" i="3"/>
  <c r="AG51" i="3"/>
  <c r="FM136" i="3"/>
  <c r="BY127" i="3"/>
  <c r="FM58" i="3"/>
  <c r="FM134" i="3"/>
  <c r="FM135" i="3"/>
  <c r="FM133" i="3"/>
  <c r="FM56" i="3"/>
  <c r="BA130" i="3"/>
  <c r="FM132" i="3"/>
  <c r="FM57" i="3"/>
  <c r="DT127" i="3"/>
  <c r="AG133" i="3"/>
  <c r="AG136" i="3"/>
  <c r="AG132" i="3"/>
  <c r="AG57" i="3"/>
  <c r="AG134" i="3"/>
  <c r="AG58" i="3"/>
  <c r="EP137" i="3"/>
  <c r="EP55" i="3" s="1"/>
  <c r="EP60" i="3" s="1"/>
  <c r="CW115" i="3"/>
  <c r="CW54" i="3" s="1"/>
  <c r="CW142" i="3"/>
  <c r="CW78" i="3" s="1"/>
  <c r="AH137" i="3"/>
  <c r="AH55" i="3" s="1"/>
  <c r="AH134" i="3" s="1"/>
  <c r="DT142" i="3"/>
  <c r="DT78" i="3" s="1"/>
  <c r="FN137" i="3"/>
  <c r="FN55" i="3" s="1"/>
  <c r="FN136" i="3" s="1"/>
  <c r="EP142" i="3"/>
  <c r="EP78" i="3" s="1"/>
  <c r="AH127" i="3"/>
  <c r="AG12" i="3"/>
  <c r="BC127" i="3"/>
  <c r="BZ66" i="3"/>
  <c r="BZ70" i="3"/>
  <c r="AH142" i="3"/>
  <c r="AH78" i="3" s="1"/>
  <c r="BZ68" i="3"/>
  <c r="BD121" i="3"/>
  <c r="AH115" i="3"/>
  <c r="AH51" i="3" s="1"/>
  <c r="EP127" i="3"/>
  <c r="BW130" i="3"/>
  <c r="BW64" i="3" s="1"/>
  <c r="BZ71" i="3"/>
  <c r="CW127" i="3"/>
  <c r="BZ131" i="3"/>
  <c r="CT130" i="3"/>
  <c r="CT64" i="3" s="1"/>
  <c r="BD118" i="3"/>
  <c r="DU116" i="3"/>
  <c r="DU139" i="3"/>
  <c r="DU131" i="3"/>
  <c r="DU129" i="3"/>
  <c r="FM50" i="3"/>
  <c r="FM54" i="3"/>
  <c r="FM49" i="3"/>
  <c r="FM51" i="3"/>
  <c r="FM52" i="3"/>
  <c r="FM53" i="3"/>
  <c r="DU143" i="3"/>
  <c r="EO26" i="3"/>
  <c r="EO25" i="3"/>
  <c r="EO23" i="3"/>
  <c r="EO24" i="3"/>
  <c r="EO53" i="3"/>
  <c r="EO51" i="3"/>
  <c r="EO52" i="3"/>
  <c r="EO49" i="3"/>
  <c r="EO54" i="3"/>
  <c r="EO50" i="3"/>
  <c r="FM12" i="3"/>
  <c r="FM17" i="3"/>
  <c r="FM79" i="3"/>
  <c r="FM78" i="3"/>
  <c r="BC112" i="3"/>
  <c r="BC17" i="3" s="1"/>
  <c r="BY137" i="3"/>
  <c r="BY55" i="3" s="1"/>
  <c r="BY134" i="3" s="1"/>
  <c r="DU114" i="3"/>
  <c r="BZ69" i="3"/>
  <c r="DU71" i="3"/>
  <c r="BC115" i="3"/>
  <c r="BC52" i="3" s="1"/>
  <c r="BD70" i="3"/>
  <c r="DU123" i="3"/>
  <c r="BD69" i="3"/>
  <c r="BD141" i="3"/>
  <c r="BD144" i="3"/>
  <c r="BD131" i="3"/>
  <c r="BD123" i="3"/>
  <c r="CW112" i="3"/>
  <c r="CW12" i="3" s="1"/>
  <c r="BD120" i="3"/>
  <c r="BD126" i="3"/>
  <c r="BD116" i="3"/>
  <c r="DU68" i="3"/>
  <c r="BZ114" i="3"/>
  <c r="BD117" i="3"/>
  <c r="BD119" i="3"/>
  <c r="BD114" i="3"/>
  <c r="BD113" i="3"/>
  <c r="BD129" i="3"/>
  <c r="BZ138" i="3"/>
  <c r="BY115" i="3"/>
  <c r="BY53" i="3" s="1"/>
  <c r="CW137" i="3"/>
  <c r="CW55" i="3" s="1"/>
  <c r="CW132" i="3" s="1"/>
  <c r="BD128" i="3"/>
  <c r="BC142" i="3"/>
  <c r="BC79" i="3" s="1"/>
  <c r="DU140" i="3"/>
  <c r="CA66" i="3"/>
  <c r="DU120" i="3"/>
  <c r="FN115" i="3"/>
  <c r="BZ141" i="3"/>
  <c r="BZ117" i="3"/>
  <c r="BZ124" i="3"/>
  <c r="BZ126" i="3"/>
  <c r="CA68" i="3"/>
  <c r="EQ128" i="3"/>
  <c r="BZ129" i="3"/>
  <c r="BZ125" i="3"/>
  <c r="BZ118" i="3"/>
  <c r="BZ119" i="3"/>
  <c r="BY79" i="3"/>
  <c r="BZ144" i="3"/>
  <c r="BZ121" i="3"/>
  <c r="BZ143" i="3"/>
  <c r="BZ123" i="3"/>
  <c r="BB137" i="3"/>
  <c r="BB55" i="3" s="1"/>
  <c r="BB132" i="3" s="1"/>
  <c r="BZ140" i="3"/>
  <c r="BZ128" i="3"/>
  <c r="CA140" i="3"/>
  <c r="CA121" i="3"/>
  <c r="CA117" i="3"/>
  <c r="CA124" i="3"/>
  <c r="BY112" i="3"/>
  <c r="EQ67" i="3"/>
  <c r="FO138" i="3"/>
  <c r="CA123" i="3"/>
  <c r="FO69" i="3"/>
  <c r="CA126" i="3"/>
  <c r="FO121" i="3"/>
  <c r="BB115" i="3"/>
  <c r="EQ126" i="3"/>
  <c r="EQ140" i="3"/>
  <c r="FO118" i="3"/>
  <c r="FO144" i="3"/>
  <c r="CA70" i="3"/>
  <c r="CA69" i="3"/>
  <c r="CA114" i="3"/>
  <c r="CA112" i="3" s="1"/>
  <c r="EQ71" i="3"/>
  <c r="FO113" i="3"/>
  <c r="FO116" i="3"/>
  <c r="BD143" i="3"/>
  <c r="BD124" i="3"/>
  <c r="BD68" i="3"/>
  <c r="DU70" i="3"/>
  <c r="BZ139" i="3"/>
  <c r="EQ113" i="3"/>
  <c r="FO143" i="3"/>
  <c r="FO124" i="3"/>
  <c r="CA67" i="3"/>
  <c r="EQ116" i="3"/>
  <c r="CA141" i="3"/>
  <c r="EQ114" i="3"/>
  <c r="FO129" i="3"/>
  <c r="FO127" i="3" s="1"/>
  <c r="BD139" i="3"/>
  <c r="BD125" i="3"/>
  <c r="BD140" i="3"/>
  <c r="CA129" i="3"/>
  <c r="EQ131" i="3"/>
  <c r="EQ125" i="3"/>
  <c r="FO139" i="3"/>
  <c r="FO117" i="3"/>
  <c r="BB142" i="3"/>
  <c r="BD66" i="3"/>
  <c r="DU126" i="3"/>
  <c r="DU67" i="3"/>
  <c r="DU117" i="3"/>
  <c r="DU141" i="3"/>
  <c r="BZ113" i="3"/>
  <c r="BZ120" i="3"/>
  <c r="CA116" i="3"/>
  <c r="CA125" i="3"/>
  <c r="EQ70" i="3"/>
  <c r="DU113" i="3"/>
  <c r="DU121" i="3"/>
  <c r="DU118" i="3"/>
  <c r="CA120" i="3"/>
  <c r="CA144" i="3"/>
  <c r="EQ118" i="3"/>
  <c r="DT115" i="3"/>
  <c r="DT49" i="3" s="1"/>
  <c r="FO141" i="3"/>
  <c r="FO131" i="3"/>
  <c r="EP115" i="3"/>
  <c r="BD71" i="3"/>
  <c r="DU124" i="3"/>
  <c r="DU128" i="3"/>
  <c r="DU138" i="3"/>
  <c r="BC137" i="3"/>
  <c r="BC55" i="3" s="1"/>
  <c r="EQ66" i="3"/>
  <c r="DU144" i="3"/>
  <c r="DU119" i="3"/>
  <c r="DU66" i="3"/>
  <c r="ES110" i="3"/>
  <c r="ES9" i="3" s="1"/>
  <c r="CV26" i="3"/>
  <c r="CV25" i="3"/>
  <c r="CV24" i="3"/>
  <c r="CV23" i="3"/>
  <c r="EO57" i="3"/>
  <c r="EO136" i="3"/>
  <c r="EO56" i="3"/>
  <c r="EO58" i="3"/>
  <c r="EO133" i="3"/>
  <c r="EO59" i="3"/>
  <c r="EO60" i="3"/>
  <c r="EO134" i="3"/>
  <c r="EO132" i="3"/>
  <c r="EO135" i="3"/>
  <c r="DV110" i="3"/>
  <c r="DV9" i="3" s="1"/>
  <c r="CV58" i="3"/>
  <c r="CV135" i="3"/>
  <c r="CV60" i="3"/>
  <c r="CV59" i="3"/>
  <c r="CV134" i="3"/>
  <c r="CV57" i="3"/>
  <c r="CV56" i="3"/>
  <c r="CV136" i="3"/>
  <c r="CV132" i="3"/>
  <c r="CV133" i="3"/>
  <c r="CA143" i="3"/>
  <c r="CA119" i="3"/>
  <c r="EQ143" i="3"/>
  <c r="EQ120" i="3"/>
  <c r="EQ138" i="3"/>
  <c r="FO126" i="3"/>
  <c r="FO140" i="3"/>
  <c r="FO120" i="3"/>
  <c r="BZ22" i="3"/>
  <c r="BW20" i="16"/>
  <c r="BE76" i="3"/>
  <c r="BE65" i="3"/>
  <c r="BE70" i="3" s="1"/>
  <c r="BE97" i="3"/>
  <c r="BE14" i="3"/>
  <c r="BE41" i="3"/>
  <c r="BE44" i="3"/>
  <c r="BE77" i="3"/>
  <c r="BE10" i="3"/>
  <c r="BE125" i="3" s="1"/>
  <c r="BE73" i="3"/>
  <c r="BE75" i="3"/>
  <c r="BE80" i="3"/>
  <c r="BE20" i="3"/>
  <c r="BE21" i="3"/>
  <c r="BE22" i="3" s="1"/>
  <c r="BE31" i="3"/>
  <c r="BE32" i="3" s="1"/>
  <c r="BE13" i="3"/>
  <c r="BE72" i="3"/>
  <c r="BE33" i="3"/>
  <c r="BE48" i="3"/>
  <c r="BE40" i="3"/>
  <c r="BE15" i="3"/>
  <c r="BE16" i="3" s="1"/>
  <c r="BE29" i="3"/>
  <c r="BE35" i="3"/>
  <c r="BE42" i="3"/>
  <c r="BE27" i="3"/>
  <c r="BE43" i="3"/>
  <c r="BE39" i="3"/>
  <c r="BE18" i="3"/>
  <c r="BE17" i="16" s="1"/>
  <c r="BE30" i="3"/>
  <c r="BE45" i="3"/>
  <c r="BE19" i="3"/>
  <c r="BE38" i="3"/>
  <c r="BE28" i="3"/>
  <c r="BE47" i="3"/>
  <c r="BE81" i="3"/>
  <c r="BE85" i="3"/>
  <c r="BE83" i="3"/>
  <c r="BE84" i="3"/>
  <c r="BE82" i="3"/>
  <c r="BE86" i="3"/>
  <c r="FP20" i="3"/>
  <c r="FP72" i="3"/>
  <c r="FP73" i="3"/>
  <c r="FP42" i="3"/>
  <c r="FP30" i="3"/>
  <c r="FP75" i="3"/>
  <c r="FP40" i="3"/>
  <c r="FP76" i="3"/>
  <c r="FP80" i="3"/>
  <c r="FP48" i="3"/>
  <c r="FP65" i="3"/>
  <c r="FP67" i="3" s="1"/>
  <c r="FP47" i="3"/>
  <c r="FP21" i="3"/>
  <c r="FP22" i="3" s="1"/>
  <c r="FP14" i="3"/>
  <c r="FP18" i="3"/>
  <c r="FP97" i="3"/>
  <c r="FP43" i="3"/>
  <c r="FP28" i="3"/>
  <c r="FP35" i="3"/>
  <c r="FP15" i="3"/>
  <c r="FP16" i="3" s="1"/>
  <c r="FP44" i="3"/>
  <c r="FP31" i="3"/>
  <c r="FP32" i="3" s="1"/>
  <c r="FP77" i="3"/>
  <c r="FP10" i="3"/>
  <c r="FP141" i="3" s="1"/>
  <c r="FP45" i="3"/>
  <c r="FP39" i="3"/>
  <c r="FP38" i="3"/>
  <c r="FP13" i="3"/>
  <c r="FP29" i="3"/>
  <c r="FP19" i="3"/>
  <c r="FP41" i="3"/>
  <c r="FP33" i="3"/>
  <c r="FP27" i="3"/>
  <c r="FP86" i="3"/>
  <c r="FP81" i="3"/>
  <c r="FP82" i="3"/>
  <c r="FP83" i="3"/>
  <c r="FP84" i="3"/>
  <c r="FP85" i="3"/>
  <c r="CA138" i="3"/>
  <c r="CA139" i="3"/>
  <c r="EQ69" i="3"/>
  <c r="EQ119" i="3"/>
  <c r="EQ121" i="3"/>
  <c r="FO123" i="3"/>
  <c r="FO67" i="3"/>
  <c r="FO68" i="3"/>
  <c r="CV54" i="3"/>
  <c r="CV53" i="3"/>
  <c r="CV49" i="3"/>
  <c r="CV51" i="3"/>
  <c r="CV50" i="3"/>
  <c r="CV52" i="3"/>
  <c r="DT137" i="3"/>
  <c r="DT55" i="3" s="1"/>
  <c r="CX18" i="3"/>
  <c r="CX17" i="16" s="1"/>
  <c r="CX48" i="3"/>
  <c r="CX45" i="3"/>
  <c r="CX10" i="3"/>
  <c r="CX143" i="3" s="1"/>
  <c r="CX72" i="3"/>
  <c r="CX39" i="3"/>
  <c r="CX43" i="3"/>
  <c r="CX84" i="3"/>
  <c r="CX41" i="3"/>
  <c r="CX29" i="3"/>
  <c r="CX21" i="3"/>
  <c r="CX35" i="3"/>
  <c r="CX31" i="3"/>
  <c r="CX32" i="3" s="1"/>
  <c r="CX80" i="3"/>
  <c r="CX73" i="3"/>
  <c r="CX19" i="3"/>
  <c r="CU18" i="16" s="1"/>
  <c r="CX28" i="3"/>
  <c r="CX65" i="3"/>
  <c r="CX71" i="3" s="1"/>
  <c r="CX47" i="3"/>
  <c r="CX44" i="3"/>
  <c r="CX15" i="3"/>
  <c r="CX16" i="3" s="1"/>
  <c r="CX76" i="3"/>
  <c r="CX40" i="3"/>
  <c r="CX38" i="3"/>
  <c r="CX14" i="3"/>
  <c r="CX42" i="3"/>
  <c r="CX30" i="3"/>
  <c r="CX27" i="3"/>
  <c r="CX20" i="3"/>
  <c r="CU19" i="16" s="1"/>
  <c r="CX13" i="3"/>
  <c r="CX33" i="3"/>
  <c r="CX97" i="3"/>
  <c r="CX77" i="3"/>
  <c r="CX75" i="3"/>
  <c r="CX83" i="3"/>
  <c r="CX86" i="3"/>
  <c r="CX85" i="3"/>
  <c r="CX81" i="3"/>
  <c r="CX82" i="3"/>
  <c r="CB110" i="3"/>
  <c r="CB9" i="3" s="1"/>
  <c r="CY40" i="3"/>
  <c r="CY45" i="3"/>
  <c r="CY43" i="3"/>
  <c r="CY42" i="3"/>
  <c r="CY33" i="3"/>
  <c r="CY30" i="3"/>
  <c r="CY35" i="3"/>
  <c r="CY41" i="3"/>
  <c r="CY19" i="3"/>
  <c r="CY80" i="3"/>
  <c r="CY27" i="3"/>
  <c r="CY20" i="3"/>
  <c r="CY10" i="3"/>
  <c r="CY116" i="3" s="1"/>
  <c r="CY77" i="3"/>
  <c r="CY97" i="3"/>
  <c r="CY31" i="3"/>
  <c r="CY32" i="3" s="1"/>
  <c r="CY15" i="3"/>
  <c r="CY16" i="3" s="1"/>
  <c r="CY47" i="3"/>
  <c r="CY44" i="3"/>
  <c r="CY65" i="3"/>
  <c r="CY67" i="3" s="1"/>
  <c r="CY13" i="3"/>
  <c r="CY38" i="3"/>
  <c r="CY29" i="3"/>
  <c r="CY14" i="3"/>
  <c r="CY28" i="3"/>
  <c r="CY21" i="3"/>
  <c r="CY22" i="3" s="1"/>
  <c r="CY48" i="3"/>
  <c r="CY76" i="3"/>
  <c r="CY73" i="3"/>
  <c r="CY72" i="3"/>
  <c r="CY75" i="3"/>
  <c r="CY18" i="3"/>
  <c r="CY17" i="16" s="1"/>
  <c r="CY39" i="3"/>
  <c r="CY85" i="3"/>
  <c r="CY82" i="3"/>
  <c r="CY84" i="3"/>
  <c r="CY81" i="3"/>
  <c r="CY86" i="3"/>
  <c r="CY83" i="3"/>
  <c r="CA118" i="3"/>
  <c r="CA128" i="3"/>
  <c r="CA131" i="3"/>
  <c r="EQ139" i="3"/>
  <c r="EQ129" i="3"/>
  <c r="FO125" i="3"/>
  <c r="FO114" i="3"/>
  <c r="FO66" i="3"/>
  <c r="FO119" i="3"/>
  <c r="ER29" i="3"/>
  <c r="ER45" i="3"/>
  <c r="ER14" i="3"/>
  <c r="ER41" i="3"/>
  <c r="ER42" i="3"/>
  <c r="ER43" i="3"/>
  <c r="ER44" i="3"/>
  <c r="ER27" i="3"/>
  <c r="ER30" i="3"/>
  <c r="ER28" i="3"/>
  <c r="ER19" i="3"/>
  <c r="ER65" i="3"/>
  <c r="ER69" i="3" s="1"/>
  <c r="ER31" i="3"/>
  <c r="ER32" i="3" s="1"/>
  <c r="ER72" i="3"/>
  <c r="ER48" i="3"/>
  <c r="ER35" i="3"/>
  <c r="ER38" i="3"/>
  <c r="ER76" i="3"/>
  <c r="ER47" i="3"/>
  <c r="ER39" i="3"/>
  <c r="ER18" i="3"/>
  <c r="ER15" i="3"/>
  <c r="ER16" i="3" s="1"/>
  <c r="ER21" i="3"/>
  <c r="ER22" i="3" s="1"/>
  <c r="ER75" i="3"/>
  <c r="ER20" i="3"/>
  <c r="ER33" i="3"/>
  <c r="ER10" i="3"/>
  <c r="ER139" i="3" s="1"/>
  <c r="ER97" i="3"/>
  <c r="ER80" i="3"/>
  <c r="ER13" i="3"/>
  <c r="ER77" i="3"/>
  <c r="ER73" i="3"/>
  <c r="ER40" i="3"/>
  <c r="ER81" i="3"/>
  <c r="ER86" i="3"/>
  <c r="ER83" i="3"/>
  <c r="ER82" i="3"/>
  <c r="ER84" i="3"/>
  <c r="ER85" i="3"/>
  <c r="CU9" i="16"/>
  <c r="DR130" i="3"/>
  <c r="DR63" i="3" s="1"/>
  <c r="EQ123" i="3"/>
  <c r="EQ141" i="3"/>
  <c r="EQ144" i="3"/>
  <c r="BB127" i="3"/>
  <c r="FO70" i="3"/>
  <c r="B24" i="6"/>
  <c r="C24" i="6" s="1"/>
  <c r="BD95" i="16"/>
  <c r="BD96" i="16"/>
  <c r="BD98" i="16"/>
  <c r="BD99" i="16"/>
  <c r="BD36" i="16"/>
  <c r="BD94" i="16"/>
  <c r="BD97" i="16"/>
  <c r="DT101" i="16"/>
  <c r="CW101" i="16"/>
  <c r="AH101" i="16"/>
  <c r="BZ101" i="16"/>
  <c r="EY6" i="16"/>
  <c r="EB6" i="16"/>
  <c r="DE6" i="16"/>
  <c r="FV6" i="16"/>
  <c r="DW6" i="3"/>
  <c r="DW110" i="3" s="1"/>
  <c r="DW9" i="3" s="1"/>
  <c r="BF6" i="3"/>
  <c r="FQ6" i="3"/>
  <c r="FQ110" i="3" s="1"/>
  <c r="FQ9" i="3" s="1"/>
  <c r="CC6" i="3"/>
  <c r="CC110" i="3" s="1"/>
  <c r="CC9" i="3" s="1"/>
  <c r="CZ6" i="3"/>
  <c r="CZ110" i="3" s="1"/>
  <c r="CZ9" i="3" s="1"/>
  <c r="ET6" i="3"/>
  <c r="ET110" i="3" s="1"/>
  <c r="ET9" i="3" s="1"/>
  <c r="FO122" i="3" l="1"/>
  <c r="EQ122" i="3"/>
  <c r="CA122" i="3"/>
  <c r="CA24" i="3" s="1"/>
  <c r="DU122" i="3"/>
  <c r="BZ122" i="3"/>
  <c r="BD122" i="3"/>
  <c r="DT12" i="3"/>
  <c r="CW17" i="3"/>
  <c r="EP79" i="3"/>
  <c r="EN63" i="3"/>
  <c r="EN64" i="3"/>
  <c r="EN61" i="3"/>
  <c r="EN62" i="3"/>
  <c r="AF63" i="3"/>
  <c r="AF64" i="3"/>
  <c r="AF61" i="3"/>
  <c r="AF62" i="3"/>
  <c r="FL64" i="3"/>
  <c r="FL61" i="3"/>
  <c r="FL62" i="3"/>
  <c r="FL63" i="3"/>
  <c r="CT63" i="3"/>
  <c r="CT61" i="3"/>
  <c r="CT62" i="3"/>
  <c r="CU61" i="3"/>
  <c r="CU62" i="3"/>
  <c r="CU63" i="3"/>
  <c r="DR62" i="3"/>
  <c r="DR64" i="3"/>
  <c r="DR61" i="3"/>
  <c r="ES88" i="3"/>
  <c r="ET88" i="3"/>
  <c r="FQ88" i="3"/>
  <c r="DW88" i="3"/>
  <c r="DV88" i="3"/>
  <c r="CZ88" i="3"/>
  <c r="AK88" i="3"/>
  <c r="AI88" i="3"/>
  <c r="BX63" i="3"/>
  <c r="BX62" i="3"/>
  <c r="BW63" i="3"/>
  <c r="BW62" i="3"/>
  <c r="BA64" i="3"/>
  <c r="BA63" i="3"/>
  <c r="BA62" i="3"/>
  <c r="BX61" i="3"/>
  <c r="BW61" i="3"/>
  <c r="BA61" i="3"/>
  <c r="CB88" i="3"/>
  <c r="CC88" i="3"/>
  <c r="AI13" i="3"/>
  <c r="AK44" i="3"/>
  <c r="AI31" i="3"/>
  <c r="AI32" i="3" s="1"/>
  <c r="AI81" i="3"/>
  <c r="AI20" i="3"/>
  <c r="AI76" i="3"/>
  <c r="AI80" i="3"/>
  <c r="AI47" i="3"/>
  <c r="AI15" i="3"/>
  <c r="AI16" i="3" s="1"/>
  <c r="AI43" i="3"/>
  <c r="AI97" i="3"/>
  <c r="AI21" i="3"/>
  <c r="AI22" i="3" s="1"/>
  <c r="AI41" i="3"/>
  <c r="AI72" i="3"/>
  <c r="AI28" i="3"/>
  <c r="AI82" i="3"/>
  <c r="AI77" i="3"/>
  <c r="AI45" i="3"/>
  <c r="AI40" i="3"/>
  <c r="AI30" i="3"/>
  <c r="AI83" i="3"/>
  <c r="AI18" i="3"/>
  <c r="AI65" i="3"/>
  <c r="AI71" i="3" s="1"/>
  <c r="AI10" i="3"/>
  <c r="AI116" i="3" s="1"/>
  <c r="AI44" i="3"/>
  <c r="AI86" i="3"/>
  <c r="AI39" i="3"/>
  <c r="AI38" i="3"/>
  <c r="AI19" i="3"/>
  <c r="AI85" i="3"/>
  <c r="AI35" i="3"/>
  <c r="AI73" i="3"/>
  <c r="AI29" i="3"/>
  <c r="AI27" i="3"/>
  <c r="AI42" i="3"/>
  <c r="AI14" i="3"/>
  <c r="CW49" i="3"/>
  <c r="AH24" i="3"/>
  <c r="AK31" i="3"/>
  <c r="AK32" i="3" s="1"/>
  <c r="EP12" i="3"/>
  <c r="CW52" i="3"/>
  <c r="AK72" i="3"/>
  <c r="CW51" i="3"/>
  <c r="AK40" i="3"/>
  <c r="AK27" i="3"/>
  <c r="AK15" i="3"/>
  <c r="AK16" i="3" s="1"/>
  <c r="AK48" i="3"/>
  <c r="AK41" i="3"/>
  <c r="AK18" i="3"/>
  <c r="AK20" i="3"/>
  <c r="BB17" i="3"/>
  <c r="AY16" i="16" s="1"/>
  <c r="CW79" i="3"/>
  <c r="FN78" i="3"/>
  <c r="AK101" i="3"/>
  <c r="AK100" i="3"/>
  <c r="AK99" i="3"/>
  <c r="AK98" i="3"/>
  <c r="AK105" i="3"/>
  <c r="AK104" i="3"/>
  <c r="AK103" i="3"/>
  <c r="AK102" i="3"/>
  <c r="CB99" i="3"/>
  <c r="CB98" i="3"/>
  <c r="CB100" i="3"/>
  <c r="CB103" i="3"/>
  <c r="CB102" i="3"/>
  <c r="CB101" i="3"/>
  <c r="CB104" i="3"/>
  <c r="CB105" i="3"/>
  <c r="ES101" i="3"/>
  <c r="ES100" i="3"/>
  <c r="ES99" i="3"/>
  <c r="ES98" i="3"/>
  <c r="ES105" i="3"/>
  <c r="ES104" i="3"/>
  <c r="ES103" i="3"/>
  <c r="ES102" i="3"/>
  <c r="AI101" i="3"/>
  <c r="AI99" i="3"/>
  <c r="AI98" i="3"/>
  <c r="AI104" i="3"/>
  <c r="AI103" i="3"/>
  <c r="AI100" i="3"/>
  <c r="AI102" i="3"/>
  <c r="AI105" i="3"/>
  <c r="ET101" i="3"/>
  <c r="ET100" i="3"/>
  <c r="ET99" i="3"/>
  <c r="ET98" i="3"/>
  <c r="ET105" i="3"/>
  <c r="ET104" i="3"/>
  <c r="ET103" i="3"/>
  <c r="ET102" i="3"/>
  <c r="CZ99" i="3"/>
  <c r="CZ98" i="3"/>
  <c r="CZ100" i="3"/>
  <c r="CZ103" i="3"/>
  <c r="CZ102" i="3"/>
  <c r="CZ101" i="3"/>
  <c r="CZ104" i="3"/>
  <c r="CZ105" i="3"/>
  <c r="DV101" i="3"/>
  <c r="DV100" i="3"/>
  <c r="DV99" i="3"/>
  <c r="DV98" i="3"/>
  <c r="DV105" i="3"/>
  <c r="DV104" i="3"/>
  <c r="DV103" i="3"/>
  <c r="DV102" i="3"/>
  <c r="CC100" i="3"/>
  <c r="CC99" i="3"/>
  <c r="CC101" i="3"/>
  <c r="CC98" i="3"/>
  <c r="CC104" i="3"/>
  <c r="CC103" i="3"/>
  <c r="CC102" i="3"/>
  <c r="CC105" i="3"/>
  <c r="DW98" i="3"/>
  <c r="DW101" i="3"/>
  <c r="DW99" i="3"/>
  <c r="DW102" i="3"/>
  <c r="DW100" i="3"/>
  <c r="DW105" i="3"/>
  <c r="DW104" i="3"/>
  <c r="DW103" i="3"/>
  <c r="FQ101" i="3"/>
  <c r="FQ100" i="3"/>
  <c r="FQ99" i="3"/>
  <c r="FQ98" i="3"/>
  <c r="FQ105" i="3"/>
  <c r="FQ104" i="3"/>
  <c r="FQ103" i="3"/>
  <c r="FQ102" i="3"/>
  <c r="AK81" i="3"/>
  <c r="AK19" i="3"/>
  <c r="AK43" i="3"/>
  <c r="AK45" i="3"/>
  <c r="AK85" i="3"/>
  <c r="AK28" i="3"/>
  <c r="AK97" i="3"/>
  <c r="AK77" i="3"/>
  <c r="CW53" i="3"/>
  <c r="AK84" i="3"/>
  <c r="AK76" i="3"/>
  <c r="AK73" i="3"/>
  <c r="AK39" i="3"/>
  <c r="CW50" i="3"/>
  <c r="AK83" i="3"/>
  <c r="AK33" i="3"/>
  <c r="AK80" i="3"/>
  <c r="AK42" i="3"/>
  <c r="AK82" i="3"/>
  <c r="AK21" i="3"/>
  <c r="AK22" i="3" s="1"/>
  <c r="AK14" i="3"/>
  <c r="AK75" i="3"/>
  <c r="CZ87" i="3"/>
  <c r="CZ90" i="3"/>
  <c r="CZ89" i="3"/>
  <c r="CZ93" i="3"/>
  <c r="CZ92" i="3"/>
  <c r="CZ94" i="3"/>
  <c r="CZ91" i="3"/>
  <c r="CZ96" i="3"/>
  <c r="CZ95" i="3"/>
  <c r="ET90" i="3"/>
  <c r="ET89" i="3"/>
  <c r="ET87" i="3"/>
  <c r="ET92" i="3"/>
  <c r="ET91" i="3"/>
  <c r="ET95" i="3"/>
  <c r="ET96" i="3"/>
  <c r="ET94" i="3"/>
  <c r="ET93" i="3"/>
  <c r="AK90" i="3"/>
  <c r="AK89" i="3"/>
  <c r="AK87" i="3"/>
  <c r="AK93" i="3"/>
  <c r="AK92" i="3"/>
  <c r="AK91" i="3"/>
  <c r="AK94" i="3"/>
  <c r="AK96" i="3"/>
  <c r="AK95" i="3"/>
  <c r="CC87" i="3"/>
  <c r="CC91" i="3"/>
  <c r="CC89" i="3"/>
  <c r="CC93" i="3"/>
  <c r="CC95" i="3"/>
  <c r="CC94" i="3"/>
  <c r="CC90" i="3"/>
  <c r="CC92" i="3"/>
  <c r="CC96" i="3"/>
  <c r="ES90" i="3"/>
  <c r="ES89" i="3"/>
  <c r="ES87" i="3"/>
  <c r="ES92" i="3"/>
  <c r="ES91" i="3"/>
  <c r="ES94" i="3"/>
  <c r="ES96" i="3"/>
  <c r="ES95" i="3"/>
  <c r="ES93" i="3"/>
  <c r="AI90" i="3"/>
  <c r="AI87" i="3"/>
  <c r="AI89" i="3"/>
  <c r="AI93" i="3"/>
  <c r="AI92" i="3"/>
  <c r="AI91" i="3"/>
  <c r="AI96" i="3"/>
  <c r="AI95" i="3"/>
  <c r="AI94" i="3"/>
  <c r="DV90" i="3"/>
  <c r="DV89" i="3"/>
  <c r="DV92" i="3"/>
  <c r="DV87" i="3"/>
  <c r="DV91" i="3"/>
  <c r="DV95" i="3"/>
  <c r="DV93" i="3"/>
  <c r="DV96" i="3"/>
  <c r="DV94" i="3"/>
  <c r="FQ90" i="3"/>
  <c r="FQ89" i="3"/>
  <c r="FQ87" i="3"/>
  <c r="FQ92" i="3"/>
  <c r="FQ91" i="3"/>
  <c r="FQ94" i="3"/>
  <c r="FQ96" i="3"/>
  <c r="FQ95" i="3"/>
  <c r="FQ93" i="3"/>
  <c r="CB87" i="3"/>
  <c r="CB90" i="3"/>
  <c r="CB89" i="3"/>
  <c r="CB93" i="3"/>
  <c r="CB92" i="3"/>
  <c r="CB94" i="3"/>
  <c r="CB96" i="3"/>
  <c r="CB91" i="3"/>
  <c r="CB95" i="3"/>
  <c r="DW87" i="3"/>
  <c r="DW90" i="3"/>
  <c r="DW89" i="3"/>
  <c r="DW93" i="3"/>
  <c r="DW92" i="3"/>
  <c r="DW91" i="3"/>
  <c r="DW96" i="3"/>
  <c r="DW95" i="3"/>
  <c r="DW94" i="3"/>
  <c r="AK65" i="3"/>
  <c r="AK70" i="3" s="1"/>
  <c r="AK86" i="3"/>
  <c r="AK38" i="3"/>
  <c r="AK35" i="3"/>
  <c r="AK47" i="3"/>
  <c r="AK13" i="3"/>
  <c r="AK30" i="3"/>
  <c r="AK10" i="3"/>
  <c r="AK120" i="3" s="1"/>
  <c r="AK29" i="3"/>
  <c r="EP59" i="3"/>
  <c r="EP25" i="3"/>
  <c r="DT79" i="3"/>
  <c r="EP23" i="3"/>
  <c r="FO36" i="3"/>
  <c r="FO37" i="3"/>
  <c r="FN12" i="3"/>
  <c r="BB37" i="3"/>
  <c r="AY35" i="16" s="1"/>
  <c r="BB36" i="3"/>
  <c r="AY34" i="16" s="1"/>
  <c r="EP24" i="3"/>
  <c r="EP37" i="3"/>
  <c r="EP36" i="3"/>
  <c r="AJ9" i="3"/>
  <c r="DT37" i="3"/>
  <c r="DT36" i="3"/>
  <c r="BC36" i="3"/>
  <c r="BC37" i="3"/>
  <c r="AH37" i="3"/>
  <c r="AH36" i="3"/>
  <c r="BY37" i="3"/>
  <c r="BY36" i="3"/>
  <c r="CW37" i="3"/>
  <c r="CW36" i="3"/>
  <c r="FP68" i="3"/>
  <c r="FN132" i="3"/>
  <c r="CX67" i="3"/>
  <c r="AH26" i="3"/>
  <c r="CA142" i="3"/>
  <c r="CA79" i="3" s="1"/>
  <c r="AH23" i="3"/>
  <c r="BY24" i="3"/>
  <c r="AH58" i="3"/>
  <c r="AH17" i="3"/>
  <c r="DS130" i="3"/>
  <c r="DS63" i="3" s="1"/>
  <c r="AI84" i="3"/>
  <c r="AI33" i="3"/>
  <c r="AI48" i="3"/>
  <c r="AI75" i="3"/>
  <c r="EP134" i="3"/>
  <c r="AH52" i="3"/>
  <c r="EP132" i="3"/>
  <c r="EP56" i="3"/>
  <c r="AH49" i="3"/>
  <c r="EP57" i="3"/>
  <c r="EP135" i="3"/>
  <c r="AH54" i="3"/>
  <c r="EP133" i="3"/>
  <c r="AH53" i="3"/>
  <c r="EP136" i="3"/>
  <c r="EP58" i="3"/>
  <c r="AH50" i="3"/>
  <c r="BC54" i="3"/>
  <c r="BC49" i="3"/>
  <c r="BC23" i="3"/>
  <c r="BC50" i="3"/>
  <c r="AH135" i="3"/>
  <c r="BC53" i="3"/>
  <c r="AH133" i="3"/>
  <c r="BZ127" i="3"/>
  <c r="BZ137" i="3"/>
  <c r="BZ55" i="3" s="1"/>
  <c r="BZ59" i="3" s="1"/>
  <c r="FN134" i="3"/>
  <c r="FN60" i="3"/>
  <c r="FN56" i="3"/>
  <c r="FN133" i="3"/>
  <c r="BY56" i="3"/>
  <c r="FN57" i="3"/>
  <c r="FN59" i="3"/>
  <c r="FN135" i="3"/>
  <c r="FN58" i="3"/>
  <c r="AH136" i="3"/>
  <c r="AH57" i="3"/>
  <c r="AH59" i="3"/>
  <c r="AH60" i="3"/>
  <c r="AH56" i="3"/>
  <c r="AH132" i="3"/>
  <c r="CW24" i="3"/>
  <c r="AH79" i="3"/>
  <c r="CA127" i="3"/>
  <c r="BC51" i="3"/>
  <c r="CW133" i="3"/>
  <c r="BY26" i="3"/>
  <c r="CW58" i="3"/>
  <c r="BY25" i="3"/>
  <c r="AG130" i="3"/>
  <c r="FO112" i="3"/>
  <c r="FO12" i="3" s="1"/>
  <c r="DU127" i="3"/>
  <c r="FM130" i="3"/>
  <c r="BD112" i="3"/>
  <c r="BD17" i="3" s="1"/>
  <c r="BB135" i="3"/>
  <c r="FO137" i="3"/>
  <c r="FO55" i="3" s="1"/>
  <c r="FO134" i="3" s="1"/>
  <c r="BC78" i="3"/>
  <c r="CW25" i="3"/>
  <c r="DU26" i="3"/>
  <c r="CW23" i="3"/>
  <c r="FO142" i="3"/>
  <c r="FO79" i="3" s="1"/>
  <c r="BB133" i="3"/>
  <c r="BB59" i="3"/>
  <c r="AY53" i="16" s="1"/>
  <c r="BB56" i="3"/>
  <c r="AY50" i="16" s="1"/>
  <c r="BY52" i="3"/>
  <c r="BB57" i="3"/>
  <c r="AY51" i="16" s="1"/>
  <c r="BB134" i="3"/>
  <c r="BB60" i="3"/>
  <c r="AY54" i="16" s="1"/>
  <c r="AY49" i="16"/>
  <c r="BB58" i="3"/>
  <c r="AY52" i="16" s="1"/>
  <c r="BB136" i="3"/>
  <c r="BE120" i="3"/>
  <c r="BD127" i="3"/>
  <c r="CY141" i="3"/>
  <c r="BY135" i="3"/>
  <c r="BY57" i="3"/>
  <c r="BY136" i="3"/>
  <c r="BY59" i="3"/>
  <c r="BY60" i="3"/>
  <c r="BY58" i="3"/>
  <c r="BY133" i="3"/>
  <c r="BY132" i="3"/>
  <c r="DT24" i="3"/>
  <c r="DU115" i="3"/>
  <c r="DU52" i="3" s="1"/>
  <c r="BD25" i="3"/>
  <c r="BC12" i="3"/>
  <c r="BC12" i="16" s="1"/>
  <c r="EQ127" i="3"/>
  <c r="ER126" i="3"/>
  <c r="BZ142" i="3"/>
  <c r="BZ78" i="3" s="1"/>
  <c r="BE118" i="3"/>
  <c r="BE138" i="3"/>
  <c r="DT25" i="3"/>
  <c r="FO115" i="3"/>
  <c r="FO52" i="3" s="1"/>
  <c r="BC24" i="3"/>
  <c r="BY54" i="3"/>
  <c r="BC25" i="3"/>
  <c r="DU112" i="3"/>
  <c r="DU12" i="3" s="1"/>
  <c r="BY49" i="3"/>
  <c r="CA115" i="3"/>
  <c r="CA52" i="3" s="1"/>
  <c r="BY51" i="3"/>
  <c r="BD137" i="3"/>
  <c r="BD55" i="3" s="1"/>
  <c r="BD56" i="3" s="1"/>
  <c r="BZ112" i="3"/>
  <c r="BZ12" i="3" s="1"/>
  <c r="CY139" i="3"/>
  <c r="CW134" i="3"/>
  <c r="DT52" i="3"/>
  <c r="CY125" i="3"/>
  <c r="CW136" i="3"/>
  <c r="CW60" i="3"/>
  <c r="EQ24" i="3"/>
  <c r="CW56" i="3"/>
  <c r="DU142" i="3"/>
  <c r="DU78" i="3" s="1"/>
  <c r="CW135" i="3"/>
  <c r="BD142" i="3"/>
  <c r="BD79" i="3" s="1"/>
  <c r="CW59" i="3"/>
  <c r="ER118" i="3"/>
  <c r="CY123" i="3"/>
  <c r="CW57" i="3"/>
  <c r="CY114" i="3"/>
  <c r="DT23" i="3"/>
  <c r="CY126" i="3"/>
  <c r="CY140" i="3"/>
  <c r="BY50" i="3"/>
  <c r="FN25" i="3"/>
  <c r="FN24" i="3"/>
  <c r="FN23" i="3"/>
  <c r="FN26" i="3"/>
  <c r="BB24" i="3"/>
  <c r="AY22" i="16" s="1"/>
  <c r="BB23" i="3"/>
  <c r="AY21" i="16" s="1"/>
  <c r="BB26" i="3"/>
  <c r="AY24" i="16" s="1"/>
  <c r="BB25" i="3"/>
  <c r="AY23" i="16" s="1"/>
  <c r="BE128" i="3"/>
  <c r="BE119" i="3"/>
  <c r="BE141" i="3"/>
  <c r="BE123" i="3"/>
  <c r="BE143" i="3"/>
  <c r="BE124" i="3"/>
  <c r="BE121" i="3"/>
  <c r="BE117" i="3"/>
  <c r="BE129" i="3"/>
  <c r="BB78" i="3"/>
  <c r="AY72" i="16" s="1"/>
  <c r="BB79" i="3"/>
  <c r="AY73" i="16" s="1"/>
  <c r="BZ24" i="3"/>
  <c r="EP52" i="3"/>
  <c r="EP54" i="3"/>
  <c r="EP53" i="3"/>
  <c r="EP49" i="3"/>
  <c r="EP51" i="3"/>
  <c r="EP50" i="3"/>
  <c r="BB53" i="3"/>
  <c r="AY47" i="16" s="1"/>
  <c r="BB49" i="3"/>
  <c r="AY43" i="16" s="1"/>
  <c r="BB54" i="3"/>
  <c r="AY48" i="16" s="1"/>
  <c r="BB50" i="3"/>
  <c r="AY44" i="16" s="1"/>
  <c r="BB51" i="3"/>
  <c r="AY45" i="16" s="1"/>
  <c r="BB52" i="3"/>
  <c r="AY46" i="16" s="1"/>
  <c r="BE114" i="3"/>
  <c r="BE139" i="3"/>
  <c r="BZ115" i="3"/>
  <c r="BZ52" i="3" s="1"/>
  <c r="FN51" i="3"/>
  <c r="FN53" i="3"/>
  <c r="FN54" i="3"/>
  <c r="FN49" i="3"/>
  <c r="FN52" i="3"/>
  <c r="FN50" i="3"/>
  <c r="BD115" i="3"/>
  <c r="BD52" i="3" s="1"/>
  <c r="CX119" i="3"/>
  <c r="CX144" i="3"/>
  <c r="CX142" i="3" s="1"/>
  <c r="CX66" i="3"/>
  <c r="CX124" i="3"/>
  <c r="EQ112" i="3"/>
  <c r="CY120" i="3"/>
  <c r="CY138" i="3"/>
  <c r="CY121" i="3"/>
  <c r="CX126" i="3"/>
  <c r="CX121" i="3"/>
  <c r="CX138" i="3"/>
  <c r="CX116" i="3"/>
  <c r="CX141" i="3"/>
  <c r="CX118" i="3"/>
  <c r="CX129" i="3"/>
  <c r="CX117" i="3"/>
  <c r="CY70" i="3"/>
  <c r="CX68" i="3"/>
  <c r="CX123" i="3"/>
  <c r="CX114" i="3"/>
  <c r="CX131" i="3"/>
  <c r="DT53" i="3"/>
  <c r="DU137" i="3"/>
  <c r="DU55" i="3" s="1"/>
  <c r="DU60" i="3" s="1"/>
  <c r="DT54" i="3"/>
  <c r="DT51" i="3"/>
  <c r="ER68" i="3"/>
  <c r="ER117" i="3"/>
  <c r="ER71" i="3"/>
  <c r="CY131" i="3"/>
  <c r="FP128" i="3"/>
  <c r="BE69" i="3"/>
  <c r="BY17" i="3"/>
  <c r="BY12" i="3"/>
  <c r="ER124" i="3"/>
  <c r="BE66" i="3"/>
  <c r="BE67" i="3"/>
  <c r="BE71" i="3"/>
  <c r="ER70" i="3"/>
  <c r="FP116" i="3"/>
  <c r="FP121" i="3"/>
  <c r="FP124" i="3"/>
  <c r="ER114" i="3"/>
  <c r="ER129" i="3"/>
  <c r="FP144" i="3"/>
  <c r="FP138" i="3"/>
  <c r="ER121" i="3"/>
  <c r="CY68" i="3"/>
  <c r="CY119" i="3"/>
  <c r="CX120" i="3"/>
  <c r="CX125" i="3"/>
  <c r="FP117" i="3"/>
  <c r="FP126" i="3"/>
  <c r="BE144" i="3"/>
  <c r="BE126" i="3"/>
  <c r="BE140" i="3"/>
  <c r="DT50" i="3"/>
  <c r="CA137" i="3"/>
  <c r="CA55" i="3" s="1"/>
  <c r="CA59" i="3" s="1"/>
  <c r="FP129" i="3"/>
  <c r="FP125" i="3"/>
  <c r="FP120" i="3"/>
  <c r="FP143" i="3"/>
  <c r="FP140" i="3"/>
  <c r="FP118" i="3"/>
  <c r="ER138" i="3"/>
  <c r="FP119" i="3"/>
  <c r="FP123" i="3"/>
  <c r="FP131" i="3"/>
  <c r="ER141" i="3"/>
  <c r="ER119" i="3"/>
  <c r="ER120" i="3"/>
  <c r="ER125" i="3"/>
  <c r="ER116" i="3"/>
  <c r="ER66" i="3"/>
  <c r="ER144" i="3"/>
  <c r="CY124" i="3"/>
  <c r="CY118" i="3"/>
  <c r="CX139" i="3"/>
  <c r="CX69" i="3"/>
  <c r="EQ115" i="3"/>
  <c r="FP114" i="3"/>
  <c r="FP139" i="3"/>
  <c r="FP113" i="3"/>
  <c r="BE68" i="3"/>
  <c r="ER143" i="3"/>
  <c r="ER113" i="3"/>
  <c r="ER123" i="3"/>
  <c r="CY66" i="3"/>
  <c r="CY71" i="3"/>
  <c r="CV130" i="3"/>
  <c r="CV64" i="3" s="1"/>
  <c r="CY128" i="3"/>
  <c r="CY117" i="3"/>
  <c r="CY113" i="3"/>
  <c r="CX113" i="3"/>
  <c r="CX140" i="3"/>
  <c r="CX128" i="3"/>
  <c r="FP70" i="3"/>
  <c r="BE116" i="3"/>
  <c r="BE113" i="3"/>
  <c r="BE131" i="3"/>
  <c r="CY143" i="3"/>
  <c r="CY129" i="3"/>
  <c r="CY69" i="3"/>
  <c r="CY144" i="3"/>
  <c r="BC57" i="3"/>
  <c r="BC58" i="3"/>
  <c r="BC59" i="3"/>
  <c r="BC60" i="3"/>
  <c r="BC56" i="3"/>
  <c r="BC136" i="3"/>
  <c r="BC135" i="3"/>
  <c r="BC132" i="3"/>
  <c r="BC133" i="3"/>
  <c r="BC134" i="3"/>
  <c r="DV18" i="3"/>
  <c r="DV30" i="3"/>
  <c r="DV27" i="3"/>
  <c r="DV15" i="3"/>
  <c r="DV16" i="3" s="1"/>
  <c r="DV65" i="3"/>
  <c r="DV71" i="3" s="1"/>
  <c r="DV80" i="3"/>
  <c r="DV76" i="3"/>
  <c r="DV44" i="3"/>
  <c r="DV43" i="3"/>
  <c r="DV41" i="3"/>
  <c r="DV48" i="3"/>
  <c r="DV45" i="3"/>
  <c r="DV14" i="3"/>
  <c r="DV35" i="3"/>
  <c r="DV31" i="3"/>
  <c r="DV32" i="3" s="1"/>
  <c r="DV39" i="3"/>
  <c r="DV19" i="3"/>
  <c r="DV28" i="3"/>
  <c r="DV29" i="3"/>
  <c r="DV21" i="3"/>
  <c r="DV22" i="3" s="1"/>
  <c r="DV13" i="3"/>
  <c r="DV73" i="3"/>
  <c r="DV97" i="3"/>
  <c r="DV77" i="3"/>
  <c r="DV20" i="3"/>
  <c r="DV42" i="3"/>
  <c r="DV72" i="3"/>
  <c r="DV47" i="3"/>
  <c r="DV10" i="3"/>
  <c r="DV141" i="3" s="1"/>
  <c r="DV33" i="3"/>
  <c r="DV40" i="3"/>
  <c r="DV38" i="3"/>
  <c r="DV75" i="3"/>
  <c r="DV81" i="3"/>
  <c r="DV86" i="3"/>
  <c r="DV83" i="3"/>
  <c r="DV82" i="3"/>
  <c r="DV85" i="3"/>
  <c r="DV84" i="3"/>
  <c r="DW84" i="3"/>
  <c r="DW83" i="3"/>
  <c r="DW81" i="3"/>
  <c r="DW85" i="3"/>
  <c r="DW86" i="3"/>
  <c r="DW82" i="3"/>
  <c r="DW80" i="3"/>
  <c r="DW72" i="3"/>
  <c r="DW65" i="3"/>
  <c r="DW69" i="3" s="1"/>
  <c r="DW97" i="3"/>
  <c r="DW35" i="3"/>
  <c r="DW76" i="3"/>
  <c r="DW47" i="3"/>
  <c r="DW31" i="3"/>
  <c r="DW32" i="3" s="1"/>
  <c r="DW41" i="3"/>
  <c r="DW33" i="3"/>
  <c r="DW40" i="3"/>
  <c r="DW38" i="3"/>
  <c r="DW44" i="3"/>
  <c r="DW18" i="3"/>
  <c r="DW20" i="3"/>
  <c r="DW30" i="3"/>
  <c r="DW28" i="3"/>
  <c r="DW21" i="3"/>
  <c r="DW22" i="3" s="1"/>
  <c r="DW75" i="3"/>
  <c r="DW73" i="3"/>
  <c r="DW77" i="3"/>
  <c r="DW13" i="3"/>
  <c r="DW48" i="3"/>
  <c r="DW45" i="3"/>
  <c r="DW15" i="3"/>
  <c r="DW16" i="3" s="1"/>
  <c r="DW10" i="3"/>
  <c r="DW139" i="3" s="1"/>
  <c r="DW39" i="3"/>
  <c r="DW42" i="3"/>
  <c r="DW14" i="3"/>
  <c r="DW29" i="3"/>
  <c r="DW27" i="3"/>
  <c r="DW19" i="3"/>
  <c r="DW43" i="3"/>
  <c r="ET28" i="3"/>
  <c r="ET47" i="3"/>
  <c r="ET72" i="3"/>
  <c r="ET41" i="3"/>
  <c r="ET29" i="3"/>
  <c r="ET19" i="3"/>
  <c r="ET39" i="3"/>
  <c r="ET44" i="3"/>
  <c r="ET20" i="3"/>
  <c r="ET48" i="3"/>
  <c r="ET33" i="3"/>
  <c r="ET30" i="3"/>
  <c r="ET75" i="3"/>
  <c r="ET35" i="3"/>
  <c r="ET97" i="3"/>
  <c r="ET21" i="3"/>
  <c r="ET22" i="3" s="1"/>
  <c r="ET40" i="3"/>
  <c r="ET13" i="3"/>
  <c r="ET73" i="3"/>
  <c r="ET27" i="3"/>
  <c r="ET18" i="3"/>
  <c r="ET15" i="3"/>
  <c r="ET16" i="3" s="1"/>
  <c r="ET45" i="3"/>
  <c r="ET14" i="3"/>
  <c r="ET10" i="3"/>
  <c r="ET141" i="3" s="1"/>
  <c r="ET42" i="3"/>
  <c r="ET76" i="3"/>
  <c r="ET31" i="3"/>
  <c r="ET32" i="3" s="1"/>
  <c r="ET77" i="3"/>
  <c r="ET38" i="3"/>
  <c r="ET65" i="3"/>
  <c r="ET66" i="3" s="1"/>
  <c r="ET80" i="3"/>
  <c r="ET43" i="3"/>
  <c r="ET81" i="3"/>
  <c r="ET84" i="3"/>
  <c r="ET86" i="3"/>
  <c r="ET85" i="3"/>
  <c r="ET82" i="3"/>
  <c r="ET83" i="3"/>
  <c r="ER128" i="3"/>
  <c r="ER131" i="3"/>
  <c r="ER140" i="3"/>
  <c r="ER67" i="3"/>
  <c r="FP69" i="3"/>
  <c r="FP66" i="3"/>
  <c r="EQ137" i="3"/>
  <c r="EQ55" i="3" s="1"/>
  <c r="DT56" i="3"/>
  <c r="DT134" i="3"/>
  <c r="DT57" i="3"/>
  <c r="DT59" i="3"/>
  <c r="DT135" i="3"/>
  <c r="DT60" i="3"/>
  <c r="DT58" i="3"/>
  <c r="DT133" i="3"/>
  <c r="DT132" i="3"/>
  <c r="DT136" i="3"/>
  <c r="CZ44" i="3"/>
  <c r="CZ41" i="3"/>
  <c r="CZ39" i="3"/>
  <c r="CZ20" i="3"/>
  <c r="CZ73" i="3"/>
  <c r="CZ27" i="3"/>
  <c r="CZ30" i="3"/>
  <c r="CZ19" i="3"/>
  <c r="CZ43" i="3"/>
  <c r="CZ80" i="3"/>
  <c r="CZ38" i="3"/>
  <c r="CZ15" i="3"/>
  <c r="CZ16" i="3" s="1"/>
  <c r="CZ76" i="3"/>
  <c r="CZ72" i="3"/>
  <c r="CZ40" i="3"/>
  <c r="CZ13" i="3"/>
  <c r="CZ77" i="3"/>
  <c r="CZ47" i="3"/>
  <c r="CZ42" i="3"/>
  <c r="CZ21" i="3"/>
  <c r="CZ22" i="3" s="1"/>
  <c r="CZ29" i="3"/>
  <c r="CZ97" i="3"/>
  <c r="CZ33" i="3"/>
  <c r="CZ14" i="3"/>
  <c r="CZ28" i="3"/>
  <c r="CZ45" i="3"/>
  <c r="CZ10" i="3"/>
  <c r="CZ131" i="3" s="1"/>
  <c r="CZ48" i="3"/>
  <c r="CZ31" i="3"/>
  <c r="CZ32" i="3" s="1"/>
  <c r="CZ75" i="3"/>
  <c r="CZ65" i="3"/>
  <c r="CZ71" i="3" s="1"/>
  <c r="CZ18" i="3"/>
  <c r="CZ17" i="16" s="1"/>
  <c r="CZ35" i="3"/>
  <c r="CZ85" i="3"/>
  <c r="CZ82" i="3"/>
  <c r="CZ84" i="3"/>
  <c r="CZ81" i="3"/>
  <c r="CZ86" i="3"/>
  <c r="CZ83" i="3"/>
  <c r="EQ142" i="3"/>
  <c r="CA12" i="3"/>
  <c r="CA17" i="3"/>
  <c r="CC21" i="3"/>
  <c r="CC22" i="3" s="1"/>
  <c r="CC45" i="3"/>
  <c r="CC27" i="3"/>
  <c r="CC10" i="3"/>
  <c r="CC116" i="3" s="1"/>
  <c r="CC97" i="3"/>
  <c r="CC14" i="3"/>
  <c r="CC42" i="3"/>
  <c r="CC33" i="3"/>
  <c r="CC75" i="3"/>
  <c r="CC80" i="3"/>
  <c r="CC77" i="3"/>
  <c r="CC19" i="3"/>
  <c r="CC13" i="3"/>
  <c r="CC48" i="3"/>
  <c r="CC65" i="3"/>
  <c r="CC70" i="3" s="1"/>
  <c r="CC38" i="3"/>
  <c r="CC43" i="3"/>
  <c r="CC15" i="3"/>
  <c r="CC16" i="3" s="1"/>
  <c r="CC18" i="3"/>
  <c r="CC17" i="16" s="1"/>
  <c r="CC72" i="3"/>
  <c r="CC28" i="3"/>
  <c r="CC40" i="3"/>
  <c r="CC31" i="3"/>
  <c r="CC32" i="3" s="1"/>
  <c r="CC44" i="3"/>
  <c r="CC20" i="3"/>
  <c r="CC30" i="3"/>
  <c r="CC39" i="3"/>
  <c r="CC76" i="3"/>
  <c r="CC41" i="3"/>
  <c r="CC73" i="3"/>
  <c r="CC29" i="3"/>
  <c r="CC35" i="3"/>
  <c r="CC47" i="3"/>
  <c r="CC85" i="3"/>
  <c r="CC86" i="3"/>
  <c r="CC82" i="3"/>
  <c r="CC81" i="3"/>
  <c r="CC83" i="3"/>
  <c r="CC84" i="3"/>
  <c r="CX70" i="3"/>
  <c r="BF110" i="3"/>
  <c r="BF9" i="3" s="1"/>
  <c r="CX22" i="3"/>
  <c r="CU20" i="16"/>
  <c r="FP71" i="3"/>
  <c r="CB77" i="3"/>
  <c r="CB47" i="3"/>
  <c r="CB44" i="3"/>
  <c r="CB10" i="3"/>
  <c r="CB140" i="3" s="1"/>
  <c r="CB40" i="3"/>
  <c r="CB38" i="3"/>
  <c r="CB14" i="3"/>
  <c r="CB73" i="3"/>
  <c r="CB21" i="3"/>
  <c r="CB22" i="3" s="1"/>
  <c r="CB19" i="3"/>
  <c r="CB31" i="3"/>
  <c r="CB32" i="3" s="1"/>
  <c r="CB29" i="3"/>
  <c r="CB42" i="3"/>
  <c r="CB97" i="3"/>
  <c r="CB75" i="3"/>
  <c r="CB13" i="3"/>
  <c r="CB30" i="3"/>
  <c r="CB33" i="3"/>
  <c r="CB48" i="3"/>
  <c r="CB45" i="3"/>
  <c r="CB76" i="3"/>
  <c r="CB28" i="3"/>
  <c r="CB65" i="3"/>
  <c r="CB67" i="3" s="1"/>
  <c r="CB39" i="3"/>
  <c r="CB15" i="3"/>
  <c r="CB16" i="3" s="1"/>
  <c r="CB41" i="3"/>
  <c r="CB20" i="3"/>
  <c r="CB18" i="3"/>
  <c r="CB17" i="16" s="1"/>
  <c r="CB43" i="3"/>
  <c r="CB27" i="3"/>
  <c r="CB80" i="3"/>
  <c r="CB72" i="3"/>
  <c r="CB35" i="3"/>
  <c r="CB85" i="3"/>
  <c r="CB81" i="3"/>
  <c r="CB84" i="3"/>
  <c r="CB83" i="3"/>
  <c r="CB86" i="3"/>
  <c r="CB82" i="3"/>
  <c r="EO130" i="3"/>
  <c r="ES48" i="3"/>
  <c r="ES43" i="3"/>
  <c r="ES40" i="3"/>
  <c r="ES39" i="3"/>
  <c r="ES30" i="3"/>
  <c r="ES27" i="3"/>
  <c r="ES14" i="3"/>
  <c r="ES29" i="3"/>
  <c r="ES18" i="3"/>
  <c r="ES75" i="3"/>
  <c r="ES45" i="3"/>
  <c r="ES20" i="3"/>
  <c r="ES65" i="3"/>
  <c r="ES66" i="3" s="1"/>
  <c r="ES38" i="3"/>
  <c r="ES35" i="3"/>
  <c r="ES72" i="3"/>
  <c r="ES44" i="3"/>
  <c r="ES41" i="3"/>
  <c r="ES73" i="3"/>
  <c r="ES21" i="3"/>
  <c r="ES22" i="3" s="1"/>
  <c r="ES42" i="3"/>
  <c r="ES31" i="3"/>
  <c r="ES32" i="3" s="1"/>
  <c r="ES28" i="3"/>
  <c r="ES13" i="3"/>
  <c r="ES33" i="3"/>
  <c r="ES19" i="3"/>
  <c r="ES10" i="3"/>
  <c r="ES140" i="3" s="1"/>
  <c r="ES15" i="3"/>
  <c r="ES16" i="3" s="1"/>
  <c r="ES80" i="3"/>
  <c r="ES76" i="3"/>
  <c r="ES97" i="3"/>
  <c r="ES77" i="3"/>
  <c r="ES47" i="3"/>
  <c r="ES82" i="3"/>
  <c r="ES84" i="3"/>
  <c r="ES86" i="3"/>
  <c r="ES81" i="3"/>
  <c r="ES85" i="3"/>
  <c r="ES83" i="3"/>
  <c r="FQ31" i="3"/>
  <c r="FQ32" i="3" s="1"/>
  <c r="FQ42" i="3"/>
  <c r="FQ39" i="3"/>
  <c r="FQ80" i="3"/>
  <c r="FQ77" i="3"/>
  <c r="FQ30" i="3"/>
  <c r="FQ28" i="3"/>
  <c r="FQ47" i="3"/>
  <c r="FQ35" i="3"/>
  <c r="FQ33" i="3"/>
  <c r="FQ65" i="3"/>
  <c r="FQ68" i="3" s="1"/>
  <c r="FQ75" i="3"/>
  <c r="FQ97" i="3"/>
  <c r="FQ13" i="3"/>
  <c r="FQ21" i="3"/>
  <c r="FQ22" i="3" s="1"/>
  <c r="FQ41" i="3"/>
  <c r="FQ38" i="3"/>
  <c r="FQ15" i="3"/>
  <c r="FQ16" i="3" s="1"/>
  <c r="FQ14" i="3"/>
  <c r="FQ29" i="3"/>
  <c r="FQ27" i="3"/>
  <c r="FQ40" i="3"/>
  <c r="FQ20" i="3"/>
  <c r="FQ76" i="3"/>
  <c r="FQ48" i="3"/>
  <c r="FQ19" i="3"/>
  <c r="FQ18" i="3"/>
  <c r="FQ10" i="3"/>
  <c r="FQ140" i="3" s="1"/>
  <c r="FQ73" i="3"/>
  <c r="FQ43" i="3"/>
  <c r="FQ72" i="3"/>
  <c r="FQ45" i="3"/>
  <c r="FQ44" i="3"/>
  <c r="FQ81" i="3"/>
  <c r="FQ86" i="3"/>
  <c r="FQ83" i="3"/>
  <c r="FQ82" i="3"/>
  <c r="FQ85" i="3"/>
  <c r="FQ84" i="3"/>
  <c r="B25" i="6"/>
  <c r="C25" i="6" s="1"/>
  <c r="BE96" i="16"/>
  <c r="BE99" i="16"/>
  <c r="BE36" i="16"/>
  <c r="BE98" i="16"/>
  <c r="BE97" i="16"/>
  <c r="BE95" i="16"/>
  <c r="FP101" i="16"/>
  <c r="CX101" i="16"/>
  <c r="DU101" i="16"/>
  <c r="BD101" i="16"/>
  <c r="ER101" i="16"/>
  <c r="FW6" i="16"/>
  <c r="EC6" i="16"/>
  <c r="EZ6" i="16"/>
  <c r="EU6" i="3"/>
  <c r="DA6" i="3"/>
  <c r="DA110" i="3" s="1"/>
  <c r="DA9" i="3" s="1"/>
  <c r="CD6" i="3"/>
  <c r="FR6" i="3"/>
  <c r="FR110" i="3" s="1"/>
  <c r="FR9" i="3" s="1"/>
  <c r="BG6" i="3"/>
  <c r="BG110" i="3" s="1"/>
  <c r="BG9" i="3" s="1"/>
  <c r="DX6" i="3"/>
  <c r="CY122" i="3" l="1"/>
  <c r="FO17" i="3"/>
  <c r="FP122" i="3"/>
  <c r="ER122" i="3"/>
  <c r="CX122" i="3"/>
  <c r="CX25" i="3" s="1"/>
  <c r="BE122" i="3"/>
  <c r="BE24" i="3" s="1"/>
  <c r="FO78" i="3"/>
  <c r="AK118" i="3"/>
  <c r="FM61" i="3"/>
  <c r="FM62" i="3"/>
  <c r="FM63" i="3"/>
  <c r="FM64" i="3"/>
  <c r="EO61" i="3"/>
  <c r="EO62" i="3"/>
  <c r="EO63" i="3"/>
  <c r="EO64" i="3"/>
  <c r="AG61" i="3"/>
  <c r="AG62" i="3"/>
  <c r="AG63" i="3"/>
  <c r="AG64" i="3"/>
  <c r="CV61" i="3"/>
  <c r="CV62" i="3"/>
  <c r="CV63" i="3"/>
  <c r="DS61" i="3"/>
  <c r="DS62" i="3"/>
  <c r="DS64" i="3"/>
  <c r="FR88" i="3"/>
  <c r="DA88" i="3"/>
  <c r="AJ88" i="3"/>
  <c r="AI70" i="3"/>
  <c r="BF88" i="3"/>
  <c r="BG88" i="3"/>
  <c r="AI125" i="3"/>
  <c r="AI131" i="3"/>
  <c r="AI128" i="3"/>
  <c r="AI121" i="3"/>
  <c r="AI118" i="3"/>
  <c r="AI138" i="3"/>
  <c r="AI144" i="3"/>
  <c r="AI141" i="3"/>
  <c r="AI126" i="3"/>
  <c r="AI140" i="3"/>
  <c r="AI113" i="3"/>
  <c r="AI143" i="3"/>
  <c r="AI120" i="3"/>
  <c r="AI123" i="3"/>
  <c r="AI119" i="3"/>
  <c r="AI114" i="3"/>
  <c r="AI129" i="3"/>
  <c r="AI124" i="3"/>
  <c r="AI139" i="3"/>
  <c r="AI117" i="3"/>
  <c r="AI66" i="3"/>
  <c r="BZ51" i="3"/>
  <c r="AI69" i="3"/>
  <c r="AI67" i="3"/>
  <c r="BZ54" i="3"/>
  <c r="AI68" i="3"/>
  <c r="AK129" i="3"/>
  <c r="AK140" i="3"/>
  <c r="AK117" i="3"/>
  <c r="AK125" i="3"/>
  <c r="AK139" i="3"/>
  <c r="AK124" i="3"/>
  <c r="AK119" i="3"/>
  <c r="AK128" i="3"/>
  <c r="AK116" i="3"/>
  <c r="AK138" i="3"/>
  <c r="AK113" i="3"/>
  <c r="AK144" i="3"/>
  <c r="AK143" i="3"/>
  <c r="AK141" i="3"/>
  <c r="AK121" i="3"/>
  <c r="AK126" i="3"/>
  <c r="AK131" i="3"/>
  <c r="AK114" i="3"/>
  <c r="FO49" i="3"/>
  <c r="DU79" i="3"/>
  <c r="AK71" i="3"/>
  <c r="AK66" i="3"/>
  <c r="AK123" i="3"/>
  <c r="AK68" i="3"/>
  <c r="DU51" i="3"/>
  <c r="AK67" i="3"/>
  <c r="AK69" i="3"/>
  <c r="BZ50" i="3"/>
  <c r="BZ53" i="3"/>
  <c r="BZ49" i="3"/>
  <c r="EQ25" i="3"/>
  <c r="BZ79" i="3"/>
  <c r="BG101" i="3"/>
  <c r="BG99" i="3"/>
  <c r="BG98" i="3"/>
  <c r="BG100" i="3"/>
  <c r="BG104" i="3"/>
  <c r="BG103" i="3"/>
  <c r="BG102" i="3"/>
  <c r="BG105" i="3"/>
  <c r="FR101" i="3"/>
  <c r="FR100" i="3"/>
  <c r="FR99" i="3"/>
  <c r="FR98" i="3"/>
  <c r="FR105" i="3"/>
  <c r="FR104" i="3"/>
  <c r="FR103" i="3"/>
  <c r="FR102" i="3"/>
  <c r="DA100" i="3"/>
  <c r="DA99" i="3"/>
  <c r="DA101" i="3"/>
  <c r="DA104" i="3"/>
  <c r="DA103" i="3"/>
  <c r="DA102" i="3"/>
  <c r="DA98" i="3"/>
  <c r="DA105" i="3"/>
  <c r="BF101" i="3"/>
  <c r="BF95" i="16" s="1"/>
  <c r="BF100" i="3"/>
  <c r="BF94" i="16" s="1"/>
  <c r="BF98" i="3"/>
  <c r="BC92" i="16" s="1"/>
  <c r="BF105" i="3"/>
  <c r="BF99" i="16" s="1"/>
  <c r="BF104" i="3"/>
  <c r="BF98" i="16" s="1"/>
  <c r="BF99" i="3"/>
  <c r="BC93" i="16" s="1"/>
  <c r="BF103" i="3"/>
  <c r="BF97" i="16" s="1"/>
  <c r="BF102" i="3"/>
  <c r="BF96" i="16" s="1"/>
  <c r="AJ100" i="3"/>
  <c r="AJ99" i="3"/>
  <c r="AJ98" i="3"/>
  <c r="AJ105" i="3"/>
  <c r="AJ104" i="3"/>
  <c r="AJ101" i="3"/>
  <c r="AJ103" i="3"/>
  <c r="AJ102" i="3"/>
  <c r="BF89" i="3"/>
  <c r="BC83" i="16" s="1"/>
  <c r="BF87" i="3"/>
  <c r="BC81" i="16" s="1"/>
  <c r="BF92" i="3"/>
  <c r="BC86" i="16" s="1"/>
  <c r="BF91" i="3"/>
  <c r="BC85" i="16" s="1"/>
  <c r="BF96" i="3"/>
  <c r="BC90" i="16" s="1"/>
  <c r="BF90" i="3"/>
  <c r="BC84" i="16" s="1"/>
  <c r="BF95" i="3"/>
  <c r="BC89" i="16" s="1"/>
  <c r="BF94" i="3"/>
  <c r="BC88" i="16" s="1"/>
  <c r="BF93" i="3"/>
  <c r="BC87" i="16" s="1"/>
  <c r="DA87" i="3"/>
  <c r="DA90" i="3"/>
  <c r="DA91" i="3"/>
  <c r="DA89" i="3"/>
  <c r="DA95" i="3"/>
  <c r="DA94" i="3"/>
  <c r="DA92" i="3"/>
  <c r="DA96" i="3"/>
  <c r="DA93" i="3"/>
  <c r="BG90" i="3"/>
  <c r="BG87" i="3"/>
  <c r="BG93" i="3"/>
  <c r="BG89" i="3"/>
  <c r="BG92" i="3"/>
  <c r="BG91" i="3"/>
  <c r="BG96" i="3"/>
  <c r="BG95" i="3"/>
  <c r="BG94" i="3"/>
  <c r="AJ89" i="3"/>
  <c r="AJ87" i="3"/>
  <c r="AJ93" i="3"/>
  <c r="AJ92" i="3"/>
  <c r="AJ91" i="3"/>
  <c r="AJ90" i="3"/>
  <c r="AJ96" i="3"/>
  <c r="AJ95" i="3"/>
  <c r="AJ94" i="3"/>
  <c r="FR90" i="3"/>
  <c r="FR89" i="3"/>
  <c r="FR87" i="3"/>
  <c r="FR92" i="3"/>
  <c r="FR91" i="3"/>
  <c r="FR95" i="3"/>
  <c r="FR93" i="3"/>
  <c r="FR96" i="3"/>
  <c r="FR94" i="3"/>
  <c r="AJ97" i="3"/>
  <c r="BZ17" i="3"/>
  <c r="DU50" i="3"/>
  <c r="DU53" i="3"/>
  <c r="DU54" i="3"/>
  <c r="DU49" i="3"/>
  <c r="DU23" i="3"/>
  <c r="DU17" i="3"/>
  <c r="FO51" i="3"/>
  <c r="FO53" i="3"/>
  <c r="BD133" i="3"/>
  <c r="FO50" i="3"/>
  <c r="FO54" i="3"/>
  <c r="EQ37" i="3"/>
  <c r="EQ36" i="3"/>
  <c r="CC120" i="3"/>
  <c r="AJ86" i="3"/>
  <c r="AJ41" i="3"/>
  <c r="AJ75" i="3"/>
  <c r="AJ77" i="3"/>
  <c r="AJ73" i="3"/>
  <c r="AJ72" i="3"/>
  <c r="AJ40" i="3"/>
  <c r="AJ30" i="3"/>
  <c r="AJ84" i="3"/>
  <c r="AJ82" i="3"/>
  <c r="AJ65" i="3"/>
  <c r="AJ42" i="3"/>
  <c r="AJ15" i="3"/>
  <c r="AJ16" i="3" s="1"/>
  <c r="AJ35" i="3"/>
  <c r="AJ31" i="3"/>
  <c r="AJ32" i="3" s="1"/>
  <c r="AJ80" i="3"/>
  <c r="AJ10" i="3"/>
  <c r="AJ43" i="3"/>
  <c r="AJ20" i="3"/>
  <c r="AJ33" i="3"/>
  <c r="AJ85" i="3"/>
  <c r="AJ44" i="3"/>
  <c r="AJ28" i="3"/>
  <c r="AJ18" i="3"/>
  <c r="AJ45" i="3"/>
  <c r="AJ13" i="3"/>
  <c r="AJ19" i="3"/>
  <c r="AJ83" i="3"/>
  <c r="AJ81" i="3"/>
  <c r="AJ47" i="3"/>
  <c r="AJ38" i="3"/>
  <c r="AJ21" i="3"/>
  <c r="AJ22" i="3" s="1"/>
  <c r="AJ27" i="3"/>
  <c r="AJ48" i="3"/>
  <c r="AJ39" i="3"/>
  <c r="AJ29" i="3"/>
  <c r="AJ14" i="3"/>
  <c r="AJ76" i="3"/>
  <c r="DU37" i="3"/>
  <c r="DU36" i="3"/>
  <c r="BD37" i="3"/>
  <c r="BD36" i="3"/>
  <c r="CA37" i="3"/>
  <c r="CA36" i="3"/>
  <c r="BZ36" i="3"/>
  <c r="BZ37" i="3"/>
  <c r="FQ131" i="3"/>
  <c r="FQ71" i="3"/>
  <c r="BD12" i="3"/>
  <c r="BD12" i="16" s="1"/>
  <c r="CA78" i="3"/>
  <c r="BZ25" i="3"/>
  <c r="BZ136" i="3"/>
  <c r="BZ58" i="3"/>
  <c r="BD49" i="3"/>
  <c r="CA25" i="3"/>
  <c r="CA23" i="3"/>
  <c r="FN130" i="3"/>
  <c r="CA26" i="3"/>
  <c r="EP130" i="3"/>
  <c r="FO58" i="3"/>
  <c r="BZ56" i="3"/>
  <c r="BZ134" i="3"/>
  <c r="BZ57" i="3"/>
  <c r="BZ60" i="3"/>
  <c r="BZ133" i="3"/>
  <c r="BZ132" i="3"/>
  <c r="BZ135" i="3"/>
  <c r="FO133" i="3"/>
  <c r="FO135" i="3"/>
  <c r="AH130" i="3"/>
  <c r="FO136" i="3"/>
  <c r="FO56" i="3"/>
  <c r="FO57" i="3"/>
  <c r="BE142" i="3"/>
  <c r="BE79" i="3" s="1"/>
  <c r="BE127" i="3"/>
  <c r="FO60" i="3"/>
  <c r="FO59" i="3"/>
  <c r="BD57" i="3"/>
  <c r="BD134" i="3"/>
  <c r="BD136" i="3"/>
  <c r="BD135" i="3"/>
  <c r="BD59" i="3"/>
  <c r="BD132" i="3"/>
  <c r="BD60" i="3"/>
  <c r="BD58" i="3"/>
  <c r="CY115" i="3"/>
  <c r="CY50" i="3" s="1"/>
  <c r="CW130" i="3"/>
  <c r="CW64" i="3" s="1"/>
  <c r="BD51" i="3"/>
  <c r="CY112" i="3"/>
  <c r="CY12" i="3" s="1"/>
  <c r="CX127" i="3"/>
  <c r="BB130" i="3"/>
  <c r="ER115" i="3"/>
  <c r="ER50" i="3" s="1"/>
  <c r="BY130" i="3"/>
  <c r="BY64" i="3" s="1"/>
  <c r="DU25" i="3"/>
  <c r="BZ23" i="3"/>
  <c r="BZ26" i="3"/>
  <c r="ER137" i="3"/>
  <c r="ER55" i="3" s="1"/>
  <c r="ER56" i="3" s="1"/>
  <c r="ER127" i="3"/>
  <c r="DU24" i="3"/>
  <c r="CY127" i="3"/>
  <c r="FP127" i="3"/>
  <c r="CY137" i="3"/>
  <c r="CY55" i="3" s="1"/>
  <c r="CY60" i="3" s="1"/>
  <c r="BD53" i="3"/>
  <c r="BD50" i="3"/>
  <c r="BD26" i="3"/>
  <c r="BD54" i="3"/>
  <c r="CA54" i="3"/>
  <c r="BD24" i="3"/>
  <c r="FO132" i="3"/>
  <c r="BD23" i="3"/>
  <c r="BD78" i="3"/>
  <c r="CB125" i="3"/>
  <c r="CY25" i="3"/>
  <c r="DV69" i="3"/>
  <c r="DV66" i="3"/>
  <c r="DU134" i="3"/>
  <c r="BE112" i="3"/>
  <c r="BE12" i="3" s="1"/>
  <c r="BE12" i="16" s="1"/>
  <c r="ER112" i="3"/>
  <c r="ER12" i="3" s="1"/>
  <c r="CX112" i="3"/>
  <c r="CX12" i="3" s="1"/>
  <c r="ER142" i="3"/>
  <c r="ER78" i="3" s="1"/>
  <c r="CX137" i="3"/>
  <c r="CX55" i="3" s="1"/>
  <c r="CX58" i="3" s="1"/>
  <c r="FP115" i="3"/>
  <c r="FP53" i="3" s="1"/>
  <c r="ER25" i="3"/>
  <c r="BE137" i="3"/>
  <c r="BE55" i="3" s="1"/>
  <c r="BE59" i="3" s="1"/>
  <c r="FP23" i="3"/>
  <c r="FP142" i="3"/>
  <c r="FP78" i="3" s="1"/>
  <c r="CX115" i="3"/>
  <c r="CX54" i="3" s="1"/>
  <c r="CA53" i="3"/>
  <c r="EQ23" i="3"/>
  <c r="CA50" i="3"/>
  <c r="CA58" i="3"/>
  <c r="CA49" i="3"/>
  <c r="CC114" i="3"/>
  <c r="CA51" i="3"/>
  <c r="CC138" i="3"/>
  <c r="CA57" i="3"/>
  <c r="CA56" i="3"/>
  <c r="CA60" i="3"/>
  <c r="EQ26" i="3"/>
  <c r="CA132" i="3"/>
  <c r="DV70" i="3"/>
  <c r="CA135" i="3"/>
  <c r="CA136" i="3"/>
  <c r="BE115" i="3"/>
  <c r="BE51" i="3" s="1"/>
  <c r="CA134" i="3"/>
  <c r="CA133" i="3"/>
  <c r="EQ79" i="3"/>
  <c r="EQ78" i="3"/>
  <c r="EQ17" i="3"/>
  <c r="EQ12" i="3"/>
  <c r="FO24" i="3"/>
  <c r="FO23" i="3"/>
  <c r="FO26" i="3"/>
  <c r="FO25" i="3"/>
  <c r="EQ53" i="3"/>
  <c r="EQ49" i="3"/>
  <c r="EQ54" i="3"/>
  <c r="EQ52" i="3"/>
  <c r="EQ51" i="3"/>
  <c r="EQ50" i="3"/>
  <c r="CC141" i="3"/>
  <c r="CZ69" i="3"/>
  <c r="CC140" i="3"/>
  <c r="DV128" i="3"/>
  <c r="DV120" i="3"/>
  <c r="CC124" i="3"/>
  <c r="DV125" i="3"/>
  <c r="FQ69" i="3"/>
  <c r="CC117" i="3"/>
  <c r="DV143" i="3"/>
  <c r="CC128" i="3"/>
  <c r="CC126" i="3"/>
  <c r="CC129" i="3"/>
  <c r="DV124" i="3"/>
  <c r="DV139" i="3"/>
  <c r="CB69" i="3"/>
  <c r="CC118" i="3"/>
  <c r="CZ121" i="3"/>
  <c r="FP137" i="3"/>
  <c r="FP55" i="3" s="1"/>
  <c r="FP56" i="3" s="1"/>
  <c r="CZ70" i="3"/>
  <c r="DV126" i="3"/>
  <c r="DU59" i="3"/>
  <c r="DU135" i="3"/>
  <c r="DU57" i="3"/>
  <c r="DU132" i="3"/>
  <c r="DU56" i="3"/>
  <c r="DU136" i="3"/>
  <c r="DU58" i="3"/>
  <c r="DU133" i="3"/>
  <c r="ES71" i="3"/>
  <c r="ES125" i="3"/>
  <c r="CC123" i="3"/>
  <c r="CC143" i="3"/>
  <c r="ES124" i="3"/>
  <c r="CZ118" i="3"/>
  <c r="CB119" i="3"/>
  <c r="CC119" i="3"/>
  <c r="CC139" i="3"/>
  <c r="CB118" i="3"/>
  <c r="ES118" i="3"/>
  <c r="CZ119" i="3"/>
  <c r="ES123" i="3"/>
  <c r="CZ138" i="3"/>
  <c r="ET69" i="3"/>
  <c r="ET123" i="3"/>
  <c r="FQ114" i="3"/>
  <c r="FQ128" i="3"/>
  <c r="FQ118" i="3"/>
  <c r="ES117" i="3"/>
  <c r="ES129" i="3"/>
  <c r="FQ119" i="3"/>
  <c r="ES141" i="3"/>
  <c r="ES126" i="3"/>
  <c r="CB123" i="3"/>
  <c r="CC68" i="3"/>
  <c r="CC67" i="3"/>
  <c r="CZ66" i="3"/>
  <c r="DV129" i="3"/>
  <c r="FP112" i="3"/>
  <c r="ES116" i="3"/>
  <c r="CZ68" i="3"/>
  <c r="ES128" i="3"/>
  <c r="ES138" i="3"/>
  <c r="CZ141" i="3"/>
  <c r="ES131" i="3"/>
  <c r="ES113" i="3"/>
  <c r="ES119" i="3"/>
  <c r="CC69" i="3"/>
  <c r="CZ67" i="3"/>
  <c r="DV131" i="3"/>
  <c r="DV118" i="3"/>
  <c r="ES144" i="3"/>
  <c r="ES114" i="3"/>
  <c r="BC130" i="3"/>
  <c r="FQ144" i="3"/>
  <c r="FQ143" i="3"/>
  <c r="FQ139" i="3"/>
  <c r="CB129" i="3"/>
  <c r="CB121" i="3"/>
  <c r="ET129" i="3"/>
  <c r="ET71" i="3"/>
  <c r="CY142" i="3"/>
  <c r="FQ66" i="3"/>
  <c r="FQ129" i="3"/>
  <c r="FQ67" i="3"/>
  <c r="CB126" i="3"/>
  <c r="CC113" i="3"/>
  <c r="CC131" i="3"/>
  <c r="CC66" i="3"/>
  <c r="CZ113" i="3"/>
  <c r="CZ116" i="3"/>
  <c r="ET139" i="3"/>
  <c r="DW117" i="3"/>
  <c r="DV68" i="3"/>
  <c r="DV113" i="3"/>
  <c r="DV67" i="3"/>
  <c r="FQ120" i="3"/>
  <c r="FQ138" i="3"/>
  <c r="FQ117" i="3"/>
  <c r="ET121" i="3"/>
  <c r="DW128" i="3"/>
  <c r="CB124" i="3"/>
  <c r="CB116" i="3"/>
  <c r="FQ121" i="3"/>
  <c r="FQ70" i="3"/>
  <c r="FQ116" i="3"/>
  <c r="CB138" i="3"/>
  <c r="CB117" i="3"/>
  <c r="CC121" i="3"/>
  <c r="CC125" i="3"/>
  <c r="CC144" i="3"/>
  <c r="CZ140" i="3"/>
  <c r="CZ143" i="3"/>
  <c r="ET113" i="3"/>
  <c r="DW126" i="3"/>
  <c r="FQ126" i="3"/>
  <c r="FQ123" i="3"/>
  <c r="FQ124" i="3"/>
  <c r="CB120" i="3"/>
  <c r="CB128" i="3"/>
  <c r="CZ124" i="3"/>
  <c r="CZ114" i="3"/>
  <c r="CZ117" i="3"/>
  <c r="CB139" i="3"/>
  <c r="ET67" i="3"/>
  <c r="DV119" i="3"/>
  <c r="DV117" i="3"/>
  <c r="BF38" i="3"/>
  <c r="BF36" i="16" s="1"/>
  <c r="BF44" i="3"/>
  <c r="BC39" i="16" s="1"/>
  <c r="BF20" i="3"/>
  <c r="BC19" i="16" s="1"/>
  <c r="BF14" i="3"/>
  <c r="BC14" i="16" s="1"/>
  <c r="BF28" i="3"/>
  <c r="BF41" i="3"/>
  <c r="BF65" i="3"/>
  <c r="BF68" i="3" s="1"/>
  <c r="BF13" i="3"/>
  <c r="BC13" i="16" s="1"/>
  <c r="BF80" i="3"/>
  <c r="BC74" i="16" s="1"/>
  <c r="BF21" i="3"/>
  <c r="BF29" i="3"/>
  <c r="BC27" i="16" s="1"/>
  <c r="BF27" i="3"/>
  <c r="BF39" i="3"/>
  <c r="BC37" i="16" s="1"/>
  <c r="BF97" i="3"/>
  <c r="BC91" i="16" s="1"/>
  <c r="BF76" i="3"/>
  <c r="BF43" i="3"/>
  <c r="BC38" i="16" s="1"/>
  <c r="BF19" i="3"/>
  <c r="BC18" i="16" s="1"/>
  <c r="BF40" i="3"/>
  <c r="BF45" i="3"/>
  <c r="BF48" i="3"/>
  <c r="BF72" i="3"/>
  <c r="BF73" i="3"/>
  <c r="BF10" i="3"/>
  <c r="BF138" i="3" s="1"/>
  <c r="BF42" i="3"/>
  <c r="BF75" i="3"/>
  <c r="BC69" i="16" s="1"/>
  <c r="BF30" i="3"/>
  <c r="BC28" i="16" s="1"/>
  <c r="BF15" i="3"/>
  <c r="BF16" i="3" s="1"/>
  <c r="BF33" i="3"/>
  <c r="BF47" i="3"/>
  <c r="BC41" i="16" s="1"/>
  <c r="BF18" i="3"/>
  <c r="BF17" i="16" s="1"/>
  <c r="BF31" i="3"/>
  <c r="BF32" i="3" s="1"/>
  <c r="BC30" i="16" s="1"/>
  <c r="BF77" i="3"/>
  <c r="BC71" i="16" s="1"/>
  <c r="BF35" i="3"/>
  <c r="BC33" i="16" s="1"/>
  <c r="BF83" i="3"/>
  <c r="BC77" i="16" s="1"/>
  <c r="BF84" i="3"/>
  <c r="BC78" i="16" s="1"/>
  <c r="BF82" i="3"/>
  <c r="BC76" i="16" s="1"/>
  <c r="BF85" i="3"/>
  <c r="BC79" i="16" s="1"/>
  <c r="BF86" i="3"/>
  <c r="BC80" i="16" s="1"/>
  <c r="BF81" i="3"/>
  <c r="BC75" i="16" s="1"/>
  <c r="EU110" i="3"/>
  <c r="EU9" i="3" s="1"/>
  <c r="CB143" i="3"/>
  <c r="CB68" i="3"/>
  <c r="CB71" i="3"/>
  <c r="BC9" i="16"/>
  <c r="CZ144" i="3"/>
  <c r="CZ120" i="3"/>
  <c r="CZ128" i="3"/>
  <c r="ET131" i="3"/>
  <c r="ET114" i="3"/>
  <c r="ET70" i="3"/>
  <c r="DW119" i="3"/>
  <c r="DW123" i="3"/>
  <c r="DW125" i="3"/>
  <c r="DV116" i="3"/>
  <c r="DV144" i="3"/>
  <c r="FQ125" i="3"/>
  <c r="FQ113" i="3"/>
  <c r="FQ141" i="3"/>
  <c r="ES120" i="3"/>
  <c r="ES143" i="3"/>
  <c r="ES121" i="3"/>
  <c r="ES139" i="3"/>
  <c r="CB141" i="3"/>
  <c r="CB144" i="3"/>
  <c r="CB114" i="3"/>
  <c r="CC71" i="3"/>
  <c r="CZ139" i="3"/>
  <c r="CZ126" i="3"/>
  <c r="CZ125" i="3"/>
  <c r="ET117" i="3"/>
  <c r="ET118" i="3"/>
  <c r="ET125" i="3"/>
  <c r="DW131" i="3"/>
  <c r="DW141" i="3"/>
  <c r="DW143" i="3"/>
  <c r="DV138" i="3"/>
  <c r="DV140" i="3"/>
  <c r="DV123" i="3"/>
  <c r="DW116" i="3"/>
  <c r="DW118" i="3"/>
  <c r="DA65" i="3"/>
  <c r="DA71" i="3" s="1"/>
  <c r="DA10" i="3"/>
  <c r="DA131" i="3" s="1"/>
  <c r="DA40" i="3"/>
  <c r="DA42" i="3"/>
  <c r="DA76" i="3"/>
  <c r="DA77" i="3"/>
  <c r="DA30" i="3"/>
  <c r="DA41" i="3"/>
  <c r="DA13" i="3"/>
  <c r="DA38" i="3"/>
  <c r="DA97" i="3"/>
  <c r="DA44" i="3"/>
  <c r="DA72" i="3"/>
  <c r="DA43" i="3"/>
  <c r="DA15" i="3"/>
  <c r="DA16" i="3" s="1"/>
  <c r="DA31" i="3"/>
  <c r="DA32" i="3" s="1"/>
  <c r="DA45" i="3"/>
  <c r="DA14" i="3"/>
  <c r="DA29" i="3"/>
  <c r="DA48" i="3"/>
  <c r="DA19" i="3"/>
  <c r="DA20" i="3"/>
  <c r="DA73" i="3"/>
  <c r="DA80" i="3"/>
  <c r="DA28" i="3"/>
  <c r="DA39" i="3"/>
  <c r="DA35" i="3"/>
  <c r="DA47" i="3"/>
  <c r="DA27" i="3"/>
  <c r="DA18" i="3"/>
  <c r="DA17" i="16" s="1"/>
  <c r="DA33" i="3"/>
  <c r="DA75" i="3"/>
  <c r="DA21" i="3"/>
  <c r="DA22" i="3" s="1"/>
  <c r="DA83" i="3"/>
  <c r="DA86" i="3"/>
  <c r="DA82" i="3"/>
  <c r="DA85" i="3"/>
  <c r="DA81" i="3"/>
  <c r="DA84" i="3"/>
  <c r="ET126" i="3"/>
  <c r="ET124" i="3"/>
  <c r="ET128" i="3"/>
  <c r="DW140" i="3"/>
  <c r="DW68" i="3"/>
  <c r="DW71" i="3"/>
  <c r="BG80" i="3"/>
  <c r="BG35" i="3"/>
  <c r="BG41" i="3"/>
  <c r="BG10" i="3"/>
  <c r="BG117" i="3" s="1"/>
  <c r="BG65" i="3"/>
  <c r="BG69" i="3" s="1"/>
  <c r="BG31" i="3"/>
  <c r="BG32" i="3" s="1"/>
  <c r="BG20" i="3"/>
  <c r="BG27" i="3"/>
  <c r="BG39" i="3"/>
  <c r="BG18" i="3"/>
  <c r="BG17" i="16" s="1"/>
  <c r="BG14" i="3"/>
  <c r="BG29" i="3"/>
  <c r="BG47" i="3"/>
  <c r="BG75" i="3"/>
  <c r="BG72" i="3"/>
  <c r="BG48" i="3"/>
  <c r="BG15" i="3"/>
  <c r="BG16" i="3" s="1"/>
  <c r="BG33" i="3"/>
  <c r="BG13" i="3"/>
  <c r="BG19" i="3"/>
  <c r="BG77" i="3"/>
  <c r="BG30" i="3"/>
  <c r="BG28" i="3"/>
  <c r="BG45" i="3"/>
  <c r="BG21" i="3"/>
  <c r="BG22" i="3" s="1"/>
  <c r="BG73" i="3"/>
  <c r="BG76" i="3"/>
  <c r="BG44" i="3"/>
  <c r="BG43" i="3"/>
  <c r="BG42" i="3"/>
  <c r="BG97" i="3"/>
  <c r="BG38" i="3"/>
  <c r="BG40" i="3"/>
  <c r="BG82" i="3"/>
  <c r="BG85" i="3"/>
  <c r="BG81" i="3"/>
  <c r="BG83" i="3"/>
  <c r="BG84" i="3"/>
  <c r="BG86" i="3"/>
  <c r="ES69" i="3"/>
  <c r="ET138" i="3"/>
  <c r="ET68" i="3"/>
  <c r="ET116" i="3"/>
  <c r="DW113" i="3"/>
  <c r="DW66" i="3"/>
  <c r="DW121" i="3"/>
  <c r="DX110" i="3"/>
  <c r="DX9" i="3" s="1"/>
  <c r="ES70" i="3"/>
  <c r="CX79" i="3"/>
  <c r="CX78" i="3"/>
  <c r="CB70" i="3"/>
  <c r="EQ56" i="3"/>
  <c r="EQ59" i="3"/>
  <c r="EQ136" i="3"/>
  <c r="EQ58" i="3"/>
  <c r="EQ57" i="3"/>
  <c r="EQ60" i="3"/>
  <c r="EQ134" i="3"/>
  <c r="EQ135" i="3"/>
  <c r="EQ132" i="3"/>
  <c r="EQ133" i="3"/>
  <c r="ET119" i="3"/>
  <c r="ET140" i="3"/>
  <c r="DW67" i="3"/>
  <c r="DW144" i="3"/>
  <c r="DW138" i="3"/>
  <c r="DW70" i="3"/>
  <c r="ES67" i="3"/>
  <c r="FR40" i="3"/>
  <c r="FR65" i="3"/>
  <c r="FR67" i="3" s="1"/>
  <c r="FR73" i="3"/>
  <c r="FR44" i="3"/>
  <c r="FR35" i="3"/>
  <c r="FR41" i="3"/>
  <c r="FR14" i="3"/>
  <c r="FR21" i="3"/>
  <c r="FR22" i="3" s="1"/>
  <c r="FR18" i="3"/>
  <c r="FR30" i="3"/>
  <c r="FR72" i="3"/>
  <c r="FR43" i="3"/>
  <c r="FR80" i="3"/>
  <c r="FR77" i="3"/>
  <c r="FR97" i="3"/>
  <c r="FR47" i="3"/>
  <c r="FR31" i="3"/>
  <c r="FR32" i="3" s="1"/>
  <c r="FR42" i="3"/>
  <c r="FR48" i="3"/>
  <c r="FR29" i="3"/>
  <c r="FR38" i="3"/>
  <c r="FR19" i="3"/>
  <c r="FR33" i="3"/>
  <c r="FR76" i="3"/>
  <c r="FR45" i="3"/>
  <c r="FR10" i="3"/>
  <c r="FR141" i="3" s="1"/>
  <c r="FR28" i="3"/>
  <c r="FR13" i="3"/>
  <c r="FR39" i="3"/>
  <c r="FR20" i="3"/>
  <c r="FR15" i="3"/>
  <c r="FR16" i="3" s="1"/>
  <c r="FR27" i="3"/>
  <c r="FR75" i="3"/>
  <c r="FR82" i="3"/>
  <c r="FR85" i="3"/>
  <c r="FR83" i="3"/>
  <c r="FR81" i="3"/>
  <c r="FR86" i="3"/>
  <c r="FR84" i="3"/>
  <c r="CB66" i="3"/>
  <c r="CD110" i="3"/>
  <c r="CD9" i="3" s="1"/>
  <c r="ES68" i="3"/>
  <c r="CB131" i="3"/>
  <c r="CB113" i="3"/>
  <c r="CZ129" i="3"/>
  <c r="CZ123" i="3"/>
  <c r="DT130" i="3"/>
  <c r="DT63" i="3" s="1"/>
  <c r="ET143" i="3"/>
  <c r="ET144" i="3"/>
  <c r="ET120" i="3"/>
  <c r="DW124" i="3"/>
  <c r="DW120" i="3"/>
  <c r="DW114" i="3"/>
  <c r="DW129" i="3"/>
  <c r="DV121" i="3"/>
  <c r="DV114" i="3"/>
  <c r="B26" i="6"/>
  <c r="C26" i="6" s="1"/>
  <c r="FQ101" i="16"/>
  <c r="ES101" i="16"/>
  <c r="BE101" i="16"/>
  <c r="CB101" i="16"/>
  <c r="DV101" i="16"/>
  <c r="FX6" i="16"/>
  <c r="FA6" i="16"/>
  <c r="DY6" i="3"/>
  <c r="BH6" i="3"/>
  <c r="BH110" i="3" s="1"/>
  <c r="BH9" i="3" s="1"/>
  <c r="FS6" i="3"/>
  <c r="FS110" i="3" s="1"/>
  <c r="FS9" i="3" s="1"/>
  <c r="CE6" i="3"/>
  <c r="DB6" i="3"/>
  <c r="EV6" i="3"/>
  <c r="ER53" i="3" l="1"/>
  <c r="CB122" i="3"/>
  <c r="DW122" i="3"/>
  <c r="ET122" i="3"/>
  <c r="AI122" i="3"/>
  <c r="AI25" i="3" s="1"/>
  <c r="ES122" i="3"/>
  <c r="ES24" i="3" s="1"/>
  <c r="CZ122" i="3"/>
  <c r="CZ25" i="3" s="1"/>
  <c r="FQ122" i="3"/>
  <c r="FQ23" i="3" s="1"/>
  <c r="DV122" i="3"/>
  <c r="DV24" i="3" s="1"/>
  <c r="CC122" i="3"/>
  <c r="CC26" i="3" s="1"/>
  <c r="AK122" i="3"/>
  <c r="AK25" i="3" s="1"/>
  <c r="AH61" i="3"/>
  <c r="AH62" i="3"/>
  <c r="AH63" i="3"/>
  <c r="AH64" i="3"/>
  <c r="EP64" i="3"/>
  <c r="EP61" i="3"/>
  <c r="EP62" i="3"/>
  <c r="EP63" i="3"/>
  <c r="FN61" i="3"/>
  <c r="FN62" i="3"/>
  <c r="FN63" i="3"/>
  <c r="FN64" i="3"/>
  <c r="CW63" i="3"/>
  <c r="CW61" i="3"/>
  <c r="CW62" i="3"/>
  <c r="DT61" i="3"/>
  <c r="DT62" i="3"/>
  <c r="DT64" i="3"/>
  <c r="DX88" i="3"/>
  <c r="FS88" i="3"/>
  <c r="EU88" i="3"/>
  <c r="BC62" i="3"/>
  <c r="BC64" i="3"/>
  <c r="BC63" i="3"/>
  <c r="BB64" i="3"/>
  <c r="BB63" i="3"/>
  <c r="BB62" i="3"/>
  <c r="BY63" i="3"/>
  <c r="BY62" i="3"/>
  <c r="AI142" i="3"/>
  <c r="AI79" i="3" s="1"/>
  <c r="AI127" i="3"/>
  <c r="AI37" i="3" s="1"/>
  <c r="BC61" i="3"/>
  <c r="BY61" i="3"/>
  <c r="BB61" i="3"/>
  <c r="CD88" i="3"/>
  <c r="BH88" i="3"/>
  <c r="CX132" i="3"/>
  <c r="AI115" i="3"/>
  <c r="AI51" i="3" s="1"/>
  <c r="AI112" i="3"/>
  <c r="AI17" i="3" s="1"/>
  <c r="AI137" i="3"/>
  <c r="AI55" i="3" s="1"/>
  <c r="AI56" i="3" s="1"/>
  <c r="CX56" i="3"/>
  <c r="AK115" i="3"/>
  <c r="AK53" i="3" s="1"/>
  <c r="AK142" i="3"/>
  <c r="AK78" i="3" s="1"/>
  <c r="CY58" i="3"/>
  <c r="ER17" i="3"/>
  <c r="AK112" i="3"/>
  <c r="AK12" i="3" s="1"/>
  <c r="AK127" i="3"/>
  <c r="AK37" i="3" s="1"/>
  <c r="AK137" i="3"/>
  <c r="AK55" i="3" s="1"/>
  <c r="AK59" i="3" s="1"/>
  <c r="ER49" i="3"/>
  <c r="ER52" i="3"/>
  <c r="ER54" i="3"/>
  <c r="ER51" i="3"/>
  <c r="FP79" i="3"/>
  <c r="ER79" i="3"/>
  <c r="CD101" i="3"/>
  <c r="CD100" i="3"/>
  <c r="CD98" i="3"/>
  <c r="CD105" i="3"/>
  <c r="CD103" i="3"/>
  <c r="CD102" i="3"/>
  <c r="CD99" i="3"/>
  <c r="CD104" i="3"/>
  <c r="EU98" i="3"/>
  <c r="EU101" i="3"/>
  <c r="EU99" i="3"/>
  <c r="EU102" i="3"/>
  <c r="EU104" i="3"/>
  <c r="EU105" i="3"/>
  <c r="EU100" i="3"/>
  <c r="EU103" i="3"/>
  <c r="FS98" i="3"/>
  <c r="FS101" i="3"/>
  <c r="FS99" i="3"/>
  <c r="FS102" i="3"/>
  <c r="FS104" i="3"/>
  <c r="FS100" i="3"/>
  <c r="FS105" i="3"/>
  <c r="FS103" i="3"/>
  <c r="DX99" i="3"/>
  <c r="DX98" i="3"/>
  <c r="DX100" i="3"/>
  <c r="DX103" i="3"/>
  <c r="DX102" i="3"/>
  <c r="DX101" i="3"/>
  <c r="DX104" i="3"/>
  <c r="DX105" i="3"/>
  <c r="BH100" i="3"/>
  <c r="BH99" i="3"/>
  <c r="BH98" i="3"/>
  <c r="BH101" i="3"/>
  <c r="BH105" i="3"/>
  <c r="BH104" i="3"/>
  <c r="BH103" i="3"/>
  <c r="BH102" i="3"/>
  <c r="FS87" i="3"/>
  <c r="FS89" i="3"/>
  <c r="FS90" i="3"/>
  <c r="FS92" i="3"/>
  <c r="FS91" i="3"/>
  <c r="FS96" i="3"/>
  <c r="FS93" i="3"/>
  <c r="FS94" i="3"/>
  <c r="FS95" i="3"/>
  <c r="BH89" i="3"/>
  <c r="BH87" i="3"/>
  <c r="BH90" i="3"/>
  <c r="BH93" i="3"/>
  <c r="BH92" i="3"/>
  <c r="BH91" i="3"/>
  <c r="BH96" i="3"/>
  <c r="BH95" i="3"/>
  <c r="BH94" i="3"/>
  <c r="EU87" i="3"/>
  <c r="EU90" i="3"/>
  <c r="EU89" i="3"/>
  <c r="EU92" i="3"/>
  <c r="EU91" i="3"/>
  <c r="EU96" i="3"/>
  <c r="EU93" i="3"/>
  <c r="EU95" i="3"/>
  <c r="EU94" i="3"/>
  <c r="DX87" i="3"/>
  <c r="DX90" i="3"/>
  <c r="DX89" i="3"/>
  <c r="DX93" i="3"/>
  <c r="DX92" i="3"/>
  <c r="DX91" i="3"/>
  <c r="DX94" i="3"/>
  <c r="DX96" i="3"/>
  <c r="DX95" i="3"/>
  <c r="CD89" i="3"/>
  <c r="CD87" i="3"/>
  <c r="CD90" i="3"/>
  <c r="CD92" i="3"/>
  <c r="CD91" i="3"/>
  <c r="CD96" i="3"/>
  <c r="CD95" i="3"/>
  <c r="CD94" i="3"/>
  <c r="CD93" i="3"/>
  <c r="BE23" i="3"/>
  <c r="FP50" i="3"/>
  <c r="FP54" i="3"/>
  <c r="FP25" i="3"/>
  <c r="FP51" i="3"/>
  <c r="BG125" i="3"/>
  <c r="FP52" i="3"/>
  <c r="FP26" i="3"/>
  <c r="FP24" i="3"/>
  <c r="FP49" i="3"/>
  <c r="ER24" i="3"/>
  <c r="ER26" i="3"/>
  <c r="ER23" i="3"/>
  <c r="ER37" i="3"/>
  <c r="ER36" i="3"/>
  <c r="FP37" i="3"/>
  <c r="FP36" i="3"/>
  <c r="AJ123" i="3"/>
  <c r="AJ116" i="3"/>
  <c r="AJ119" i="3"/>
  <c r="AJ114" i="3"/>
  <c r="AJ117" i="3"/>
  <c r="AJ131" i="3"/>
  <c r="AJ118" i="3"/>
  <c r="AJ138" i="3"/>
  <c r="AJ126" i="3"/>
  <c r="AJ144" i="3"/>
  <c r="AJ113" i="3"/>
  <c r="AJ125" i="3"/>
  <c r="AJ143" i="3"/>
  <c r="AJ120" i="3"/>
  <c r="AJ124" i="3"/>
  <c r="AJ129" i="3"/>
  <c r="AJ141" i="3"/>
  <c r="AJ121" i="3"/>
  <c r="AJ140" i="3"/>
  <c r="AJ107" i="3"/>
  <c r="AJ128" i="3"/>
  <c r="AJ139" i="3"/>
  <c r="AJ68" i="3"/>
  <c r="AJ69" i="3"/>
  <c r="AJ66" i="3"/>
  <c r="AJ71" i="3"/>
  <c r="AJ70" i="3"/>
  <c r="AJ67" i="3"/>
  <c r="CY37" i="3"/>
  <c r="CY36" i="3"/>
  <c r="CX36" i="3"/>
  <c r="CX37" i="3"/>
  <c r="BE37" i="3"/>
  <c r="BE36" i="3"/>
  <c r="CA9" i="16"/>
  <c r="CX24" i="3"/>
  <c r="CX26" i="3"/>
  <c r="CX23" i="3"/>
  <c r="ES142" i="3"/>
  <c r="ES78" i="3" s="1"/>
  <c r="ER60" i="3"/>
  <c r="ER58" i="3"/>
  <c r="BE26" i="3"/>
  <c r="BE25" i="3"/>
  <c r="ER136" i="3"/>
  <c r="ER135" i="3"/>
  <c r="ER59" i="3"/>
  <c r="ER57" i="3"/>
  <c r="ER132" i="3"/>
  <c r="ER133" i="3"/>
  <c r="ER134" i="3"/>
  <c r="CY54" i="3"/>
  <c r="CY51" i="3"/>
  <c r="BZ130" i="3"/>
  <c r="BZ64" i="3" s="1"/>
  <c r="CY136" i="3"/>
  <c r="CY134" i="3"/>
  <c r="CY132" i="3"/>
  <c r="CY133" i="3"/>
  <c r="CY56" i="3"/>
  <c r="CY59" i="3"/>
  <c r="BE52" i="3"/>
  <c r="CY135" i="3"/>
  <c r="CY57" i="3"/>
  <c r="BE78" i="3"/>
  <c r="CZ142" i="3"/>
  <c r="CZ79" i="3" s="1"/>
  <c r="CY17" i="3"/>
  <c r="BD130" i="3"/>
  <c r="FO130" i="3"/>
  <c r="CY52" i="3"/>
  <c r="CY23" i="3"/>
  <c r="CY53" i="3"/>
  <c r="DW127" i="3"/>
  <c r="CY49" i="3"/>
  <c r="BC29" i="16"/>
  <c r="CC127" i="3"/>
  <c r="CC112" i="3"/>
  <c r="CC12" i="3" s="1"/>
  <c r="CY24" i="3"/>
  <c r="CY26" i="3"/>
  <c r="ET112" i="3"/>
  <c r="ET17" i="3" s="1"/>
  <c r="DV112" i="3"/>
  <c r="DV17" i="3" s="1"/>
  <c r="BC10" i="16"/>
  <c r="BE17" i="3"/>
  <c r="FQ137" i="3"/>
  <c r="FQ55" i="3" s="1"/>
  <c r="FQ136" i="3" s="1"/>
  <c r="FQ112" i="3"/>
  <c r="FQ17" i="3" s="1"/>
  <c r="BE54" i="3"/>
  <c r="BE50" i="3"/>
  <c r="BE49" i="3"/>
  <c r="BE53" i="3"/>
  <c r="CB24" i="3"/>
  <c r="CC115" i="3"/>
  <c r="CC52" i="3" s="1"/>
  <c r="BE58" i="3"/>
  <c r="BE60" i="3"/>
  <c r="BC15" i="16"/>
  <c r="BE133" i="3"/>
  <c r="CC137" i="3"/>
  <c r="CC55" i="3" s="1"/>
  <c r="CC58" i="3" s="1"/>
  <c r="ES137" i="3"/>
  <c r="ES55" i="3" s="1"/>
  <c r="ES58" i="3" s="1"/>
  <c r="CC142" i="3"/>
  <c r="CC79" i="3" s="1"/>
  <c r="FQ127" i="3"/>
  <c r="BE136" i="3"/>
  <c r="BE56" i="3"/>
  <c r="CX17" i="3"/>
  <c r="BE57" i="3"/>
  <c r="BE132" i="3"/>
  <c r="BE135" i="3"/>
  <c r="BE134" i="3"/>
  <c r="CX49" i="3"/>
  <c r="CX134" i="3"/>
  <c r="CX52" i="3"/>
  <c r="CX135" i="3"/>
  <c r="CX57" i="3"/>
  <c r="CX50" i="3"/>
  <c r="CX133" i="3"/>
  <c r="CX51" i="3"/>
  <c r="CX53" i="3"/>
  <c r="DA139" i="3"/>
  <c r="CX136" i="3"/>
  <c r="CX59" i="3"/>
  <c r="CX60" i="3"/>
  <c r="CA130" i="3"/>
  <c r="CA64" i="3" s="1"/>
  <c r="FP136" i="3"/>
  <c r="CZ115" i="3"/>
  <c r="CZ51" i="3" s="1"/>
  <c r="FP133" i="3"/>
  <c r="FP58" i="3"/>
  <c r="DA123" i="3"/>
  <c r="FP135" i="3"/>
  <c r="FP57" i="3"/>
  <c r="DA120" i="3"/>
  <c r="FP132" i="3"/>
  <c r="BF128" i="3"/>
  <c r="DW142" i="3"/>
  <c r="DW79" i="3" s="1"/>
  <c r="ET127" i="3"/>
  <c r="BF143" i="3"/>
  <c r="BF139" i="3"/>
  <c r="FP134" i="3"/>
  <c r="DA138" i="3"/>
  <c r="BF67" i="3"/>
  <c r="FP60" i="3"/>
  <c r="DA143" i="3"/>
  <c r="BF117" i="3"/>
  <c r="DV127" i="3"/>
  <c r="BF125" i="3"/>
  <c r="BG121" i="3"/>
  <c r="FP12" i="3"/>
  <c r="FP17" i="3"/>
  <c r="DA144" i="3"/>
  <c r="DA125" i="3"/>
  <c r="DA121" i="3"/>
  <c r="DA126" i="3"/>
  <c r="DA116" i="3"/>
  <c r="DA124" i="3"/>
  <c r="BF140" i="3"/>
  <c r="BF129" i="3"/>
  <c r="ES115" i="3"/>
  <c r="DA119" i="3"/>
  <c r="DA129" i="3"/>
  <c r="FP59" i="3"/>
  <c r="DA113" i="3"/>
  <c r="DA141" i="3"/>
  <c r="BF124" i="3"/>
  <c r="BF144" i="3"/>
  <c r="BG124" i="3"/>
  <c r="BG140" i="3"/>
  <c r="BG141" i="3"/>
  <c r="BG126" i="3"/>
  <c r="BG120" i="3"/>
  <c r="BG144" i="3"/>
  <c r="BG118" i="3"/>
  <c r="BG113" i="3"/>
  <c r="BG123" i="3"/>
  <c r="CB137" i="3"/>
  <c r="CB55" i="3" s="1"/>
  <c r="CB56" i="3" s="1"/>
  <c r="DV142" i="3"/>
  <c r="DV79" i="3" s="1"/>
  <c r="BG114" i="3"/>
  <c r="BG143" i="3"/>
  <c r="BG138" i="3"/>
  <c r="BG119" i="3"/>
  <c r="BG131" i="3"/>
  <c r="BG139" i="3"/>
  <c r="DA118" i="3"/>
  <c r="DA128" i="3"/>
  <c r="DA140" i="3"/>
  <c r="ES127" i="3"/>
  <c r="ES112" i="3"/>
  <c r="DU130" i="3"/>
  <c r="DU63" i="3" s="1"/>
  <c r="FR138" i="3"/>
  <c r="FQ115" i="3"/>
  <c r="FR123" i="3"/>
  <c r="FR118" i="3"/>
  <c r="BF113" i="3"/>
  <c r="DA68" i="3"/>
  <c r="CZ137" i="3"/>
  <c r="CZ55" i="3" s="1"/>
  <c r="CZ59" i="3" s="1"/>
  <c r="CB115" i="3"/>
  <c r="CB51" i="3" s="1"/>
  <c r="FR113" i="3"/>
  <c r="DA69" i="3"/>
  <c r="BF141" i="3"/>
  <c r="BF119" i="3"/>
  <c r="CB112" i="3"/>
  <c r="CB12" i="3" s="1"/>
  <c r="FR120" i="3"/>
  <c r="DA70" i="3"/>
  <c r="BF116" i="3"/>
  <c r="BF131" i="3"/>
  <c r="FR140" i="3"/>
  <c r="BF114" i="3"/>
  <c r="BF120" i="3"/>
  <c r="BF123" i="3"/>
  <c r="FR139" i="3"/>
  <c r="FR117" i="3"/>
  <c r="DA67" i="3"/>
  <c r="BF121" i="3"/>
  <c r="DA66" i="3"/>
  <c r="CB127" i="3"/>
  <c r="FQ142" i="3"/>
  <c r="FR131" i="3"/>
  <c r="FR114" i="3"/>
  <c r="FR126" i="3"/>
  <c r="FR121" i="3"/>
  <c r="DV137" i="3"/>
  <c r="DV55" i="3" s="1"/>
  <c r="DV133" i="3" s="1"/>
  <c r="FR124" i="3"/>
  <c r="FR71" i="3"/>
  <c r="BG116" i="3"/>
  <c r="BG128" i="3"/>
  <c r="BG129" i="3"/>
  <c r="DA114" i="3"/>
  <c r="DA117" i="3"/>
  <c r="BF118" i="3"/>
  <c r="BF126" i="3"/>
  <c r="BF69" i="3"/>
  <c r="BF71" i="3"/>
  <c r="FR129" i="3"/>
  <c r="FR116" i="3"/>
  <c r="FR128" i="3"/>
  <c r="ET137" i="3"/>
  <c r="ET55" i="3" s="1"/>
  <c r="ET133" i="3" s="1"/>
  <c r="BF70" i="3"/>
  <c r="BF66" i="3"/>
  <c r="CY79" i="3"/>
  <c r="CY78" i="3"/>
  <c r="CZ112" i="3"/>
  <c r="FR68" i="3"/>
  <c r="FR69" i="3"/>
  <c r="CB142" i="3"/>
  <c r="FS33" i="3"/>
  <c r="FS47" i="3"/>
  <c r="FS27" i="3"/>
  <c r="FS42" i="3"/>
  <c r="FS30" i="3"/>
  <c r="FS73" i="3"/>
  <c r="FS43" i="3"/>
  <c r="FS13" i="3"/>
  <c r="FS35" i="3"/>
  <c r="FS21" i="3"/>
  <c r="FS22" i="3" s="1"/>
  <c r="FS45" i="3"/>
  <c r="FS18" i="3"/>
  <c r="FS31" i="3"/>
  <c r="FS32" i="3" s="1"/>
  <c r="FS41" i="3"/>
  <c r="FS76" i="3"/>
  <c r="FS19" i="3"/>
  <c r="FS65" i="3"/>
  <c r="FS67" i="3" s="1"/>
  <c r="FS77" i="3"/>
  <c r="FS38" i="3"/>
  <c r="FS72" i="3"/>
  <c r="FS28" i="3"/>
  <c r="FS48" i="3"/>
  <c r="FS97" i="3"/>
  <c r="FS39" i="3"/>
  <c r="FS44" i="3"/>
  <c r="FS10" i="3"/>
  <c r="FS113" i="3" s="1"/>
  <c r="FS75" i="3"/>
  <c r="FS14" i="3"/>
  <c r="FS40" i="3"/>
  <c r="FS29" i="3"/>
  <c r="FS15" i="3"/>
  <c r="FS16" i="3" s="1"/>
  <c r="FS80" i="3"/>
  <c r="FS20" i="3"/>
  <c r="FS84" i="3"/>
  <c r="FS82" i="3"/>
  <c r="FS83" i="3"/>
  <c r="FS86" i="3"/>
  <c r="FS81" i="3"/>
  <c r="FS85" i="3"/>
  <c r="FR70" i="3"/>
  <c r="FR144" i="3"/>
  <c r="FR125" i="3"/>
  <c r="EQ130" i="3"/>
  <c r="BG71" i="3"/>
  <c r="BG66" i="3"/>
  <c r="DW137" i="3"/>
  <c r="DW55" i="3" s="1"/>
  <c r="DW112" i="3"/>
  <c r="BG67" i="3"/>
  <c r="CE110" i="3"/>
  <c r="CE9" i="3" s="1"/>
  <c r="CD48" i="3"/>
  <c r="CD77" i="3"/>
  <c r="CD44" i="3"/>
  <c r="CD72" i="3"/>
  <c r="CD76" i="3"/>
  <c r="CD14" i="3"/>
  <c r="CD40" i="3"/>
  <c r="CD65" i="3"/>
  <c r="CD71" i="3" s="1"/>
  <c r="CD41" i="3"/>
  <c r="CD75" i="3"/>
  <c r="CD15" i="3"/>
  <c r="CD16" i="3" s="1"/>
  <c r="CD18" i="3"/>
  <c r="CD17" i="16" s="1"/>
  <c r="CD38" i="3"/>
  <c r="CD31" i="3"/>
  <c r="CD32" i="3" s="1"/>
  <c r="CD30" i="3"/>
  <c r="CD81" i="3"/>
  <c r="CD84" i="3"/>
  <c r="CD42" i="3"/>
  <c r="CD73" i="3"/>
  <c r="CD43" i="3"/>
  <c r="CD47" i="3"/>
  <c r="CD28" i="3"/>
  <c r="CD19" i="3"/>
  <c r="CA18" i="16" s="1"/>
  <c r="CD29" i="3"/>
  <c r="CD83" i="3"/>
  <c r="CD35" i="3"/>
  <c r="CD10" i="3"/>
  <c r="CD143" i="3" s="1"/>
  <c r="CD86" i="3"/>
  <c r="CD97" i="3"/>
  <c r="CD33" i="3"/>
  <c r="CD20" i="3"/>
  <c r="CA19" i="16" s="1"/>
  <c r="CD82" i="3"/>
  <c r="CD80" i="3"/>
  <c r="CD13" i="3"/>
  <c r="CD21" i="3"/>
  <c r="CD85" i="3"/>
  <c r="CD39" i="3"/>
  <c r="CD45" i="3"/>
  <c r="CD27" i="3"/>
  <c r="BG70" i="3"/>
  <c r="DV115" i="3"/>
  <c r="BF22" i="3"/>
  <c r="BC20" i="16"/>
  <c r="BH35" i="3"/>
  <c r="BH48" i="3"/>
  <c r="BH77" i="3"/>
  <c r="BH13" i="3"/>
  <c r="BH30" i="3"/>
  <c r="BH33" i="3"/>
  <c r="BH44" i="3"/>
  <c r="BH97" i="3"/>
  <c r="BH41" i="3"/>
  <c r="BH29" i="3"/>
  <c r="BH31" i="3"/>
  <c r="BH32" i="3" s="1"/>
  <c r="BH72" i="3"/>
  <c r="BH20" i="3"/>
  <c r="BH18" i="3"/>
  <c r="BH17" i="16" s="1"/>
  <c r="BH15" i="3"/>
  <c r="BH16" i="3" s="1"/>
  <c r="BH19" i="3"/>
  <c r="BH40" i="3"/>
  <c r="BH21" i="3"/>
  <c r="BH22" i="3" s="1"/>
  <c r="BH75" i="3"/>
  <c r="BH80" i="3"/>
  <c r="BH45" i="3"/>
  <c r="BH73" i="3"/>
  <c r="BH14" i="3"/>
  <c r="BH42" i="3"/>
  <c r="BH47" i="3"/>
  <c r="BH43" i="3"/>
  <c r="BH10" i="3"/>
  <c r="BH140" i="3" s="1"/>
  <c r="BH39" i="3"/>
  <c r="BH76" i="3"/>
  <c r="BH65" i="3"/>
  <c r="BH68" i="3" s="1"/>
  <c r="BH38" i="3"/>
  <c r="BH28" i="3"/>
  <c r="BH27" i="3"/>
  <c r="BH82" i="3"/>
  <c r="BH81" i="3"/>
  <c r="BH86" i="3"/>
  <c r="BH83" i="3"/>
  <c r="BH84" i="3"/>
  <c r="BH85" i="3"/>
  <c r="DY110" i="3"/>
  <c r="DY9" i="3" s="1"/>
  <c r="ET115" i="3"/>
  <c r="BG68" i="3"/>
  <c r="DW115" i="3"/>
  <c r="ET142" i="3"/>
  <c r="FR66" i="3"/>
  <c r="FR119" i="3"/>
  <c r="FR143" i="3"/>
  <c r="CZ127" i="3"/>
  <c r="EU44" i="3"/>
  <c r="EU33" i="3"/>
  <c r="EU31" i="3"/>
  <c r="EU32" i="3" s="1"/>
  <c r="EU15" i="3"/>
  <c r="EU16" i="3" s="1"/>
  <c r="EU30" i="3"/>
  <c r="EU75" i="3"/>
  <c r="EU97" i="3"/>
  <c r="EU20" i="3"/>
  <c r="EU72" i="3"/>
  <c r="EU19" i="3"/>
  <c r="EU73" i="3"/>
  <c r="EU48" i="3"/>
  <c r="EU41" i="3"/>
  <c r="EU39" i="3"/>
  <c r="EU43" i="3"/>
  <c r="EU29" i="3"/>
  <c r="EU27" i="3"/>
  <c r="EU35" i="3"/>
  <c r="EU21" i="3"/>
  <c r="EU22" i="3" s="1"/>
  <c r="EU18" i="3"/>
  <c r="EU45" i="3"/>
  <c r="EU76" i="3"/>
  <c r="EU10" i="3"/>
  <c r="EU138" i="3" s="1"/>
  <c r="EU40" i="3"/>
  <c r="EU38" i="3"/>
  <c r="EU77" i="3"/>
  <c r="EU14" i="3"/>
  <c r="EU28" i="3"/>
  <c r="EU65" i="3"/>
  <c r="EU70" i="3" s="1"/>
  <c r="EU42" i="3"/>
  <c r="EU47" i="3"/>
  <c r="EU13" i="3"/>
  <c r="EU80" i="3"/>
  <c r="EU84" i="3"/>
  <c r="EU86" i="3"/>
  <c r="EU83" i="3"/>
  <c r="EU85" i="3"/>
  <c r="EU82" i="3"/>
  <c r="EU81" i="3"/>
  <c r="DB110" i="3"/>
  <c r="DB9" i="3" s="1"/>
  <c r="EV110" i="3"/>
  <c r="EV9" i="3" s="1"/>
  <c r="DX40" i="3"/>
  <c r="DX47" i="3"/>
  <c r="DX10" i="3"/>
  <c r="DX144" i="3" s="1"/>
  <c r="DX41" i="3"/>
  <c r="DX35" i="3"/>
  <c r="DX80" i="3"/>
  <c r="DX15" i="3"/>
  <c r="DX16" i="3" s="1"/>
  <c r="DX18" i="3"/>
  <c r="DX48" i="3"/>
  <c r="DX45" i="3"/>
  <c r="DX73" i="3"/>
  <c r="DX28" i="3"/>
  <c r="DX97" i="3"/>
  <c r="DX77" i="3"/>
  <c r="DX27" i="3"/>
  <c r="DX75" i="3"/>
  <c r="DX72" i="3"/>
  <c r="DX38" i="3"/>
  <c r="DX29" i="3"/>
  <c r="DX19" i="3"/>
  <c r="DX76" i="3"/>
  <c r="DX33" i="3"/>
  <c r="DX65" i="3"/>
  <c r="DX66" i="3" s="1"/>
  <c r="DX44" i="3"/>
  <c r="DX21" i="3"/>
  <c r="DX22" i="3" s="1"/>
  <c r="DX14" i="3"/>
  <c r="DX30" i="3"/>
  <c r="DX81" i="3"/>
  <c r="DX13" i="3"/>
  <c r="DX43" i="3"/>
  <c r="DX39" i="3"/>
  <c r="DX42" i="3"/>
  <c r="DX20" i="3"/>
  <c r="DX31" i="3"/>
  <c r="DX32" i="3" s="1"/>
  <c r="DX82" i="3"/>
  <c r="DX83" i="3"/>
  <c r="DX84" i="3"/>
  <c r="DX85" i="3"/>
  <c r="DX86" i="3"/>
  <c r="B27" i="6"/>
  <c r="C27" i="6" s="1"/>
  <c r="BG95" i="16"/>
  <c r="BG97" i="16"/>
  <c r="BG36" i="16"/>
  <c r="BG98" i="16"/>
  <c r="BG99" i="16"/>
  <c r="BG94" i="16"/>
  <c r="BG96" i="16"/>
  <c r="FR101" i="16"/>
  <c r="CZ101" i="16"/>
  <c r="BF101" i="16"/>
  <c r="ET101" i="16"/>
  <c r="CC101" i="16"/>
  <c r="FY6" i="16"/>
  <c r="EW6" i="3"/>
  <c r="DC6" i="3"/>
  <c r="DC110" i="3" s="1"/>
  <c r="DC9" i="3" s="1"/>
  <c r="CF6" i="3"/>
  <c r="FT6" i="3"/>
  <c r="FT110" i="3" s="1"/>
  <c r="FT9" i="3" s="1"/>
  <c r="BI6" i="3"/>
  <c r="DZ6" i="3"/>
  <c r="DZ110" i="3" s="1"/>
  <c r="DZ9" i="3" s="1"/>
  <c r="ES23" i="3" l="1"/>
  <c r="AK79" i="3"/>
  <c r="AI49" i="3"/>
  <c r="AI54" i="3"/>
  <c r="AI52" i="3"/>
  <c r="AI50" i="3"/>
  <c r="AI53" i="3"/>
  <c r="DA122" i="3"/>
  <c r="DA23" i="3" s="1"/>
  <c r="FR122" i="3"/>
  <c r="AK54" i="3"/>
  <c r="BG122" i="3"/>
  <c r="BG24" i="3" s="1"/>
  <c r="AK49" i="3"/>
  <c r="AK52" i="3"/>
  <c r="AJ122" i="3"/>
  <c r="BF122" i="3"/>
  <c r="BF24" i="3" s="1"/>
  <c r="BC22" i="16" s="1"/>
  <c r="AK50" i="3"/>
  <c r="AK51" i="3"/>
  <c r="AI78" i="3"/>
  <c r="ES25" i="3"/>
  <c r="AK36" i="3"/>
  <c r="ET12" i="3"/>
  <c r="AK17" i="3"/>
  <c r="AI36" i="3"/>
  <c r="AI12" i="3"/>
  <c r="AI24" i="3"/>
  <c r="AI26" i="3"/>
  <c r="AI23" i="3"/>
  <c r="FO62" i="3"/>
  <c r="FO63" i="3"/>
  <c r="FO64" i="3"/>
  <c r="FO61" i="3"/>
  <c r="EQ61" i="3"/>
  <c r="EQ62" i="3"/>
  <c r="EQ63" i="3"/>
  <c r="EQ64" i="3"/>
  <c r="DU61" i="3"/>
  <c r="DU62" i="3"/>
  <c r="DU64" i="3"/>
  <c r="FT88" i="3"/>
  <c r="DC88" i="3"/>
  <c r="EV88" i="3"/>
  <c r="DB88" i="3"/>
  <c r="DY88" i="3"/>
  <c r="DZ88" i="3"/>
  <c r="BD63" i="3"/>
  <c r="BD62" i="3"/>
  <c r="BD64" i="3"/>
  <c r="CA63" i="3"/>
  <c r="CA62" i="3"/>
  <c r="BZ63" i="3"/>
  <c r="BZ62" i="3"/>
  <c r="CA61" i="3"/>
  <c r="BZ61" i="3"/>
  <c r="BD61" i="3"/>
  <c r="CE88" i="3"/>
  <c r="AK133" i="3"/>
  <c r="AK135" i="3"/>
  <c r="AK132" i="3"/>
  <c r="AK134" i="3"/>
  <c r="AK58" i="3"/>
  <c r="AK60" i="3"/>
  <c r="AK57" i="3"/>
  <c r="AK136" i="3"/>
  <c r="FQ12" i="3"/>
  <c r="FQ25" i="3"/>
  <c r="AK56" i="3"/>
  <c r="AK26" i="3"/>
  <c r="AK23" i="3"/>
  <c r="AK24" i="3"/>
  <c r="ES79" i="3"/>
  <c r="ES26" i="3"/>
  <c r="DV12" i="3"/>
  <c r="DC101" i="3"/>
  <c r="DC99" i="3"/>
  <c r="DC98" i="3"/>
  <c r="DC104" i="3"/>
  <c r="DC103" i="3"/>
  <c r="DC100" i="3"/>
  <c r="DC102" i="3"/>
  <c r="DC105" i="3"/>
  <c r="DZ101" i="3"/>
  <c r="DZ100" i="3"/>
  <c r="DZ98" i="3"/>
  <c r="DZ105" i="3"/>
  <c r="DZ104" i="3"/>
  <c r="DZ103" i="3"/>
  <c r="DZ99" i="3"/>
  <c r="DZ102" i="3"/>
  <c r="FT99" i="3"/>
  <c r="FT98" i="3"/>
  <c r="FT100" i="3"/>
  <c r="FT103" i="3"/>
  <c r="FT102" i="3"/>
  <c r="FT101" i="3"/>
  <c r="FT104" i="3"/>
  <c r="FT105" i="3"/>
  <c r="EV99" i="3"/>
  <c r="EV98" i="3"/>
  <c r="EV100" i="3"/>
  <c r="EV103" i="3"/>
  <c r="EV101" i="3"/>
  <c r="EV102" i="3"/>
  <c r="EV104" i="3"/>
  <c r="EV105" i="3"/>
  <c r="CE101" i="3"/>
  <c r="CE99" i="3"/>
  <c r="CE98" i="3"/>
  <c r="CE104" i="3"/>
  <c r="CE103" i="3"/>
  <c r="CE102" i="3"/>
  <c r="CE100" i="3"/>
  <c r="CE105" i="3"/>
  <c r="DB101" i="3"/>
  <c r="DB100" i="3"/>
  <c r="DB98" i="3"/>
  <c r="DB99" i="3"/>
  <c r="DB105" i="3"/>
  <c r="DB104" i="3"/>
  <c r="DB103" i="3"/>
  <c r="DB102" i="3"/>
  <c r="DY100" i="3"/>
  <c r="DY99" i="3"/>
  <c r="DY101" i="3"/>
  <c r="DY104" i="3"/>
  <c r="DY103" i="3"/>
  <c r="DY102" i="3"/>
  <c r="DY98" i="3"/>
  <c r="DY105" i="3"/>
  <c r="FT87" i="3"/>
  <c r="FT90" i="3"/>
  <c r="FT89" i="3"/>
  <c r="FT92" i="3"/>
  <c r="FT94" i="3"/>
  <c r="FT93" i="3"/>
  <c r="FT91" i="3"/>
  <c r="FT96" i="3"/>
  <c r="FT95" i="3"/>
  <c r="DC90" i="3"/>
  <c r="DC87" i="3"/>
  <c r="DC93" i="3"/>
  <c r="DC92" i="3"/>
  <c r="DC91" i="3"/>
  <c r="DC89" i="3"/>
  <c r="DC96" i="3"/>
  <c r="DC95" i="3"/>
  <c r="DC94" i="3"/>
  <c r="DZ89" i="3"/>
  <c r="DZ87" i="3"/>
  <c r="DZ92" i="3"/>
  <c r="DZ91" i="3"/>
  <c r="DZ90" i="3"/>
  <c r="DZ96" i="3"/>
  <c r="DZ95" i="3"/>
  <c r="DZ93" i="3"/>
  <c r="DZ94" i="3"/>
  <c r="EV87" i="3"/>
  <c r="EV90" i="3"/>
  <c r="EV89" i="3"/>
  <c r="EV92" i="3"/>
  <c r="EV91" i="3"/>
  <c r="EV94" i="3"/>
  <c r="EV93" i="3"/>
  <c r="EV96" i="3"/>
  <c r="EV95" i="3"/>
  <c r="CE90" i="3"/>
  <c r="CE87" i="3"/>
  <c r="CE93" i="3"/>
  <c r="CE92" i="3"/>
  <c r="CE89" i="3"/>
  <c r="CE91" i="3"/>
  <c r="CE96" i="3"/>
  <c r="CE95" i="3"/>
  <c r="CE94" i="3"/>
  <c r="DB89" i="3"/>
  <c r="DB87" i="3"/>
  <c r="DB92" i="3"/>
  <c r="DB90" i="3"/>
  <c r="DB91" i="3"/>
  <c r="DB96" i="3"/>
  <c r="DB95" i="3"/>
  <c r="DB94" i="3"/>
  <c r="DB93" i="3"/>
  <c r="DY91" i="3"/>
  <c r="DY90" i="3"/>
  <c r="DY89" i="3"/>
  <c r="DY87" i="3"/>
  <c r="DY95" i="3"/>
  <c r="DY93" i="3"/>
  <c r="DY94" i="3"/>
  <c r="DY92" i="3"/>
  <c r="DY96" i="3"/>
  <c r="FQ26" i="3"/>
  <c r="FQ24" i="3"/>
  <c r="AJ112" i="3"/>
  <c r="ES36" i="3"/>
  <c r="ES37" i="3"/>
  <c r="ET37" i="3"/>
  <c r="ET36" i="3"/>
  <c r="FQ37" i="3"/>
  <c r="FQ36" i="3"/>
  <c r="AJ137" i="3"/>
  <c r="AJ55" i="3" s="1"/>
  <c r="AJ136" i="3" s="1"/>
  <c r="DV25" i="3"/>
  <c r="AJ127" i="3"/>
  <c r="AJ142" i="3"/>
  <c r="AJ115" i="3"/>
  <c r="DV37" i="3"/>
  <c r="DV36" i="3"/>
  <c r="CC37" i="3"/>
  <c r="CC36" i="3"/>
  <c r="CZ36" i="3"/>
  <c r="CZ37" i="3"/>
  <c r="DW37" i="3"/>
  <c r="DW36" i="3"/>
  <c r="CB37" i="3"/>
  <c r="CB36" i="3"/>
  <c r="CY9" i="16"/>
  <c r="CC17" i="3"/>
  <c r="CC133" i="3"/>
  <c r="CC132" i="3"/>
  <c r="CC135" i="3"/>
  <c r="CB23" i="3"/>
  <c r="CC60" i="3"/>
  <c r="CB25" i="3"/>
  <c r="DV23" i="3"/>
  <c r="CC59" i="3"/>
  <c r="CC56" i="3"/>
  <c r="DV26" i="3"/>
  <c r="CC57" i="3"/>
  <c r="CC134" i="3"/>
  <c r="CC136" i="3"/>
  <c r="CB26" i="3"/>
  <c r="AI58" i="3"/>
  <c r="AI134" i="3"/>
  <c r="CZ78" i="3"/>
  <c r="ER130" i="3"/>
  <c r="AI136" i="3"/>
  <c r="AI60" i="3"/>
  <c r="AI135" i="3"/>
  <c r="AI57" i="3"/>
  <c r="CZ53" i="3"/>
  <c r="AI59" i="3"/>
  <c r="AI132" i="3"/>
  <c r="AI133" i="3"/>
  <c r="CY130" i="3"/>
  <c r="CY64" i="3" s="1"/>
  <c r="CC78" i="3"/>
  <c r="FR142" i="3"/>
  <c r="CB53" i="3"/>
  <c r="BF127" i="3"/>
  <c r="CZ54" i="3"/>
  <c r="ES56" i="3"/>
  <c r="CZ52" i="3"/>
  <c r="BG112" i="3"/>
  <c r="BG17" i="3" s="1"/>
  <c r="ES133" i="3"/>
  <c r="CZ49" i="3"/>
  <c r="ES135" i="3"/>
  <c r="CZ50" i="3"/>
  <c r="ES60" i="3"/>
  <c r="ES134" i="3"/>
  <c r="ES59" i="3"/>
  <c r="ES132" i="3"/>
  <c r="ES57" i="3"/>
  <c r="ES136" i="3"/>
  <c r="CC51" i="3"/>
  <c r="FQ57" i="3"/>
  <c r="CC53" i="3"/>
  <c r="FQ58" i="3"/>
  <c r="CC54" i="3"/>
  <c r="FQ60" i="3"/>
  <c r="CC49" i="3"/>
  <c r="FQ135" i="3"/>
  <c r="CC50" i="3"/>
  <c r="FQ133" i="3"/>
  <c r="FQ132" i="3"/>
  <c r="FQ134" i="3"/>
  <c r="FQ59" i="3"/>
  <c r="FQ56" i="3"/>
  <c r="CB17" i="3"/>
  <c r="BF137" i="3"/>
  <c r="BF55" i="3" s="1"/>
  <c r="BC49" i="16" s="1"/>
  <c r="CX130" i="3"/>
  <c r="CX64" i="3" s="1"/>
  <c r="BE130" i="3"/>
  <c r="BG115" i="3"/>
  <c r="BG52" i="3" s="1"/>
  <c r="CB132" i="3"/>
  <c r="CC24" i="3"/>
  <c r="CB133" i="3"/>
  <c r="CB59" i="3"/>
  <c r="CB135" i="3"/>
  <c r="CB136" i="3"/>
  <c r="CB57" i="3"/>
  <c r="CB58" i="3"/>
  <c r="CB134" i="3"/>
  <c r="CZ60" i="3"/>
  <c r="DX69" i="3"/>
  <c r="CB60" i="3"/>
  <c r="CZ132" i="3"/>
  <c r="DA142" i="3"/>
  <c r="DA78" i="3" s="1"/>
  <c r="CC23" i="3"/>
  <c r="DX141" i="3"/>
  <c r="CC25" i="3"/>
  <c r="ET57" i="3"/>
  <c r="ET59" i="3"/>
  <c r="DA112" i="3"/>
  <c r="DA12" i="3" s="1"/>
  <c r="ET60" i="3"/>
  <c r="CZ23" i="3"/>
  <c r="ET136" i="3"/>
  <c r="ET56" i="3"/>
  <c r="ET135" i="3"/>
  <c r="CZ26" i="3"/>
  <c r="ET58" i="3"/>
  <c r="DX139" i="3"/>
  <c r="BF142" i="3"/>
  <c r="BF78" i="3" s="1"/>
  <c r="BC72" i="16" s="1"/>
  <c r="FR112" i="3"/>
  <c r="FR17" i="3" s="1"/>
  <c r="BF115" i="3"/>
  <c r="BF53" i="3" s="1"/>
  <c r="BC47" i="16" s="1"/>
  <c r="BG142" i="3"/>
  <c r="BG79" i="3" s="1"/>
  <c r="DV136" i="3"/>
  <c r="BF112" i="3"/>
  <c r="BF17" i="3" s="1"/>
  <c r="BC16" i="16" s="1"/>
  <c r="CZ24" i="3"/>
  <c r="DX113" i="3"/>
  <c r="DA127" i="3"/>
  <c r="FP130" i="3"/>
  <c r="DV78" i="3"/>
  <c r="BG137" i="3"/>
  <c r="BG55" i="3" s="1"/>
  <c r="BG132" i="3" s="1"/>
  <c r="FR137" i="3"/>
  <c r="FR55" i="3" s="1"/>
  <c r="FR133" i="3" s="1"/>
  <c r="DV57" i="3"/>
  <c r="DV135" i="3"/>
  <c r="DV132" i="3"/>
  <c r="DA115" i="3"/>
  <c r="DA49" i="3" s="1"/>
  <c r="DA137" i="3"/>
  <c r="DA55" i="3" s="1"/>
  <c r="DA59" i="3" s="1"/>
  <c r="CZ134" i="3"/>
  <c r="FR26" i="3"/>
  <c r="BH124" i="3"/>
  <c r="DW78" i="3"/>
  <c r="DX124" i="3"/>
  <c r="FR115" i="3"/>
  <c r="FR53" i="3" s="1"/>
  <c r="CD66" i="3"/>
  <c r="DX140" i="3"/>
  <c r="CB50" i="3"/>
  <c r="DV134" i="3"/>
  <c r="CZ57" i="3"/>
  <c r="DX119" i="3"/>
  <c r="DX120" i="3"/>
  <c r="CD144" i="3"/>
  <c r="CD142" i="3" s="1"/>
  <c r="DV56" i="3"/>
  <c r="CZ56" i="3"/>
  <c r="CZ135" i="3"/>
  <c r="DX138" i="3"/>
  <c r="DV59" i="3"/>
  <c r="CZ58" i="3"/>
  <c r="CZ133" i="3"/>
  <c r="DX125" i="3"/>
  <c r="DV60" i="3"/>
  <c r="CZ136" i="3"/>
  <c r="ET79" i="3"/>
  <c r="ET78" i="3"/>
  <c r="ET26" i="3"/>
  <c r="ET23" i="3"/>
  <c r="ET25" i="3"/>
  <c r="ET24" i="3"/>
  <c r="FQ79" i="3"/>
  <c r="FQ78" i="3"/>
  <c r="ES12" i="3"/>
  <c r="ES17" i="3"/>
  <c r="FR78" i="3"/>
  <c r="FR79" i="3"/>
  <c r="FQ49" i="3"/>
  <c r="FQ53" i="3"/>
  <c r="FQ50" i="3"/>
  <c r="FQ52" i="3"/>
  <c r="FQ54" i="3"/>
  <c r="FQ51" i="3"/>
  <c r="ET49" i="3"/>
  <c r="ET52" i="3"/>
  <c r="ET51" i="3"/>
  <c r="ET54" i="3"/>
  <c r="ET53" i="3"/>
  <c r="ET50" i="3"/>
  <c r="ES52" i="3"/>
  <c r="ES49" i="3"/>
  <c r="ES53" i="3"/>
  <c r="ES54" i="3"/>
  <c r="ES51" i="3"/>
  <c r="ES50" i="3"/>
  <c r="DV58" i="3"/>
  <c r="DX70" i="3"/>
  <c r="DX117" i="3"/>
  <c r="BH67" i="3"/>
  <c r="DX67" i="3"/>
  <c r="CD117" i="3"/>
  <c r="BH139" i="3"/>
  <c r="CD131" i="3"/>
  <c r="CD125" i="3"/>
  <c r="DX68" i="3"/>
  <c r="CD129" i="3"/>
  <c r="DX126" i="3"/>
  <c r="DX116" i="3"/>
  <c r="BH70" i="3"/>
  <c r="CD126" i="3"/>
  <c r="BH117" i="3"/>
  <c r="CD138" i="3"/>
  <c r="FS68" i="3"/>
  <c r="DX123" i="3"/>
  <c r="DX128" i="3"/>
  <c r="BH138" i="3"/>
  <c r="EU69" i="3"/>
  <c r="FS69" i="3"/>
  <c r="EU71" i="3"/>
  <c r="BH66" i="3"/>
  <c r="BH69" i="3"/>
  <c r="FS114" i="3"/>
  <c r="FS112" i="3" s="1"/>
  <c r="DX143" i="3"/>
  <c r="DX142" i="3" s="1"/>
  <c r="DX78" i="3" s="1"/>
  <c r="BH125" i="3"/>
  <c r="CD123" i="3"/>
  <c r="CD139" i="3"/>
  <c r="FS70" i="3"/>
  <c r="CB49" i="3"/>
  <c r="CB54" i="3"/>
  <c r="CB52" i="3"/>
  <c r="FS143" i="3"/>
  <c r="FS141" i="3"/>
  <c r="EU139" i="3"/>
  <c r="FS139" i="3"/>
  <c r="FS140" i="3"/>
  <c r="BG127" i="3"/>
  <c r="EU129" i="3"/>
  <c r="CD68" i="3"/>
  <c r="FS144" i="3"/>
  <c r="FS125" i="3"/>
  <c r="CD70" i="3"/>
  <c r="CD69" i="3"/>
  <c r="FS117" i="3"/>
  <c r="ET132" i="3"/>
  <c r="ET134" i="3"/>
  <c r="DX131" i="3"/>
  <c r="DX114" i="3"/>
  <c r="EU67" i="3"/>
  <c r="BH128" i="3"/>
  <c r="CD124" i="3"/>
  <c r="CD114" i="3"/>
  <c r="FS119" i="3"/>
  <c r="FS138" i="3"/>
  <c r="FR127" i="3"/>
  <c r="CZ12" i="3"/>
  <c r="CZ17" i="3"/>
  <c r="DX118" i="3"/>
  <c r="DX129" i="3"/>
  <c r="DX121" i="3"/>
  <c r="EU66" i="3"/>
  <c r="BH114" i="3"/>
  <c r="CD67" i="3"/>
  <c r="FS123" i="3"/>
  <c r="FS129" i="3"/>
  <c r="CE47" i="3"/>
  <c r="CE35" i="3"/>
  <c r="CE73" i="3"/>
  <c r="CE14" i="3"/>
  <c r="CE18" i="3"/>
  <c r="CE17" i="16" s="1"/>
  <c r="CE29" i="3"/>
  <c r="CE39" i="3"/>
  <c r="CE21" i="3"/>
  <c r="CE22" i="3" s="1"/>
  <c r="CE27" i="3"/>
  <c r="CE80" i="3"/>
  <c r="CE48" i="3"/>
  <c r="CE75" i="3"/>
  <c r="CE72" i="3"/>
  <c r="CE20" i="3"/>
  <c r="CE76" i="3"/>
  <c r="CE45" i="3"/>
  <c r="CE28" i="3"/>
  <c r="CE13" i="3"/>
  <c r="CE31" i="3"/>
  <c r="CE32" i="3" s="1"/>
  <c r="CE42" i="3"/>
  <c r="CE33" i="3"/>
  <c r="CE19" i="3"/>
  <c r="CE15" i="3"/>
  <c r="CE16" i="3" s="1"/>
  <c r="CE97" i="3"/>
  <c r="CE41" i="3"/>
  <c r="CE77" i="3"/>
  <c r="CE10" i="3"/>
  <c r="CE114" i="3" s="1"/>
  <c r="CE44" i="3"/>
  <c r="CE38" i="3"/>
  <c r="CE65" i="3"/>
  <c r="CE68" i="3" s="1"/>
  <c r="CE43" i="3"/>
  <c r="CE40" i="3"/>
  <c r="CE30" i="3"/>
  <c r="CE84" i="3"/>
  <c r="CE81" i="3"/>
  <c r="CE83" i="3"/>
  <c r="CE86" i="3"/>
  <c r="CE82" i="3"/>
  <c r="CE85" i="3"/>
  <c r="DY30" i="3"/>
  <c r="DY28" i="3"/>
  <c r="DY19" i="3"/>
  <c r="DY44" i="3"/>
  <c r="DY21" i="3"/>
  <c r="DY22" i="3" s="1"/>
  <c r="DY39" i="3"/>
  <c r="DY65" i="3"/>
  <c r="DY67" i="3" s="1"/>
  <c r="DY27" i="3"/>
  <c r="DY80" i="3"/>
  <c r="DY75" i="3"/>
  <c r="DY40" i="3"/>
  <c r="DY35" i="3"/>
  <c r="DY47" i="3"/>
  <c r="DY31" i="3"/>
  <c r="DY32" i="3" s="1"/>
  <c r="DY10" i="3"/>
  <c r="DY123" i="3" s="1"/>
  <c r="DY43" i="3"/>
  <c r="DY29" i="3"/>
  <c r="DY13" i="3"/>
  <c r="DY73" i="3"/>
  <c r="DY76" i="3"/>
  <c r="DY20" i="3"/>
  <c r="DY14" i="3"/>
  <c r="DY41" i="3"/>
  <c r="DY33" i="3"/>
  <c r="DY97" i="3"/>
  <c r="DY77" i="3"/>
  <c r="DY72" i="3"/>
  <c r="DY15" i="3"/>
  <c r="DY16" i="3" s="1"/>
  <c r="DY45" i="3"/>
  <c r="DY38" i="3"/>
  <c r="DY48" i="3"/>
  <c r="DY42" i="3"/>
  <c r="DY18" i="3"/>
  <c r="DY81" i="3"/>
  <c r="DY86" i="3"/>
  <c r="DY84" i="3"/>
  <c r="DY85" i="3"/>
  <c r="DY82" i="3"/>
  <c r="DY83" i="3"/>
  <c r="DW56" i="3"/>
  <c r="DW59" i="3"/>
  <c r="DW60" i="3"/>
  <c r="DW58" i="3"/>
  <c r="DW57" i="3"/>
  <c r="DW134" i="3"/>
  <c r="DW136" i="3"/>
  <c r="DW133" i="3"/>
  <c r="DW135" i="3"/>
  <c r="DW132" i="3"/>
  <c r="DW23" i="3"/>
  <c r="DW25" i="3"/>
  <c r="DW26" i="3"/>
  <c r="DW24" i="3"/>
  <c r="EU140" i="3"/>
  <c r="EU124" i="3"/>
  <c r="BH119" i="3"/>
  <c r="BH129" i="3"/>
  <c r="BH131" i="3"/>
  <c r="DV54" i="3"/>
  <c r="DV49" i="3"/>
  <c r="DV52" i="3"/>
  <c r="DV53" i="3"/>
  <c r="DV51" i="3"/>
  <c r="DV50" i="3"/>
  <c r="EU128" i="3"/>
  <c r="EU123" i="3"/>
  <c r="EV48" i="3"/>
  <c r="EV77" i="3"/>
  <c r="EV45" i="3"/>
  <c r="EV43" i="3"/>
  <c r="EV40" i="3"/>
  <c r="EV20" i="3"/>
  <c r="EV75" i="3"/>
  <c r="EV44" i="3"/>
  <c r="EV31" i="3"/>
  <c r="EV32" i="3" s="1"/>
  <c r="EV35" i="3"/>
  <c r="EV76" i="3"/>
  <c r="EV65" i="3"/>
  <c r="EV68" i="3" s="1"/>
  <c r="EV29" i="3"/>
  <c r="EV80" i="3"/>
  <c r="EV19" i="3"/>
  <c r="EV15" i="3"/>
  <c r="EV16" i="3" s="1"/>
  <c r="EV72" i="3"/>
  <c r="EV39" i="3"/>
  <c r="EV33" i="3"/>
  <c r="EV10" i="3"/>
  <c r="EV139" i="3" s="1"/>
  <c r="EV47" i="3"/>
  <c r="EV30" i="3"/>
  <c r="EV28" i="3"/>
  <c r="EV13" i="3"/>
  <c r="EV41" i="3"/>
  <c r="EV27" i="3"/>
  <c r="EV73" i="3"/>
  <c r="EV97" i="3"/>
  <c r="EV42" i="3"/>
  <c r="EV21" i="3"/>
  <c r="EV22" i="3" s="1"/>
  <c r="EV38" i="3"/>
  <c r="EV14" i="3"/>
  <c r="EV18" i="3"/>
  <c r="EV83" i="3"/>
  <c r="EV82" i="3"/>
  <c r="EV85" i="3"/>
  <c r="EV84" i="3"/>
  <c r="EV81" i="3"/>
  <c r="EV86" i="3"/>
  <c r="EU144" i="3"/>
  <c r="EU118" i="3"/>
  <c r="EU114" i="3"/>
  <c r="EU143" i="3"/>
  <c r="FT15" i="3"/>
  <c r="FT16" i="3" s="1"/>
  <c r="FT43" i="3"/>
  <c r="FT41" i="3"/>
  <c r="FT65" i="3"/>
  <c r="FT70" i="3" s="1"/>
  <c r="FT75" i="3"/>
  <c r="FT35" i="3"/>
  <c r="FT40" i="3"/>
  <c r="FT27" i="3"/>
  <c r="FT13" i="3"/>
  <c r="FT39" i="3"/>
  <c r="FT30" i="3"/>
  <c r="FT18" i="3"/>
  <c r="FT80" i="3"/>
  <c r="FT73" i="3"/>
  <c r="FT31" i="3"/>
  <c r="FT32" i="3" s="1"/>
  <c r="FT72" i="3"/>
  <c r="FT10" i="3"/>
  <c r="FT140" i="3" s="1"/>
  <c r="FT42" i="3"/>
  <c r="FT38" i="3"/>
  <c r="FT28" i="3"/>
  <c r="FT19" i="3"/>
  <c r="FT44" i="3"/>
  <c r="FT77" i="3"/>
  <c r="FT14" i="3"/>
  <c r="FT20" i="3"/>
  <c r="FT47" i="3"/>
  <c r="FT48" i="3"/>
  <c r="FT45" i="3"/>
  <c r="FT97" i="3"/>
  <c r="FT29" i="3"/>
  <c r="FT33" i="3"/>
  <c r="FT76" i="3"/>
  <c r="FT21" i="3"/>
  <c r="FT22" i="3" s="1"/>
  <c r="FT81" i="3"/>
  <c r="FT86" i="3"/>
  <c r="FT83" i="3"/>
  <c r="FT85" i="3"/>
  <c r="FT82" i="3"/>
  <c r="FT84" i="3"/>
  <c r="DB77" i="3"/>
  <c r="DB39" i="3"/>
  <c r="DB35" i="3"/>
  <c r="DB31" i="3"/>
  <c r="DB32" i="3" s="1"/>
  <c r="DB48" i="3"/>
  <c r="DB42" i="3"/>
  <c r="DB10" i="3"/>
  <c r="DB141" i="3" s="1"/>
  <c r="DB29" i="3"/>
  <c r="DB40" i="3"/>
  <c r="DB38" i="3"/>
  <c r="DB13" i="3"/>
  <c r="DB20" i="3"/>
  <c r="CY19" i="16" s="1"/>
  <c r="DB43" i="3"/>
  <c r="DB97" i="3"/>
  <c r="DB33" i="3"/>
  <c r="DB44" i="3"/>
  <c r="DB65" i="3"/>
  <c r="DB69" i="3" s="1"/>
  <c r="DB45" i="3"/>
  <c r="DB14" i="3"/>
  <c r="DB30" i="3"/>
  <c r="DB19" i="3"/>
  <c r="CY18" i="16" s="1"/>
  <c r="DB28" i="3"/>
  <c r="DB76" i="3"/>
  <c r="DB18" i="3"/>
  <c r="DB17" i="16" s="1"/>
  <c r="DB75" i="3"/>
  <c r="DB80" i="3"/>
  <c r="DB72" i="3"/>
  <c r="DB15" i="3"/>
  <c r="DB16" i="3" s="1"/>
  <c r="DB21" i="3"/>
  <c r="DB47" i="3"/>
  <c r="DB27" i="3"/>
  <c r="DB73" i="3"/>
  <c r="DB41" i="3"/>
  <c r="DB83" i="3"/>
  <c r="DB86" i="3"/>
  <c r="DB85" i="3"/>
  <c r="DB82" i="3"/>
  <c r="DB81" i="3"/>
  <c r="DB84" i="3"/>
  <c r="EU126" i="3"/>
  <c r="EU125" i="3"/>
  <c r="EU116" i="3"/>
  <c r="EU68" i="3"/>
  <c r="BH71" i="3"/>
  <c r="BH113" i="3"/>
  <c r="BH143" i="3"/>
  <c r="BH118" i="3"/>
  <c r="CD141" i="3"/>
  <c r="CD116" i="3"/>
  <c r="CD140" i="3"/>
  <c r="FS71" i="3"/>
  <c r="FS120" i="3"/>
  <c r="FS131" i="3"/>
  <c r="EU120" i="3"/>
  <c r="FS66" i="3"/>
  <c r="FS128" i="3"/>
  <c r="FS121" i="3"/>
  <c r="CF110" i="3"/>
  <c r="CF9" i="3" s="1"/>
  <c r="EU113" i="3"/>
  <c r="DC75" i="3"/>
  <c r="DC33" i="3"/>
  <c r="DC65" i="3"/>
  <c r="DC71" i="3" s="1"/>
  <c r="DC20" i="3"/>
  <c r="DC77" i="3"/>
  <c r="DC43" i="3"/>
  <c r="DC40" i="3"/>
  <c r="DC28" i="3"/>
  <c r="DC38" i="3"/>
  <c r="DC72" i="3"/>
  <c r="DC80" i="3"/>
  <c r="DC76" i="3"/>
  <c r="DC14" i="3"/>
  <c r="DC45" i="3"/>
  <c r="DC42" i="3"/>
  <c r="DC30" i="3"/>
  <c r="DC15" i="3"/>
  <c r="DC16" i="3" s="1"/>
  <c r="DC19" i="3"/>
  <c r="DC10" i="3"/>
  <c r="DC117" i="3" s="1"/>
  <c r="DC18" i="3"/>
  <c r="DC17" i="16" s="1"/>
  <c r="DC29" i="3"/>
  <c r="DC27" i="3"/>
  <c r="DC44" i="3"/>
  <c r="DC41" i="3"/>
  <c r="DC97" i="3"/>
  <c r="DC39" i="3"/>
  <c r="DC31" i="3"/>
  <c r="DC32" i="3" s="1"/>
  <c r="DC35" i="3"/>
  <c r="DC73" i="3"/>
  <c r="DC48" i="3"/>
  <c r="DC13" i="3"/>
  <c r="DC21" i="3"/>
  <c r="DC22" i="3" s="1"/>
  <c r="DC47" i="3"/>
  <c r="DC85" i="3"/>
  <c r="DC81" i="3"/>
  <c r="DC86" i="3"/>
  <c r="DC84" i="3"/>
  <c r="DC83" i="3"/>
  <c r="DC82" i="3"/>
  <c r="EU119" i="3"/>
  <c r="EU121" i="3"/>
  <c r="EU131" i="3"/>
  <c r="BH116" i="3"/>
  <c r="BH121" i="3"/>
  <c r="BH126" i="3"/>
  <c r="CD121" i="3"/>
  <c r="CD113" i="3"/>
  <c r="CD118" i="3"/>
  <c r="FS116" i="3"/>
  <c r="FS126" i="3"/>
  <c r="FS118" i="3"/>
  <c r="FS124" i="3"/>
  <c r="CB79" i="3"/>
  <c r="CB78" i="3"/>
  <c r="DZ97" i="3"/>
  <c r="DZ73" i="3"/>
  <c r="DZ44" i="3"/>
  <c r="DZ77" i="3"/>
  <c r="DZ38" i="3"/>
  <c r="DZ48" i="3"/>
  <c r="DZ15" i="3"/>
  <c r="DZ16" i="3" s="1"/>
  <c r="DZ47" i="3"/>
  <c r="DZ39" i="3"/>
  <c r="DZ29" i="3"/>
  <c r="DZ80" i="3"/>
  <c r="DZ13" i="3"/>
  <c r="DZ72" i="3"/>
  <c r="DZ75" i="3"/>
  <c r="DZ65" i="3"/>
  <c r="DZ69" i="3" s="1"/>
  <c r="DZ43" i="3"/>
  <c r="DZ40" i="3"/>
  <c r="DZ42" i="3"/>
  <c r="DZ45" i="3"/>
  <c r="DZ30" i="3"/>
  <c r="DZ35" i="3"/>
  <c r="DZ28" i="3"/>
  <c r="DZ10" i="3"/>
  <c r="DZ140" i="3" s="1"/>
  <c r="DZ21" i="3"/>
  <c r="DZ22" i="3" s="1"/>
  <c r="DZ33" i="3"/>
  <c r="DZ76" i="3"/>
  <c r="DZ14" i="3"/>
  <c r="DZ20" i="3"/>
  <c r="DZ27" i="3"/>
  <c r="DZ31" i="3"/>
  <c r="DZ32" i="3" s="1"/>
  <c r="DZ41" i="3"/>
  <c r="DZ19" i="3"/>
  <c r="DZ18" i="3"/>
  <c r="DZ84" i="3"/>
  <c r="DZ86" i="3"/>
  <c r="DZ82" i="3"/>
  <c r="DZ85" i="3"/>
  <c r="DZ81" i="3"/>
  <c r="DZ83" i="3"/>
  <c r="BI110" i="3"/>
  <c r="BI9" i="3" s="1"/>
  <c r="EW110" i="3"/>
  <c r="EW9" i="3" s="1"/>
  <c r="DX71" i="3"/>
  <c r="EU117" i="3"/>
  <c r="EU141" i="3"/>
  <c r="DW52" i="3"/>
  <c r="DW49" i="3"/>
  <c r="DW53" i="3"/>
  <c r="DW51" i="3"/>
  <c r="DW54" i="3"/>
  <c r="DW50" i="3"/>
  <c r="BH123" i="3"/>
  <c r="BH144" i="3"/>
  <c r="BH120" i="3"/>
  <c r="BH141" i="3"/>
  <c r="CD128" i="3"/>
  <c r="CD120" i="3"/>
  <c r="CD119" i="3"/>
  <c r="CD22" i="3"/>
  <c r="CA20" i="16"/>
  <c r="DW17" i="3"/>
  <c r="DW12" i="3"/>
  <c r="B28" i="6"/>
  <c r="C28" i="6" s="1"/>
  <c r="BH94" i="16"/>
  <c r="BH95" i="16"/>
  <c r="BH98" i="16"/>
  <c r="BH96" i="16"/>
  <c r="BH97" i="16"/>
  <c r="BH36" i="16"/>
  <c r="BH99" i="16"/>
  <c r="DX101" i="16"/>
  <c r="CD101" i="16"/>
  <c r="DA101" i="16"/>
  <c r="EA6" i="3"/>
  <c r="EA110" i="3" s="1"/>
  <c r="EA9" i="3" s="1"/>
  <c r="FU6" i="3"/>
  <c r="FU110" i="3" s="1"/>
  <c r="FU9" i="3" s="1"/>
  <c r="CG6" i="3"/>
  <c r="DD6" i="3"/>
  <c r="DD110" i="3" s="1"/>
  <c r="DD9" i="3" s="1"/>
  <c r="EX6" i="3"/>
  <c r="FR12" i="3" l="1"/>
  <c r="FS122" i="3"/>
  <c r="CD122" i="3"/>
  <c r="DX122" i="3"/>
  <c r="DX26" i="3" s="1"/>
  <c r="EU122" i="3"/>
  <c r="BH122" i="3"/>
  <c r="BH23" i="3" s="1"/>
  <c r="ER61" i="3"/>
  <c r="ER62" i="3"/>
  <c r="ER63" i="3"/>
  <c r="ER64" i="3"/>
  <c r="FP61" i="3"/>
  <c r="FP62" i="3"/>
  <c r="FP63" i="3"/>
  <c r="FP64" i="3"/>
  <c r="CX61" i="3"/>
  <c r="CX62" i="3"/>
  <c r="CX63" i="3"/>
  <c r="CY61" i="3"/>
  <c r="CY62" i="3"/>
  <c r="CY63" i="3"/>
  <c r="DD88" i="3"/>
  <c r="FU88" i="3"/>
  <c r="EA88" i="3"/>
  <c r="EW88" i="3"/>
  <c r="BE64" i="3"/>
  <c r="BE63" i="3"/>
  <c r="BE62" i="3"/>
  <c r="BE61" i="3"/>
  <c r="BI88" i="3"/>
  <c r="AL82" i="16" s="1"/>
  <c r="CF88" i="3"/>
  <c r="AK130" i="3"/>
  <c r="FR54" i="3"/>
  <c r="FR25" i="3"/>
  <c r="FR49" i="3"/>
  <c r="FR23" i="3"/>
  <c r="FR24" i="3"/>
  <c r="BI101" i="3"/>
  <c r="BI95" i="16" s="1"/>
  <c r="BI100" i="3"/>
  <c r="BI94" i="16" s="1"/>
  <c r="BI99" i="3"/>
  <c r="BG93" i="16" s="1"/>
  <c r="BI98" i="3"/>
  <c r="BG92" i="16" s="1"/>
  <c r="BI105" i="3"/>
  <c r="BI99" i="16" s="1"/>
  <c r="BI104" i="3"/>
  <c r="BI98" i="16" s="1"/>
  <c r="BI103" i="3"/>
  <c r="BI97" i="16" s="1"/>
  <c r="BI102" i="3"/>
  <c r="BI96" i="16" s="1"/>
  <c r="DD100" i="3"/>
  <c r="DD99" i="3"/>
  <c r="DD98" i="3"/>
  <c r="DD104" i="3"/>
  <c r="DD103" i="3"/>
  <c r="DD102" i="3"/>
  <c r="DD101" i="3"/>
  <c r="DD105" i="3"/>
  <c r="FU100" i="3"/>
  <c r="FU99" i="3"/>
  <c r="FU101" i="3"/>
  <c r="FU104" i="3"/>
  <c r="FU103" i="3"/>
  <c r="FU102" i="3"/>
  <c r="FU98" i="3"/>
  <c r="FU105" i="3"/>
  <c r="EA101" i="3"/>
  <c r="EA99" i="3"/>
  <c r="EA98" i="3"/>
  <c r="EA100" i="3"/>
  <c r="EA104" i="3"/>
  <c r="EA103" i="3"/>
  <c r="EA102" i="3"/>
  <c r="EA105" i="3"/>
  <c r="EW100" i="3"/>
  <c r="EW99" i="3"/>
  <c r="EW101" i="3"/>
  <c r="EW104" i="3"/>
  <c r="EW98" i="3"/>
  <c r="EW103" i="3"/>
  <c r="EW102" i="3"/>
  <c r="EW105" i="3"/>
  <c r="CF100" i="3"/>
  <c r="CF99" i="3"/>
  <c r="CF98" i="3"/>
  <c r="CF101" i="3"/>
  <c r="CF104" i="3"/>
  <c r="CF103" i="3"/>
  <c r="CF102" i="3"/>
  <c r="CF105" i="3"/>
  <c r="EA90" i="3"/>
  <c r="EA87" i="3"/>
  <c r="EA93" i="3"/>
  <c r="EA92" i="3"/>
  <c r="EA91" i="3"/>
  <c r="EA89" i="3"/>
  <c r="EA96" i="3"/>
  <c r="EA95" i="3"/>
  <c r="EA94" i="3"/>
  <c r="BI90" i="3"/>
  <c r="BG84" i="16" s="1"/>
  <c r="BI89" i="3"/>
  <c r="BG83" i="16" s="1"/>
  <c r="BI87" i="3"/>
  <c r="BG81" i="16" s="1"/>
  <c r="BI93" i="3"/>
  <c r="BG87" i="16" s="1"/>
  <c r="BI92" i="3"/>
  <c r="BG86" i="16" s="1"/>
  <c r="BI91" i="3"/>
  <c r="BG85" i="16" s="1"/>
  <c r="BI94" i="3"/>
  <c r="BG88" i="16" s="1"/>
  <c r="BI96" i="3"/>
  <c r="BG90" i="16" s="1"/>
  <c r="BI95" i="3"/>
  <c r="BG89" i="16" s="1"/>
  <c r="DD89" i="3"/>
  <c r="DD87" i="3"/>
  <c r="DD93" i="3"/>
  <c r="DD90" i="3"/>
  <c r="DD92" i="3"/>
  <c r="DD91" i="3"/>
  <c r="DD96" i="3"/>
  <c r="DD95" i="3"/>
  <c r="DD94" i="3"/>
  <c r="FU91" i="3"/>
  <c r="FU87" i="3"/>
  <c r="FU90" i="3"/>
  <c r="FU89" i="3"/>
  <c r="FU92" i="3"/>
  <c r="FU95" i="3"/>
  <c r="FU94" i="3"/>
  <c r="FU93" i="3"/>
  <c r="FU96" i="3"/>
  <c r="EW91" i="3"/>
  <c r="EW90" i="3"/>
  <c r="EW87" i="3"/>
  <c r="EW89" i="3"/>
  <c r="EW92" i="3"/>
  <c r="EW95" i="3"/>
  <c r="EW94" i="3"/>
  <c r="EW93" i="3"/>
  <c r="EW96" i="3"/>
  <c r="CF89" i="3"/>
  <c r="CF87" i="3"/>
  <c r="CF90" i="3"/>
  <c r="CF93" i="3"/>
  <c r="CF92" i="3"/>
  <c r="CF91" i="3"/>
  <c r="CF96" i="3"/>
  <c r="CF95" i="3"/>
  <c r="CF94" i="3"/>
  <c r="EV71" i="3"/>
  <c r="FR52" i="3"/>
  <c r="AJ12" i="3"/>
  <c r="AJ17" i="3"/>
  <c r="FR37" i="3"/>
  <c r="FR36" i="3"/>
  <c r="AJ57" i="3"/>
  <c r="AJ135" i="3"/>
  <c r="AJ59" i="3"/>
  <c r="AJ56" i="3"/>
  <c r="AJ58" i="3"/>
  <c r="AJ133" i="3"/>
  <c r="AJ134" i="3"/>
  <c r="AJ60" i="3"/>
  <c r="AJ132" i="3"/>
  <c r="AJ79" i="3"/>
  <c r="AJ78" i="3"/>
  <c r="AJ36" i="3"/>
  <c r="AJ37" i="3"/>
  <c r="AJ24" i="3"/>
  <c r="AJ26" i="3"/>
  <c r="AJ25" i="3"/>
  <c r="AJ23" i="3"/>
  <c r="AJ50" i="3"/>
  <c r="AJ54" i="3"/>
  <c r="AJ53" i="3"/>
  <c r="AJ52" i="3"/>
  <c r="AJ49" i="3"/>
  <c r="AJ51" i="3"/>
  <c r="BF37" i="3"/>
  <c r="BC35" i="16" s="1"/>
  <c r="BF36" i="3"/>
  <c r="BC34" i="16" s="1"/>
  <c r="DA37" i="3"/>
  <c r="DA36" i="3"/>
  <c r="BG37" i="3"/>
  <c r="BG36" i="3"/>
  <c r="BG25" i="3"/>
  <c r="FT69" i="3"/>
  <c r="BG23" i="3"/>
  <c r="BG26" i="3"/>
  <c r="AI130" i="3"/>
  <c r="CC130" i="3"/>
  <c r="CC64" i="3" s="1"/>
  <c r="BF60" i="3"/>
  <c r="BC54" i="16" s="1"/>
  <c r="BF58" i="3"/>
  <c r="BC52" i="16" s="1"/>
  <c r="DA17" i="3"/>
  <c r="BF26" i="3"/>
  <c r="BC24" i="16" s="1"/>
  <c r="BF23" i="3"/>
  <c r="BC21" i="16" s="1"/>
  <c r="BF25" i="3"/>
  <c r="BC23" i="16" s="1"/>
  <c r="BG51" i="3"/>
  <c r="BG12" i="3"/>
  <c r="BG12" i="16" s="1"/>
  <c r="BG78" i="3"/>
  <c r="ES130" i="3"/>
  <c r="BF57" i="3"/>
  <c r="BC51" i="16" s="1"/>
  <c r="BF136" i="3"/>
  <c r="BF132" i="3"/>
  <c r="BF56" i="3"/>
  <c r="BC50" i="16" s="1"/>
  <c r="BF135" i="3"/>
  <c r="BF134" i="3"/>
  <c r="BF133" i="3"/>
  <c r="BF59" i="3"/>
  <c r="BC53" i="16" s="1"/>
  <c r="BH112" i="3"/>
  <c r="BH17" i="3" s="1"/>
  <c r="DX79" i="3"/>
  <c r="CD112" i="3"/>
  <c r="CD17" i="3" s="1"/>
  <c r="BG53" i="3"/>
  <c r="BG49" i="3"/>
  <c r="BF52" i="3"/>
  <c r="BC46" i="16" s="1"/>
  <c r="BG54" i="3"/>
  <c r="CD127" i="3"/>
  <c r="BG50" i="3"/>
  <c r="FQ130" i="3"/>
  <c r="CB130" i="3"/>
  <c r="CB64" i="3" s="1"/>
  <c r="DV130" i="3"/>
  <c r="DV63" i="3" s="1"/>
  <c r="FS127" i="3"/>
  <c r="BG134" i="3"/>
  <c r="DA25" i="3"/>
  <c r="CE119" i="3"/>
  <c r="DA24" i="3"/>
  <c r="DA26" i="3"/>
  <c r="DY69" i="3"/>
  <c r="DA52" i="3"/>
  <c r="DA54" i="3"/>
  <c r="DA79" i="3"/>
  <c r="BF12" i="3"/>
  <c r="BF12" i="16" s="1"/>
  <c r="BF79" i="3"/>
  <c r="BC73" i="16" s="1"/>
  <c r="DX112" i="3"/>
  <c r="DX12" i="3" s="1"/>
  <c r="BG136" i="3"/>
  <c r="BG60" i="3"/>
  <c r="BG58" i="3"/>
  <c r="BF49" i="3"/>
  <c r="BC43" i="16" s="1"/>
  <c r="BF54" i="3"/>
  <c r="BC48" i="16" s="1"/>
  <c r="BF50" i="3"/>
  <c r="BC44" i="16" s="1"/>
  <c r="BG133" i="3"/>
  <c r="BG57" i="3"/>
  <c r="BF51" i="3"/>
  <c r="BC45" i="16" s="1"/>
  <c r="BG56" i="3"/>
  <c r="BG135" i="3"/>
  <c r="BG59" i="3"/>
  <c r="FR135" i="3"/>
  <c r="DX137" i="3"/>
  <c r="DX55" i="3" s="1"/>
  <c r="DX58" i="3" s="1"/>
  <c r="DX115" i="3"/>
  <c r="DX50" i="3" s="1"/>
  <c r="EU127" i="3"/>
  <c r="BH127" i="3"/>
  <c r="BH137" i="3"/>
  <c r="BH55" i="3" s="1"/>
  <c r="BH56" i="3" s="1"/>
  <c r="DB125" i="3"/>
  <c r="DA53" i="3"/>
  <c r="DA51" i="3"/>
  <c r="DA50" i="3"/>
  <c r="DA57" i="3"/>
  <c r="CZ130" i="3"/>
  <c r="CZ64" i="3" s="1"/>
  <c r="FR134" i="3"/>
  <c r="FR136" i="3"/>
  <c r="FR58" i="3"/>
  <c r="FR59" i="3"/>
  <c r="FR60" i="3"/>
  <c r="FR57" i="3"/>
  <c r="FR56" i="3"/>
  <c r="FR132" i="3"/>
  <c r="DA56" i="3"/>
  <c r="DC124" i="3"/>
  <c r="DC143" i="3"/>
  <c r="DB139" i="3"/>
  <c r="DA133" i="3"/>
  <c r="DA134" i="3"/>
  <c r="DY70" i="3"/>
  <c r="DA60" i="3"/>
  <c r="CE138" i="3"/>
  <c r="DA58" i="3"/>
  <c r="DA135" i="3"/>
  <c r="DA132" i="3"/>
  <c r="DA136" i="3"/>
  <c r="DC118" i="3"/>
  <c r="DX127" i="3"/>
  <c r="FR50" i="3"/>
  <c r="DY144" i="3"/>
  <c r="FR51" i="3"/>
  <c r="DB67" i="3"/>
  <c r="DY113" i="3"/>
  <c r="DY66" i="3"/>
  <c r="DY129" i="3"/>
  <c r="FS142" i="3"/>
  <c r="FS79" i="3" s="1"/>
  <c r="DB118" i="3"/>
  <c r="DB119" i="3"/>
  <c r="CE141" i="3"/>
  <c r="DB128" i="3"/>
  <c r="CE124" i="3"/>
  <c r="DB117" i="3"/>
  <c r="CE116" i="3"/>
  <c r="FS12" i="3"/>
  <c r="FS17" i="3"/>
  <c r="DB131" i="3"/>
  <c r="CE129" i="3"/>
  <c r="CE117" i="3"/>
  <c r="DB113" i="3"/>
  <c r="CE143" i="3"/>
  <c r="CE126" i="3"/>
  <c r="CE140" i="3"/>
  <c r="CE128" i="3"/>
  <c r="DB140" i="3"/>
  <c r="DB144" i="3"/>
  <c r="CE123" i="3"/>
  <c r="CD24" i="3"/>
  <c r="DY120" i="3"/>
  <c r="DC126" i="3"/>
  <c r="DC125" i="3"/>
  <c r="DC128" i="3"/>
  <c r="DB121" i="3"/>
  <c r="DY71" i="3"/>
  <c r="DY140" i="3"/>
  <c r="DC114" i="3"/>
  <c r="DC131" i="3"/>
  <c r="DY119" i="3"/>
  <c r="DC69" i="3"/>
  <c r="DB143" i="3"/>
  <c r="DB138" i="3"/>
  <c r="DY124" i="3"/>
  <c r="DY131" i="3"/>
  <c r="DB124" i="3"/>
  <c r="DB116" i="3"/>
  <c r="DY68" i="3"/>
  <c r="DY125" i="3"/>
  <c r="CE139" i="3"/>
  <c r="CE144" i="3"/>
  <c r="DY126" i="3"/>
  <c r="DY114" i="3"/>
  <c r="DC129" i="3"/>
  <c r="DY138" i="3"/>
  <c r="DY121" i="3"/>
  <c r="DC66" i="3"/>
  <c r="DC70" i="3"/>
  <c r="DC68" i="3"/>
  <c r="DC140" i="3"/>
  <c r="DC121" i="3"/>
  <c r="DB123" i="3"/>
  <c r="DB114" i="3"/>
  <c r="DY143" i="3"/>
  <c r="DY141" i="3"/>
  <c r="DY116" i="3"/>
  <c r="CE125" i="3"/>
  <c r="CE120" i="3"/>
  <c r="CE118" i="3"/>
  <c r="FS137" i="3"/>
  <c r="FS55" i="3" s="1"/>
  <c r="FS136" i="3" s="1"/>
  <c r="DC116" i="3"/>
  <c r="DC139" i="3"/>
  <c r="EU112" i="3"/>
  <c r="DB120" i="3"/>
  <c r="DB129" i="3"/>
  <c r="DB126" i="3"/>
  <c r="DY139" i="3"/>
  <c r="DY128" i="3"/>
  <c r="DY117" i="3"/>
  <c r="CE131" i="3"/>
  <c r="CE121" i="3"/>
  <c r="CE113" i="3"/>
  <c r="CE112" i="3" s="1"/>
  <c r="DB68" i="3"/>
  <c r="DZ125" i="3"/>
  <c r="DC141" i="3"/>
  <c r="DC123" i="3"/>
  <c r="DB70" i="3"/>
  <c r="DZ121" i="3"/>
  <c r="DC120" i="3"/>
  <c r="DC119" i="3"/>
  <c r="DZ143" i="3"/>
  <c r="DB66" i="3"/>
  <c r="DZ71" i="3"/>
  <c r="FT141" i="3"/>
  <c r="EV120" i="3"/>
  <c r="DZ131" i="3"/>
  <c r="EV66" i="3"/>
  <c r="EV69" i="3"/>
  <c r="CD137" i="3"/>
  <c r="CD55" i="3" s="1"/>
  <c r="CD56" i="3" s="1"/>
  <c r="FS115" i="3"/>
  <c r="EV67" i="3"/>
  <c r="DZ119" i="3"/>
  <c r="DB71" i="3"/>
  <c r="EU142" i="3"/>
  <c r="ET130" i="3"/>
  <c r="FT68" i="3"/>
  <c r="EV114" i="3"/>
  <c r="CE66" i="3"/>
  <c r="DZ116" i="3"/>
  <c r="DZ138" i="3"/>
  <c r="DC138" i="3"/>
  <c r="FT71" i="3"/>
  <c r="DY118" i="3"/>
  <c r="CE70" i="3"/>
  <c r="DZ124" i="3"/>
  <c r="DZ118" i="3"/>
  <c r="DZ113" i="3"/>
  <c r="DZ128" i="3"/>
  <c r="EV70" i="3"/>
  <c r="CE69" i="3"/>
  <c r="CE67" i="3"/>
  <c r="EU137" i="3"/>
  <c r="EU55" i="3" s="1"/>
  <c r="EU56" i="3" s="1"/>
  <c r="CE71" i="3"/>
  <c r="CG110" i="3"/>
  <c r="CG9" i="3" s="1"/>
  <c r="DZ114" i="3"/>
  <c r="DZ144" i="3"/>
  <c r="DZ141" i="3"/>
  <c r="DC67" i="3"/>
  <c r="DC144" i="3"/>
  <c r="DC113" i="3"/>
  <c r="CD115" i="3"/>
  <c r="FT129" i="3"/>
  <c r="FT143" i="3"/>
  <c r="FT67" i="3"/>
  <c r="EV121" i="3"/>
  <c r="EV140" i="3"/>
  <c r="EV128" i="3"/>
  <c r="DW130" i="3"/>
  <c r="DW63" i="3" s="1"/>
  <c r="EW30" i="3"/>
  <c r="EW38" i="3"/>
  <c r="EW13" i="3"/>
  <c r="EW43" i="3"/>
  <c r="EW39" i="3"/>
  <c r="EW42" i="3"/>
  <c r="EW40" i="3"/>
  <c r="EW14" i="3"/>
  <c r="EW73" i="3"/>
  <c r="EW19" i="3"/>
  <c r="EW20" i="3"/>
  <c r="EW80" i="3"/>
  <c r="EW15" i="3"/>
  <c r="EW16" i="3" s="1"/>
  <c r="EW31" i="3"/>
  <c r="EW32" i="3" s="1"/>
  <c r="EW18" i="3"/>
  <c r="EW10" i="3"/>
  <c r="EW138" i="3" s="1"/>
  <c r="EW28" i="3"/>
  <c r="EW21" i="3"/>
  <c r="EW22" i="3" s="1"/>
  <c r="EW77" i="3"/>
  <c r="EW47" i="3"/>
  <c r="EW27" i="3"/>
  <c r="EW76" i="3"/>
  <c r="EW33" i="3"/>
  <c r="EW29" i="3"/>
  <c r="EW44" i="3"/>
  <c r="EW35" i="3"/>
  <c r="EW45" i="3"/>
  <c r="EW97" i="3"/>
  <c r="EW48" i="3"/>
  <c r="EW65" i="3"/>
  <c r="EW71" i="3" s="1"/>
  <c r="EW41" i="3"/>
  <c r="EW72" i="3"/>
  <c r="EW75" i="3"/>
  <c r="EW81" i="3"/>
  <c r="EW85" i="3"/>
  <c r="EW82" i="3"/>
  <c r="EW84" i="3"/>
  <c r="EW86" i="3"/>
  <c r="EW83" i="3"/>
  <c r="DZ120" i="3"/>
  <c r="DZ129" i="3"/>
  <c r="DZ126" i="3"/>
  <c r="DB22" i="3"/>
  <c r="CY20" i="16"/>
  <c r="FT117" i="3"/>
  <c r="FT113" i="3"/>
  <c r="FT124" i="3"/>
  <c r="EV119" i="3"/>
  <c r="EV113" i="3"/>
  <c r="EV125" i="3"/>
  <c r="EV123" i="3"/>
  <c r="EX110" i="3"/>
  <c r="EX9" i="3" s="1"/>
  <c r="DZ70" i="3"/>
  <c r="DZ68" i="3"/>
  <c r="DZ139" i="3"/>
  <c r="DZ66" i="3"/>
  <c r="FT116" i="3"/>
  <c r="FT128" i="3"/>
  <c r="FT66" i="3"/>
  <c r="EV131" i="3"/>
  <c r="DD27" i="3"/>
  <c r="DD77" i="3"/>
  <c r="DD41" i="3"/>
  <c r="DD33" i="3"/>
  <c r="DD76" i="3"/>
  <c r="DD75" i="3"/>
  <c r="DD72" i="3"/>
  <c r="DD38" i="3"/>
  <c r="DD43" i="3"/>
  <c r="DD47" i="3"/>
  <c r="DD40" i="3"/>
  <c r="DD21" i="3"/>
  <c r="DD22" i="3" s="1"/>
  <c r="DD19" i="3"/>
  <c r="DD65" i="3"/>
  <c r="DD68" i="3" s="1"/>
  <c r="DD35" i="3"/>
  <c r="DD73" i="3"/>
  <c r="DD42" i="3"/>
  <c r="DD28" i="3"/>
  <c r="DD44" i="3"/>
  <c r="DD20" i="3"/>
  <c r="DD13" i="3"/>
  <c r="DD18" i="3"/>
  <c r="DD17" i="16" s="1"/>
  <c r="DD45" i="3"/>
  <c r="DD48" i="3"/>
  <c r="DD30" i="3"/>
  <c r="DD31" i="3"/>
  <c r="DD32" i="3" s="1"/>
  <c r="DD14" i="3"/>
  <c r="DD29" i="3"/>
  <c r="DD97" i="3"/>
  <c r="DD15" i="3"/>
  <c r="DD16" i="3" s="1"/>
  <c r="DD80" i="3"/>
  <c r="DD39" i="3"/>
  <c r="DD10" i="3"/>
  <c r="DD143" i="3" s="1"/>
  <c r="DD85" i="3"/>
  <c r="DD86" i="3"/>
  <c r="DD82" i="3"/>
  <c r="DD81" i="3"/>
  <c r="DD84" i="3"/>
  <c r="DD83" i="3"/>
  <c r="DZ117" i="3"/>
  <c r="DZ67" i="3"/>
  <c r="DZ123" i="3"/>
  <c r="FT118" i="3"/>
  <c r="FT131" i="3"/>
  <c r="FT121" i="3"/>
  <c r="EV138" i="3"/>
  <c r="EV118" i="3"/>
  <c r="EV143" i="3"/>
  <c r="BI77" i="3"/>
  <c r="BG71" i="16" s="1"/>
  <c r="BI35" i="3"/>
  <c r="BG33" i="16" s="1"/>
  <c r="BI45" i="3"/>
  <c r="BI19" i="3"/>
  <c r="BG18" i="16" s="1"/>
  <c r="BI48" i="3"/>
  <c r="BI75" i="3"/>
  <c r="BG69" i="16" s="1"/>
  <c r="BI43" i="3"/>
  <c r="BG38" i="16" s="1"/>
  <c r="BI72" i="3"/>
  <c r="BI39" i="3"/>
  <c r="BG37" i="16" s="1"/>
  <c r="BI33" i="3"/>
  <c r="BI15" i="3"/>
  <c r="BI16" i="3" s="1"/>
  <c r="BI41" i="3"/>
  <c r="BI27" i="3"/>
  <c r="BI80" i="3"/>
  <c r="BG74" i="16" s="1"/>
  <c r="BI42" i="3"/>
  <c r="BI28" i="3"/>
  <c r="BI31" i="3"/>
  <c r="BI32" i="3" s="1"/>
  <c r="BG30" i="16" s="1"/>
  <c r="BI76" i="3"/>
  <c r="BI20" i="3"/>
  <c r="BG19" i="16" s="1"/>
  <c r="BI14" i="3"/>
  <c r="BG14" i="16" s="1"/>
  <c r="BI29" i="3"/>
  <c r="BG27" i="16" s="1"/>
  <c r="BI65" i="3"/>
  <c r="BI71" i="3" s="1"/>
  <c r="BI47" i="3"/>
  <c r="BG41" i="16" s="1"/>
  <c r="BI10" i="3"/>
  <c r="BI143" i="3" s="1"/>
  <c r="BI97" i="3"/>
  <c r="BG91" i="16" s="1"/>
  <c r="BI40" i="3"/>
  <c r="BI38" i="3"/>
  <c r="BI36" i="16" s="1"/>
  <c r="BI73" i="3"/>
  <c r="BI13" i="3"/>
  <c r="BG13" i="16" s="1"/>
  <c r="BI44" i="3"/>
  <c r="BG39" i="16" s="1"/>
  <c r="BI30" i="3"/>
  <c r="BG28" i="16" s="1"/>
  <c r="BI21" i="3"/>
  <c r="BI18" i="3"/>
  <c r="BI17" i="16" s="1"/>
  <c r="BI86" i="3"/>
  <c r="BG80" i="16" s="1"/>
  <c r="BI83" i="3"/>
  <c r="BG77" i="16" s="1"/>
  <c r="BI85" i="3"/>
  <c r="BG79" i="16" s="1"/>
  <c r="BI82" i="3"/>
  <c r="BG76" i="16" s="1"/>
  <c r="BI84" i="3"/>
  <c r="BG78" i="16" s="1"/>
  <c r="BI81" i="3"/>
  <c r="BG75" i="16" s="1"/>
  <c r="CF27" i="3"/>
  <c r="CF38" i="3"/>
  <c r="CF35" i="3"/>
  <c r="CF28" i="3"/>
  <c r="CF21" i="3"/>
  <c r="CF22" i="3" s="1"/>
  <c r="CF18" i="3"/>
  <c r="CF17" i="16" s="1"/>
  <c r="CF97" i="3"/>
  <c r="CF15" i="3"/>
  <c r="CF16" i="3" s="1"/>
  <c r="CF14" i="3"/>
  <c r="CF29" i="3"/>
  <c r="CF33" i="3"/>
  <c r="CF43" i="3"/>
  <c r="CF65" i="3"/>
  <c r="CF66" i="3" s="1"/>
  <c r="CF80" i="3"/>
  <c r="CF77" i="3"/>
  <c r="CF13" i="3"/>
  <c r="CF39" i="3"/>
  <c r="CF40" i="3"/>
  <c r="CF47" i="3"/>
  <c r="CF19" i="3"/>
  <c r="CF10" i="3"/>
  <c r="CF139" i="3" s="1"/>
  <c r="CF31" i="3"/>
  <c r="CF32" i="3" s="1"/>
  <c r="CF44" i="3"/>
  <c r="CF73" i="3"/>
  <c r="CF45" i="3"/>
  <c r="CF20" i="3"/>
  <c r="CF75" i="3"/>
  <c r="CF30" i="3"/>
  <c r="CF76" i="3"/>
  <c r="CF41" i="3"/>
  <c r="CF72" i="3"/>
  <c r="CF48" i="3"/>
  <c r="CF42" i="3"/>
  <c r="CF84" i="3"/>
  <c r="CF83" i="3"/>
  <c r="CF82" i="3"/>
  <c r="CF81" i="3"/>
  <c r="CF86" i="3"/>
  <c r="CF85" i="3"/>
  <c r="EU115" i="3"/>
  <c r="FT139" i="3"/>
  <c r="FT144" i="3"/>
  <c r="FT138" i="3"/>
  <c r="EV129" i="3"/>
  <c r="EV141" i="3"/>
  <c r="EV116" i="3"/>
  <c r="FU41" i="3"/>
  <c r="FU31" i="3"/>
  <c r="FU32" i="3" s="1"/>
  <c r="FU39" i="3"/>
  <c r="FU73" i="3"/>
  <c r="FU19" i="3"/>
  <c r="FU45" i="3"/>
  <c r="FU28" i="3"/>
  <c r="FU75" i="3"/>
  <c r="FU65" i="3"/>
  <c r="FU70" i="3" s="1"/>
  <c r="FU14" i="3"/>
  <c r="FU20" i="3"/>
  <c r="FU42" i="3"/>
  <c r="FU30" i="3"/>
  <c r="FU15" i="3"/>
  <c r="FU16" i="3" s="1"/>
  <c r="FU80" i="3"/>
  <c r="FU10" i="3"/>
  <c r="FU144" i="3" s="1"/>
  <c r="FU27" i="3"/>
  <c r="FU97" i="3"/>
  <c r="FU76" i="3"/>
  <c r="FU33" i="3"/>
  <c r="FU77" i="3"/>
  <c r="FU38" i="3"/>
  <c r="FU43" i="3"/>
  <c r="FU48" i="3"/>
  <c r="FU44" i="3"/>
  <c r="FU40" i="3"/>
  <c r="FU21" i="3"/>
  <c r="FU22" i="3" s="1"/>
  <c r="FU47" i="3"/>
  <c r="FU35" i="3"/>
  <c r="FU72" i="3"/>
  <c r="FU29" i="3"/>
  <c r="FU13" i="3"/>
  <c r="FU18" i="3"/>
  <c r="FU82" i="3"/>
  <c r="FU83" i="3"/>
  <c r="FU85" i="3"/>
  <c r="FU81" i="3"/>
  <c r="FU84" i="3"/>
  <c r="FU86" i="3"/>
  <c r="BG9" i="16"/>
  <c r="BH115" i="3"/>
  <c r="BH142" i="3"/>
  <c r="FT114" i="3"/>
  <c r="FT119" i="3"/>
  <c r="FT126" i="3"/>
  <c r="EV126" i="3"/>
  <c r="EA13" i="3"/>
  <c r="EA45" i="3"/>
  <c r="EA33" i="3"/>
  <c r="EA40" i="3"/>
  <c r="EA15" i="3"/>
  <c r="EA16" i="3" s="1"/>
  <c r="EA43" i="3"/>
  <c r="EA75" i="3"/>
  <c r="EA77" i="3"/>
  <c r="EA73" i="3"/>
  <c r="EA31" i="3"/>
  <c r="EA32" i="3" s="1"/>
  <c r="EA72" i="3"/>
  <c r="EA48" i="3"/>
  <c r="EA28" i="3"/>
  <c r="EA29" i="3"/>
  <c r="EA42" i="3"/>
  <c r="EA39" i="3"/>
  <c r="EA80" i="3"/>
  <c r="EA21" i="3"/>
  <c r="EA22" i="3" s="1"/>
  <c r="EA18" i="3"/>
  <c r="EA10" i="3"/>
  <c r="EA114" i="3" s="1"/>
  <c r="EA30" i="3"/>
  <c r="EA35" i="3"/>
  <c r="EA97" i="3"/>
  <c r="EA76" i="3"/>
  <c r="EA47" i="3"/>
  <c r="EA20" i="3"/>
  <c r="EA41" i="3"/>
  <c r="EA38" i="3"/>
  <c r="EA44" i="3"/>
  <c r="EA27" i="3"/>
  <c r="EA65" i="3"/>
  <c r="EA68" i="3" s="1"/>
  <c r="EA14" i="3"/>
  <c r="EA19" i="3"/>
  <c r="EA83" i="3"/>
  <c r="EA85" i="3"/>
  <c r="EA81" i="3"/>
  <c r="EA82" i="3"/>
  <c r="EA86" i="3"/>
  <c r="EA84" i="3"/>
  <c r="FT123" i="3"/>
  <c r="FT125" i="3"/>
  <c r="FT120" i="3"/>
  <c r="CD78" i="3"/>
  <c r="CD79" i="3"/>
  <c r="EV144" i="3"/>
  <c r="EV124" i="3"/>
  <c r="EV117" i="3"/>
  <c r="B29" i="6"/>
  <c r="C29" i="6" s="1"/>
  <c r="FT101" i="16"/>
  <c r="DB101" i="16"/>
  <c r="EV101" i="16"/>
  <c r="DY101" i="16"/>
  <c r="EY6" i="3"/>
  <c r="DE6" i="3"/>
  <c r="FV6" i="3"/>
  <c r="FV110" i="3" s="1"/>
  <c r="FV9" i="3" s="1"/>
  <c r="EB6" i="3"/>
  <c r="DC122" i="3" l="1"/>
  <c r="DC23" i="3" s="1"/>
  <c r="DB122" i="3"/>
  <c r="DB25" i="3" s="1"/>
  <c r="CE122" i="3"/>
  <c r="DZ122" i="3"/>
  <c r="DZ24" i="3" s="1"/>
  <c r="DY122" i="3"/>
  <c r="DY24" i="3" s="1"/>
  <c r="FT122" i="3"/>
  <c r="EV122" i="3"/>
  <c r="AI63" i="3"/>
  <c r="AI64" i="3"/>
  <c r="AI61" i="3"/>
  <c r="AI62" i="3"/>
  <c r="ET64" i="3"/>
  <c r="ET61" i="3"/>
  <c r="ET62" i="3"/>
  <c r="ET63" i="3"/>
  <c r="FQ62" i="3"/>
  <c r="FQ63" i="3"/>
  <c r="FQ61" i="3"/>
  <c r="FQ64" i="3"/>
  <c r="AK61" i="3"/>
  <c r="AK62" i="3"/>
  <c r="AK63" i="3"/>
  <c r="AK64" i="3"/>
  <c r="ES62" i="3"/>
  <c r="ES61" i="3"/>
  <c r="ES64" i="3"/>
  <c r="ES63" i="3"/>
  <c r="DW61" i="3"/>
  <c r="DW62" i="3"/>
  <c r="DW64" i="3"/>
  <c r="DV61" i="3"/>
  <c r="DV62" i="3"/>
  <c r="DV64" i="3"/>
  <c r="CZ63" i="3"/>
  <c r="CZ61" i="3"/>
  <c r="CZ62" i="3"/>
  <c r="FV88" i="3"/>
  <c r="EX88" i="3"/>
  <c r="CB63" i="3"/>
  <c r="CB62" i="3"/>
  <c r="CC63" i="3"/>
  <c r="CC62" i="3"/>
  <c r="CB61" i="3"/>
  <c r="CC61" i="3"/>
  <c r="CG88" i="3"/>
  <c r="CD12" i="3"/>
  <c r="EX101" i="3"/>
  <c r="EX100" i="3"/>
  <c r="EX98" i="3"/>
  <c r="EX105" i="3"/>
  <c r="EX104" i="3"/>
  <c r="EX103" i="3"/>
  <c r="EX102" i="3"/>
  <c r="EX99" i="3"/>
  <c r="FV101" i="3"/>
  <c r="FV100" i="3"/>
  <c r="FV98" i="3"/>
  <c r="FV105" i="3"/>
  <c r="FV99" i="3"/>
  <c r="FV104" i="3"/>
  <c r="FV103" i="3"/>
  <c r="FV102" i="3"/>
  <c r="CG101" i="3"/>
  <c r="CG100" i="3"/>
  <c r="CG99" i="3"/>
  <c r="CG98" i="3"/>
  <c r="CG105" i="3"/>
  <c r="CG104" i="3"/>
  <c r="CG103" i="3"/>
  <c r="CG102" i="3"/>
  <c r="FV89" i="3"/>
  <c r="FV87" i="3"/>
  <c r="FV92" i="3"/>
  <c r="FV91" i="3"/>
  <c r="FV90" i="3"/>
  <c r="FV96" i="3"/>
  <c r="FV95" i="3"/>
  <c r="FV94" i="3"/>
  <c r="FV93" i="3"/>
  <c r="EX89" i="3"/>
  <c r="EX87" i="3"/>
  <c r="EX92" i="3"/>
  <c r="EX91" i="3"/>
  <c r="EX90" i="3"/>
  <c r="EX96" i="3"/>
  <c r="EX95" i="3"/>
  <c r="EX94" i="3"/>
  <c r="EX93" i="3"/>
  <c r="CG90" i="3"/>
  <c r="CG89" i="3"/>
  <c r="CG87" i="3"/>
  <c r="CG92" i="3"/>
  <c r="CG91" i="3"/>
  <c r="CG94" i="3"/>
  <c r="CG96" i="3"/>
  <c r="CG93" i="3"/>
  <c r="CG95" i="3"/>
  <c r="EU36" i="3"/>
  <c r="EU37" i="3"/>
  <c r="FS36" i="3"/>
  <c r="FS37" i="3"/>
  <c r="DX17" i="3"/>
  <c r="AJ130" i="3"/>
  <c r="BH37" i="3"/>
  <c r="BH36" i="3"/>
  <c r="CD37" i="3"/>
  <c r="CD36" i="3"/>
  <c r="DX37" i="3"/>
  <c r="DX36" i="3"/>
  <c r="BF130" i="3"/>
  <c r="BH12" i="3"/>
  <c r="BH12" i="16" s="1"/>
  <c r="BH134" i="3"/>
  <c r="DX135" i="3"/>
  <c r="DX51" i="3"/>
  <c r="DX23" i="3"/>
  <c r="DX53" i="3"/>
  <c r="CD25" i="3"/>
  <c r="DY112" i="3"/>
  <c r="DY17" i="3" s="1"/>
  <c r="DX24" i="3"/>
  <c r="DX25" i="3"/>
  <c r="DC112" i="3"/>
  <c r="DC12" i="3" s="1"/>
  <c r="DZ112" i="3"/>
  <c r="DZ17" i="3" s="1"/>
  <c r="DX49" i="3"/>
  <c r="DX54" i="3"/>
  <c r="DX52" i="3"/>
  <c r="CD26" i="3"/>
  <c r="CD23" i="3"/>
  <c r="DB112" i="3"/>
  <c r="DB17" i="3" s="1"/>
  <c r="BG10" i="16"/>
  <c r="DC142" i="3"/>
  <c r="DC79" i="3" s="1"/>
  <c r="DC115" i="3"/>
  <c r="DC52" i="3" s="1"/>
  <c r="CE127" i="3"/>
  <c r="DC127" i="3"/>
  <c r="DY127" i="3"/>
  <c r="BG130" i="3"/>
  <c r="FR130" i="3"/>
  <c r="DZ142" i="3"/>
  <c r="DZ79" i="3" s="1"/>
  <c r="BH136" i="3"/>
  <c r="BH57" i="3"/>
  <c r="BH132" i="3"/>
  <c r="BH59" i="3"/>
  <c r="BH58" i="3"/>
  <c r="BH135" i="3"/>
  <c r="BH60" i="3"/>
  <c r="BH133" i="3"/>
  <c r="DX57" i="3"/>
  <c r="DX134" i="3"/>
  <c r="DX56" i="3"/>
  <c r="DX60" i="3"/>
  <c r="DX133" i="3"/>
  <c r="DX136" i="3"/>
  <c r="DX132" i="3"/>
  <c r="DX59" i="3"/>
  <c r="CE115" i="3"/>
  <c r="CE50" i="3" s="1"/>
  <c r="DZ127" i="3"/>
  <c r="EV112" i="3"/>
  <c r="EV12" i="3" s="1"/>
  <c r="DB137" i="3"/>
  <c r="DB55" i="3" s="1"/>
  <c r="DB57" i="3" s="1"/>
  <c r="DY142" i="3"/>
  <c r="DY79" i="3" s="1"/>
  <c r="BG15" i="16"/>
  <c r="CD58" i="3"/>
  <c r="DB115" i="3"/>
  <c r="DB54" i="3" s="1"/>
  <c r="CE25" i="3"/>
  <c r="BH25" i="3"/>
  <c r="BH24" i="3"/>
  <c r="BH26" i="3"/>
  <c r="CE142" i="3"/>
  <c r="CE78" i="3" s="1"/>
  <c r="CD134" i="3"/>
  <c r="CD57" i="3"/>
  <c r="DZ115" i="3"/>
  <c r="DZ49" i="3" s="1"/>
  <c r="DY137" i="3"/>
  <c r="DY55" i="3" s="1"/>
  <c r="DY59" i="3" s="1"/>
  <c r="CE137" i="3"/>
  <c r="CE55" i="3" s="1"/>
  <c r="CE132" i="3" s="1"/>
  <c r="DB127" i="3"/>
  <c r="CD136" i="3"/>
  <c r="BG29" i="16"/>
  <c r="FS59" i="3"/>
  <c r="DA130" i="3"/>
  <c r="DA64" i="3" s="1"/>
  <c r="DZ137" i="3"/>
  <c r="DZ55" i="3" s="1"/>
  <c r="DZ56" i="3" s="1"/>
  <c r="CD132" i="3"/>
  <c r="CD135" i="3"/>
  <c r="CD133" i="3"/>
  <c r="FS78" i="3"/>
  <c r="DY115" i="3"/>
  <c r="DY53" i="3" s="1"/>
  <c r="CD59" i="3"/>
  <c r="DB142" i="3"/>
  <c r="CD60" i="3"/>
  <c r="DD67" i="3"/>
  <c r="EU57" i="3"/>
  <c r="FS54" i="3"/>
  <c r="FS51" i="3"/>
  <c r="FS52" i="3"/>
  <c r="FS53" i="3"/>
  <c r="FS50" i="3"/>
  <c r="FS49" i="3"/>
  <c r="EU23" i="3"/>
  <c r="EU24" i="3"/>
  <c r="EU25" i="3"/>
  <c r="EU26" i="3"/>
  <c r="FS25" i="3"/>
  <c r="FS26" i="3"/>
  <c r="FS23" i="3"/>
  <c r="FS24" i="3"/>
  <c r="EU79" i="3"/>
  <c r="EU78" i="3"/>
  <c r="EU12" i="3"/>
  <c r="EU17" i="3"/>
  <c r="EU52" i="3"/>
  <c r="EU49" i="3"/>
  <c r="EU51" i="3"/>
  <c r="EU54" i="3"/>
  <c r="EU53" i="3"/>
  <c r="EU50" i="3"/>
  <c r="CF120" i="3"/>
  <c r="FT127" i="3"/>
  <c r="BI129" i="3"/>
  <c r="CF118" i="3"/>
  <c r="DC137" i="3"/>
  <c r="DC55" i="3" s="1"/>
  <c r="DC135" i="3" s="1"/>
  <c r="CF71" i="3"/>
  <c r="BI139" i="3"/>
  <c r="DD116" i="3"/>
  <c r="BI138" i="3"/>
  <c r="DD120" i="3"/>
  <c r="FS56" i="3"/>
  <c r="BI70" i="3"/>
  <c r="DD124" i="3"/>
  <c r="CE12" i="3"/>
  <c r="CE17" i="3"/>
  <c r="CF141" i="3"/>
  <c r="DD66" i="3"/>
  <c r="FS60" i="3"/>
  <c r="FS134" i="3"/>
  <c r="FS58" i="3"/>
  <c r="FS135" i="3"/>
  <c r="FS57" i="3"/>
  <c r="FS132" i="3"/>
  <c r="FS133" i="3"/>
  <c r="CF125" i="3"/>
  <c r="BI144" i="3"/>
  <c r="BI142" i="3" s="1"/>
  <c r="BI120" i="3"/>
  <c r="DD69" i="3"/>
  <c r="EA67" i="3"/>
  <c r="FU116" i="3"/>
  <c r="EU60" i="3"/>
  <c r="EU134" i="3"/>
  <c r="EU58" i="3"/>
  <c r="EU135" i="3"/>
  <c r="EU59" i="3"/>
  <c r="EU133" i="3"/>
  <c r="EU132" i="3"/>
  <c r="CF140" i="3"/>
  <c r="EU136" i="3"/>
  <c r="CF119" i="3"/>
  <c r="BI126" i="3"/>
  <c r="CF121" i="3"/>
  <c r="BI114" i="3"/>
  <c r="DD71" i="3"/>
  <c r="EW116" i="3"/>
  <c r="FU68" i="3"/>
  <c r="FU129" i="3"/>
  <c r="CF143" i="3"/>
  <c r="CF131" i="3"/>
  <c r="BI69" i="3"/>
  <c r="BI67" i="3"/>
  <c r="DD141" i="3"/>
  <c r="DD70" i="3"/>
  <c r="FU71" i="3"/>
  <c r="FU124" i="3"/>
  <c r="FU67" i="3"/>
  <c r="CF138" i="3"/>
  <c r="BI68" i="3"/>
  <c r="EW129" i="3"/>
  <c r="EA123" i="3"/>
  <c r="EA140" i="3"/>
  <c r="FU113" i="3"/>
  <c r="DD144" i="3"/>
  <c r="DD142" i="3" s="1"/>
  <c r="DD140" i="3"/>
  <c r="DD131" i="3"/>
  <c r="EW69" i="3"/>
  <c r="EW67" i="3"/>
  <c r="EA131" i="3"/>
  <c r="EA126" i="3"/>
  <c r="EA128" i="3"/>
  <c r="EW125" i="3"/>
  <c r="EW117" i="3"/>
  <c r="EA139" i="3"/>
  <c r="EA124" i="3"/>
  <c r="FU119" i="3"/>
  <c r="FU69" i="3"/>
  <c r="FU143" i="3"/>
  <c r="FU142" i="3" s="1"/>
  <c r="CF113" i="3"/>
  <c r="CF67" i="3"/>
  <c r="BI116" i="3"/>
  <c r="BI66" i="3"/>
  <c r="DD118" i="3"/>
  <c r="DD123" i="3"/>
  <c r="EW144" i="3"/>
  <c r="EW126" i="3"/>
  <c r="EA125" i="3"/>
  <c r="EA144" i="3"/>
  <c r="FU138" i="3"/>
  <c r="FU117" i="3"/>
  <c r="FU141" i="3"/>
  <c r="DD113" i="3"/>
  <c r="DD129" i="3"/>
  <c r="EW128" i="3"/>
  <c r="EW113" i="3"/>
  <c r="EW114" i="3"/>
  <c r="EA119" i="3"/>
  <c r="EA143" i="3"/>
  <c r="FU125" i="3"/>
  <c r="FU66" i="3"/>
  <c r="FU120" i="3"/>
  <c r="EV115" i="3"/>
  <c r="CF144" i="3"/>
  <c r="CF116" i="3"/>
  <c r="CF114" i="3"/>
  <c r="DD126" i="3"/>
  <c r="DD125" i="3"/>
  <c r="DD119" i="3"/>
  <c r="EW131" i="3"/>
  <c r="EW66" i="3"/>
  <c r="EW123" i="3"/>
  <c r="EA116" i="3"/>
  <c r="EA141" i="3"/>
  <c r="EA129" i="3"/>
  <c r="EA117" i="3"/>
  <c r="FU131" i="3"/>
  <c r="FU140" i="3"/>
  <c r="DD117" i="3"/>
  <c r="DD121" i="3"/>
  <c r="EW139" i="3"/>
  <c r="EW143" i="3"/>
  <c r="EW120" i="3"/>
  <c r="EA118" i="3"/>
  <c r="EA120" i="3"/>
  <c r="FU121" i="3"/>
  <c r="FU128" i="3"/>
  <c r="FU118" i="3"/>
  <c r="CF126" i="3"/>
  <c r="CF123" i="3"/>
  <c r="CF124" i="3"/>
  <c r="DD128" i="3"/>
  <c r="DD138" i="3"/>
  <c r="EW119" i="3"/>
  <c r="EW121" i="3"/>
  <c r="CG38" i="3"/>
  <c r="CG14" i="3"/>
  <c r="CG97" i="3"/>
  <c r="CG19" i="3"/>
  <c r="CE18" i="16" s="1"/>
  <c r="CG77" i="3"/>
  <c r="CG29" i="3"/>
  <c r="CG44" i="3"/>
  <c r="CG41" i="3"/>
  <c r="CG35" i="3"/>
  <c r="CG84" i="3"/>
  <c r="CG65" i="3"/>
  <c r="CG69" i="3" s="1"/>
  <c r="CG73" i="3"/>
  <c r="CG13" i="3"/>
  <c r="CG21" i="3"/>
  <c r="CG80" i="3"/>
  <c r="CG40" i="3"/>
  <c r="CG45" i="3"/>
  <c r="CG43" i="3"/>
  <c r="CG10" i="3"/>
  <c r="CG144" i="3" s="1"/>
  <c r="CG15" i="3"/>
  <c r="CG16" i="3" s="1"/>
  <c r="CG31" i="3"/>
  <c r="CG32" i="3" s="1"/>
  <c r="CG30" i="3"/>
  <c r="CG72" i="3"/>
  <c r="CG18" i="3"/>
  <c r="CG17" i="16" s="1"/>
  <c r="CG28" i="3"/>
  <c r="CG76" i="3"/>
  <c r="CG39" i="3"/>
  <c r="CG83" i="3"/>
  <c r="CG75" i="3"/>
  <c r="CG48" i="3"/>
  <c r="CG42" i="3"/>
  <c r="CG20" i="3"/>
  <c r="CE19" i="16" s="1"/>
  <c r="CG47" i="3"/>
  <c r="CG33" i="3"/>
  <c r="CG27" i="3"/>
  <c r="CG82" i="3"/>
  <c r="CG86" i="3"/>
  <c r="CG85" i="3"/>
  <c r="CG81" i="3"/>
  <c r="CE9" i="16"/>
  <c r="EY110" i="3"/>
  <c r="EY9" i="3" s="1"/>
  <c r="FT137" i="3"/>
  <c r="FT55" i="3" s="1"/>
  <c r="BI128" i="3"/>
  <c r="BI124" i="3"/>
  <c r="BI22" i="3"/>
  <c r="BG20" i="16"/>
  <c r="EV127" i="3"/>
  <c r="BH54" i="3"/>
  <c r="BH53" i="3"/>
  <c r="BH51" i="3"/>
  <c r="BH52" i="3"/>
  <c r="BH50" i="3"/>
  <c r="BH49" i="3"/>
  <c r="EX20" i="3"/>
  <c r="EX77" i="3"/>
  <c r="EX41" i="3"/>
  <c r="EX31" i="3"/>
  <c r="EX32" i="3" s="1"/>
  <c r="EX27" i="3"/>
  <c r="EX35" i="3"/>
  <c r="EX80" i="3"/>
  <c r="EX30" i="3"/>
  <c r="EX39" i="3"/>
  <c r="EX43" i="3"/>
  <c r="EX72" i="3"/>
  <c r="EX40" i="3"/>
  <c r="EX76" i="3"/>
  <c r="EX65" i="3"/>
  <c r="EX71" i="3" s="1"/>
  <c r="EX48" i="3"/>
  <c r="EX45" i="3"/>
  <c r="EX73" i="3"/>
  <c r="EX44" i="3"/>
  <c r="EX38" i="3"/>
  <c r="EX47" i="3"/>
  <c r="EX75" i="3"/>
  <c r="EX13" i="3"/>
  <c r="EX28" i="3"/>
  <c r="EX33" i="3"/>
  <c r="EX19" i="3"/>
  <c r="EX18" i="3"/>
  <c r="EX10" i="3"/>
  <c r="EX144" i="3" s="1"/>
  <c r="EX29" i="3"/>
  <c r="EX21" i="3"/>
  <c r="EX22" i="3" s="1"/>
  <c r="EX42" i="3"/>
  <c r="EX97" i="3"/>
  <c r="EX14" i="3"/>
  <c r="EX15" i="3"/>
  <c r="EX16" i="3" s="1"/>
  <c r="EX86" i="3"/>
  <c r="EX84" i="3"/>
  <c r="EX85" i="3"/>
  <c r="EX82" i="3"/>
  <c r="EX81" i="3"/>
  <c r="EX83" i="3"/>
  <c r="EA71" i="3"/>
  <c r="EA69" i="3"/>
  <c r="EA70" i="3"/>
  <c r="FU123" i="3"/>
  <c r="FU114" i="3"/>
  <c r="FU139" i="3"/>
  <c r="CF69" i="3"/>
  <c r="BI121" i="3"/>
  <c r="BI141" i="3"/>
  <c r="EB110" i="3"/>
  <c r="EB9" i="3" s="1"/>
  <c r="EA113" i="3"/>
  <c r="EA112" i="3" s="1"/>
  <c r="BI117" i="3"/>
  <c r="BI118" i="3"/>
  <c r="EV142" i="3"/>
  <c r="EW68" i="3"/>
  <c r="EW70" i="3"/>
  <c r="FT142" i="3"/>
  <c r="FV21" i="3"/>
  <c r="FV22" i="3" s="1"/>
  <c r="FV80" i="3"/>
  <c r="FV75" i="3"/>
  <c r="FV39" i="3"/>
  <c r="FV30" i="3"/>
  <c r="FV76" i="3"/>
  <c r="FV42" i="3"/>
  <c r="FV45" i="3"/>
  <c r="FV65" i="3"/>
  <c r="FV71" i="3" s="1"/>
  <c r="FV31" i="3"/>
  <c r="FV32" i="3" s="1"/>
  <c r="FV73" i="3"/>
  <c r="FV28" i="3"/>
  <c r="FV27" i="3"/>
  <c r="FV35" i="3"/>
  <c r="FV14" i="3"/>
  <c r="FV40" i="3"/>
  <c r="FV72" i="3"/>
  <c r="FV18" i="3"/>
  <c r="FV47" i="3"/>
  <c r="FV44" i="3"/>
  <c r="FV38" i="3"/>
  <c r="FV20" i="3"/>
  <c r="FV48" i="3"/>
  <c r="FV15" i="3"/>
  <c r="FV16" i="3" s="1"/>
  <c r="FV97" i="3"/>
  <c r="FV13" i="3"/>
  <c r="FV33" i="3"/>
  <c r="FV29" i="3"/>
  <c r="FV77" i="3"/>
  <c r="FV10" i="3"/>
  <c r="FV139" i="3" s="1"/>
  <c r="FV41" i="3"/>
  <c r="FV43" i="3"/>
  <c r="FV19" i="3"/>
  <c r="FV83" i="3"/>
  <c r="FV84" i="3"/>
  <c r="FV86" i="3"/>
  <c r="FV82" i="3"/>
  <c r="FV81" i="3"/>
  <c r="FV85" i="3"/>
  <c r="EA66" i="3"/>
  <c r="EA138" i="3"/>
  <c r="EA121" i="3"/>
  <c r="BH78" i="3"/>
  <c r="BH79" i="3"/>
  <c r="FU126" i="3"/>
  <c r="CF129" i="3"/>
  <c r="CF117" i="3"/>
  <c r="CF128" i="3"/>
  <c r="BI140" i="3"/>
  <c r="BI131" i="3"/>
  <c r="BI123" i="3"/>
  <c r="DD139" i="3"/>
  <c r="DD114" i="3"/>
  <c r="EW141" i="3"/>
  <c r="EW118" i="3"/>
  <c r="EW124" i="3"/>
  <c r="EW140" i="3"/>
  <c r="DE110" i="3"/>
  <c r="DE9" i="3" s="1"/>
  <c r="CF68" i="3"/>
  <c r="CF70" i="3"/>
  <c r="BI113" i="3"/>
  <c r="BI125" i="3"/>
  <c r="BI119" i="3"/>
  <c r="EV137" i="3"/>
  <c r="EV55" i="3" s="1"/>
  <c r="FT115" i="3"/>
  <c r="FT112" i="3"/>
  <c r="CD53" i="3"/>
  <c r="CD52" i="3"/>
  <c r="CD50" i="3"/>
  <c r="CD49" i="3"/>
  <c r="CD51" i="3"/>
  <c r="CD54" i="3"/>
  <c r="B30" i="6"/>
  <c r="C30" i="6" s="1"/>
  <c r="FU101" i="16"/>
  <c r="EW101" i="16"/>
  <c r="DZ101" i="16"/>
  <c r="EC6" i="3"/>
  <c r="EC110" i="3" s="1"/>
  <c r="EC9" i="3" s="1"/>
  <c r="FW6" i="3"/>
  <c r="FW110" i="3" s="1"/>
  <c r="FW9" i="3" s="1"/>
  <c r="EZ6" i="3"/>
  <c r="EW122" i="3" l="1"/>
  <c r="BI122" i="3"/>
  <c r="CF122" i="3"/>
  <c r="CF25" i="3" s="1"/>
  <c r="EA122" i="3"/>
  <c r="FU122" i="3"/>
  <c r="DD122" i="3"/>
  <c r="FR62" i="3"/>
  <c r="FR63" i="3"/>
  <c r="FR64" i="3"/>
  <c r="FR61" i="3"/>
  <c r="AJ61" i="3"/>
  <c r="AJ62" i="3"/>
  <c r="AJ63" i="3"/>
  <c r="AJ64" i="3"/>
  <c r="DA61" i="3"/>
  <c r="DA62" i="3"/>
  <c r="DA63" i="3"/>
  <c r="EC88" i="3"/>
  <c r="FW88" i="3"/>
  <c r="EY88" i="3"/>
  <c r="DE88" i="3"/>
  <c r="EB88" i="3"/>
  <c r="BF64" i="3"/>
  <c r="BF63" i="3"/>
  <c r="BF62" i="3"/>
  <c r="BG64" i="3"/>
  <c r="BG63" i="3"/>
  <c r="BG62" i="3"/>
  <c r="BF61" i="3"/>
  <c r="BG61" i="3"/>
  <c r="DB136" i="3"/>
  <c r="DC78" i="3"/>
  <c r="DY12" i="3"/>
  <c r="DZ78" i="3"/>
  <c r="EY101" i="3"/>
  <c r="EY99" i="3"/>
  <c r="EY98" i="3"/>
  <c r="EY100" i="3"/>
  <c r="EY104" i="3"/>
  <c r="EY103" i="3"/>
  <c r="EY102" i="3"/>
  <c r="EY105" i="3"/>
  <c r="EC101" i="3"/>
  <c r="EC100" i="3"/>
  <c r="EC99" i="3"/>
  <c r="EC98" i="3"/>
  <c r="EC105" i="3"/>
  <c r="EC104" i="3"/>
  <c r="EC103" i="3"/>
  <c r="EC102" i="3"/>
  <c r="FW101" i="3"/>
  <c r="FW99" i="3"/>
  <c r="FW98" i="3"/>
  <c r="FW104" i="3"/>
  <c r="FW103" i="3"/>
  <c r="FW102" i="3"/>
  <c r="FW100" i="3"/>
  <c r="FW105" i="3"/>
  <c r="DE101" i="3"/>
  <c r="DE100" i="3"/>
  <c r="DE99" i="3"/>
  <c r="DE98" i="3"/>
  <c r="DE105" i="3"/>
  <c r="DE104" i="3"/>
  <c r="DE103" i="3"/>
  <c r="DE102" i="3"/>
  <c r="EB100" i="3"/>
  <c r="EB99" i="3"/>
  <c r="EB98" i="3"/>
  <c r="EB104" i="3"/>
  <c r="EB101" i="3"/>
  <c r="EB103" i="3"/>
  <c r="EB102" i="3"/>
  <c r="EB105" i="3"/>
  <c r="FW90" i="3"/>
  <c r="FW87" i="3"/>
  <c r="FW92" i="3"/>
  <c r="FW91" i="3"/>
  <c r="FW89" i="3"/>
  <c r="FW96" i="3"/>
  <c r="FW95" i="3"/>
  <c r="FW94" i="3"/>
  <c r="FW93" i="3"/>
  <c r="EY90" i="3"/>
  <c r="EY87" i="3"/>
  <c r="EY92" i="3"/>
  <c r="EY91" i="3"/>
  <c r="EY89" i="3"/>
  <c r="EY96" i="3"/>
  <c r="EY95" i="3"/>
  <c r="EY94" i="3"/>
  <c r="EY93" i="3"/>
  <c r="DE90" i="3"/>
  <c r="DE89" i="3"/>
  <c r="DE87" i="3"/>
  <c r="DE92" i="3"/>
  <c r="DE91" i="3"/>
  <c r="DE94" i="3"/>
  <c r="DE93" i="3"/>
  <c r="DE96" i="3"/>
  <c r="DE95" i="3"/>
  <c r="EB89" i="3"/>
  <c r="EB87" i="3"/>
  <c r="EB93" i="3"/>
  <c r="EB92" i="3"/>
  <c r="EB90" i="3"/>
  <c r="EB91" i="3"/>
  <c r="EB96" i="3"/>
  <c r="EB95" i="3"/>
  <c r="EB94" i="3"/>
  <c r="EC90" i="3"/>
  <c r="EC89" i="3"/>
  <c r="EC87" i="3"/>
  <c r="EC92" i="3"/>
  <c r="EC91" i="3"/>
  <c r="EC94" i="3"/>
  <c r="EC93" i="3"/>
  <c r="EC96" i="3"/>
  <c r="EC95" i="3"/>
  <c r="DZ133" i="3"/>
  <c r="EV17" i="3"/>
  <c r="DB52" i="3"/>
  <c r="CE52" i="3"/>
  <c r="CE53" i="3"/>
  <c r="CE54" i="3"/>
  <c r="DB50" i="3"/>
  <c r="CE49" i="3"/>
  <c r="DB53" i="3"/>
  <c r="CE51" i="3"/>
  <c r="DB49" i="3"/>
  <c r="DB51" i="3"/>
  <c r="FT37" i="3"/>
  <c r="FT36" i="3"/>
  <c r="EV37" i="3"/>
  <c r="EV36" i="3"/>
  <c r="DC37" i="3"/>
  <c r="DC36" i="3"/>
  <c r="CE37" i="3"/>
  <c r="CE36" i="3"/>
  <c r="DZ37" i="3"/>
  <c r="DZ36" i="3"/>
  <c r="DY37" i="3"/>
  <c r="DY36" i="3"/>
  <c r="DB37" i="3"/>
  <c r="DB36" i="3"/>
  <c r="CE23" i="3"/>
  <c r="DB12" i="3"/>
  <c r="DZ12" i="3"/>
  <c r="FU112" i="3"/>
  <c r="FU17" i="3" s="1"/>
  <c r="DB26" i="3"/>
  <c r="DY50" i="3"/>
  <c r="DY25" i="3"/>
  <c r="DC54" i="3"/>
  <c r="DC50" i="3"/>
  <c r="DC49" i="3"/>
  <c r="DZ54" i="3"/>
  <c r="DC51" i="3"/>
  <c r="DZ52" i="3"/>
  <c r="DZ53" i="3"/>
  <c r="CE24" i="3"/>
  <c r="DC53" i="3"/>
  <c r="CE26" i="3"/>
  <c r="DY58" i="3"/>
  <c r="DZ136" i="3"/>
  <c r="DC17" i="3"/>
  <c r="DB23" i="3"/>
  <c r="DB24" i="3"/>
  <c r="DB135" i="3"/>
  <c r="DC24" i="3"/>
  <c r="DC26" i="3"/>
  <c r="DB132" i="3"/>
  <c r="DC25" i="3"/>
  <c r="DB59" i="3"/>
  <c r="DB56" i="3"/>
  <c r="DB58" i="3"/>
  <c r="DB133" i="3"/>
  <c r="DB134" i="3"/>
  <c r="DB60" i="3"/>
  <c r="DY136" i="3"/>
  <c r="DZ132" i="3"/>
  <c r="DY132" i="3"/>
  <c r="DZ59" i="3"/>
  <c r="DY56" i="3"/>
  <c r="DZ58" i="3"/>
  <c r="DY134" i="3"/>
  <c r="DY60" i="3"/>
  <c r="DZ60" i="3"/>
  <c r="DZ25" i="3"/>
  <c r="DZ135" i="3"/>
  <c r="DY135" i="3"/>
  <c r="DY133" i="3"/>
  <c r="DZ57" i="3"/>
  <c r="DZ26" i="3"/>
  <c r="DD137" i="3"/>
  <c r="DD55" i="3" s="1"/>
  <c r="DD59" i="3" s="1"/>
  <c r="DY57" i="3"/>
  <c r="DZ134" i="3"/>
  <c r="DZ23" i="3"/>
  <c r="DZ50" i="3"/>
  <c r="DZ51" i="3"/>
  <c r="DY23" i="3"/>
  <c r="DY26" i="3"/>
  <c r="CG68" i="3"/>
  <c r="CF115" i="3"/>
  <c r="CF53" i="3" s="1"/>
  <c r="CF137" i="3"/>
  <c r="CF55" i="3" s="1"/>
  <c r="CF136" i="3" s="1"/>
  <c r="BI127" i="3"/>
  <c r="CE79" i="3"/>
  <c r="EW127" i="3"/>
  <c r="BH130" i="3"/>
  <c r="DY78" i="3"/>
  <c r="BI112" i="3"/>
  <c r="BI12" i="3" s="1"/>
  <c r="BI12" i="16" s="1"/>
  <c r="DX130" i="3"/>
  <c r="DX63" i="3" s="1"/>
  <c r="CG70" i="3"/>
  <c r="CG67" i="3"/>
  <c r="CG66" i="3"/>
  <c r="CG139" i="3"/>
  <c r="CG124" i="3"/>
  <c r="CE59" i="3"/>
  <c r="EA137" i="3"/>
  <c r="EA55" i="3" s="1"/>
  <c r="EA132" i="3" s="1"/>
  <c r="CE133" i="3"/>
  <c r="DD112" i="3"/>
  <c r="DD17" i="3" s="1"/>
  <c r="CF142" i="3"/>
  <c r="CF79" i="3" s="1"/>
  <c r="DD26" i="3"/>
  <c r="DC60" i="3"/>
  <c r="DC58" i="3"/>
  <c r="DY54" i="3"/>
  <c r="DY51" i="3"/>
  <c r="DY49" i="3"/>
  <c r="DY52" i="3"/>
  <c r="FU127" i="3"/>
  <c r="CD130" i="3"/>
  <c r="CD64" i="3" s="1"/>
  <c r="EW24" i="3"/>
  <c r="CG123" i="3"/>
  <c r="CE60" i="3"/>
  <c r="CE134" i="3"/>
  <c r="CG119" i="3"/>
  <c r="CG120" i="3"/>
  <c r="CE56" i="3"/>
  <c r="CE57" i="3"/>
  <c r="CE58" i="3"/>
  <c r="CE135" i="3"/>
  <c r="CE136" i="3"/>
  <c r="CG143" i="3"/>
  <c r="CG142" i="3" s="1"/>
  <c r="CG78" i="3" s="1"/>
  <c r="CG129" i="3"/>
  <c r="CG131" i="3"/>
  <c r="EA127" i="3"/>
  <c r="CG141" i="3"/>
  <c r="CG121" i="3"/>
  <c r="CG118" i="3"/>
  <c r="CG140" i="3"/>
  <c r="FU137" i="3"/>
  <c r="FU55" i="3" s="1"/>
  <c r="FU135" i="3" s="1"/>
  <c r="DD115" i="3"/>
  <c r="DD49" i="3" s="1"/>
  <c r="EW115" i="3"/>
  <c r="EW52" i="3" s="1"/>
  <c r="EA115" i="3"/>
  <c r="EA50" i="3" s="1"/>
  <c r="BI137" i="3"/>
  <c r="BI55" i="3" s="1"/>
  <c r="BI58" i="3" s="1"/>
  <c r="BG52" i="16" s="1"/>
  <c r="DD127" i="3"/>
  <c r="EW142" i="3"/>
  <c r="EW79" i="3" s="1"/>
  <c r="CG116" i="3"/>
  <c r="CG138" i="3"/>
  <c r="DB78" i="3"/>
  <c r="DB79" i="3"/>
  <c r="EV79" i="3"/>
  <c r="EV78" i="3"/>
  <c r="EV25" i="3"/>
  <c r="EV23" i="3"/>
  <c r="EV26" i="3"/>
  <c r="EV24" i="3"/>
  <c r="FT26" i="3"/>
  <c r="FT24" i="3"/>
  <c r="FT25" i="3"/>
  <c r="FT23" i="3"/>
  <c r="FT78" i="3"/>
  <c r="FT79" i="3"/>
  <c r="CG71" i="3"/>
  <c r="FT12" i="3"/>
  <c r="FT17" i="3"/>
  <c r="FT54" i="3"/>
  <c r="FT49" i="3"/>
  <c r="FT51" i="3"/>
  <c r="FT52" i="3"/>
  <c r="FT53" i="3"/>
  <c r="FT50" i="3"/>
  <c r="EV49" i="3"/>
  <c r="EV50" i="3"/>
  <c r="EV54" i="3"/>
  <c r="EV51" i="3"/>
  <c r="EV52" i="3"/>
  <c r="EV53" i="3"/>
  <c r="FU78" i="3"/>
  <c r="FU79" i="3"/>
  <c r="CG125" i="3"/>
  <c r="CG114" i="3"/>
  <c r="CG126" i="3"/>
  <c r="FS130" i="3"/>
  <c r="EU130" i="3"/>
  <c r="DC136" i="3"/>
  <c r="DC132" i="3"/>
  <c r="DC56" i="3"/>
  <c r="DC133" i="3"/>
  <c r="DC59" i="3"/>
  <c r="DC57" i="3"/>
  <c r="DC134" i="3"/>
  <c r="CG113" i="3"/>
  <c r="CG117" i="3"/>
  <c r="CG128" i="3"/>
  <c r="EX70" i="3"/>
  <c r="EX141" i="3"/>
  <c r="CF127" i="3"/>
  <c r="EX117" i="3"/>
  <c r="EX140" i="3"/>
  <c r="FV66" i="3"/>
  <c r="EX131" i="3"/>
  <c r="FV67" i="3"/>
  <c r="EA142" i="3"/>
  <c r="EX113" i="3"/>
  <c r="EX124" i="3"/>
  <c r="EX120" i="3"/>
  <c r="FV140" i="3"/>
  <c r="FU115" i="3"/>
  <c r="FV68" i="3"/>
  <c r="FV128" i="3"/>
  <c r="EX129" i="3"/>
  <c r="FV117" i="3"/>
  <c r="EW112" i="3"/>
  <c r="FV116" i="3"/>
  <c r="FV70" i="3"/>
  <c r="CF112" i="3"/>
  <c r="BI115" i="3"/>
  <c r="BI54" i="3" s="1"/>
  <c r="BG48" i="16" s="1"/>
  <c r="EW137" i="3"/>
  <c r="EW55" i="3" s="1"/>
  <c r="EW58" i="3" s="1"/>
  <c r="FV69" i="3"/>
  <c r="EX66" i="3"/>
  <c r="FV138" i="3"/>
  <c r="FV144" i="3"/>
  <c r="EX139" i="3"/>
  <c r="EX67" i="3"/>
  <c r="EB29" i="3"/>
  <c r="EB73" i="3"/>
  <c r="EB43" i="3"/>
  <c r="EB39" i="3"/>
  <c r="EB47" i="3"/>
  <c r="EB10" i="3"/>
  <c r="EB141" i="3" s="1"/>
  <c r="EB19" i="3"/>
  <c r="EB38" i="3"/>
  <c r="EB27" i="3"/>
  <c r="EB80" i="3"/>
  <c r="EB76" i="3"/>
  <c r="EB13" i="3"/>
  <c r="EB35" i="3"/>
  <c r="EB15" i="3"/>
  <c r="EB16" i="3" s="1"/>
  <c r="EB75" i="3"/>
  <c r="EB97" i="3"/>
  <c r="EB31" i="3"/>
  <c r="EB32" i="3" s="1"/>
  <c r="EB20" i="3"/>
  <c r="EB33" i="3"/>
  <c r="EB14" i="3"/>
  <c r="EB40" i="3"/>
  <c r="EB44" i="3"/>
  <c r="EB77" i="3"/>
  <c r="EB41" i="3"/>
  <c r="EB72" i="3"/>
  <c r="EB30" i="3"/>
  <c r="EB65" i="3"/>
  <c r="EB68" i="3" s="1"/>
  <c r="EB21" i="3"/>
  <c r="EB22" i="3" s="1"/>
  <c r="EB42" i="3"/>
  <c r="EB48" i="3"/>
  <c r="EB18" i="3"/>
  <c r="EB45" i="3"/>
  <c r="EB28" i="3"/>
  <c r="EB83" i="3"/>
  <c r="EB84" i="3"/>
  <c r="EB81" i="3"/>
  <c r="EB85" i="3"/>
  <c r="EB82" i="3"/>
  <c r="EB86" i="3"/>
  <c r="DE47" i="3"/>
  <c r="DE80" i="3"/>
  <c r="DE30" i="3"/>
  <c r="DE73" i="3"/>
  <c r="DE38" i="3"/>
  <c r="DE43" i="3"/>
  <c r="DE18" i="3"/>
  <c r="DE17" i="16" s="1"/>
  <c r="DE42" i="3"/>
  <c r="DE40" i="3"/>
  <c r="DE13" i="3"/>
  <c r="DE21" i="3"/>
  <c r="DE33" i="3"/>
  <c r="DE76" i="3"/>
  <c r="DE15" i="3"/>
  <c r="DE16" i="3" s="1"/>
  <c r="DE77" i="3"/>
  <c r="DE14" i="3"/>
  <c r="DE41" i="3"/>
  <c r="DE97" i="3"/>
  <c r="DE39" i="3"/>
  <c r="DE48" i="3"/>
  <c r="DE27" i="3"/>
  <c r="DE75" i="3"/>
  <c r="DE72" i="3"/>
  <c r="DE45" i="3"/>
  <c r="DE20" i="3"/>
  <c r="DC19" i="16" s="1"/>
  <c r="DE29" i="3"/>
  <c r="DE10" i="3"/>
  <c r="DE141" i="3" s="1"/>
  <c r="DE28" i="3"/>
  <c r="DE44" i="3"/>
  <c r="DE35" i="3"/>
  <c r="DE19" i="3"/>
  <c r="DC18" i="16" s="1"/>
  <c r="DE65" i="3"/>
  <c r="DE66" i="3" s="1"/>
  <c r="DE31" i="3"/>
  <c r="DE32" i="3" s="1"/>
  <c r="DE86" i="3"/>
  <c r="DE83" i="3"/>
  <c r="DE84" i="3"/>
  <c r="DE81" i="3"/>
  <c r="DE85" i="3"/>
  <c r="DE82" i="3"/>
  <c r="FV123" i="3"/>
  <c r="FV141" i="3"/>
  <c r="EX69" i="3"/>
  <c r="EX123" i="3"/>
  <c r="EX68" i="3"/>
  <c r="BI78" i="3"/>
  <c r="BG72" i="16" s="1"/>
  <c r="BI79" i="3"/>
  <c r="BG73" i="16" s="1"/>
  <c r="EZ110" i="3"/>
  <c r="EZ9" i="3" s="1"/>
  <c r="DC9" i="16"/>
  <c r="FV120" i="3"/>
  <c r="FV121" i="3"/>
  <c r="FV126" i="3"/>
  <c r="FV118" i="3"/>
  <c r="FW20" i="3"/>
  <c r="FW41" i="3"/>
  <c r="FW72" i="3"/>
  <c r="FW10" i="3"/>
  <c r="FW144" i="3" s="1"/>
  <c r="FW80" i="3"/>
  <c r="FW33" i="3"/>
  <c r="FW65" i="3"/>
  <c r="FW70" i="3" s="1"/>
  <c r="FW44" i="3"/>
  <c r="FW14" i="3"/>
  <c r="FW48" i="3"/>
  <c r="FW45" i="3"/>
  <c r="FW29" i="3"/>
  <c r="FW42" i="3"/>
  <c r="FW31" i="3"/>
  <c r="FW32" i="3" s="1"/>
  <c r="FW35" i="3"/>
  <c r="FW15" i="3"/>
  <c r="FW16" i="3" s="1"/>
  <c r="FW40" i="3"/>
  <c r="FW97" i="3"/>
  <c r="FW19" i="3"/>
  <c r="FW27" i="3"/>
  <c r="FW76" i="3"/>
  <c r="FW73" i="3"/>
  <c r="FW47" i="3"/>
  <c r="FW43" i="3"/>
  <c r="FW18" i="3"/>
  <c r="FW75" i="3"/>
  <c r="FW39" i="3"/>
  <c r="FW28" i="3"/>
  <c r="FW21" i="3"/>
  <c r="FW22" i="3" s="1"/>
  <c r="FW77" i="3"/>
  <c r="FW38" i="3"/>
  <c r="FW13" i="3"/>
  <c r="FW30" i="3"/>
  <c r="FW86" i="3"/>
  <c r="FW84" i="3"/>
  <c r="FW83" i="3"/>
  <c r="FW81" i="3"/>
  <c r="FW85" i="3"/>
  <c r="FW82" i="3"/>
  <c r="FV114" i="3"/>
  <c r="FV143" i="3"/>
  <c r="EX114" i="3"/>
  <c r="EX128" i="3"/>
  <c r="EX116" i="3"/>
  <c r="EX143" i="3"/>
  <c r="EX142" i="3" s="1"/>
  <c r="EC31" i="3"/>
  <c r="EC32" i="3" s="1"/>
  <c r="EC75" i="3"/>
  <c r="EC30" i="3"/>
  <c r="EC21" i="3"/>
  <c r="EC22" i="3" s="1"/>
  <c r="EC18" i="3"/>
  <c r="EC44" i="3"/>
  <c r="EC72" i="3"/>
  <c r="EC14" i="3"/>
  <c r="EC77" i="3"/>
  <c r="EC33" i="3"/>
  <c r="EC41" i="3"/>
  <c r="EC48" i="3"/>
  <c r="EC45" i="3"/>
  <c r="EC73" i="3"/>
  <c r="EC29" i="3"/>
  <c r="EC43" i="3"/>
  <c r="EC80" i="3"/>
  <c r="EC20" i="3"/>
  <c r="EC76" i="3"/>
  <c r="EC27" i="3"/>
  <c r="EC10" i="3"/>
  <c r="EC116" i="3" s="1"/>
  <c r="EC39" i="3"/>
  <c r="EC35" i="3"/>
  <c r="EC65" i="3"/>
  <c r="EC71" i="3" s="1"/>
  <c r="EC13" i="3"/>
  <c r="EC97" i="3"/>
  <c r="EC28" i="3"/>
  <c r="EC19" i="3"/>
  <c r="EC40" i="3"/>
  <c r="EC15" i="3"/>
  <c r="EC16" i="3" s="1"/>
  <c r="EC42" i="3"/>
  <c r="EC38" i="3"/>
  <c r="EC47" i="3"/>
  <c r="EC82" i="3"/>
  <c r="EC84" i="3"/>
  <c r="EC81" i="3"/>
  <c r="EC83" i="3"/>
  <c r="EC85" i="3"/>
  <c r="EC86" i="3"/>
  <c r="FV113" i="3"/>
  <c r="FV125" i="3"/>
  <c r="FV124" i="3"/>
  <c r="EX119" i="3"/>
  <c r="EX121" i="3"/>
  <c r="EX126" i="3"/>
  <c r="FT58" i="3"/>
  <c r="FT56" i="3"/>
  <c r="FT60" i="3"/>
  <c r="FT59" i="3"/>
  <c r="FT57" i="3"/>
  <c r="FT133" i="3"/>
  <c r="FT134" i="3"/>
  <c r="FT135" i="3"/>
  <c r="FT132" i="3"/>
  <c r="FT136" i="3"/>
  <c r="FV119" i="3"/>
  <c r="FV129" i="3"/>
  <c r="FV131" i="3"/>
  <c r="EX118" i="3"/>
  <c r="EX138" i="3"/>
  <c r="EX125" i="3"/>
  <c r="EY21" i="3"/>
  <c r="EY22" i="3" s="1"/>
  <c r="EY77" i="3"/>
  <c r="EY47" i="3"/>
  <c r="EY80" i="3"/>
  <c r="EY30" i="3"/>
  <c r="EY75" i="3"/>
  <c r="EY13" i="3"/>
  <c r="EY29" i="3"/>
  <c r="EY10" i="3"/>
  <c r="EY117" i="3" s="1"/>
  <c r="EY14" i="3"/>
  <c r="EY33" i="3"/>
  <c r="EY18" i="3"/>
  <c r="EY40" i="3"/>
  <c r="EY45" i="3"/>
  <c r="EY73" i="3"/>
  <c r="EY19" i="3"/>
  <c r="EY48" i="3"/>
  <c r="EY15" i="3"/>
  <c r="EY16" i="3" s="1"/>
  <c r="EY72" i="3"/>
  <c r="EY20" i="3"/>
  <c r="EY39" i="3"/>
  <c r="EY97" i="3"/>
  <c r="EY28" i="3"/>
  <c r="EY44" i="3"/>
  <c r="EY27" i="3"/>
  <c r="EY35" i="3"/>
  <c r="EY43" i="3"/>
  <c r="EY42" i="3"/>
  <c r="EY65" i="3"/>
  <c r="EY67" i="3" s="1"/>
  <c r="EY76" i="3"/>
  <c r="EY31" i="3"/>
  <c r="EY32" i="3" s="1"/>
  <c r="EY38" i="3"/>
  <c r="EY41" i="3"/>
  <c r="EY82" i="3"/>
  <c r="EY84" i="3"/>
  <c r="EY86" i="3"/>
  <c r="EY81" i="3"/>
  <c r="EY83" i="3"/>
  <c r="EY85" i="3"/>
  <c r="EV58" i="3"/>
  <c r="EV57" i="3"/>
  <c r="EV60" i="3"/>
  <c r="EV59" i="3"/>
  <c r="EV56" i="3"/>
  <c r="EV133" i="3"/>
  <c r="EV136" i="3"/>
  <c r="EV134" i="3"/>
  <c r="EV132" i="3"/>
  <c r="EV135" i="3"/>
  <c r="DD79" i="3"/>
  <c r="DD78" i="3"/>
  <c r="EA17" i="3"/>
  <c r="EA12" i="3"/>
  <c r="CG22" i="3"/>
  <c r="CE20" i="16"/>
  <c r="B31" i="6"/>
  <c r="C31" i="6" s="1"/>
  <c r="FV101" i="16"/>
  <c r="EX101" i="16"/>
  <c r="FA6" i="3"/>
  <c r="FX6" i="3"/>
  <c r="FX110" i="3" s="1"/>
  <c r="FX9" i="3" s="1"/>
  <c r="CG122" i="3" l="1"/>
  <c r="CG26" i="3" s="1"/>
  <c r="FV122" i="3"/>
  <c r="EX122" i="3"/>
  <c r="FU12" i="3"/>
  <c r="EU62" i="3"/>
  <c r="EU63" i="3"/>
  <c r="EU64" i="3"/>
  <c r="EU61" i="3"/>
  <c r="FS62" i="3"/>
  <c r="FS63" i="3"/>
  <c r="FS64" i="3"/>
  <c r="FS61" i="3"/>
  <c r="DX62" i="3"/>
  <c r="DX64" i="3"/>
  <c r="DX61" i="3"/>
  <c r="EZ88" i="3"/>
  <c r="FX88" i="3"/>
  <c r="CD62" i="3"/>
  <c r="CD63" i="3"/>
  <c r="BH64" i="3"/>
  <c r="BH63" i="3"/>
  <c r="BH62" i="3"/>
  <c r="CD61" i="3"/>
  <c r="BH61" i="3"/>
  <c r="CF60" i="3"/>
  <c r="EW23" i="3"/>
  <c r="EW54" i="3"/>
  <c r="EZ100" i="3"/>
  <c r="EZ99" i="3"/>
  <c r="EZ98" i="3"/>
  <c r="EZ101" i="3"/>
  <c r="EZ104" i="3"/>
  <c r="EZ103" i="3"/>
  <c r="EZ102" i="3"/>
  <c r="EZ105" i="3"/>
  <c r="FX100" i="3"/>
  <c r="FX99" i="3"/>
  <c r="FX98" i="3"/>
  <c r="FX101" i="3"/>
  <c r="FX104" i="3"/>
  <c r="FX103" i="3"/>
  <c r="FX102" i="3"/>
  <c r="FX105" i="3"/>
  <c r="EZ89" i="3"/>
  <c r="EZ87" i="3"/>
  <c r="EZ92" i="3"/>
  <c r="EZ91" i="3"/>
  <c r="EZ90" i="3"/>
  <c r="EZ93" i="3"/>
  <c r="EZ96" i="3"/>
  <c r="EZ95" i="3"/>
  <c r="EZ94" i="3"/>
  <c r="FX89" i="3"/>
  <c r="FX87" i="3"/>
  <c r="FX92" i="3"/>
  <c r="FX91" i="3"/>
  <c r="FX90" i="3"/>
  <c r="FX93" i="3"/>
  <c r="FX95" i="3"/>
  <c r="FX94" i="3"/>
  <c r="FX96" i="3"/>
  <c r="EW26" i="3"/>
  <c r="EW49" i="3"/>
  <c r="EW53" i="3"/>
  <c r="EW25" i="3"/>
  <c r="CF58" i="3"/>
  <c r="CF56" i="3"/>
  <c r="CF135" i="3"/>
  <c r="CF133" i="3"/>
  <c r="CF134" i="3"/>
  <c r="CF132" i="3"/>
  <c r="CF57" i="3"/>
  <c r="CF59" i="3"/>
  <c r="EW51" i="3"/>
  <c r="EW78" i="3"/>
  <c r="FU37" i="3"/>
  <c r="FU36" i="3"/>
  <c r="EW36" i="3"/>
  <c r="EW37" i="3"/>
  <c r="DD25" i="3"/>
  <c r="EA37" i="3"/>
  <c r="EA36" i="3"/>
  <c r="BI37" i="3"/>
  <c r="BG35" i="16" s="1"/>
  <c r="BI36" i="3"/>
  <c r="BG34" i="16" s="1"/>
  <c r="DD37" i="3"/>
  <c r="DD36" i="3"/>
  <c r="CF36" i="3"/>
  <c r="CF37" i="3"/>
  <c r="CF78" i="3"/>
  <c r="EB124" i="3"/>
  <c r="DD24" i="3"/>
  <c r="DD23" i="3"/>
  <c r="FU60" i="3"/>
  <c r="CF26" i="3"/>
  <c r="DY130" i="3"/>
  <c r="DY63" i="3" s="1"/>
  <c r="BI56" i="3"/>
  <c r="BG50" i="16" s="1"/>
  <c r="CF51" i="3"/>
  <c r="BI136" i="3"/>
  <c r="FU58" i="3"/>
  <c r="EB113" i="3"/>
  <c r="EB138" i="3"/>
  <c r="EB126" i="3"/>
  <c r="EB121" i="3"/>
  <c r="DB130" i="3"/>
  <c r="DB64" i="3" s="1"/>
  <c r="CF23" i="3"/>
  <c r="CF24" i="3"/>
  <c r="EB119" i="3"/>
  <c r="FV127" i="3"/>
  <c r="DD132" i="3"/>
  <c r="DD133" i="3"/>
  <c r="EA134" i="3"/>
  <c r="EA58" i="3"/>
  <c r="EA59" i="3"/>
  <c r="EA133" i="3"/>
  <c r="CF54" i="3"/>
  <c r="EA135" i="3"/>
  <c r="CF50" i="3"/>
  <c r="EA57" i="3"/>
  <c r="EA60" i="3"/>
  <c r="CF52" i="3"/>
  <c r="EA56" i="3"/>
  <c r="CF49" i="3"/>
  <c r="DZ130" i="3"/>
  <c r="DZ63" i="3" s="1"/>
  <c r="EA136" i="3"/>
  <c r="EB139" i="3"/>
  <c r="FU133" i="3"/>
  <c r="FU59" i="3"/>
  <c r="FU57" i="3"/>
  <c r="FU134" i="3"/>
  <c r="FU56" i="3"/>
  <c r="DD52" i="3"/>
  <c r="DD50" i="3"/>
  <c r="DD53" i="3"/>
  <c r="DD51" i="3"/>
  <c r="DD54" i="3"/>
  <c r="DD60" i="3"/>
  <c r="DD58" i="3"/>
  <c r="DD57" i="3"/>
  <c r="DD136" i="3"/>
  <c r="DD134" i="3"/>
  <c r="DD135" i="3"/>
  <c r="BI17" i="3"/>
  <c r="BG16" i="16" s="1"/>
  <c r="DD56" i="3"/>
  <c r="CG137" i="3"/>
  <c r="CG55" i="3" s="1"/>
  <c r="CG56" i="3" s="1"/>
  <c r="FU132" i="3"/>
  <c r="FU136" i="3"/>
  <c r="CG115" i="3"/>
  <c r="CG51" i="3" s="1"/>
  <c r="DD12" i="3"/>
  <c r="BI135" i="3"/>
  <c r="BI59" i="3"/>
  <c r="BG53" i="16" s="1"/>
  <c r="BI133" i="3"/>
  <c r="BG49" i="16"/>
  <c r="CG127" i="3"/>
  <c r="BI60" i="3"/>
  <c r="BG54" i="16" s="1"/>
  <c r="BI57" i="3"/>
  <c r="BG51" i="16" s="1"/>
  <c r="BI134" i="3"/>
  <c r="BI132" i="3"/>
  <c r="EB131" i="3"/>
  <c r="EB125" i="3"/>
  <c r="EB118" i="3"/>
  <c r="EB114" i="3"/>
  <c r="EB71" i="3"/>
  <c r="EB70" i="3"/>
  <c r="EB67" i="3"/>
  <c r="EB128" i="3"/>
  <c r="EB123" i="3"/>
  <c r="EA54" i="3"/>
  <c r="FV112" i="3"/>
  <c r="FV17" i="3" s="1"/>
  <c r="EX112" i="3"/>
  <c r="EX17" i="3" s="1"/>
  <c r="CG112" i="3"/>
  <c r="CG12" i="3" s="1"/>
  <c r="EB69" i="3"/>
  <c r="EA53" i="3"/>
  <c r="EA49" i="3"/>
  <c r="EA51" i="3"/>
  <c r="CG79" i="3"/>
  <c r="EW135" i="3"/>
  <c r="EB140" i="3"/>
  <c r="EB120" i="3"/>
  <c r="EB116" i="3"/>
  <c r="EW56" i="3"/>
  <c r="EA52" i="3"/>
  <c r="CE130" i="3"/>
  <c r="CE64" i="3" s="1"/>
  <c r="EC114" i="3"/>
  <c r="EC117" i="3"/>
  <c r="EC119" i="3"/>
  <c r="EC144" i="3"/>
  <c r="EC125" i="3"/>
  <c r="EW134" i="3"/>
  <c r="EW59" i="3"/>
  <c r="EW136" i="3"/>
  <c r="EW57" i="3"/>
  <c r="EB117" i="3"/>
  <c r="EW50" i="3"/>
  <c r="EW132" i="3"/>
  <c r="EB144" i="3"/>
  <c r="EB143" i="3"/>
  <c r="EB129" i="3"/>
  <c r="FV137" i="3"/>
  <c r="FV55" i="3" s="1"/>
  <c r="FV135" i="3" s="1"/>
  <c r="EW133" i="3"/>
  <c r="EW60" i="3"/>
  <c r="EC120" i="3"/>
  <c r="EC129" i="3"/>
  <c r="EC123" i="3"/>
  <c r="EX78" i="3"/>
  <c r="EX79" i="3"/>
  <c r="EW12" i="3"/>
  <c r="EW17" i="3"/>
  <c r="FU23" i="3"/>
  <c r="FU24" i="3"/>
  <c r="FU26" i="3"/>
  <c r="FU25" i="3"/>
  <c r="FU54" i="3"/>
  <c r="FU50" i="3"/>
  <c r="FU52" i="3"/>
  <c r="FU49" i="3"/>
  <c r="FU51" i="3"/>
  <c r="FU53" i="3"/>
  <c r="DC130" i="3"/>
  <c r="DC64" i="3" s="1"/>
  <c r="FV142" i="3"/>
  <c r="EC113" i="3"/>
  <c r="EC140" i="3"/>
  <c r="EX127" i="3"/>
  <c r="EB66" i="3"/>
  <c r="EC139" i="3"/>
  <c r="EC126" i="3"/>
  <c r="EC131" i="3"/>
  <c r="EC141" i="3"/>
  <c r="EC121" i="3"/>
  <c r="DE118" i="3"/>
  <c r="DE126" i="3"/>
  <c r="DE125" i="3"/>
  <c r="EX137" i="3"/>
  <c r="EX55" i="3" s="1"/>
  <c r="EX132" i="3" s="1"/>
  <c r="DE144" i="3"/>
  <c r="DE117" i="3"/>
  <c r="DE139" i="3"/>
  <c r="DE114" i="3"/>
  <c r="DE119" i="3"/>
  <c r="BI49" i="3"/>
  <c r="BG43" i="16" s="1"/>
  <c r="DE113" i="3"/>
  <c r="DE123" i="3"/>
  <c r="DE129" i="3"/>
  <c r="DE138" i="3"/>
  <c r="FV115" i="3"/>
  <c r="EC143" i="3"/>
  <c r="EC118" i="3"/>
  <c r="DE131" i="3"/>
  <c r="DE120" i="3"/>
  <c r="DE140" i="3"/>
  <c r="DE124" i="3"/>
  <c r="DE143" i="3"/>
  <c r="EC124" i="3"/>
  <c r="EC128" i="3"/>
  <c r="EC138" i="3"/>
  <c r="DE116" i="3"/>
  <c r="DE128" i="3"/>
  <c r="DE121" i="3"/>
  <c r="BI50" i="3"/>
  <c r="BG44" i="16" s="1"/>
  <c r="BI51" i="3"/>
  <c r="BG45" i="16" s="1"/>
  <c r="BI52" i="3"/>
  <c r="BG46" i="16" s="1"/>
  <c r="BI53" i="3"/>
  <c r="BG47" i="16" s="1"/>
  <c r="FW131" i="3"/>
  <c r="FW141" i="3"/>
  <c r="EC70" i="3"/>
  <c r="EY129" i="3"/>
  <c r="EY71" i="3"/>
  <c r="EY141" i="3"/>
  <c r="FW140" i="3"/>
  <c r="EY114" i="3"/>
  <c r="FW118" i="3"/>
  <c r="EA78" i="3"/>
  <c r="EA79" i="3"/>
  <c r="EY140" i="3"/>
  <c r="EY124" i="3"/>
  <c r="EY113" i="3"/>
  <c r="EY125" i="3"/>
  <c r="EY144" i="3"/>
  <c r="EY131" i="3"/>
  <c r="EY121" i="3"/>
  <c r="EY128" i="3"/>
  <c r="EY138" i="3"/>
  <c r="EY119" i="3"/>
  <c r="FW71" i="3"/>
  <c r="DE69" i="3"/>
  <c r="EY120" i="3"/>
  <c r="EY123" i="3"/>
  <c r="EY118" i="3"/>
  <c r="EC66" i="3"/>
  <c r="FW123" i="3"/>
  <c r="CF17" i="3"/>
  <c r="CF12" i="3"/>
  <c r="EY139" i="3"/>
  <c r="EY143" i="3"/>
  <c r="EY142" i="3" s="1"/>
  <c r="EA24" i="3"/>
  <c r="EA26" i="3"/>
  <c r="EA23" i="3"/>
  <c r="EA25" i="3"/>
  <c r="FW69" i="3"/>
  <c r="EY69" i="3"/>
  <c r="EY66" i="3"/>
  <c r="FW125" i="3"/>
  <c r="FW117" i="3"/>
  <c r="DE22" i="3"/>
  <c r="DC20" i="16"/>
  <c r="EY70" i="3"/>
  <c r="BI23" i="3"/>
  <c r="BG21" i="16" s="1"/>
  <c r="BI24" i="3"/>
  <c r="BG22" i="16" s="1"/>
  <c r="BI25" i="3"/>
  <c r="BG23" i="16" s="1"/>
  <c r="BI26" i="3"/>
  <c r="BG24" i="16" s="1"/>
  <c r="EY116" i="3"/>
  <c r="EY68" i="3"/>
  <c r="EY126" i="3"/>
  <c r="EC68" i="3"/>
  <c r="EC69" i="3"/>
  <c r="FW126" i="3"/>
  <c r="FW124" i="3"/>
  <c r="FW66" i="3"/>
  <c r="FW68" i="3"/>
  <c r="DE71" i="3"/>
  <c r="FW121" i="3"/>
  <c r="FW128" i="3"/>
  <c r="FW139" i="3"/>
  <c r="EZ20" i="3"/>
  <c r="EZ40" i="3"/>
  <c r="EZ77" i="3"/>
  <c r="EZ31" i="3"/>
  <c r="EZ32" i="3" s="1"/>
  <c r="EZ97" i="3"/>
  <c r="EZ13" i="3"/>
  <c r="EZ38" i="3"/>
  <c r="EZ29" i="3"/>
  <c r="EZ45" i="3"/>
  <c r="EZ76" i="3"/>
  <c r="EZ15" i="3"/>
  <c r="EZ16" i="3" s="1"/>
  <c r="EZ14" i="3"/>
  <c r="EZ19" i="3"/>
  <c r="EZ73" i="3"/>
  <c r="EZ18" i="3"/>
  <c r="EZ42" i="3"/>
  <c r="EZ72" i="3"/>
  <c r="EZ27" i="3"/>
  <c r="EZ65" i="3"/>
  <c r="EZ66" i="3" s="1"/>
  <c r="EZ41" i="3"/>
  <c r="EZ48" i="3"/>
  <c r="EZ80" i="3"/>
  <c r="EZ10" i="3"/>
  <c r="EZ143" i="3" s="1"/>
  <c r="EZ35" i="3"/>
  <c r="EZ28" i="3"/>
  <c r="EZ33" i="3"/>
  <c r="EZ43" i="3"/>
  <c r="EZ30" i="3"/>
  <c r="EZ75" i="3"/>
  <c r="EZ44" i="3"/>
  <c r="EZ21" i="3"/>
  <c r="EZ22" i="3" s="1"/>
  <c r="EZ47" i="3"/>
  <c r="EZ39" i="3"/>
  <c r="EZ86" i="3"/>
  <c r="EZ84" i="3"/>
  <c r="EZ85" i="3"/>
  <c r="EZ81" i="3"/>
  <c r="EZ82" i="3"/>
  <c r="EZ83" i="3"/>
  <c r="DE67" i="3"/>
  <c r="DE68" i="3"/>
  <c r="FX18" i="3"/>
  <c r="FX72" i="3"/>
  <c r="FX41" i="3"/>
  <c r="FX35" i="3"/>
  <c r="FX21" i="3"/>
  <c r="FX22" i="3" s="1"/>
  <c r="FX14" i="3"/>
  <c r="FX39" i="3"/>
  <c r="FX15" i="3"/>
  <c r="FX16" i="3" s="1"/>
  <c r="FX73" i="3"/>
  <c r="FX13" i="3"/>
  <c r="FX19" i="3"/>
  <c r="FX31" i="3"/>
  <c r="FX32" i="3" s="1"/>
  <c r="FX65" i="3"/>
  <c r="FX68" i="3" s="1"/>
  <c r="FX43" i="3"/>
  <c r="FX97" i="3"/>
  <c r="FX27" i="3"/>
  <c r="FX28" i="3"/>
  <c r="FX45" i="3"/>
  <c r="FX40" i="3"/>
  <c r="FX80" i="3"/>
  <c r="FX10" i="3"/>
  <c r="FX120" i="3" s="1"/>
  <c r="FX29" i="3"/>
  <c r="FX75" i="3"/>
  <c r="FX20" i="3"/>
  <c r="FX42" i="3"/>
  <c r="FX47" i="3"/>
  <c r="FX76" i="3"/>
  <c r="FX30" i="3"/>
  <c r="FX77" i="3"/>
  <c r="FX48" i="3"/>
  <c r="FX44" i="3"/>
  <c r="FX38" i="3"/>
  <c r="FX33" i="3"/>
  <c r="FX86" i="3"/>
  <c r="FX81" i="3"/>
  <c r="FX85" i="3"/>
  <c r="FX83" i="3"/>
  <c r="FX82" i="3"/>
  <c r="FX84" i="3"/>
  <c r="FA110" i="3"/>
  <c r="FA9" i="3" s="1"/>
  <c r="EV130" i="3"/>
  <c r="FT130" i="3"/>
  <c r="EC67" i="3"/>
  <c r="FW138" i="3"/>
  <c r="FW116" i="3"/>
  <c r="FW67" i="3"/>
  <c r="EX115" i="3"/>
  <c r="FW143" i="3"/>
  <c r="FW142" i="3" s="1"/>
  <c r="FW113" i="3"/>
  <c r="FW119" i="3"/>
  <c r="DE70" i="3"/>
  <c r="FW120" i="3"/>
  <c r="FW129" i="3"/>
  <c r="FW114" i="3"/>
  <c r="B32" i="6"/>
  <c r="C32" i="6" s="1"/>
  <c r="FY6" i="3"/>
  <c r="FY110" i="3" s="1"/>
  <c r="FY9" i="3" s="1"/>
  <c r="BG107" i="3"/>
  <c r="BI107" i="3"/>
  <c r="BC107" i="3"/>
  <c r="AY107" i="3"/>
  <c r="AW107" i="3"/>
  <c r="AL107" i="3"/>
  <c r="AN107" i="3"/>
  <c r="AZ107" i="3"/>
  <c r="AX107" i="3"/>
  <c r="BA107" i="3"/>
  <c r="BH107" i="3"/>
  <c r="AO107" i="3"/>
  <c r="BB107" i="3"/>
  <c r="BE107" i="3"/>
  <c r="BD107" i="3"/>
  <c r="AS107" i="3"/>
  <c r="AP107" i="3"/>
  <c r="AU107" i="3"/>
  <c r="AR107" i="3"/>
  <c r="BF107" i="3"/>
  <c r="AQ107" i="3"/>
  <c r="AT107" i="3"/>
  <c r="AV107" i="3"/>
  <c r="FW122" i="3" l="1"/>
  <c r="EC122" i="3"/>
  <c r="EY122" i="3"/>
  <c r="DE122" i="3"/>
  <c r="DE24" i="3" s="1"/>
  <c r="EB122" i="3"/>
  <c r="FT61" i="3"/>
  <c r="FT62" i="3"/>
  <c r="FT63" i="3"/>
  <c r="FT64" i="3"/>
  <c r="EV61" i="3"/>
  <c r="EV62" i="3"/>
  <c r="EV63" i="3"/>
  <c r="EV64" i="3"/>
  <c r="DC61" i="3"/>
  <c r="DC62" i="3"/>
  <c r="DC63" i="3"/>
  <c r="DZ61" i="3"/>
  <c r="DZ62" i="3"/>
  <c r="DZ64" i="3"/>
  <c r="DB61" i="3"/>
  <c r="DB62" i="3"/>
  <c r="DB63" i="3"/>
  <c r="DY62" i="3"/>
  <c r="DY64" i="3"/>
  <c r="DY61" i="3"/>
  <c r="FY88" i="3"/>
  <c r="FA88" i="3"/>
  <c r="CE63" i="3"/>
  <c r="CE62" i="3"/>
  <c r="CE61" i="3"/>
  <c r="FY101" i="3"/>
  <c r="FY100" i="3"/>
  <c r="FY99" i="3"/>
  <c r="FY98" i="3"/>
  <c r="FY105" i="3"/>
  <c r="FY104" i="3"/>
  <c r="FY103" i="3"/>
  <c r="FY102" i="3"/>
  <c r="FA101" i="3"/>
  <c r="FA100" i="3"/>
  <c r="FA99" i="3"/>
  <c r="FA98" i="3"/>
  <c r="FA105" i="3"/>
  <c r="FA104" i="3"/>
  <c r="FA103" i="3"/>
  <c r="FA102" i="3"/>
  <c r="FY90" i="3"/>
  <c r="FY89" i="3"/>
  <c r="FY87" i="3"/>
  <c r="FY92" i="3"/>
  <c r="FY91" i="3"/>
  <c r="FY94" i="3"/>
  <c r="FY96" i="3"/>
  <c r="FY93" i="3"/>
  <c r="FY95" i="3"/>
  <c r="FA90" i="3"/>
  <c r="FA89" i="3"/>
  <c r="FA87" i="3"/>
  <c r="FA92" i="3"/>
  <c r="FA91" i="3"/>
  <c r="FA94" i="3"/>
  <c r="FA96" i="3"/>
  <c r="FA93" i="3"/>
  <c r="FA95" i="3"/>
  <c r="FV12" i="3"/>
  <c r="CF130" i="3"/>
  <c r="CF64" i="3" s="1"/>
  <c r="EX12" i="3"/>
  <c r="EX37" i="3"/>
  <c r="EX36" i="3"/>
  <c r="FV37" i="3"/>
  <c r="FV36" i="3"/>
  <c r="CG37" i="3"/>
  <c r="CG36" i="3"/>
  <c r="EX136" i="3"/>
  <c r="CG134" i="3"/>
  <c r="CG58" i="3"/>
  <c r="CG136" i="3"/>
  <c r="CG135" i="3"/>
  <c r="CG57" i="3"/>
  <c r="CG133" i="3"/>
  <c r="CG59" i="3"/>
  <c r="CG60" i="3"/>
  <c r="CG132" i="3"/>
  <c r="EB137" i="3"/>
  <c r="EB55" i="3" s="1"/>
  <c r="EB136" i="3" s="1"/>
  <c r="CG54" i="3"/>
  <c r="EB112" i="3"/>
  <c r="EB17" i="3" s="1"/>
  <c r="EA130" i="3"/>
  <c r="EA63" i="3" s="1"/>
  <c r="EX58" i="3"/>
  <c r="CG17" i="3"/>
  <c r="EC127" i="3"/>
  <c r="EC142" i="3"/>
  <c r="EC79" i="3" s="1"/>
  <c r="EB127" i="3"/>
  <c r="EB25" i="3"/>
  <c r="FV57" i="3"/>
  <c r="DD130" i="3"/>
  <c r="DD64" i="3" s="1"/>
  <c r="CG52" i="3"/>
  <c r="CG50" i="3"/>
  <c r="CG25" i="3"/>
  <c r="CG53" i="3"/>
  <c r="CG49" i="3"/>
  <c r="FU130" i="3"/>
  <c r="EC112" i="3"/>
  <c r="EC12" i="3" s="1"/>
  <c r="BI130" i="3"/>
  <c r="EX56" i="3"/>
  <c r="FV134" i="3"/>
  <c r="FV60" i="3"/>
  <c r="FV56" i="3"/>
  <c r="FV59" i="3"/>
  <c r="FV136" i="3"/>
  <c r="DE137" i="3"/>
  <c r="DE55" i="3" s="1"/>
  <c r="DE60" i="3" s="1"/>
  <c r="EX57" i="3"/>
  <c r="EX135" i="3"/>
  <c r="FV132" i="3"/>
  <c r="EX59" i="3"/>
  <c r="EX60" i="3"/>
  <c r="EX134" i="3"/>
  <c r="FV133" i="3"/>
  <c r="FV58" i="3"/>
  <c r="EX133" i="3"/>
  <c r="EY112" i="3"/>
  <c r="EY12" i="3" s="1"/>
  <c r="EC115" i="3"/>
  <c r="EC54" i="3" s="1"/>
  <c r="CG23" i="3"/>
  <c r="CG24" i="3"/>
  <c r="EC137" i="3"/>
  <c r="EC55" i="3" s="1"/>
  <c r="EC132" i="3" s="1"/>
  <c r="EB115" i="3"/>
  <c r="EB49" i="3" s="1"/>
  <c r="DE142" i="3"/>
  <c r="DE78" i="3" s="1"/>
  <c r="EW130" i="3"/>
  <c r="EB142" i="3"/>
  <c r="EB78" i="3" s="1"/>
  <c r="EC23" i="3"/>
  <c r="DE112" i="3"/>
  <c r="DE17" i="3" s="1"/>
  <c r="EY137" i="3"/>
  <c r="EY55" i="3" s="1"/>
  <c r="EY133" i="3" s="1"/>
  <c r="EY26" i="3"/>
  <c r="FW78" i="3"/>
  <c r="FW79" i="3"/>
  <c r="EX25" i="3"/>
  <c r="EX24" i="3"/>
  <c r="EX26" i="3"/>
  <c r="EX23" i="3"/>
  <c r="FV23" i="3"/>
  <c r="FV25" i="3"/>
  <c r="FV24" i="3"/>
  <c r="FV26" i="3"/>
  <c r="FV52" i="3"/>
  <c r="FV51" i="3"/>
  <c r="FV50" i="3"/>
  <c r="FV53" i="3"/>
  <c r="FV49" i="3"/>
  <c r="FV54" i="3"/>
  <c r="EX52" i="3"/>
  <c r="EX50" i="3"/>
  <c r="EX54" i="3"/>
  <c r="EX53" i="3"/>
  <c r="EX49" i="3"/>
  <c r="EX51" i="3"/>
  <c r="EY78" i="3"/>
  <c r="EY79" i="3"/>
  <c r="FV78" i="3"/>
  <c r="FV79" i="3"/>
  <c r="DE127" i="3"/>
  <c r="DE115" i="3"/>
  <c r="DE54" i="3" s="1"/>
  <c r="EY127" i="3"/>
  <c r="FX118" i="3"/>
  <c r="FX71" i="3"/>
  <c r="EY115" i="3"/>
  <c r="FX141" i="3"/>
  <c r="FX128" i="3"/>
  <c r="EZ68" i="3"/>
  <c r="FX66" i="3"/>
  <c r="EZ139" i="3"/>
  <c r="EZ69" i="3"/>
  <c r="FX121" i="3"/>
  <c r="FX131" i="3"/>
  <c r="FX140" i="3"/>
  <c r="FX143" i="3"/>
  <c r="EZ140" i="3"/>
  <c r="EZ70" i="3"/>
  <c r="FX125" i="3"/>
  <c r="FX67" i="3"/>
  <c r="EZ131" i="3"/>
  <c r="EZ71" i="3"/>
  <c r="FX116" i="3"/>
  <c r="EZ118" i="3"/>
  <c r="EZ67" i="3"/>
  <c r="FX138" i="3"/>
  <c r="EZ138" i="3"/>
  <c r="EZ113" i="3"/>
  <c r="EZ125" i="3"/>
  <c r="FW112" i="3"/>
  <c r="FA21" i="3"/>
  <c r="FA22" i="3" s="1"/>
  <c r="FA45" i="3"/>
  <c r="FA42" i="3"/>
  <c r="FA39" i="3"/>
  <c r="FA75" i="3"/>
  <c r="FA33" i="3"/>
  <c r="FA29" i="3"/>
  <c r="FA15" i="3"/>
  <c r="FA16" i="3" s="1"/>
  <c r="FA48" i="3"/>
  <c r="FA20" i="3"/>
  <c r="FA18" i="3"/>
  <c r="FA76" i="3"/>
  <c r="FA77" i="3"/>
  <c r="FA72" i="3"/>
  <c r="FA41" i="3"/>
  <c r="FA65" i="3"/>
  <c r="FA69" i="3" s="1"/>
  <c r="FA43" i="3"/>
  <c r="FA13" i="3"/>
  <c r="FA44" i="3"/>
  <c r="FA27" i="3"/>
  <c r="FA14" i="3"/>
  <c r="FA35" i="3"/>
  <c r="FA73" i="3"/>
  <c r="FA31" i="3"/>
  <c r="FA32" i="3" s="1"/>
  <c r="FA28" i="3"/>
  <c r="FA38" i="3"/>
  <c r="FA40" i="3"/>
  <c r="FA47" i="3"/>
  <c r="FA19" i="3"/>
  <c r="FA80" i="3"/>
  <c r="FA30" i="3"/>
  <c r="FA10" i="3"/>
  <c r="FA124" i="3" s="1"/>
  <c r="FA97" i="3"/>
  <c r="FA84" i="3"/>
  <c r="FA83" i="3"/>
  <c r="FA82" i="3"/>
  <c r="FA81" i="3"/>
  <c r="FA86" i="3"/>
  <c r="FA85" i="3"/>
  <c r="FX126" i="3"/>
  <c r="FX124" i="3"/>
  <c r="FX114" i="3"/>
  <c r="EZ126" i="3"/>
  <c r="EZ114" i="3"/>
  <c r="EZ144" i="3"/>
  <c r="EZ142" i="3" s="1"/>
  <c r="EZ128" i="3"/>
  <c r="FY31" i="3"/>
  <c r="FY32" i="3" s="1"/>
  <c r="FY65" i="3"/>
  <c r="FY68" i="3" s="1"/>
  <c r="FY77" i="3"/>
  <c r="FY72" i="3"/>
  <c r="FY75" i="3"/>
  <c r="FY48" i="3"/>
  <c r="FY44" i="3"/>
  <c r="FY41" i="3"/>
  <c r="FY45" i="3"/>
  <c r="FY15" i="3"/>
  <c r="FY16" i="3" s="1"/>
  <c r="FY13" i="3"/>
  <c r="FY20" i="3"/>
  <c r="FY76" i="3"/>
  <c r="FY73" i="3"/>
  <c r="FY80" i="3"/>
  <c r="FY43" i="3"/>
  <c r="FY40" i="3"/>
  <c r="FY27" i="3"/>
  <c r="FY47" i="3"/>
  <c r="FY29" i="3"/>
  <c r="FY28" i="3"/>
  <c r="FY42" i="3"/>
  <c r="FY97" i="3"/>
  <c r="FY21" i="3"/>
  <c r="FY22" i="3" s="1"/>
  <c r="FY10" i="3"/>
  <c r="FY144" i="3" s="1"/>
  <c r="FY30" i="3"/>
  <c r="FY19" i="3"/>
  <c r="FY39" i="3"/>
  <c r="FY18" i="3"/>
  <c r="FY38" i="3"/>
  <c r="FY14" i="3"/>
  <c r="FY35" i="3"/>
  <c r="FY33" i="3"/>
  <c r="FY84" i="3"/>
  <c r="FY83" i="3"/>
  <c r="FY82" i="3"/>
  <c r="FY81" i="3"/>
  <c r="FY86" i="3"/>
  <c r="FY85" i="3"/>
  <c r="FW115" i="3"/>
  <c r="FX113" i="3"/>
  <c r="FX70" i="3"/>
  <c r="FX129" i="3"/>
  <c r="EZ117" i="3"/>
  <c r="EZ123" i="3"/>
  <c r="EZ129" i="3"/>
  <c r="FW137" i="3"/>
  <c r="FW55" i="3" s="1"/>
  <c r="FX69" i="3"/>
  <c r="FX117" i="3"/>
  <c r="FX144" i="3"/>
  <c r="EZ141" i="3"/>
  <c r="EZ119" i="3"/>
  <c r="EZ121" i="3"/>
  <c r="FW127" i="3"/>
  <c r="FX123" i="3"/>
  <c r="FX119" i="3"/>
  <c r="FX139" i="3"/>
  <c r="EZ120" i="3"/>
  <c r="EZ124" i="3"/>
  <c r="EZ116" i="3"/>
  <c r="B33" i="6"/>
  <c r="C33" i="6" s="1"/>
  <c r="BH101" i="16"/>
  <c r="AT101" i="16"/>
  <c r="BI101" i="16"/>
  <c r="AS101" i="16"/>
  <c r="EY17" i="3" l="1"/>
  <c r="EZ122" i="3"/>
  <c r="FX122" i="3"/>
  <c r="FU61" i="3"/>
  <c r="FU62" i="3"/>
  <c r="FU63" i="3"/>
  <c r="FU64" i="3"/>
  <c r="EW64" i="3"/>
  <c r="EW61" i="3"/>
  <c r="EW62" i="3"/>
  <c r="EW63" i="3"/>
  <c r="DD61" i="3"/>
  <c r="DD62" i="3"/>
  <c r="DD63" i="3"/>
  <c r="EA62" i="3"/>
  <c r="EA64" i="3"/>
  <c r="EA61" i="3"/>
  <c r="CF62" i="3"/>
  <c r="CF63" i="3"/>
  <c r="BI64" i="3"/>
  <c r="AL58" i="16" s="1"/>
  <c r="BI63" i="3"/>
  <c r="AL57" i="16" s="1"/>
  <c r="BI62" i="3"/>
  <c r="AL56" i="16" s="1"/>
  <c r="CF61" i="3"/>
  <c r="BI61" i="3"/>
  <c r="AL55" i="16" s="1"/>
  <c r="EY23" i="3"/>
  <c r="EB132" i="3"/>
  <c r="EB12" i="3"/>
  <c r="EY24" i="3"/>
  <c r="EY25" i="3"/>
  <c r="EY37" i="3"/>
  <c r="EY36" i="3"/>
  <c r="FW37" i="3"/>
  <c r="FW36" i="3"/>
  <c r="DE37" i="3"/>
  <c r="DE36" i="3"/>
  <c r="EB37" i="3"/>
  <c r="EB36" i="3"/>
  <c r="EC37" i="3"/>
  <c r="EC36" i="3"/>
  <c r="EB24" i="3"/>
  <c r="EB26" i="3"/>
  <c r="EB23" i="3"/>
  <c r="DE25" i="3"/>
  <c r="EC17" i="3"/>
  <c r="EC78" i="3"/>
  <c r="CG130" i="3"/>
  <c r="CG64" i="3" s="1"/>
  <c r="EB134" i="3"/>
  <c r="EB57" i="3"/>
  <c r="EB60" i="3"/>
  <c r="EB58" i="3"/>
  <c r="EB133" i="3"/>
  <c r="EB59" i="3"/>
  <c r="EB135" i="3"/>
  <c r="EB56" i="3"/>
  <c r="DE59" i="3"/>
  <c r="EC26" i="3"/>
  <c r="EC59" i="3"/>
  <c r="EC58" i="3"/>
  <c r="EC60" i="3"/>
  <c r="EC56" i="3"/>
  <c r="DE26" i="3"/>
  <c r="EC136" i="3"/>
  <c r="EC133" i="3"/>
  <c r="EC134" i="3"/>
  <c r="EC57" i="3"/>
  <c r="EC135" i="3"/>
  <c r="FV130" i="3"/>
  <c r="EC51" i="3"/>
  <c r="EB52" i="3"/>
  <c r="EC53" i="3"/>
  <c r="EB54" i="3"/>
  <c r="EC52" i="3"/>
  <c r="EB50" i="3"/>
  <c r="EC49" i="3"/>
  <c r="EB51" i="3"/>
  <c r="EC50" i="3"/>
  <c r="EB53" i="3"/>
  <c r="EX130" i="3"/>
  <c r="DE56" i="3"/>
  <c r="EB79" i="3"/>
  <c r="DE134" i="3"/>
  <c r="DE136" i="3"/>
  <c r="DE133" i="3"/>
  <c r="FX142" i="3"/>
  <c r="FX78" i="3" s="1"/>
  <c r="DE57" i="3"/>
  <c r="DE132" i="3"/>
  <c r="DE135" i="3"/>
  <c r="DE58" i="3"/>
  <c r="EC25" i="3"/>
  <c r="EC24" i="3"/>
  <c r="DE23" i="3"/>
  <c r="DE79" i="3"/>
  <c r="DE12" i="3"/>
  <c r="EY60" i="3"/>
  <c r="FX137" i="3"/>
  <c r="FX55" i="3" s="1"/>
  <c r="FX56" i="3" s="1"/>
  <c r="EZ137" i="3"/>
  <c r="EZ55" i="3" s="1"/>
  <c r="EZ133" i="3" s="1"/>
  <c r="EY56" i="3"/>
  <c r="EY135" i="3"/>
  <c r="EY134" i="3"/>
  <c r="EY57" i="3"/>
  <c r="EY59" i="3"/>
  <c r="EY58" i="3"/>
  <c r="EY136" i="3"/>
  <c r="EY132" i="3"/>
  <c r="FX127" i="3"/>
  <c r="FX24" i="3"/>
  <c r="DE52" i="3"/>
  <c r="DE51" i="3"/>
  <c r="FX115" i="3"/>
  <c r="FX52" i="3" s="1"/>
  <c r="FA67" i="3"/>
  <c r="FA68" i="3"/>
  <c r="DE49" i="3"/>
  <c r="FW49" i="3"/>
  <c r="FW53" i="3"/>
  <c r="FW52" i="3"/>
  <c r="FW54" i="3"/>
  <c r="FW51" i="3"/>
  <c r="FW50" i="3"/>
  <c r="FW23" i="3"/>
  <c r="FW26" i="3"/>
  <c r="FW25" i="3"/>
  <c r="FW24" i="3"/>
  <c r="EY52" i="3"/>
  <c r="EY49" i="3"/>
  <c r="EY50" i="3"/>
  <c r="EY51" i="3"/>
  <c r="EY54" i="3"/>
  <c r="EY53" i="3"/>
  <c r="EZ78" i="3"/>
  <c r="EZ79" i="3"/>
  <c r="FW12" i="3"/>
  <c r="FW17" i="3"/>
  <c r="DE53" i="3"/>
  <c r="DE50" i="3"/>
  <c r="FY114" i="3"/>
  <c r="FY67" i="3"/>
  <c r="FY125" i="3"/>
  <c r="FA113" i="3"/>
  <c r="FY118" i="3"/>
  <c r="FA71" i="3"/>
  <c r="FY66" i="3"/>
  <c r="FA123" i="3"/>
  <c r="FY69" i="3"/>
  <c r="FA144" i="3"/>
  <c r="FY131" i="3"/>
  <c r="FA126" i="3"/>
  <c r="FX112" i="3"/>
  <c r="FY71" i="3"/>
  <c r="FY70" i="3"/>
  <c r="FA114" i="3"/>
  <c r="FA141" i="3"/>
  <c r="FA131" i="3"/>
  <c r="FA125" i="3"/>
  <c r="FA140" i="3"/>
  <c r="EZ115" i="3"/>
  <c r="FA70" i="3"/>
  <c r="FA117" i="3"/>
  <c r="FA66" i="3"/>
  <c r="FY140" i="3"/>
  <c r="FY138" i="3"/>
  <c r="FA138" i="3"/>
  <c r="FA128" i="3"/>
  <c r="EZ112" i="3"/>
  <c r="FA119" i="3"/>
  <c r="FY143" i="3"/>
  <c r="FY142" i="3" s="1"/>
  <c r="FA116" i="3"/>
  <c r="FA121" i="3"/>
  <c r="FY121" i="3"/>
  <c r="FY139" i="3"/>
  <c r="FA118" i="3"/>
  <c r="FA143" i="3"/>
  <c r="FA129" i="3"/>
  <c r="FY113" i="3"/>
  <c r="FY124" i="3"/>
  <c r="FY129" i="3"/>
  <c r="FY128" i="3"/>
  <c r="FA120" i="3"/>
  <c r="FA139" i="3"/>
  <c r="FY117" i="3"/>
  <c r="FY119" i="3"/>
  <c r="FY126" i="3"/>
  <c r="FY120" i="3"/>
  <c r="EZ127" i="3"/>
  <c r="FW57" i="3"/>
  <c r="FW58" i="3"/>
  <c r="FW59" i="3"/>
  <c r="FW60" i="3"/>
  <c r="FW56" i="3"/>
  <c r="FW133" i="3"/>
  <c r="FW134" i="3"/>
  <c r="FW132" i="3"/>
  <c r="FW135" i="3"/>
  <c r="FW136" i="3"/>
  <c r="FY123" i="3"/>
  <c r="FY116" i="3"/>
  <c r="FY141" i="3"/>
  <c r="B34" i="6"/>
  <c r="C34" i="6" s="1"/>
  <c r="FA122" i="3" l="1"/>
  <c r="FY122" i="3"/>
  <c r="EX61" i="3"/>
  <c r="EX62" i="3"/>
  <c r="EX63" i="3"/>
  <c r="EX64" i="3"/>
  <c r="FV61" i="3"/>
  <c r="FV62" i="3"/>
  <c r="FV63" i="3"/>
  <c r="FV64" i="3"/>
  <c r="CG63" i="3"/>
  <c r="CG62" i="3"/>
  <c r="CG61" i="3"/>
  <c r="FX50" i="3"/>
  <c r="FX54" i="3"/>
  <c r="FX26" i="3"/>
  <c r="FX53" i="3"/>
  <c r="FX51" i="3"/>
  <c r="EB130" i="3"/>
  <c r="EB63" i="3" s="1"/>
  <c r="FX79" i="3"/>
  <c r="FX49" i="3"/>
  <c r="FX25" i="3"/>
  <c r="FX23" i="3"/>
  <c r="FX37" i="3"/>
  <c r="FX36" i="3"/>
  <c r="EZ37" i="3"/>
  <c r="EZ36" i="3"/>
  <c r="EC130" i="3"/>
  <c r="EC63" i="3" s="1"/>
  <c r="EZ59" i="3"/>
  <c r="EZ58" i="3"/>
  <c r="EZ134" i="3"/>
  <c r="FX136" i="3"/>
  <c r="EZ135" i="3"/>
  <c r="FX59" i="3"/>
  <c r="EZ136" i="3"/>
  <c r="FX58" i="3"/>
  <c r="FX133" i="3"/>
  <c r="FX132" i="3"/>
  <c r="FX57" i="3"/>
  <c r="DE130" i="3"/>
  <c r="DE64" i="3" s="1"/>
  <c r="FX60" i="3"/>
  <c r="EZ132" i="3"/>
  <c r="EZ56" i="3"/>
  <c r="EZ60" i="3"/>
  <c r="EZ57" i="3"/>
  <c r="FX134" i="3"/>
  <c r="FX135" i="3"/>
  <c r="EY130" i="3"/>
  <c r="FY112" i="3"/>
  <c r="FY17" i="3" s="1"/>
  <c r="EZ24" i="3"/>
  <c r="EZ25" i="3"/>
  <c r="EZ26" i="3"/>
  <c r="EZ23" i="3"/>
  <c r="EZ17" i="3"/>
  <c r="EZ12" i="3"/>
  <c r="EZ51" i="3"/>
  <c r="EZ54" i="3"/>
  <c r="EZ53" i="3"/>
  <c r="EZ52" i="3"/>
  <c r="EZ49" i="3"/>
  <c r="EZ50" i="3"/>
  <c r="FX17" i="3"/>
  <c r="FX12" i="3"/>
  <c r="FY78" i="3"/>
  <c r="FY79" i="3"/>
  <c r="FA142" i="3"/>
  <c r="FA112" i="3"/>
  <c r="FA137" i="3"/>
  <c r="FA55" i="3" s="1"/>
  <c r="FA136" i="3" s="1"/>
  <c r="FY127" i="3"/>
  <c r="FA115" i="3"/>
  <c r="FA127" i="3"/>
  <c r="FY137" i="3"/>
  <c r="FY55" i="3" s="1"/>
  <c r="FY58" i="3" s="1"/>
  <c r="FW130" i="3"/>
  <c r="FY115" i="3"/>
  <c r="B35" i="6"/>
  <c r="C35" i="6" s="1"/>
  <c r="FY12" i="3" l="1"/>
  <c r="FW61" i="3"/>
  <c r="FW62" i="3"/>
  <c r="FW63" i="3"/>
  <c r="FW64" i="3"/>
  <c r="EY64" i="3"/>
  <c r="EY61" i="3"/>
  <c r="EY62" i="3"/>
  <c r="EY63" i="3"/>
  <c r="EC62" i="3"/>
  <c r="EC61" i="3"/>
  <c r="EC64" i="3"/>
  <c r="EB61" i="3"/>
  <c r="EB62" i="3"/>
  <c r="EB64" i="3"/>
  <c r="DE63" i="3"/>
  <c r="DE62" i="3"/>
  <c r="DE61" i="3"/>
  <c r="FY37" i="3"/>
  <c r="FY36" i="3"/>
  <c r="FA37" i="3"/>
  <c r="FA36" i="3"/>
  <c r="EZ130" i="3"/>
  <c r="FX130" i="3"/>
  <c r="FA57" i="3"/>
  <c r="FA60" i="3"/>
  <c r="FA134" i="3"/>
  <c r="FA56" i="3"/>
  <c r="FA132" i="3"/>
  <c r="FA58" i="3"/>
  <c r="FA133" i="3"/>
  <c r="FA79" i="3"/>
  <c r="FA78" i="3"/>
  <c r="FA59" i="3"/>
  <c r="FA135" i="3"/>
  <c r="FY50" i="3"/>
  <c r="FY54" i="3"/>
  <c r="FY53" i="3"/>
  <c r="FY51" i="3"/>
  <c r="FY52" i="3"/>
  <c r="FY49" i="3"/>
  <c r="FA26" i="3"/>
  <c r="FA23" i="3"/>
  <c r="FA25" i="3"/>
  <c r="FA24" i="3"/>
  <c r="FA54" i="3"/>
  <c r="FA51" i="3"/>
  <c r="FA50" i="3"/>
  <c r="FA49" i="3"/>
  <c r="FA53" i="3"/>
  <c r="FA52" i="3"/>
  <c r="FY24" i="3"/>
  <c r="FY23" i="3"/>
  <c r="FY25" i="3"/>
  <c r="FY26" i="3"/>
  <c r="FA12" i="3"/>
  <c r="FA17" i="3"/>
  <c r="FY133" i="3"/>
  <c r="FY132" i="3"/>
  <c r="FY59" i="3"/>
  <c r="FY56" i="3"/>
  <c r="FY60" i="3"/>
  <c r="FY57" i="3"/>
  <c r="FY135" i="3"/>
  <c r="FY136" i="3"/>
  <c r="FY134" i="3"/>
  <c r="B36" i="6"/>
  <c r="C36" i="6" s="1"/>
  <c r="FX61" i="3" l="1"/>
  <c r="FX62" i="3"/>
  <c r="FX63" i="3"/>
  <c r="FX64" i="3"/>
  <c r="EZ61" i="3"/>
  <c r="EZ62" i="3"/>
  <c r="EZ63" i="3"/>
  <c r="EZ64" i="3"/>
  <c r="FA130" i="3"/>
  <c r="FY130" i="3"/>
  <c r="B37" i="6"/>
  <c r="C37" i="6" s="1"/>
  <c r="FY64" i="3" l="1"/>
  <c r="FY63" i="3"/>
  <c r="FY61" i="3"/>
  <c r="FY62" i="3"/>
  <c r="FA62" i="3"/>
  <c r="FA64" i="3"/>
  <c r="FA61" i="3"/>
  <c r="FA63" i="3"/>
  <c r="B38" i="6"/>
  <c r="C38" i="6" s="1"/>
  <c r="B39" i="6" l="1"/>
  <c r="C39" i="6" s="1"/>
  <c r="B40" i="6" l="1"/>
  <c r="C40" i="6" s="1"/>
  <c r="B41" i="6" l="1"/>
  <c r="C41" i="6" s="1"/>
  <c r="B42" i="6" l="1"/>
  <c r="C42" i="6" s="1"/>
  <c r="B43" i="6" l="1"/>
  <c r="C43" i="6" s="1"/>
  <c r="B44" i="6" l="1"/>
  <c r="C44" i="6" s="1"/>
  <c r="B45" i="6" l="1"/>
  <c r="C45" i="6" s="1"/>
  <c r="B46" i="6" l="1"/>
  <c r="C46" i="6" s="1"/>
  <c r="B47" i="6" l="1"/>
  <c r="C47" i="6" s="1"/>
  <c r="B48" i="6" l="1"/>
  <c r="C48" i="6" s="1"/>
  <c r="B49" i="6" l="1"/>
  <c r="C49" i="6" s="1"/>
  <c r="B50" i="6" l="1"/>
  <c r="C50" i="6" s="1"/>
  <c r="B51" i="6" l="1"/>
  <c r="C51" i="6" s="1"/>
  <c r="B52" i="6" l="1"/>
  <c r="C52" i="6" s="1"/>
  <c r="B53" i="6" l="1"/>
  <c r="C53" i="6" s="1"/>
  <c r="B54" i="6" l="1"/>
  <c r="C54" i="6" s="1"/>
  <c r="AL70" i="16"/>
  <c r="AL42" i="16"/>
  <c r="AQ70" i="16"/>
  <c r="AU70" i="16"/>
  <c r="AQ42" i="16"/>
  <c r="AP42" i="16"/>
  <c r="AU42" i="16"/>
  <c r="AY42" i="16"/>
  <c r="AY70" i="16"/>
  <c r="AO70" i="16"/>
  <c r="BC70" i="16"/>
  <c r="AM42" i="16"/>
  <c r="AN70" i="16"/>
  <c r="AL59" i="16"/>
  <c r="AP70" i="16"/>
  <c r="AO59" i="16"/>
  <c r="AM70" i="16"/>
  <c r="AQ59" i="16"/>
  <c r="AO42" i="16"/>
  <c r="AN42" i="16"/>
  <c r="AM59" i="16"/>
  <c r="BM10" i="16"/>
  <c r="BO10" i="16"/>
  <c r="CJ10" i="16"/>
  <c r="P9" i="16"/>
  <c r="S9" i="16"/>
  <c r="CM10" i="16"/>
  <c r="DG9" i="16"/>
  <c r="DK9" i="16"/>
  <c r="FD9" i="16"/>
  <c r="DO9" i="16"/>
  <c r="AE9" i="16"/>
  <c r="DI9" i="16"/>
  <c r="BS10" i="16"/>
  <c r="N9" i="16"/>
  <c r="DH9" i="16"/>
  <c r="Q9" i="16"/>
  <c r="AA9" i="16"/>
  <c r="ED9" i="16"/>
  <c r="EG9" i="16"/>
  <c r="FK9" i="16"/>
  <c r="DJ9" i="16"/>
  <c r="CH10" i="16"/>
  <c r="BN10" i="16"/>
  <c r="EE9" i="16"/>
  <c r="FS9" i="16"/>
  <c r="FW9" i="16"/>
  <c r="R9" i="16"/>
  <c r="FF9" i="16"/>
  <c r="EY9" i="16"/>
  <c r="W9" i="16"/>
  <c r="CL10" i="16"/>
  <c r="EM9" i="16"/>
  <c r="EU9" i="16"/>
  <c r="FE9" i="16"/>
  <c r="BL10" i="16"/>
  <c r="FB9" i="16"/>
  <c r="FG9" i="16"/>
  <c r="EI9" i="16"/>
  <c r="CI10" i="16"/>
  <c r="O9" i="16"/>
  <c r="DF9" i="16"/>
  <c r="EH9" i="16"/>
  <c r="CK10" i="16"/>
  <c r="EQ9" i="16"/>
  <c r="FC9" i="16"/>
  <c r="BJ10" i="16"/>
  <c r="BK10" i="16"/>
  <c r="DS9" i="16"/>
  <c r="EF9" i="16"/>
  <c r="T9" i="16" l="1"/>
  <c r="CY10" i="16"/>
  <c r="CE10" i="16"/>
  <c r="CQ10" i="16"/>
  <c r="BG70" i="16"/>
  <c r="BW10" i="16"/>
  <c r="DW9" i="16"/>
  <c r="CU10" i="16"/>
  <c r="AR65" i="16"/>
  <c r="AR59" i="16"/>
  <c r="AR70" i="16"/>
  <c r="DL9" i="16"/>
  <c r="FO9" i="16"/>
  <c r="BC42" i="16"/>
  <c r="CA10" i="16"/>
  <c r="AY65" i="16"/>
  <c r="AY59" i="16"/>
  <c r="AU65" i="16"/>
  <c r="AU59" i="16"/>
  <c r="AR42" i="16"/>
  <c r="BP10" i="16"/>
  <c r="AI9" i="16"/>
  <c r="FH9" i="16"/>
  <c r="EJ9" i="16"/>
  <c r="AP65" i="16"/>
  <c r="AP59" i="16"/>
  <c r="BG42" i="16"/>
  <c r="CN10" i="16"/>
  <c r="BG65" i="16"/>
  <c r="BG59" i="16"/>
  <c r="AN65" i="16"/>
  <c r="AN59" i="16"/>
  <c r="DC10" i="16"/>
  <c r="EA9" i="16"/>
  <c r="BC65" i="16"/>
  <c r="BC59" i="16"/>
  <c r="AO65" i="16"/>
  <c r="AL65" i="16"/>
  <c r="AQ65" i="16"/>
  <c r="AM65" i="16"/>
  <c r="DJ18" i="16"/>
  <c r="DF18" i="16"/>
  <c r="FB18" i="16"/>
  <c r="FW18" i="16"/>
  <c r="Q18" i="16"/>
  <c r="FC18" i="16"/>
  <c r="EG18" i="16"/>
  <c r="DH18" i="16"/>
  <c r="FG18" i="16"/>
  <c r="EE18" i="16"/>
  <c r="AI18" i="16"/>
  <c r="FD18" i="16"/>
  <c r="S18" i="16"/>
  <c r="DS18" i="16"/>
  <c r="O18" i="16"/>
  <c r="FE18" i="16"/>
  <c r="EI18" i="16"/>
  <c r="DI18" i="16"/>
  <c r="P18" i="16"/>
  <c r="R18" i="16"/>
  <c r="ED18" i="16"/>
  <c r="DK18" i="16"/>
  <c r="EH18" i="16"/>
  <c r="T18" i="16"/>
  <c r="EF18" i="16"/>
  <c r="FF18" i="16"/>
  <c r="EA18" i="16"/>
  <c r="DG18" i="16"/>
  <c r="N18" i="16"/>
  <c r="BK13" i="16"/>
  <c r="CM13" i="16"/>
  <c r="BJ13" i="16"/>
  <c r="BL13" i="16"/>
  <c r="BO13" i="16"/>
  <c r="CK13" i="16"/>
  <c r="BM13" i="16"/>
  <c r="CL13" i="16"/>
  <c r="BN13" i="16"/>
  <c r="BS13" i="16"/>
  <c r="CJ13" i="16"/>
  <c r="CI13" i="16"/>
  <c r="DC13" i="16"/>
  <c r="CH13" i="16"/>
  <c r="BK91" i="16"/>
  <c r="BK92" i="16"/>
  <c r="FY107" i="3"/>
  <c r="CM91" i="16"/>
  <c r="CM92" i="16"/>
  <c r="BL91" i="16"/>
  <c r="BL92" i="16"/>
  <c r="CL91" i="16"/>
  <c r="CL92" i="16"/>
  <c r="BO92" i="16"/>
  <c r="BO91" i="16"/>
  <c r="BM91" i="16"/>
  <c r="BM92" i="16"/>
  <c r="BJ92" i="16"/>
  <c r="BJ91" i="16"/>
  <c r="CI92" i="16"/>
  <c r="CI91" i="16"/>
  <c r="BN91" i="16"/>
  <c r="BN92" i="16"/>
  <c r="BS91" i="16"/>
  <c r="CJ91" i="16"/>
  <c r="CJ92" i="16"/>
  <c r="CF107" i="3"/>
  <c r="FT17" i="16"/>
  <c r="CD107" i="3"/>
  <c r="CN91" i="16"/>
  <c r="CN92" i="16"/>
  <c r="CK91" i="16"/>
  <c r="CK92" i="16"/>
  <c r="DC91" i="16"/>
  <c r="DC92" i="16"/>
  <c r="CH92" i="16"/>
  <c r="CH91" i="16"/>
  <c r="FL107" i="3"/>
  <c r="FO107" i="3"/>
  <c r="DC107" i="3"/>
  <c r="BO98" i="16"/>
  <c r="BM81" i="16"/>
  <c r="BP107" i="3"/>
  <c r="CE107" i="3"/>
  <c r="AO63" i="16"/>
  <c r="AL64" i="16"/>
  <c r="AQ62" i="16"/>
  <c r="AM64" i="16"/>
  <c r="CA107" i="3"/>
  <c r="FU107" i="3"/>
  <c r="FP107" i="3"/>
  <c r="FV107" i="3"/>
  <c r="CD96" i="16"/>
  <c r="BL97" i="16"/>
  <c r="BL76" i="16"/>
  <c r="BL59" i="16"/>
  <c r="BL21" i="16"/>
  <c r="BL83" i="16"/>
  <c r="BL90" i="16"/>
  <c r="BL14" i="16"/>
  <c r="BL43" i="16"/>
  <c r="BL95" i="16"/>
  <c r="BL47" i="16"/>
  <c r="BL99" i="16"/>
  <c r="BL49" i="16"/>
  <c r="BL87" i="16"/>
  <c r="BL35" i="16"/>
  <c r="BL37" i="16"/>
  <c r="BL46" i="16"/>
  <c r="BL80" i="16"/>
  <c r="BL30" i="16"/>
  <c r="BL41" i="16"/>
  <c r="BL38" i="16"/>
  <c r="BL94" i="16"/>
  <c r="BL15" i="16"/>
  <c r="BL74" i="16"/>
  <c r="BL39" i="16"/>
  <c r="BL84" i="16"/>
  <c r="BL93" i="16"/>
  <c r="BL72" i="16"/>
  <c r="BL42" i="16"/>
  <c r="BL96" i="16"/>
  <c r="BL29" i="16"/>
  <c r="BL88" i="16"/>
  <c r="BL23" i="16"/>
  <c r="BL71" i="16"/>
  <c r="BL36" i="16"/>
  <c r="BL22" i="16"/>
  <c r="BL89" i="16"/>
  <c r="BL78" i="16"/>
  <c r="BL45" i="16"/>
  <c r="BL16" i="16"/>
  <c r="BL98" i="16"/>
  <c r="BL48" i="16"/>
  <c r="BL85" i="16"/>
  <c r="BL44" i="16"/>
  <c r="BL69" i="16"/>
  <c r="BL86" i="16"/>
  <c r="BL12" i="16"/>
  <c r="BL73" i="16"/>
  <c r="BL34" i="16"/>
  <c r="BL28" i="16"/>
  <c r="BL24" i="16"/>
  <c r="BL79" i="16"/>
  <c r="BL27" i="16"/>
  <c r="BL33" i="16"/>
  <c r="BL75" i="16"/>
  <c r="BL77" i="16"/>
  <c r="BL107" i="3"/>
  <c r="BL81" i="16"/>
  <c r="BL70" i="16"/>
  <c r="DN17" i="16"/>
  <c r="FX101" i="16"/>
  <c r="FX17" i="16"/>
  <c r="FX107" i="3"/>
  <c r="AB17" i="16"/>
  <c r="FF10" i="16"/>
  <c r="FF19" i="16"/>
  <c r="FF20" i="16"/>
  <c r="FF17" i="16"/>
  <c r="FF107" i="3"/>
  <c r="CH15" i="16"/>
  <c r="CH28" i="16"/>
  <c r="CH39" i="16"/>
  <c r="CH72" i="16"/>
  <c r="CH73" i="16"/>
  <c r="CH46" i="16"/>
  <c r="CH30" i="16"/>
  <c r="CH99" i="16"/>
  <c r="CH80" i="16"/>
  <c r="CH77" i="16"/>
  <c r="CH29" i="16"/>
  <c r="CH38" i="16"/>
  <c r="CH83" i="16"/>
  <c r="CH98" i="16"/>
  <c r="CH43" i="16"/>
  <c r="CH48" i="16"/>
  <c r="CH97" i="16"/>
  <c r="CH81" i="16"/>
  <c r="CH86" i="16"/>
  <c r="CH90" i="16"/>
  <c r="CH23" i="16"/>
  <c r="CH88" i="16"/>
  <c r="CH74" i="16"/>
  <c r="CH94" i="16"/>
  <c r="CH41" i="16"/>
  <c r="CH45" i="16"/>
  <c r="CH35" i="16"/>
  <c r="CH93" i="16"/>
  <c r="CH16" i="16"/>
  <c r="CH78" i="16"/>
  <c r="CH76" i="16"/>
  <c r="CH47" i="16"/>
  <c r="CH37" i="16"/>
  <c r="CH12" i="16"/>
  <c r="CH96" i="16"/>
  <c r="CH95" i="16"/>
  <c r="CH27" i="16"/>
  <c r="CH84" i="16"/>
  <c r="CH14" i="16"/>
  <c r="CH59" i="16"/>
  <c r="CH22" i="16"/>
  <c r="CH79" i="16"/>
  <c r="CH69" i="16"/>
  <c r="CH89" i="16"/>
  <c r="CH87" i="16"/>
  <c r="CH33" i="16"/>
  <c r="CH49" i="16"/>
  <c r="CH44" i="16"/>
  <c r="CH75" i="16"/>
  <c r="CH36" i="16"/>
  <c r="CH71" i="16"/>
  <c r="CH42" i="16"/>
  <c r="CH85" i="16"/>
  <c r="CH24" i="16"/>
  <c r="CH70" i="16"/>
  <c r="CH21" i="16"/>
  <c r="CH34" i="16"/>
  <c r="CH107" i="3"/>
  <c r="EA17" i="16"/>
  <c r="BW99" i="16"/>
  <c r="BW12" i="16"/>
  <c r="BW36" i="16"/>
  <c r="BW96" i="16"/>
  <c r="BW98" i="16"/>
  <c r="BW95" i="16"/>
  <c r="BW94" i="16"/>
  <c r="BW107" i="3"/>
  <c r="BW97" i="16"/>
  <c r="CQ97" i="16"/>
  <c r="CQ99" i="16"/>
  <c r="CQ98" i="16"/>
  <c r="CQ36" i="16"/>
  <c r="CQ95" i="16"/>
  <c r="CQ12" i="16"/>
  <c r="CQ96" i="16"/>
  <c r="CQ94" i="16"/>
  <c r="CQ107" i="3"/>
  <c r="BJ37" i="16"/>
  <c r="BJ73" i="16"/>
  <c r="BJ27" i="16"/>
  <c r="BJ87" i="16"/>
  <c r="BJ85" i="16"/>
  <c r="BJ78" i="16"/>
  <c r="BJ36" i="16"/>
  <c r="BJ75" i="16"/>
  <c r="BJ43" i="16"/>
  <c r="BJ28" i="16"/>
  <c r="BJ35" i="16"/>
  <c r="BJ77" i="16"/>
  <c r="BJ33" i="16"/>
  <c r="BJ84" i="16"/>
  <c r="BJ49" i="16"/>
  <c r="BJ90" i="16"/>
  <c r="BJ16" i="16"/>
  <c r="BJ21" i="16"/>
  <c r="BJ72" i="16"/>
  <c r="BJ76" i="16"/>
  <c r="BJ22" i="16"/>
  <c r="BJ89" i="16"/>
  <c r="BJ79" i="16"/>
  <c r="BJ47" i="16"/>
  <c r="BJ39" i="16"/>
  <c r="BJ88" i="16"/>
  <c r="BJ69" i="16"/>
  <c r="BJ97" i="16"/>
  <c r="BJ41" i="16"/>
  <c r="BJ12" i="16"/>
  <c r="BJ45" i="16"/>
  <c r="BJ94" i="16"/>
  <c r="BJ70" i="16"/>
  <c r="BJ23" i="16"/>
  <c r="BJ34" i="16"/>
  <c r="BJ24" i="16"/>
  <c r="BJ14" i="16"/>
  <c r="BJ96" i="16"/>
  <c r="BJ48" i="16"/>
  <c r="BJ81" i="16"/>
  <c r="BJ98" i="16"/>
  <c r="BJ30" i="16"/>
  <c r="BJ93" i="16"/>
  <c r="BJ86" i="16"/>
  <c r="BJ99" i="16"/>
  <c r="BJ80" i="16"/>
  <c r="BJ15" i="16"/>
  <c r="BJ83" i="16"/>
  <c r="BJ71" i="16"/>
  <c r="BJ74" i="16"/>
  <c r="BJ95" i="16"/>
  <c r="BJ44" i="16"/>
  <c r="BJ29" i="16"/>
  <c r="BJ46" i="16"/>
  <c r="BJ38" i="16"/>
  <c r="BJ107" i="3"/>
  <c r="BJ59" i="16"/>
  <c r="BJ42" i="16"/>
  <c r="O20" i="16"/>
  <c r="O17" i="16"/>
  <c r="O19" i="16"/>
  <c r="O10" i="16"/>
  <c r="R10" i="16"/>
  <c r="R17" i="16"/>
  <c r="R19" i="16"/>
  <c r="R20" i="16"/>
  <c r="AA17" i="16"/>
  <c r="DW17" i="16"/>
  <c r="FW17" i="16"/>
  <c r="FW107" i="3"/>
  <c r="Q20" i="16"/>
  <c r="Q10" i="16"/>
  <c r="Q19" i="16"/>
  <c r="Q17" i="16"/>
  <c r="AJ17" i="16"/>
  <c r="FS17" i="16"/>
  <c r="FS107" i="3"/>
  <c r="CO95" i="16"/>
  <c r="CO94" i="16"/>
  <c r="CO99" i="16"/>
  <c r="CO12" i="16"/>
  <c r="CO36" i="16"/>
  <c r="CO98" i="16"/>
  <c r="CO97" i="16"/>
  <c r="CO101" i="16"/>
  <c r="CO96" i="16"/>
  <c r="CO107" i="3"/>
  <c r="CP98" i="16"/>
  <c r="CP36" i="16"/>
  <c r="CP95" i="16"/>
  <c r="CP99" i="16"/>
  <c r="CP97" i="16"/>
  <c r="CP94" i="16"/>
  <c r="CP12" i="16"/>
  <c r="CP96" i="16"/>
  <c r="CP101" i="16"/>
  <c r="CP107" i="3"/>
  <c r="EE20" i="16"/>
  <c r="EE19" i="16"/>
  <c r="EE17" i="16"/>
  <c r="BN37" i="16"/>
  <c r="BN96" i="16"/>
  <c r="BN22" i="16"/>
  <c r="BN16" i="16"/>
  <c r="BN80" i="16"/>
  <c r="BN43" i="16"/>
  <c r="BN24" i="16"/>
  <c r="BN90" i="16"/>
  <c r="BN27" i="16"/>
  <c r="BN74" i="16"/>
  <c r="BN84" i="16"/>
  <c r="BN15" i="16"/>
  <c r="BN87" i="16"/>
  <c r="BN94" i="16"/>
  <c r="BN23" i="16"/>
  <c r="BN59" i="16"/>
  <c r="BN39" i="16"/>
  <c r="BN29" i="16"/>
  <c r="BN77" i="16"/>
  <c r="BN70" i="16"/>
  <c r="BN79" i="16"/>
  <c r="BN36" i="16"/>
  <c r="BN88" i="16"/>
  <c r="BN99" i="16"/>
  <c r="BN45" i="16"/>
  <c r="BN85" i="16"/>
  <c r="BN21" i="16"/>
  <c r="BN86" i="16"/>
  <c r="BN38" i="16"/>
  <c r="BN41" i="16"/>
  <c r="BN73" i="16"/>
  <c r="BN98" i="16"/>
  <c r="BN47" i="16"/>
  <c r="BN71" i="16"/>
  <c r="BN42" i="16"/>
  <c r="BN46" i="16"/>
  <c r="BN89" i="16"/>
  <c r="BN93" i="16"/>
  <c r="BN76" i="16"/>
  <c r="BN28" i="16"/>
  <c r="BN12" i="16"/>
  <c r="BN44" i="16"/>
  <c r="BN78" i="16"/>
  <c r="BN83" i="16"/>
  <c r="BN34" i="16"/>
  <c r="BN35" i="16"/>
  <c r="BN14" i="16"/>
  <c r="BN33" i="16"/>
  <c r="BN48" i="16"/>
  <c r="BN97" i="16"/>
  <c r="BN75" i="16"/>
  <c r="BN72" i="16"/>
  <c r="BN49" i="16"/>
  <c r="BN30" i="16"/>
  <c r="BN69" i="16"/>
  <c r="BN107" i="3"/>
  <c r="BN81" i="16"/>
  <c r="BN95" i="16"/>
  <c r="DG19" i="16"/>
  <c r="DG17" i="16"/>
  <c r="DG10" i="16"/>
  <c r="DG20" i="16"/>
  <c r="CJ86" i="16"/>
  <c r="CJ46" i="16"/>
  <c r="CJ41" i="16"/>
  <c r="CJ34" i="16"/>
  <c r="CJ37" i="16"/>
  <c r="CJ94" i="16"/>
  <c r="CJ15" i="16"/>
  <c r="CJ71" i="16"/>
  <c r="CJ99" i="16"/>
  <c r="CJ42" i="16"/>
  <c r="CJ97" i="16"/>
  <c r="CJ72" i="16"/>
  <c r="CJ83" i="16"/>
  <c r="CJ48" i="16"/>
  <c r="CJ33" i="16"/>
  <c r="CJ28" i="16"/>
  <c r="CJ27" i="16"/>
  <c r="CJ98" i="16"/>
  <c r="CJ84" i="16"/>
  <c r="CJ73" i="16"/>
  <c r="CJ80" i="16"/>
  <c r="CJ29" i="16"/>
  <c r="CJ70" i="16"/>
  <c r="CJ69" i="16"/>
  <c r="CJ47" i="16"/>
  <c r="CJ89" i="16"/>
  <c r="CJ38" i="16"/>
  <c r="CJ96" i="16"/>
  <c r="CJ85" i="16"/>
  <c r="CJ49" i="16"/>
  <c r="CJ76" i="16"/>
  <c r="CJ90" i="16"/>
  <c r="CJ39" i="16"/>
  <c r="CJ23" i="16"/>
  <c r="CJ59" i="16"/>
  <c r="CJ44" i="16"/>
  <c r="CJ36" i="16"/>
  <c r="CJ16" i="16"/>
  <c r="CJ21" i="16"/>
  <c r="CJ35" i="16"/>
  <c r="CJ74" i="16"/>
  <c r="CJ93" i="16"/>
  <c r="CJ43" i="16"/>
  <c r="CJ79" i="16"/>
  <c r="CJ87" i="16"/>
  <c r="CJ12" i="16"/>
  <c r="CJ75" i="16"/>
  <c r="CJ78" i="16"/>
  <c r="CJ24" i="16"/>
  <c r="CJ88" i="16"/>
  <c r="CJ77" i="16"/>
  <c r="CJ45" i="16"/>
  <c r="CJ14" i="16"/>
  <c r="CJ107" i="3"/>
  <c r="CJ30" i="16"/>
  <c r="CJ22" i="16"/>
  <c r="CJ81" i="16"/>
  <c r="CJ95" i="16"/>
  <c r="DS17" i="16"/>
  <c r="DF17" i="16"/>
  <c r="DF10" i="16"/>
  <c r="DF19" i="16"/>
  <c r="DF20" i="16"/>
  <c r="DE96" i="16"/>
  <c r="DE99" i="16"/>
  <c r="DE95" i="16"/>
  <c r="DE97" i="16"/>
  <c r="DE101" i="16"/>
  <c r="DE98" i="16"/>
  <c r="DE94" i="16"/>
  <c r="DE12" i="16"/>
  <c r="DE36" i="16"/>
  <c r="DE107" i="3"/>
  <c r="EQ17" i="16"/>
  <c r="BQ95" i="16"/>
  <c r="BQ96" i="16"/>
  <c r="BQ97" i="16"/>
  <c r="BQ99" i="16"/>
  <c r="BQ94" i="16"/>
  <c r="BQ12" i="16"/>
  <c r="BQ98" i="16"/>
  <c r="BQ36" i="16"/>
  <c r="CI96" i="16"/>
  <c r="CI98" i="16"/>
  <c r="CI90" i="16"/>
  <c r="CI41" i="16"/>
  <c r="CI35" i="16"/>
  <c r="CI29" i="16"/>
  <c r="CI99" i="16"/>
  <c r="CI16" i="16"/>
  <c r="CI69" i="16"/>
  <c r="CI93" i="16"/>
  <c r="CI79" i="16"/>
  <c r="CI39" i="16"/>
  <c r="CI24" i="16"/>
  <c r="CI49" i="16"/>
  <c r="CI71" i="16"/>
  <c r="CI85" i="16"/>
  <c r="CI44" i="16"/>
  <c r="CI12" i="16"/>
  <c r="CI36" i="16"/>
  <c r="CI83" i="16"/>
  <c r="CI88" i="16"/>
  <c r="CI87" i="16"/>
  <c r="CI84" i="16"/>
  <c r="CI28" i="16"/>
  <c r="CI89" i="16"/>
  <c r="CI73" i="16"/>
  <c r="CI47" i="16"/>
  <c r="CI74" i="16"/>
  <c r="CI37" i="16"/>
  <c r="CI75" i="16"/>
  <c r="CI21" i="16"/>
  <c r="CI45" i="16"/>
  <c r="CI59" i="16"/>
  <c r="CI42" i="16"/>
  <c r="CI30" i="16"/>
  <c r="CI14" i="16"/>
  <c r="CI46" i="16"/>
  <c r="CI33" i="16"/>
  <c r="CI76" i="16"/>
  <c r="CI48" i="16"/>
  <c r="CI86" i="16"/>
  <c r="CI38" i="16"/>
  <c r="CI97" i="16"/>
  <c r="CI94" i="16"/>
  <c r="CI23" i="16"/>
  <c r="CI77" i="16"/>
  <c r="CI15" i="16"/>
  <c r="CI95" i="16"/>
  <c r="CI78" i="16"/>
  <c r="CI70" i="16"/>
  <c r="CI22" i="16"/>
  <c r="CI80" i="16"/>
  <c r="CI34" i="16"/>
  <c r="CI72" i="16"/>
  <c r="CI27" i="16"/>
  <c r="EK17" i="16"/>
  <c r="FG19" i="16"/>
  <c r="FG20" i="16"/>
  <c r="FG17" i="16"/>
  <c r="FG10" i="16"/>
  <c r="FE20" i="16"/>
  <c r="FE17" i="16"/>
  <c r="FE19" i="16"/>
  <c r="EC17" i="16"/>
  <c r="EU17" i="16"/>
  <c r="DC94" i="16"/>
  <c r="DC27" i="16"/>
  <c r="DC95" i="16"/>
  <c r="DC99" i="16"/>
  <c r="DC97" i="16"/>
  <c r="DC36" i="16"/>
  <c r="DC38" i="16"/>
  <c r="DC29" i="16"/>
  <c r="DC12" i="16"/>
  <c r="DC98" i="16"/>
  <c r="DC96" i="16"/>
  <c r="FV17" i="16"/>
  <c r="CL81" i="16"/>
  <c r="DH17" i="16"/>
  <c r="DH20" i="16"/>
  <c r="DH19" i="16"/>
  <c r="DD96" i="16"/>
  <c r="DD94" i="16"/>
  <c r="DD98" i="16"/>
  <c r="DD12" i="16"/>
  <c r="DD99" i="16"/>
  <c r="DD36" i="16"/>
  <c r="DD95" i="16"/>
  <c r="DD97" i="16"/>
  <c r="DD101" i="16"/>
  <c r="DY17" i="16"/>
  <c r="BK81" i="16"/>
  <c r="AD17" i="16"/>
  <c r="FD20" i="16"/>
  <c r="FD17" i="16"/>
  <c r="FD19" i="16"/>
  <c r="FD10" i="16"/>
  <c r="DK17" i="16"/>
  <c r="DK19" i="16"/>
  <c r="DK20" i="16"/>
  <c r="CG107" i="3"/>
  <c r="CM81" i="16"/>
  <c r="BM98" i="16"/>
  <c r="CK45" i="16"/>
  <c r="CN97" i="16"/>
  <c r="FC10" i="16"/>
  <c r="FC17" i="16"/>
  <c r="FC19" i="16"/>
  <c r="FC20" i="16"/>
  <c r="FK107" i="3"/>
  <c r="FH107" i="3"/>
  <c r="DB107" i="3"/>
  <c r="BM21" i="16"/>
  <c r="BM44" i="16"/>
  <c r="BM24" i="16"/>
  <c r="BM75" i="16"/>
  <c r="BM27" i="16"/>
  <c r="BM45" i="16"/>
  <c r="BM95" i="16"/>
  <c r="BM80" i="16"/>
  <c r="BM88" i="16"/>
  <c r="BM47" i="16"/>
  <c r="BM12" i="16"/>
  <c r="BM69" i="16"/>
  <c r="BM84" i="16"/>
  <c r="BM79" i="16"/>
  <c r="BM83" i="16"/>
  <c r="BM30" i="16"/>
  <c r="BM73" i="16"/>
  <c r="BM76" i="16"/>
  <c r="BM85" i="16"/>
  <c r="BM93" i="16"/>
  <c r="BM38" i="16"/>
  <c r="BM15" i="16"/>
  <c r="BM41" i="16"/>
  <c r="BM77" i="16"/>
  <c r="BM37" i="16"/>
  <c r="BM16" i="16"/>
  <c r="BM34" i="16"/>
  <c r="BM90" i="16"/>
  <c r="BM39" i="16"/>
  <c r="BM78" i="16"/>
  <c r="BM74" i="16"/>
  <c r="BM46" i="16"/>
  <c r="BM14" i="16"/>
  <c r="BM23" i="16"/>
  <c r="BM70" i="16"/>
  <c r="BM43" i="16"/>
  <c r="BM48" i="16"/>
  <c r="BM72" i="16"/>
  <c r="BM29" i="16"/>
  <c r="BM59" i="16"/>
  <c r="BM28" i="16"/>
  <c r="BM86" i="16"/>
  <c r="BM49" i="16"/>
  <c r="BM87" i="16"/>
  <c r="BM22" i="16"/>
  <c r="BM99" i="16"/>
  <c r="BM42" i="16"/>
  <c r="BM35" i="16"/>
  <c r="BM71" i="16"/>
  <c r="BM33" i="16"/>
  <c r="BM36" i="16"/>
  <c r="BM96" i="16"/>
  <c r="BM97" i="16"/>
  <c r="BM89" i="16"/>
  <c r="BM94" i="16"/>
  <c r="BM107" i="3"/>
  <c r="BU98" i="16"/>
  <c r="BU99" i="16"/>
  <c r="BU97" i="16"/>
  <c r="BU95" i="16"/>
  <c r="BU96" i="16"/>
  <c r="BU12" i="16"/>
  <c r="BU94" i="16"/>
  <c r="BU107" i="3"/>
  <c r="BU36" i="16"/>
  <c r="FE107" i="3"/>
  <c r="DC81" i="16"/>
  <c r="FI107" i="3"/>
  <c r="BS96" i="16"/>
  <c r="BS97" i="16"/>
  <c r="BS36" i="16"/>
  <c r="BS99" i="16"/>
  <c r="BS94" i="16"/>
  <c r="BS95" i="16"/>
  <c r="BS98" i="16"/>
  <c r="BS12" i="16"/>
  <c r="EL17" i="16"/>
  <c r="FY101" i="16"/>
  <c r="DO17" i="16"/>
  <c r="BS107" i="3"/>
  <c r="S19" i="16"/>
  <c r="S10" i="16"/>
  <c r="S17" i="16"/>
  <c r="S20" i="16"/>
  <c r="X17" i="16"/>
  <c r="DB95" i="16"/>
  <c r="BO86" i="16"/>
  <c r="BO44" i="16"/>
  <c r="BO39" i="16"/>
  <c r="BO89" i="16"/>
  <c r="BO76" i="16"/>
  <c r="BO59" i="16"/>
  <c r="BO71" i="16"/>
  <c r="BO14" i="16"/>
  <c r="BO49" i="16"/>
  <c r="BO83" i="16"/>
  <c r="BO70" i="16"/>
  <c r="BO43" i="16"/>
  <c r="BO29" i="16"/>
  <c r="BO72" i="16"/>
  <c r="BO87" i="16"/>
  <c r="BO94" i="16"/>
  <c r="BO41" i="16"/>
  <c r="BO46" i="16"/>
  <c r="BO69" i="16"/>
  <c r="BO84" i="16"/>
  <c r="BO36" i="16"/>
  <c r="BO85" i="16"/>
  <c r="BO27" i="16"/>
  <c r="BO95" i="16"/>
  <c r="BO16" i="16"/>
  <c r="BO28" i="16"/>
  <c r="BO35" i="16"/>
  <c r="BO37" i="16"/>
  <c r="BO47" i="16"/>
  <c r="BO79" i="16"/>
  <c r="BO45" i="16"/>
  <c r="BO42" i="16"/>
  <c r="BO12" i="16"/>
  <c r="BO96" i="16"/>
  <c r="BO34" i="16"/>
  <c r="BO73" i="16"/>
  <c r="BO97" i="16"/>
  <c r="BO24" i="16"/>
  <c r="BO80" i="16"/>
  <c r="BO93" i="16"/>
  <c r="BO30" i="16"/>
  <c r="BO48" i="16"/>
  <c r="BO78" i="16"/>
  <c r="BO22" i="16"/>
  <c r="BO15" i="16"/>
  <c r="BO99" i="16"/>
  <c r="BO88" i="16"/>
  <c r="BO23" i="16"/>
  <c r="BO77" i="16"/>
  <c r="BO38" i="16"/>
  <c r="BO75" i="16"/>
  <c r="BO21" i="16"/>
  <c r="BO33" i="16"/>
  <c r="BO74" i="16"/>
  <c r="BO107" i="3"/>
  <c r="BO90" i="16"/>
  <c r="BQ101" i="16"/>
  <c r="AP63" i="16"/>
  <c r="AP64" i="16"/>
  <c r="AP61" i="16"/>
  <c r="AP60" i="16"/>
  <c r="AP62" i="16"/>
  <c r="EP17" i="16"/>
  <c r="EP96" i="16"/>
  <c r="CK59" i="16"/>
  <c r="CL107" i="3"/>
  <c r="DL17" i="16"/>
  <c r="FG107" i="3"/>
  <c r="BR107" i="3"/>
  <c r="CU97" i="16"/>
  <c r="CU12" i="16"/>
  <c r="CU95" i="16"/>
  <c r="CU96" i="16"/>
  <c r="CU36" i="16"/>
  <c r="CU99" i="16"/>
  <c r="CU94" i="16"/>
  <c r="CU98" i="16"/>
  <c r="BX12" i="16"/>
  <c r="BX99" i="16"/>
  <c r="BX96" i="16"/>
  <c r="BX98" i="16"/>
  <c r="BX94" i="16"/>
  <c r="BX95" i="16"/>
  <c r="BX36" i="16"/>
  <c r="BX97" i="16"/>
  <c r="CN94" i="16"/>
  <c r="CN85" i="16"/>
  <c r="CN33" i="16"/>
  <c r="CN49" i="16"/>
  <c r="CN76" i="16"/>
  <c r="CN73" i="16"/>
  <c r="CN86" i="16"/>
  <c r="CN41" i="16"/>
  <c r="CN88" i="16"/>
  <c r="CN44" i="16"/>
  <c r="CN34" i="16"/>
  <c r="CN30" i="16"/>
  <c r="CN95" i="16"/>
  <c r="CN83" i="16"/>
  <c r="CN99" i="16"/>
  <c r="CN12" i="16"/>
  <c r="CN87" i="16"/>
  <c r="CN39" i="16"/>
  <c r="CN70" i="16"/>
  <c r="CN23" i="16"/>
  <c r="CN35" i="16"/>
  <c r="CN48" i="16"/>
  <c r="CN78" i="16"/>
  <c r="CN42" i="16"/>
  <c r="CN37" i="16"/>
  <c r="CN75" i="16"/>
  <c r="CN45" i="16"/>
  <c r="CN24" i="16"/>
  <c r="CN47" i="16"/>
  <c r="CN38" i="16"/>
  <c r="CN43" i="16"/>
  <c r="CN80" i="16"/>
  <c r="CN29" i="16"/>
  <c r="CN72" i="16"/>
  <c r="CN69" i="16"/>
  <c r="CN84" i="16"/>
  <c r="CN46" i="16"/>
  <c r="CN22" i="16"/>
  <c r="CN21" i="16"/>
  <c r="CN77" i="16"/>
  <c r="CN74" i="16"/>
  <c r="CN16" i="16"/>
  <c r="CN98" i="16"/>
  <c r="CN96" i="16"/>
  <c r="CN79" i="16"/>
  <c r="CN36" i="16"/>
  <c r="CN28" i="16"/>
  <c r="CN90" i="16"/>
  <c r="CN93" i="16"/>
  <c r="CN71" i="16"/>
  <c r="CN27" i="16"/>
  <c r="CN81" i="16"/>
  <c r="CN89" i="16"/>
  <c r="CR36" i="16"/>
  <c r="DU17" i="16"/>
  <c r="DU12" i="16"/>
  <c r="AR60" i="16"/>
  <c r="CK93" i="16"/>
  <c r="CK80" i="16"/>
  <c r="CK77" i="16"/>
  <c r="CK88" i="16"/>
  <c r="CK34" i="16"/>
  <c r="CK72" i="16"/>
  <c r="CK71" i="16"/>
  <c r="CK49" i="16"/>
  <c r="CK87" i="16"/>
  <c r="CK30" i="16"/>
  <c r="CK36" i="16"/>
  <c r="CK79" i="16"/>
  <c r="CK37" i="16"/>
  <c r="CK15" i="16"/>
  <c r="CK94" i="16"/>
  <c r="CK28" i="16"/>
  <c r="CK29" i="16"/>
  <c r="CK21" i="16"/>
  <c r="CK86" i="16"/>
  <c r="CK42" i="16"/>
  <c r="CK16" i="16"/>
  <c r="CK84" i="16"/>
  <c r="CK27" i="16"/>
  <c r="CK70" i="16"/>
  <c r="CK98" i="16"/>
  <c r="CK41" i="16"/>
  <c r="CK69" i="16"/>
  <c r="CK74" i="16"/>
  <c r="CK95" i="16"/>
  <c r="CK14" i="16"/>
  <c r="CK38" i="16"/>
  <c r="CK48" i="16"/>
  <c r="CK47" i="16"/>
  <c r="CK39" i="16"/>
  <c r="CK99" i="16"/>
  <c r="CK43" i="16"/>
  <c r="CK90" i="16"/>
  <c r="CK35" i="16"/>
  <c r="CK85" i="16"/>
  <c r="CK22" i="16"/>
  <c r="CK46" i="16"/>
  <c r="CK33" i="16"/>
  <c r="CK12" i="16"/>
  <c r="CK75" i="16"/>
  <c r="CK96" i="16"/>
  <c r="CK89" i="16"/>
  <c r="CK73" i="16"/>
  <c r="CK78" i="16"/>
  <c r="CK24" i="16"/>
  <c r="CK44" i="16"/>
  <c r="CK76" i="16"/>
  <c r="EH17" i="16"/>
  <c r="EH19" i="16"/>
  <c r="EH20" i="16"/>
  <c r="EI17" i="16"/>
  <c r="EI19" i="16"/>
  <c r="EI20" i="16"/>
  <c r="FJ101" i="16"/>
  <c r="FJ17" i="16"/>
  <c r="FB19" i="16"/>
  <c r="FB17" i="16"/>
  <c r="FB20" i="16"/>
  <c r="DJ20" i="16"/>
  <c r="DJ17" i="16"/>
  <c r="DJ19" i="16"/>
  <c r="FY17" i="16"/>
  <c r="FK17" i="16"/>
  <c r="EG20" i="16"/>
  <c r="EG19" i="16"/>
  <c r="EG17" i="16"/>
  <c r="AI17" i="16"/>
  <c r="EB17" i="16"/>
  <c r="ED20" i="16"/>
  <c r="ED19" i="16"/>
  <c r="ED17" i="16"/>
  <c r="CK81" i="16"/>
  <c r="CD97" i="16"/>
  <c r="CD94" i="16"/>
  <c r="CD99" i="16"/>
  <c r="CD12" i="16"/>
  <c r="CD98" i="16"/>
  <c r="CD95" i="16"/>
  <c r="FH17" i="16"/>
  <c r="DV17" i="16"/>
  <c r="CE95" i="16"/>
  <c r="CE97" i="16"/>
  <c r="CE98" i="16"/>
  <c r="CE96" i="16"/>
  <c r="CE12" i="16"/>
  <c r="CE36" i="16"/>
  <c r="CE94" i="16"/>
  <c r="CE99" i="16"/>
  <c r="CM99" i="16"/>
  <c r="CM73" i="16"/>
  <c r="CM15" i="16"/>
  <c r="CM35" i="16"/>
  <c r="CM96" i="16"/>
  <c r="CM12" i="16"/>
  <c r="CM41" i="16"/>
  <c r="CM86" i="16"/>
  <c r="CM80" i="16"/>
  <c r="CM21" i="16"/>
  <c r="CM78" i="16"/>
  <c r="CM98" i="16"/>
  <c r="CM22" i="16"/>
  <c r="CM44" i="16"/>
  <c r="CM77" i="16"/>
  <c r="CM79" i="16"/>
  <c r="CM97" i="16"/>
  <c r="CM16" i="16"/>
  <c r="CM30" i="16"/>
  <c r="CM27" i="16"/>
  <c r="CM85" i="16"/>
  <c r="CM38" i="16"/>
  <c r="CM90" i="16"/>
  <c r="CM45" i="16"/>
  <c r="CM72" i="16"/>
  <c r="CM14" i="16"/>
  <c r="CM39" i="16"/>
  <c r="CM46" i="16"/>
  <c r="CM48" i="16"/>
  <c r="CM74" i="16"/>
  <c r="CM87" i="16"/>
  <c r="CM43" i="16"/>
  <c r="CM76" i="16"/>
  <c r="CM84" i="16"/>
  <c r="CM36" i="16"/>
  <c r="CM93" i="16"/>
  <c r="CM95" i="16"/>
  <c r="CM34" i="16"/>
  <c r="CM71" i="16"/>
  <c r="CM59" i="16"/>
  <c r="CM33" i="16"/>
  <c r="CM94" i="16"/>
  <c r="CM89" i="16"/>
  <c r="CM88" i="16"/>
  <c r="CM28" i="16"/>
  <c r="CM24" i="16"/>
  <c r="CM49" i="16"/>
  <c r="CM42" i="16"/>
  <c r="CM70" i="16"/>
  <c r="CM29" i="16"/>
  <c r="CM83" i="16"/>
  <c r="CM23" i="16"/>
  <c r="CM37" i="16"/>
  <c r="CM75" i="16"/>
  <c r="CM47" i="16"/>
  <c r="CA95" i="16"/>
  <c r="CA98" i="16"/>
  <c r="CA36" i="16"/>
  <c r="CA99" i="16"/>
  <c r="CA97" i="16"/>
  <c r="CA94" i="16"/>
  <c r="CA12" i="16"/>
  <c r="CA96" i="16"/>
  <c r="CM107" i="3"/>
  <c r="AK17" i="16"/>
  <c r="BK24" i="16"/>
  <c r="BK89" i="16"/>
  <c r="CS36" i="16"/>
  <c r="CK107" i="3"/>
  <c r="BQ107" i="3"/>
  <c r="CG95" i="16"/>
  <c r="DB12" i="16"/>
  <c r="FD107" i="3"/>
  <c r="CU107" i="3"/>
  <c r="CR96" i="16"/>
  <c r="CR95" i="16"/>
  <c r="CR99" i="16"/>
  <c r="CR94" i="16"/>
  <c r="CR97" i="16"/>
  <c r="CR12" i="16"/>
  <c r="CR107" i="3"/>
  <c r="CR98" i="16"/>
  <c r="CK97" i="16"/>
  <c r="BO81" i="16"/>
  <c r="BX107" i="3"/>
  <c r="CN107" i="3"/>
  <c r="EF20" i="16"/>
  <c r="EF17" i="16"/>
  <c r="EF19" i="16"/>
  <c r="V17" i="16"/>
  <c r="EM17" i="16"/>
  <c r="CL23" i="16"/>
  <c r="CL36" i="16"/>
  <c r="CL48" i="16"/>
  <c r="CL47" i="16"/>
  <c r="CL70" i="16"/>
  <c r="CL22" i="16"/>
  <c r="CL30" i="16"/>
  <c r="CL99" i="16"/>
  <c r="CL95" i="16"/>
  <c r="CL34" i="16"/>
  <c r="CL37" i="16"/>
  <c r="CL28" i="16"/>
  <c r="CL16" i="16"/>
  <c r="CL72" i="16"/>
  <c r="CL38" i="16"/>
  <c r="CL89" i="16"/>
  <c r="CL44" i="16"/>
  <c r="CL84" i="16"/>
  <c r="CL75" i="16"/>
  <c r="CL33" i="16"/>
  <c r="CL21" i="16"/>
  <c r="CL80" i="16"/>
  <c r="CL35" i="16"/>
  <c r="CL46" i="16"/>
  <c r="CL93" i="16"/>
  <c r="CL94" i="16"/>
  <c r="CL27" i="16"/>
  <c r="CL49" i="16"/>
  <c r="CL76" i="16"/>
  <c r="CL98" i="16"/>
  <c r="CL71" i="16"/>
  <c r="CL15" i="16"/>
  <c r="CL69" i="16"/>
  <c r="CL85" i="16"/>
  <c r="CL87" i="16"/>
  <c r="CL29" i="16"/>
  <c r="CL14" i="16"/>
  <c r="CL90" i="16"/>
  <c r="CL73" i="16"/>
  <c r="CL24" i="16"/>
  <c r="CL86" i="16"/>
  <c r="CL88" i="16"/>
  <c r="CL74" i="16"/>
  <c r="CL12" i="16"/>
  <c r="CL78" i="16"/>
  <c r="CL42" i="16"/>
  <c r="CL83" i="16"/>
  <c r="CL41" i="16"/>
  <c r="CL97" i="16"/>
  <c r="CL43" i="16"/>
  <c r="CL79" i="16"/>
  <c r="CL77" i="16"/>
  <c r="CL39" i="16"/>
  <c r="CL96" i="16"/>
  <c r="CL45" i="16"/>
  <c r="W17" i="16"/>
  <c r="BP96" i="16"/>
  <c r="BP99" i="16"/>
  <c r="BP30" i="16"/>
  <c r="BP27" i="16"/>
  <c r="BP94" i="16"/>
  <c r="BP12" i="16"/>
  <c r="BP70" i="16"/>
  <c r="BP48" i="16"/>
  <c r="BP36" i="16"/>
  <c r="BP98" i="16"/>
  <c r="BP21" i="16"/>
  <c r="BP49" i="16"/>
  <c r="BP43" i="16"/>
  <c r="BP97" i="16"/>
  <c r="BP89" i="16"/>
  <c r="BP35" i="16"/>
  <c r="BP28" i="16"/>
  <c r="BP95" i="16"/>
  <c r="EY17" i="16"/>
  <c r="CS97" i="16"/>
  <c r="CS95" i="16"/>
  <c r="CS96" i="16"/>
  <c r="CS99" i="16"/>
  <c r="CS94" i="16"/>
  <c r="CS12" i="16"/>
  <c r="CS98" i="16"/>
  <c r="FI17" i="16"/>
  <c r="FI101" i="16"/>
  <c r="N20" i="16"/>
  <c r="N17" i="16"/>
  <c r="N19" i="16"/>
  <c r="FJ107" i="3"/>
  <c r="BR94" i="16"/>
  <c r="BR98" i="16"/>
  <c r="BR99" i="16"/>
  <c r="BR12" i="16"/>
  <c r="BR96" i="16"/>
  <c r="BR36" i="16"/>
  <c r="BR95" i="16"/>
  <c r="BR97" i="16"/>
  <c r="BR101" i="16"/>
  <c r="DI19" i="16"/>
  <c r="DI17" i="16"/>
  <c r="DI20" i="16"/>
  <c r="T17" i="16"/>
  <c r="CG97" i="16"/>
  <c r="CG12" i="16"/>
  <c r="CG94" i="16"/>
  <c r="CG36" i="16"/>
  <c r="CG99" i="16"/>
  <c r="CG101" i="16"/>
  <c r="CG98" i="16"/>
  <c r="CG96" i="16"/>
  <c r="AE17" i="16"/>
  <c r="CF97" i="16"/>
  <c r="CF99" i="16"/>
  <c r="CF94" i="16"/>
  <c r="CF12" i="16"/>
  <c r="CF98" i="16"/>
  <c r="CF95" i="16"/>
  <c r="CF96" i="16"/>
  <c r="CF101" i="16"/>
  <c r="CF36" i="16"/>
  <c r="FN17" i="16"/>
  <c r="CY97" i="16"/>
  <c r="CY95" i="16"/>
  <c r="CY94" i="16"/>
  <c r="CY96" i="16"/>
  <c r="CY98" i="16"/>
  <c r="CY99" i="16"/>
  <c r="CY36" i="16"/>
  <c r="CY12" i="16"/>
  <c r="U17" i="16"/>
  <c r="DB94" i="16"/>
  <c r="DB96" i="16"/>
  <c r="DB99" i="16"/>
  <c r="DB97" i="16"/>
  <c r="DB98" i="16"/>
  <c r="FO17" i="16"/>
  <c r="FN107" i="3"/>
  <c r="P17" i="16"/>
  <c r="P19" i="16"/>
  <c r="P20" i="16"/>
  <c r="BP45" i="16"/>
  <c r="DM17" i="16"/>
  <c r="CK23" i="16"/>
  <c r="DC83" i="16"/>
  <c r="CM69" i="16"/>
  <c r="FQ17" i="16"/>
  <c r="FQ107" i="3"/>
  <c r="Y17" i="16"/>
  <c r="CK83" i="16"/>
  <c r="BK74" i="16"/>
  <c r="BK12" i="16"/>
  <c r="BK88" i="16"/>
  <c r="BK39" i="16"/>
  <c r="BK98" i="16"/>
  <c r="BK38" i="16"/>
  <c r="BK93" i="16"/>
  <c r="BK59" i="16"/>
  <c r="BK97" i="16"/>
  <c r="BK49" i="16"/>
  <c r="BK96" i="16"/>
  <c r="BK45" i="16"/>
  <c r="BK23" i="16"/>
  <c r="BK22" i="16"/>
  <c r="BK33" i="16"/>
  <c r="BK16" i="16"/>
  <c r="BK43" i="16"/>
  <c r="BK72" i="16"/>
  <c r="BK28" i="16"/>
  <c r="BK77" i="16"/>
  <c r="BK71" i="16"/>
  <c r="BK90" i="16"/>
  <c r="BK95" i="16"/>
  <c r="BK80" i="16"/>
  <c r="BK35" i="16"/>
  <c r="BK36" i="16"/>
  <c r="BK14" i="16"/>
  <c r="BK84" i="16"/>
  <c r="BK37" i="16"/>
  <c r="BK76" i="16"/>
  <c r="BK21" i="16"/>
  <c r="BK87" i="16"/>
  <c r="BK69" i="16"/>
  <c r="BK34" i="16"/>
  <c r="BK86" i="16"/>
  <c r="BK46" i="16"/>
  <c r="BK29" i="16"/>
  <c r="BK30" i="16"/>
  <c r="BK94" i="16"/>
  <c r="BK78" i="16"/>
  <c r="BK85" i="16"/>
  <c r="BK15" i="16"/>
  <c r="BK48" i="16"/>
  <c r="BK79" i="16"/>
  <c r="BK75" i="16"/>
  <c r="BK99" i="16"/>
  <c r="BK83" i="16"/>
  <c r="BK70" i="16"/>
  <c r="BK73" i="16"/>
  <c r="BK27" i="16"/>
  <c r="BK44" i="16"/>
  <c r="BK42" i="16"/>
  <c r="BK47" i="16"/>
  <c r="BK41" i="16"/>
  <c r="CI43" i="16"/>
  <c r="CS107" i="3"/>
  <c r="CI81" i="16"/>
  <c r="DD107" i="3"/>
  <c r="FB107" i="3"/>
  <c r="FL17" i="16"/>
  <c r="CD36" i="16"/>
  <c r="CY107" i="3"/>
  <c r="DB36" i="16"/>
  <c r="EJ19" i="16"/>
  <c r="EJ17" i="16"/>
  <c r="DX17" i="16"/>
  <c r="DX12" i="16"/>
  <c r="CX36" i="16"/>
  <c r="FR107" i="3"/>
  <c r="EO17" i="16"/>
  <c r="EO94" i="16"/>
  <c r="ER17" i="16"/>
  <c r="DT17" i="16"/>
  <c r="AQ63" i="16"/>
  <c r="AQ61" i="16"/>
  <c r="AQ60" i="16"/>
  <c r="AQ64" i="16"/>
  <c r="EZ17" i="16"/>
  <c r="CX98" i="16"/>
  <c r="CX97" i="16"/>
  <c r="CX94" i="16"/>
  <c r="CX12" i="16"/>
  <c r="CX95" i="16"/>
  <c r="CX99" i="16"/>
  <c r="CX96" i="16"/>
  <c r="DP17" i="16"/>
  <c r="DP95" i="16"/>
  <c r="CW36" i="16"/>
  <c r="CT94" i="16"/>
  <c r="CT12" i="16"/>
  <c r="CT95" i="16"/>
  <c r="CT99" i="16"/>
  <c r="CT98" i="16"/>
  <c r="CT36" i="16"/>
  <c r="CT107" i="3"/>
  <c r="CT97" i="16"/>
  <c r="CT96" i="16"/>
  <c r="AM60" i="16"/>
  <c r="AM61" i="16"/>
  <c r="AM62" i="16"/>
  <c r="AM63" i="16"/>
  <c r="CW96" i="16"/>
  <c r="BV107" i="3"/>
  <c r="ES17" i="16"/>
  <c r="FA17" i="16"/>
  <c r="DT97" i="16"/>
  <c r="FR17" i="16"/>
  <c r="CW12" i="16"/>
  <c r="CW94" i="16"/>
  <c r="CW98" i="16"/>
  <c r="CW95" i="16"/>
  <c r="CW97" i="16"/>
  <c r="CW99" i="16"/>
  <c r="BV12" i="16"/>
  <c r="BV94" i="16"/>
  <c r="BV95" i="16"/>
  <c r="BV96" i="16"/>
  <c r="BV99" i="16"/>
  <c r="BV98" i="16"/>
  <c r="BV97" i="16"/>
  <c r="BV36" i="16"/>
  <c r="EN17" i="16"/>
  <c r="DZ17" i="16"/>
  <c r="DQ17" i="16"/>
  <c r="DZ12" i="16"/>
  <c r="CX107" i="3"/>
  <c r="FM17" i="16"/>
  <c r="FM12" i="16"/>
  <c r="FM107" i="3"/>
  <c r="ET17" i="16"/>
  <c r="CW107" i="3"/>
  <c r="AH17" i="16"/>
  <c r="DA98" i="16"/>
  <c r="DA94" i="16"/>
  <c r="DA12" i="16"/>
  <c r="DA99" i="16"/>
  <c r="DA97" i="16"/>
  <c r="DA96" i="16"/>
  <c r="CB99" i="16"/>
  <c r="BY95" i="16"/>
  <c r="CZ98" i="16"/>
  <c r="BT36" i="16"/>
  <c r="DA36" i="16"/>
  <c r="DA107" i="3"/>
  <c r="Z17" i="16"/>
  <c r="CB95" i="16"/>
  <c r="CB94" i="16"/>
  <c r="CB96" i="16"/>
  <c r="CB98" i="16"/>
  <c r="CB12" i="16"/>
  <c r="CB107" i="3"/>
  <c r="BY97" i="16"/>
  <c r="BY94" i="16"/>
  <c r="BY98" i="16"/>
  <c r="BY12" i="16"/>
  <c r="BY96" i="16"/>
  <c r="BY99" i="16"/>
  <c r="BY107" i="3"/>
  <c r="CZ99" i="16"/>
  <c r="CZ97" i="16"/>
  <c r="CZ12" i="16"/>
  <c r="CZ94" i="16"/>
  <c r="CZ96" i="16"/>
  <c r="CZ95" i="16"/>
  <c r="BZ96" i="16"/>
  <c r="CV99" i="16"/>
  <c r="BG62" i="16"/>
  <c r="BG61" i="16"/>
  <c r="AG17" i="16"/>
  <c r="BZ97" i="16"/>
  <c r="BZ12" i="16"/>
  <c r="BZ95" i="16"/>
  <c r="BZ94" i="16"/>
  <c r="BZ99" i="16"/>
  <c r="BZ98" i="16"/>
  <c r="BZ36" i="16"/>
  <c r="CV98" i="16"/>
  <c r="CV94" i="16"/>
  <c r="CV96" i="16"/>
  <c r="CV97" i="16"/>
  <c r="CV95" i="16"/>
  <c r="CV36" i="16"/>
  <c r="AC17" i="16"/>
  <c r="CB36" i="16"/>
  <c r="BY36" i="16"/>
  <c r="BZ107" i="3"/>
  <c r="BT12" i="16"/>
  <c r="EV17" i="16"/>
  <c r="EV97" i="16"/>
  <c r="DR17" i="16"/>
  <c r="AO61" i="16"/>
  <c r="AO60" i="16"/>
  <c r="AO64" i="16"/>
  <c r="AO62" i="16"/>
  <c r="CZ107" i="3"/>
  <c r="BT96" i="16"/>
  <c r="BT98" i="16"/>
  <c r="BT99" i="16"/>
  <c r="BT95" i="16"/>
  <c r="BT97" i="16"/>
  <c r="BT94" i="16"/>
  <c r="BT107" i="3"/>
  <c r="DA95" i="16"/>
  <c r="FP17" i="16"/>
  <c r="CV107" i="3"/>
  <c r="CB97" i="16"/>
  <c r="FU17" i="16"/>
  <c r="CV12" i="16"/>
  <c r="CZ36" i="16"/>
  <c r="AN62" i="16"/>
  <c r="AN64" i="16"/>
  <c r="AN60" i="16"/>
  <c r="AN63" i="16"/>
  <c r="CC95" i="16"/>
  <c r="CC94" i="16"/>
  <c r="CC36" i="16"/>
  <c r="EW17" i="16"/>
  <c r="CC96" i="16"/>
  <c r="CC98" i="16"/>
  <c r="CC12" i="16"/>
  <c r="CC97" i="16"/>
  <c r="CC99" i="16"/>
  <c r="CC107" i="3"/>
  <c r="EX17" i="16"/>
  <c r="AN61" i="16"/>
  <c r="AF17" i="16"/>
  <c r="AL60" i="16"/>
  <c r="AL62" i="16"/>
  <c r="AL61" i="16"/>
  <c r="AL63" i="16"/>
  <c r="FT107" i="3"/>
  <c r="BG60" i="16" l="1"/>
  <c r="AU63" i="16"/>
  <c r="CY78" i="16"/>
  <c r="CY69" i="16"/>
  <c r="CY27" i="16"/>
  <c r="CY86" i="16"/>
  <c r="CY73" i="16"/>
  <c r="CY15" i="16"/>
  <c r="CY72" i="16"/>
  <c r="N13" i="16"/>
  <c r="N10" i="16"/>
  <c r="BP24" i="16"/>
  <c r="BP38" i="16"/>
  <c r="BP69" i="16"/>
  <c r="BP39" i="16"/>
  <c r="BP41" i="16"/>
  <c r="BP71" i="16"/>
  <c r="BC64" i="16"/>
  <c r="CA44" i="16"/>
  <c r="CA84" i="16"/>
  <c r="CA75" i="16"/>
  <c r="CA69" i="16"/>
  <c r="CA27" i="16"/>
  <c r="CE90" i="16"/>
  <c r="CE24" i="16"/>
  <c r="CE75" i="16"/>
  <c r="CE42" i="16"/>
  <c r="CE30" i="16"/>
  <c r="FH10" i="16"/>
  <c r="AR63" i="16"/>
  <c r="CU49" i="16"/>
  <c r="CU75" i="16"/>
  <c r="CU37" i="16"/>
  <c r="CU83" i="16"/>
  <c r="CU78" i="16"/>
  <c r="CU46" i="16"/>
  <c r="BS33" i="16"/>
  <c r="BS70" i="16"/>
  <c r="BS79" i="16"/>
  <c r="BS37" i="16"/>
  <c r="BS30" i="16"/>
  <c r="BS87" i="16"/>
  <c r="BS49" i="16"/>
  <c r="BS34" i="16"/>
  <c r="CY35" i="16"/>
  <c r="DC30" i="16"/>
  <c r="DC71" i="16"/>
  <c r="DC73" i="16"/>
  <c r="DC84" i="16"/>
  <c r="DC37" i="16"/>
  <c r="DC76" i="16"/>
  <c r="DC42" i="16"/>
  <c r="DC21" i="16"/>
  <c r="EQ19" i="16"/>
  <c r="DS10" i="16"/>
  <c r="AY61" i="16"/>
  <c r="FW20" i="16"/>
  <c r="AA20" i="16"/>
  <c r="CQ81" i="16"/>
  <c r="CQ85" i="16"/>
  <c r="CQ59" i="16"/>
  <c r="CQ75" i="16"/>
  <c r="CQ39" i="16"/>
  <c r="CQ35" i="16"/>
  <c r="CQ90" i="16"/>
  <c r="BW33" i="16"/>
  <c r="BW75" i="16"/>
  <c r="BW83" i="16"/>
  <c r="BW44" i="16"/>
  <c r="BW24" i="16"/>
  <c r="BW27" i="16"/>
  <c r="BW84" i="16"/>
  <c r="EA10" i="16"/>
  <c r="CA80" i="16"/>
  <c r="BS92" i="16"/>
  <c r="BP91" i="16"/>
  <c r="CU91" i="16"/>
  <c r="CE92" i="16"/>
  <c r="BP13" i="16"/>
  <c r="BW13" i="16"/>
  <c r="W18" i="16"/>
  <c r="EJ18" i="16"/>
  <c r="EM18" i="16"/>
  <c r="AU62" i="16"/>
  <c r="FO19" i="16"/>
  <c r="CY48" i="16"/>
  <c r="CY74" i="16"/>
  <c r="CY49" i="16"/>
  <c r="CY59" i="16"/>
  <c r="CY29" i="16"/>
  <c r="CY76" i="16"/>
  <c r="CY87" i="16"/>
  <c r="AE19" i="16"/>
  <c r="EY19" i="16"/>
  <c r="BP73" i="16"/>
  <c r="BP47" i="16"/>
  <c r="BP87" i="16"/>
  <c r="BP42" i="16"/>
  <c r="BP85" i="16"/>
  <c r="EM10" i="16"/>
  <c r="EF91" i="16"/>
  <c r="EF10" i="16"/>
  <c r="BC60" i="16"/>
  <c r="CE21" i="16"/>
  <c r="CA86" i="16"/>
  <c r="CA59" i="16"/>
  <c r="CA37" i="16"/>
  <c r="CA21" i="16"/>
  <c r="CA46" i="16"/>
  <c r="CA72" i="16"/>
  <c r="CA88" i="16"/>
  <c r="CE15" i="16"/>
  <c r="CE41" i="16"/>
  <c r="CE49" i="16"/>
  <c r="CE39" i="16"/>
  <c r="CE27" i="16"/>
  <c r="CE44" i="16"/>
  <c r="CE43" i="16"/>
  <c r="CE85" i="16"/>
  <c r="FH20" i="16"/>
  <c r="DJ91" i="16"/>
  <c r="DJ10" i="16"/>
  <c r="EI91" i="16"/>
  <c r="EI10" i="16"/>
  <c r="CN65" i="16"/>
  <c r="CN59" i="16"/>
  <c r="CU30" i="16"/>
  <c r="CU34" i="16"/>
  <c r="CU33" i="16"/>
  <c r="CU59" i="16"/>
  <c r="CU70" i="16"/>
  <c r="DL19" i="16"/>
  <c r="DO19" i="16"/>
  <c r="BS72" i="16"/>
  <c r="BS42" i="16"/>
  <c r="BS45" i="16"/>
  <c r="BS21" i="16"/>
  <c r="BS74" i="16"/>
  <c r="BS28" i="16"/>
  <c r="BS89" i="16"/>
  <c r="FK19" i="16"/>
  <c r="BP37" i="16"/>
  <c r="DC87" i="16"/>
  <c r="DC80" i="16"/>
  <c r="DC86" i="16"/>
  <c r="DC89" i="16"/>
  <c r="DC14" i="16"/>
  <c r="DC78" i="16"/>
  <c r="AY62" i="16"/>
  <c r="FS20" i="16"/>
  <c r="CQ29" i="16"/>
  <c r="CQ46" i="16"/>
  <c r="CQ79" i="16"/>
  <c r="CQ70" i="16"/>
  <c r="CQ69" i="16"/>
  <c r="CQ34" i="16"/>
  <c r="BW88" i="16"/>
  <c r="BW70" i="16"/>
  <c r="BW38" i="16"/>
  <c r="BW78" i="16"/>
  <c r="BW76" i="16"/>
  <c r="BW48" i="16"/>
  <c r="BW69" i="16"/>
  <c r="BW90" i="16"/>
  <c r="EA19" i="16"/>
  <c r="BS81" i="16"/>
  <c r="CE91" i="16"/>
  <c r="DL18" i="16"/>
  <c r="BG63" i="16"/>
  <c r="BS15" i="16"/>
  <c r="P79" i="16"/>
  <c r="P10" i="16"/>
  <c r="FO10" i="16"/>
  <c r="CY45" i="16"/>
  <c r="CY37" i="16"/>
  <c r="CY75" i="16"/>
  <c r="CY28" i="16"/>
  <c r="CY41" i="16"/>
  <c r="DI92" i="16"/>
  <c r="DI10" i="16"/>
  <c r="EY20" i="16"/>
  <c r="BP44" i="16"/>
  <c r="BP34" i="16"/>
  <c r="BP16" i="16"/>
  <c r="BP77" i="16"/>
  <c r="EY10" i="16"/>
  <c r="CA71" i="16"/>
  <c r="CA83" i="16"/>
  <c r="CA33" i="16"/>
  <c r="CA15" i="16"/>
  <c r="CA78" i="16"/>
  <c r="CE83" i="16"/>
  <c r="CE80" i="16"/>
  <c r="CE33" i="16"/>
  <c r="CE46" i="16"/>
  <c r="CE69" i="16"/>
  <c r="CE34" i="16"/>
  <c r="ED92" i="16"/>
  <c r="ED10" i="16"/>
  <c r="AI20" i="16"/>
  <c r="CN15" i="16"/>
  <c r="CU79" i="16"/>
  <c r="CU39" i="16"/>
  <c r="CU43" i="16"/>
  <c r="CU22" i="16"/>
  <c r="CU72" i="16"/>
  <c r="CU29" i="16"/>
  <c r="CU15" i="16"/>
  <c r="DO20" i="16"/>
  <c r="BS77" i="16"/>
  <c r="BS48" i="16"/>
  <c r="BS23" i="16"/>
  <c r="BS14" i="16"/>
  <c r="BS73" i="16"/>
  <c r="BS47" i="16"/>
  <c r="BS16" i="16"/>
  <c r="DC41" i="16"/>
  <c r="DC15" i="16"/>
  <c r="DC16" i="16"/>
  <c r="DC93" i="16"/>
  <c r="DC65" i="16"/>
  <c r="DC59" i="16"/>
  <c r="DC24" i="16"/>
  <c r="EQ10" i="16"/>
  <c r="EE91" i="16"/>
  <c r="EE10" i="16"/>
  <c r="FS10" i="16"/>
  <c r="DW19" i="16"/>
  <c r="CQ44" i="16"/>
  <c r="CQ72" i="16"/>
  <c r="CQ48" i="16"/>
  <c r="CQ43" i="16"/>
  <c r="CQ47" i="16"/>
  <c r="CQ73" i="16"/>
  <c r="BW15" i="16"/>
  <c r="BW73" i="16"/>
  <c r="BW74" i="16"/>
  <c r="BW14" i="16"/>
  <c r="BW85" i="16"/>
  <c r="BW77" i="16"/>
  <c r="BW16" i="16"/>
  <c r="BW79" i="16"/>
  <c r="CA92" i="16"/>
  <c r="CY92" i="16"/>
  <c r="CQ13" i="16"/>
  <c r="EY18" i="16"/>
  <c r="AA18" i="16"/>
  <c r="FK18" i="16"/>
  <c r="FO20" i="16"/>
  <c r="CY83" i="16"/>
  <c r="CY47" i="16"/>
  <c r="CY80" i="16"/>
  <c r="CY93" i="16"/>
  <c r="CY30" i="16"/>
  <c r="AE10" i="16"/>
  <c r="BP88" i="16"/>
  <c r="BP75" i="16"/>
  <c r="BP93" i="16"/>
  <c r="BP59" i="16"/>
  <c r="BP84" i="16"/>
  <c r="BP33" i="16"/>
  <c r="EM19" i="16"/>
  <c r="CA76" i="16"/>
  <c r="CA23" i="16"/>
  <c r="CA38" i="16"/>
  <c r="CA43" i="16"/>
  <c r="CA48" i="16"/>
  <c r="CA29" i="16"/>
  <c r="CA35" i="16"/>
  <c r="CE72" i="16"/>
  <c r="CE38" i="16"/>
  <c r="CE47" i="16"/>
  <c r="CE84" i="16"/>
  <c r="CE76" i="16"/>
  <c r="AI19" i="16"/>
  <c r="FK10" i="16"/>
  <c r="CU28" i="16"/>
  <c r="CU44" i="16"/>
  <c r="CU41" i="16"/>
  <c r="CU42" i="16"/>
  <c r="CU21" i="16"/>
  <c r="CU84" i="16"/>
  <c r="CU90" i="16"/>
  <c r="CU73" i="16"/>
  <c r="BS76" i="16"/>
  <c r="BS59" i="16"/>
  <c r="BS22" i="16"/>
  <c r="BS71" i="16"/>
  <c r="BS84" i="16"/>
  <c r="BS24" i="16"/>
  <c r="DC39" i="16"/>
  <c r="DC43" i="16"/>
  <c r="DC69" i="16"/>
  <c r="DC88" i="16"/>
  <c r="EU20" i="16"/>
  <c r="EQ20" i="16"/>
  <c r="DW20" i="16"/>
  <c r="CQ87" i="16"/>
  <c r="CQ77" i="16"/>
  <c r="CQ41" i="16"/>
  <c r="CQ42" i="16"/>
  <c r="CQ30" i="16"/>
  <c r="BW30" i="16"/>
  <c r="BW93" i="16"/>
  <c r="BW22" i="16"/>
  <c r="CA85" i="16"/>
  <c r="CA91" i="16"/>
  <c r="CY91" i="16"/>
  <c r="CA13" i="16"/>
  <c r="CN13" i="16"/>
  <c r="CE13" i="16"/>
  <c r="FH18" i="16"/>
  <c r="AE18" i="16"/>
  <c r="FS18" i="16"/>
  <c r="DW18" i="16"/>
  <c r="CY85" i="16"/>
  <c r="CY34" i="16"/>
  <c r="CY16" i="16"/>
  <c r="CY88" i="16"/>
  <c r="CY21" i="16"/>
  <c r="CY38" i="16"/>
  <c r="BP83" i="16"/>
  <c r="BP14" i="16"/>
  <c r="BP23" i="16"/>
  <c r="BP29" i="16"/>
  <c r="W20" i="16"/>
  <c r="EM20" i="16"/>
  <c r="CA22" i="16"/>
  <c r="CA45" i="16"/>
  <c r="CA39" i="16"/>
  <c r="CA14" i="16"/>
  <c r="CA70" i="16"/>
  <c r="CA16" i="16"/>
  <c r="CE77" i="16"/>
  <c r="CE73" i="16"/>
  <c r="CE59" i="16"/>
  <c r="CE88" i="16"/>
  <c r="CE87" i="16"/>
  <c r="CE86" i="16"/>
  <c r="FK20" i="16"/>
  <c r="EH92" i="16"/>
  <c r="EH10" i="16"/>
  <c r="AR61" i="16"/>
  <c r="CU81" i="16"/>
  <c r="CU48" i="16"/>
  <c r="CU93" i="16"/>
  <c r="CU24" i="16"/>
  <c r="CU87" i="16"/>
  <c r="DO10" i="16"/>
  <c r="BS44" i="16"/>
  <c r="BS80" i="16"/>
  <c r="BS69" i="16"/>
  <c r="BS85" i="16"/>
  <c r="BS78" i="16"/>
  <c r="BS38" i="16"/>
  <c r="DC33" i="16"/>
  <c r="DC35" i="16"/>
  <c r="DC70" i="16"/>
  <c r="DC47" i="16"/>
  <c r="DC74" i="16"/>
  <c r="DC77" i="16"/>
  <c r="DC34" i="16"/>
  <c r="EU19" i="16"/>
  <c r="FE91" i="16"/>
  <c r="FE10" i="16"/>
  <c r="FS19" i="16"/>
  <c r="DW10" i="16"/>
  <c r="BJ82" i="16"/>
  <c r="CQ38" i="16"/>
  <c r="CQ86" i="16"/>
  <c r="CQ16" i="16"/>
  <c r="CQ15" i="16"/>
  <c r="CQ80" i="16"/>
  <c r="CQ14" i="16"/>
  <c r="BW46" i="16"/>
  <c r="BW87" i="16"/>
  <c r="BW47" i="16"/>
  <c r="BW21" i="16"/>
  <c r="CA81" i="16"/>
  <c r="CY13" i="16"/>
  <c r="EJ20" i="16"/>
  <c r="CY24" i="16"/>
  <c r="CY77" i="16"/>
  <c r="CY39" i="16"/>
  <c r="CY43" i="16"/>
  <c r="CY70" i="16"/>
  <c r="T19" i="16"/>
  <c r="BP46" i="16"/>
  <c r="BP15" i="16"/>
  <c r="W19" i="16"/>
  <c r="CL65" i="16"/>
  <c r="CL59" i="16"/>
  <c r="BC62" i="16"/>
  <c r="CE81" i="16"/>
  <c r="CA93" i="16"/>
  <c r="CA47" i="16"/>
  <c r="CA30" i="16"/>
  <c r="CA28" i="16"/>
  <c r="CE93" i="16"/>
  <c r="CE23" i="16"/>
  <c r="CE70" i="16"/>
  <c r="CE45" i="16"/>
  <c r="AI10" i="16"/>
  <c r="BP81" i="16"/>
  <c r="CU88" i="16"/>
  <c r="CU71" i="16"/>
  <c r="CU85" i="16"/>
  <c r="CU77" i="16"/>
  <c r="CU14" i="16"/>
  <c r="CU16" i="16"/>
  <c r="BS46" i="16"/>
  <c r="BS86" i="16"/>
  <c r="BS83" i="16"/>
  <c r="BS29" i="16"/>
  <c r="AE20" i="16"/>
  <c r="DC23" i="16"/>
  <c r="DC85" i="16"/>
  <c r="DC75" i="16"/>
  <c r="DC46" i="16"/>
  <c r="DC90" i="16"/>
  <c r="EU10" i="16"/>
  <c r="DS20" i="16"/>
  <c r="AY63" i="16"/>
  <c r="CQ76" i="16"/>
  <c r="CQ89" i="16"/>
  <c r="CQ23" i="16"/>
  <c r="CQ45" i="16"/>
  <c r="BW42" i="16"/>
  <c r="BW49" i="16"/>
  <c r="BW45" i="16"/>
  <c r="BW39" i="16"/>
  <c r="BW37" i="16"/>
  <c r="BW35" i="16"/>
  <c r="BW89" i="16"/>
  <c r="CH82" i="16"/>
  <c r="BW92" i="16"/>
  <c r="CU13" i="16"/>
  <c r="EQ18" i="16"/>
  <c r="AU61" i="16"/>
  <c r="EJ10" i="16"/>
  <c r="CA49" i="16"/>
  <c r="CY81" i="16"/>
  <c r="CY14" i="16"/>
  <c r="CY42" i="16"/>
  <c r="CY89" i="16"/>
  <c r="CY84" i="16"/>
  <c r="CY79" i="16"/>
  <c r="CY44" i="16"/>
  <c r="T20" i="16"/>
  <c r="BP72" i="16"/>
  <c r="BP78" i="16"/>
  <c r="BP76" i="16"/>
  <c r="BP79" i="16"/>
  <c r="BP74" i="16"/>
  <c r="W94" i="16"/>
  <c r="W10" i="16"/>
  <c r="BC63" i="16"/>
  <c r="CY71" i="16"/>
  <c r="CA79" i="16"/>
  <c r="CA73" i="16"/>
  <c r="CA24" i="16"/>
  <c r="CA74" i="16"/>
  <c r="CA42" i="16"/>
  <c r="CA89" i="16"/>
  <c r="CA77" i="16"/>
  <c r="CE78" i="16"/>
  <c r="CE79" i="16"/>
  <c r="CE37" i="16"/>
  <c r="CE16" i="16"/>
  <c r="CE35" i="16"/>
  <c r="CE89" i="16"/>
  <c r="CE48" i="16"/>
  <c r="FH19" i="16"/>
  <c r="FB91" i="16"/>
  <c r="FB10" i="16"/>
  <c r="AR64" i="16"/>
  <c r="CU38" i="16"/>
  <c r="CU23" i="16"/>
  <c r="CU89" i="16"/>
  <c r="CU27" i="16"/>
  <c r="CU74" i="16"/>
  <c r="CU76" i="16"/>
  <c r="DL20" i="16"/>
  <c r="BS90" i="16"/>
  <c r="BS39" i="16"/>
  <c r="BS93" i="16"/>
  <c r="BS35" i="16"/>
  <c r="DH91" i="16"/>
  <c r="DH10" i="16"/>
  <c r="DC79" i="16"/>
  <c r="DC45" i="16"/>
  <c r="DC49" i="16"/>
  <c r="DC28" i="16"/>
  <c r="AY64" i="16"/>
  <c r="FW19" i="16"/>
  <c r="AA19" i="16"/>
  <c r="CQ71" i="16"/>
  <c r="CQ88" i="16"/>
  <c r="CQ93" i="16"/>
  <c r="CQ27" i="16"/>
  <c r="CQ28" i="16"/>
  <c r="CQ22" i="16"/>
  <c r="CQ49" i="16"/>
  <c r="CQ74" i="16"/>
  <c r="BW81" i="16"/>
  <c r="BW80" i="16"/>
  <c r="BW34" i="16"/>
  <c r="BW29" i="16"/>
  <c r="BW28" i="16"/>
  <c r="BW72" i="16"/>
  <c r="CE74" i="16"/>
  <c r="AU60" i="16"/>
  <c r="BW91" i="16"/>
  <c r="CQ92" i="16"/>
  <c r="EU18" i="16"/>
  <c r="FO18" i="16"/>
  <c r="BG64" i="16"/>
  <c r="AU64" i="16"/>
  <c r="CY46" i="16"/>
  <c r="CY22" i="16"/>
  <c r="CY33" i="16"/>
  <c r="CY90" i="16"/>
  <c r="CY23" i="16"/>
  <c r="T10" i="16"/>
  <c r="BP90" i="16"/>
  <c r="BP86" i="16"/>
  <c r="BP80" i="16"/>
  <c r="BP22" i="16"/>
  <c r="BC61" i="16"/>
  <c r="CA90" i="16"/>
  <c r="CA34" i="16"/>
  <c r="CA87" i="16"/>
  <c r="CA41" i="16"/>
  <c r="CE71" i="16"/>
  <c r="CE29" i="16"/>
  <c r="CE28" i="16"/>
  <c r="CE14" i="16"/>
  <c r="CE22" i="16"/>
  <c r="EG91" i="16"/>
  <c r="EG10" i="16"/>
  <c r="AR62" i="16"/>
  <c r="CU69" i="16"/>
  <c r="CU45" i="16"/>
  <c r="CU47" i="16"/>
  <c r="CU35" i="16"/>
  <c r="CU86" i="16"/>
  <c r="CU80" i="16"/>
  <c r="DL10" i="16"/>
  <c r="BS41" i="16"/>
  <c r="BS88" i="16"/>
  <c r="BS75" i="16"/>
  <c r="BS43" i="16"/>
  <c r="BS27" i="16"/>
  <c r="DK91" i="16"/>
  <c r="DK10" i="16"/>
  <c r="DC72" i="16"/>
  <c r="DC48" i="16"/>
  <c r="DC44" i="16"/>
  <c r="DC22" i="16"/>
  <c r="DS19" i="16"/>
  <c r="AY60" i="16"/>
  <c r="FW10" i="16"/>
  <c r="AA10" i="16"/>
  <c r="CQ37" i="16"/>
  <c r="CQ21" i="16"/>
  <c r="CQ78" i="16"/>
  <c r="CQ24" i="16"/>
  <c r="CQ84" i="16"/>
  <c r="CQ83" i="16"/>
  <c r="CQ33" i="16"/>
  <c r="BW43" i="16"/>
  <c r="BW86" i="16"/>
  <c r="BW23" i="16"/>
  <c r="BW71" i="16"/>
  <c r="BW41" i="16"/>
  <c r="BW59" i="16"/>
  <c r="EA20" i="16"/>
  <c r="CN14" i="16"/>
  <c r="BP92" i="16"/>
  <c r="CU92" i="16"/>
  <c r="CQ91" i="16"/>
  <c r="DO18" i="16"/>
  <c r="BN65" i="16"/>
  <c r="CK65" i="16"/>
  <c r="BO65" i="16"/>
  <c r="CJ65" i="16"/>
  <c r="BL65" i="16"/>
  <c r="CM65" i="16"/>
  <c r="CH65" i="16"/>
  <c r="BM65" i="16"/>
  <c r="CI65" i="16"/>
  <c r="BJ65" i="16"/>
  <c r="BK65" i="16"/>
  <c r="DK13" i="16"/>
  <c r="S13" i="16"/>
  <c r="FC13" i="16"/>
  <c r="FB13" i="16"/>
  <c r="DI13" i="16"/>
  <c r="FF13" i="16"/>
  <c r="EI13" i="16"/>
  <c r="O13" i="16"/>
  <c r="EF13" i="16"/>
  <c r="FD13" i="16"/>
  <c r="DF13" i="16"/>
  <c r="DJ13" i="16"/>
  <c r="FH13" i="16"/>
  <c r="R13" i="16"/>
  <c r="DG13" i="16"/>
  <c r="ED13" i="16"/>
  <c r="DH13" i="16"/>
  <c r="FS13" i="16"/>
  <c r="P13" i="16"/>
  <c r="FE13" i="16"/>
  <c r="EG13" i="16"/>
  <c r="Q13" i="16"/>
  <c r="FG13" i="16"/>
  <c r="EE13" i="16"/>
  <c r="EH13" i="16"/>
  <c r="W36" i="16"/>
  <c r="P92" i="16"/>
  <c r="DI91" i="16"/>
  <c r="FD91" i="16"/>
  <c r="FE92" i="16"/>
  <c r="EE92" i="16"/>
  <c r="FC91" i="16"/>
  <c r="EH91" i="16"/>
  <c r="DJ92" i="16"/>
  <c r="DG92" i="16"/>
  <c r="FF92" i="16"/>
  <c r="P91" i="16"/>
  <c r="DF91" i="16"/>
  <c r="DG91" i="16"/>
  <c r="N91" i="16"/>
  <c r="FF91" i="16"/>
  <c r="EF92" i="16"/>
  <c r="EY92" i="16"/>
  <c r="DH92" i="16"/>
  <c r="FG92" i="16"/>
  <c r="DF92" i="16"/>
  <c r="N92" i="16"/>
  <c r="W92" i="16"/>
  <c r="FG91" i="16"/>
  <c r="DO92" i="16"/>
  <c r="DW92" i="16"/>
  <c r="R92" i="16"/>
  <c r="DK92" i="16"/>
  <c r="W91" i="16"/>
  <c r="R91" i="16"/>
  <c r="EJ92" i="16"/>
  <c r="S92" i="16"/>
  <c r="EG92" i="16"/>
  <c r="O92" i="16"/>
  <c r="FS92" i="16"/>
  <c r="Q92" i="16"/>
  <c r="ED91" i="16"/>
  <c r="EI92" i="16"/>
  <c r="S91" i="16"/>
  <c r="O91" i="16"/>
  <c r="Q91" i="16"/>
  <c r="FB92" i="16"/>
  <c r="FD92" i="16"/>
  <c r="AE91" i="16"/>
  <c r="FC92" i="16"/>
  <c r="AA91" i="16"/>
  <c r="N12" i="16"/>
  <c r="AD107" i="3"/>
  <c r="CH62" i="16"/>
  <c r="ET96" i="16"/>
  <c r="FE48" i="16"/>
  <c r="EI107" i="3"/>
  <c r="ED98" i="16"/>
  <c r="EG24" i="16"/>
  <c r="EH87" i="16"/>
  <c r="EE85" i="16"/>
  <c r="DI49" i="16"/>
  <c r="DO97" i="16"/>
  <c r="DJ73" i="16"/>
  <c r="DH94" i="16"/>
  <c r="CL53" i="16"/>
  <c r="CL63" i="16"/>
  <c r="CK54" i="16"/>
  <c r="CM52" i="16"/>
  <c r="BK52" i="16"/>
  <c r="FU95" i="16"/>
  <c r="FP95" i="16"/>
  <c r="FU12" i="16"/>
  <c r="FP94" i="16"/>
  <c r="S107" i="3"/>
  <c r="AD98" i="16"/>
  <c r="DH107" i="3"/>
  <c r="EC107" i="3"/>
  <c r="BL51" i="16"/>
  <c r="ET99" i="16"/>
  <c r="ET97" i="16"/>
  <c r="ET107" i="3"/>
  <c r="ET95" i="16"/>
  <c r="ET98" i="16"/>
  <c r="ET12" i="16"/>
  <c r="ET36" i="16"/>
  <c r="ET94" i="16"/>
  <c r="FG81" i="16"/>
  <c r="DY95" i="16"/>
  <c r="BL50" i="16"/>
  <c r="DY98" i="16"/>
  <c r="DY12" i="16"/>
  <c r="DY96" i="16"/>
  <c r="DY97" i="16"/>
  <c r="DY99" i="16"/>
  <c r="DY36" i="16"/>
  <c r="DY107" i="3"/>
  <c r="DY94" i="16"/>
  <c r="BL54" i="16"/>
  <c r="DJ107" i="3"/>
  <c r="FP12" i="16"/>
  <c r="FP96" i="16"/>
  <c r="FU96" i="16"/>
  <c r="FU94" i="16"/>
  <c r="FC37" i="16"/>
  <c r="FP36" i="16"/>
  <c r="FU98" i="16"/>
  <c r="FP97" i="16"/>
  <c r="FP98" i="16"/>
  <c r="FU99" i="16"/>
  <c r="FP99" i="16"/>
  <c r="FC84" i="16"/>
  <c r="FC81" i="16"/>
  <c r="FU36" i="16"/>
  <c r="BL64" i="16"/>
  <c r="BL60" i="16"/>
  <c r="BL63" i="16"/>
  <c r="DV95" i="16"/>
  <c r="FD22" i="16"/>
  <c r="X36" i="16"/>
  <c r="X94" i="16"/>
  <c r="DO107" i="3"/>
  <c r="FN99" i="16"/>
  <c r="FN94" i="16"/>
  <c r="DI27" i="16"/>
  <c r="CK63" i="16"/>
  <c r="EI81" i="16"/>
  <c r="DL107" i="3"/>
  <c r="CK64" i="16"/>
  <c r="CK61" i="16"/>
  <c r="DV98" i="16"/>
  <c r="DV36" i="16"/>
  <c r="DV97" i="16"/>
  <c r="DV96" i="16"/>
  <c r="EU107" i="3"/>
  <c r="FG16" i="16"/>
  <c r="EQ107" i="3"/>
  <c r="DV94" i="16"/>
  <c r="FG80" i="16"/>
  <c r="FG85" i="16"/>
  <c r="FN12" i="16"/>
  <c r="FN98" i="16"/>
  <c r="FE70" i="16"/>
  <c r="FN96" i="16"/>
  <c r="DV12" i="16"/>
  <c r="FN97" i="16"/>
  <c r="FN95" i="16"/>
  <c r="S69" i="16"/>
  <c r="EY12" i="16"/>
  <c r="EY94" i="16"/>
  <c r="BL61" i="16"/>
  <c r="DQ98" i="16"/>
  <c r="BL53" i="16"/>
  <c r="DM107" i="3"/>
  <c r="S93" i="16"/>
  <c r="EK107" i="3"/>
  <c r="N93" i="16"/>
  <c r="FB87" i="16"/>
  <c r="BJ53" i="16"/>
  <c r="ED29" i="16"/>
  <c r="BJ50" i="16"/>
  <c r="AF98" i="16"/>
  <c r="AF36" i="16"/>
  <c r="R88" i="16"/>
  <c r="R85" i="16"/>
  <c r="BJ54" i="16"/>
  <c r="DN95" i="16"/>
  <c r="DN99" i="16"/>
  <c r="S89" i="16"/>
  <c r="DT107" i="3"/>
  <c r="R69" i="16"/>
  <c r="S80" i="16"/>
  <c r="V99" i="16"/>
  <c r="N21" i="16"/>
  <c r="S88" i="16"/>
  <c r="AG12" i="16"/>
  <c r="FB35" i="16"/>
  <c r="FB78" i="16"/>
  <c r="FB77" i="16"/>
  <c r="AG99" i="16"/>
  <c r="EF81" i="16"/>
  <c r="DJ48" i="16"/>
  <c r="FB22" i="16"/>
  <c r="DN97" i="16"/>
  <c r="DM98" i="16"/>
  <c r="AD36" i="16"/>
  <c r="EP107" i="3"/>
  <c r="DQ107" i="3"/>
  <c r="DJ45" i="16"/>
  <c r="FB37" i="16"/>
  <c r="DW96" i="16"/>
  <c r="FB46" i="16"/>
  <c r="S12" i="16"/>
  <c r="S70" i="16"/>
  <c r="DZ95" i="16"/>
  <c r="FO99" i="16"/>
  <c r="DQ95" i="16"/>
  <c r="DQ96" i="16"/>
  <c r="N72" i="16"/>
  <c r="FB12" i="16"/>
  <c r="FB28" i="16"/>
  <c r="AF95" i="16"/>
  <c r="DQ99" i="16"/>
  <c r="DQ12" i="16"/>
  <c r="W98" i="16"/>
  <c r="FB81" i="16"/>
  <c r="FB96" i="16"/>
  <c r="CH54" i="16"/>
  <c r="AF107" i="3"/>
  <c r="DM94" i="16"/>
  <c r="DZ98" i="16"/>
  <c r="BO54" i="16"/>
  <c r="FA101" i="16"/>
  <c r="V96" i="16"/>
  <c r="V94" i="16"/>
  <c r="DJ71" i="16"/>
  <c r="DJ98" i="16"/>
  <c r="FB16" i="16"/>
  <c r="S15" i="16"/>
  <c r="S37" i="16"/>
  <c r="FE36" i="16"/>
  <c r="EP12" i="16"/>
  <c r="S47" i="16"/>
  <c r="S78" i="16"/>
  <c r="S98" i="16"/>
  <c r="FC14" i="16"/>
  <c r="FH97" i="16"/>
  <c r="FH94" i="16"/>
  <c r="DJ27" i="16"/>
  <c r="S46" i="16"/>
  <c r="S97" i="16"/>
  <c r="ES97" i="16"/>
  <c r="DM96" i="16"/>
  <c r="N45" i="16"/>
  <c r="EF86" i="16"/>
  <c r="AK99" i="16"/>
  <c r="FK99" i="16"/>
  <c r="FB24" i="16"/>
  <c r="FB72" i="16"/>
  <c r="S85" i="16"/>
  <c r="S73" i="16"/>
  <c r="S75" i="16"/>
  <c r="S38" i="16"/>
  <c r="DO94" i="16"/>
  <c r="DS98" i="16"/>
  <c r="AB97" i="16"/>
  <c r="FX97" i="16"/>
  <c r="AC96" i="16"/>
  <c r="ES96" i="16"/>
  <c r="FH12" i="16"/>
  <c r="DJ39" i="16"/>
  <c r="FB84" i="16"/>
  <c r="FB38" i="16"/>
  <c r="FB74" i="16"/>
  <c r="S24" i="16"/>
  <c r="S27" i="16"/>
  <c r="FB97" i="16"/>
  <c r="FB41" i="16"/>
  <c r="FB29" i="16"/>
  <c r="DG48" i="16"/>
  <c r="Q80" i="16"/>
  <c r="FA97" i="16"/>
  <c r="ES36" i="16"/>
  <c r="AK96" i="16"/>
  <c r="BN60" i="16"/>
  <c r="FW12" i="16"/>
  <c r="AA36" i="16"/>
  <c r="EJ81" i="16"/>
  <c r="N59" i="16"/>
  <c r="EG42" i="16"/>
  <c r="FK28" i="16"/>
  <c r="FB30" i="16"/>
  <c r="FB73" i="16"/>
  <c r="FB14" i="16"/>
  <c r="BO50" i="16"/>
  <c r="S72" i="16"/>
  <c r="S59" i="16"/>
  <c r="S77" i="16"/>
  <c r="BN63" i="16"/>
  <c r="DW107" i="3"/>
  <c r="DW12" i="16"/>
  <c r="DF83" i="16"/>
  <c r="DH36" i="16"/>
  <c r="FF28" i="16"/>
  <c r="DJ90" i="16"/>
  <c r="FB42" i="16"/>
  <c r="FB27" i="16"/>
  <c r="FB83" i="16"/>
  <c r="FB94" i="16"/>
  <c r="FJ94" i="16"/>
  <c r="BO51" i="16"/>
  <c r="S83" i="16"/>
  <c r="S36" i="16"/>
  <c r="S45" i="16"/>
  <c r="EU36" i="16"/>
  <c r="EV99" i="16"/>
  <c r="EM12" i="16"/>
  <c r="AK97" i="16"/>
  <c r="CK60" i="16"/>
  <c r="AD97" i="16"/>
  <c r="Q43" i="16"/>
  <c r="AA95" i="16"/>
  <c r="O28" i="16"/>
  <c r="AC97" i="16"/>
  <c r="Q48" i="16"/>
  <c r="DW36" i="16"/>
  <c r="FF74" i="16"/>
  <c r="AC99" i="16"/>
  <c r="EN98" i="16"/>
  <c r="EG49" i="16"/>
  <c r="FC24" i="16"/>
  <c r="FE72" i="16"/>
  <c r="FE47" i="16"/>
  <c r="Q33" i="16"/>
  <c r="Q84" i="16"/>
  <c r="AC36" i="16"/>
  <c r="AC107" i="3"/>
  <c r="FM96" i="16"/>
  <c r="EN96" i="16"/>
  <c r="V36" i="16"/>
  <c r="ED15" i="16"/>
  <c r="AI97" i="16"/>
  <c r="FK94" i="16"/>
  <c r="DU36" i="16"/>
  <c r="FE44" i="16"/>
  <c r="Q73" i="16"/>
  <c r="Q83" i="16"/>
  <c r="FM36" i="16"/>
  <c r="EN95" i="16"/>
  <c r="DM99" i="16"/>
  <c r="EM36" i="16"/>
  <c r="EF15" i="16"/>
  <c r="FH98" i="16"/>
  <c r="ED88" i="16"/>
  <c r="AI99" i="16"/>
  <c r="DJ80" i="16"/>
  <c r="DJ97" i="16"/>
  <c r="CK62" i="16"/>
  <c r="S43" i="16"/>
  <c r="S33" i="16"/>
  <c r="FC87" i="16"/>
  <c r="DH12" i="16"/>
  <c r="FE14" i="16"/>
  <c r="BN62" i="16"/>
  <c r="Q35" i="16"/>
  <c r="Q37" i="16"/>
  <c r="Q69" i="16"/>
  <c r="CH63" i="16"/>
  <c r="AF12" i="16"/>
  <c r="FT98" i="16"/>
  <c r="FM97" i="16"/>
  <c r="FM94" i="16"/>
  <c r="EN97" i="16"/>
  <c r="DM97" i="16"/>
  <c r="FK12" i="16"/>
  <c r="FC85" i="16"/>
  <c r="FC93" i="16"/>
  <c r="AC12" i="16"/>
  <c r="FM98" i="16"/>
  <c r="V95" i="16"/>
  <c r="EF73" i="16"/>
  <c r="EF76" i="16"/>
  <c r="FK30" i="16"/>
  <c r="DJ85" i="16"/>
  <c r="FB36" i="16"/>
  <c r="FB23" i="16"/>
  <c r="DU96" i="16"/>
  <c r="FC96" i="16"/>
  <c r="FE99" i="16"/>
  <c r="DG98" i="16"/>
  <c r="DG90" i="16"/>
  <c r="Q95" i="16"/>
  <c r="DM36" i="16"/>
  <c r="W95" i="16"/>
  <c r="W97" i="16"/>
  <c r="DU95" i="16"/>
  <c r="FC83" i="16"/>
  <c r="DG36" i="16"/>
  <c r="Q30" i="16"/>
  <c r="Q98" i="16"/>
  <c r="Q70" i="16"/>
  <c r="Q49" i="16"/>
  <c r="AA97" i="16"/>
  <c r="FF76" i="16"/>
  <c r="AC98" i="16"/>
  <c r="Q107" i="3"/>
  <c r="Q85" i="16"/>
  <c r="Q76" i="16"/>
  <c r="FF39" i="16"/>
  <c r="EX95" i="16"/>
  <c r="FT95" i="16"/>
  <c r="FT97" i="16"/>
  <c r="EZ99" i="16"/>
  <c r="DX99" i="16"/>
  <c r="P28" i="16"/>
  <c r="N71" i="16"/>
  <c r="AH96" i="16"/>
  <c r="DX98" i="16"/>
  <c r="P88" i="16"/>
  <c r="P98" i="16"/>
  <c r="N88" i="16"/>
  <c r="N90" i="16"/>
  <c r="N97" i="16"/>
  <c r="AK36" i="16"/>
  <c r="ED78" i="16"/>
  <c r="EI23" i="16"/>
  <c r="AG97" i="16"/>
  <c r="AH94" i="16"/>
  <c r="DX107" i="3"/>
  <c r="EN99" i="16"/>
  <c r="ER12" i="16"/>
  <c r="BK64" i="16"/>
  <c r="P21" i="16"/>
  <c r="P69" i="16"/>
  <c r="N95" i="16"/>
  <c r="N96" i="16"/>
  <c r="N30" i="16"/>
  <c r="N24" i="16"/>
  <c r="AK98" i="16"/>
  <c r="AK12" i="16"/>
  <c r="FH99" i="16"/>
  <c r="ED70" i="16"/>
  <c r="ED85" i="16"/>
  <c r="DJ87" i="16"/>
  <c r="FB99" i="16"/>
  <c r="FB33" i="16"/>
  <c r="FB93" i="16"/>
  <c r="FB86" i="16"/>
  <c r="AH98" i="16"/>
  <c r="AH36" i="16"/>
  <c r="DX95" i="16"/>
  <c r="P99" i="16"/>
  <c r="DI45" i="16"/>
  <c r="DX96" i="16"/>
  <c r="EZ98" i="16"/>
  <c r="DX94" i="16"/>
  <c r="P22" i="16"/>
  <c r="P45" i="16"/>
  <c r="DI89" i="16"/>
  <c r="EF12" i="16"/>
  <c r="AK95" i="16"/>
  <c r="EB98" i="16"/>
  <c r="AC95" i="16"/>
  <c r="AC94" i="16"/>
  <c r="EZ107" i="3"/>
  <c r="EZ95" i="16"/>
  <c r="BK54" i="16"/>
  <c r="N77" i="16"/>
  <c r="N73" i="16"/>
  <c r="N89" i="16"/>
  <c r="EF87" i="16"/>
  <c r="AK101" i="16"/>
  <c r="ED46" i="16"/>
  <c r="ED69" i="16"/>
  <c r="DJ49" i="16"/>
  <c r="DJ74" i="16"/>
  <c r="FB71" i="16"/>
  <c r="FB95" i="16"/>
  <c r="FB21" i="16"/>
  <c r="FB44" i="16"/>
  <c r="FB43" i="16"/>
  <c r="FB79" i="16"/>
  <c r="FB59" i="16"/>
  <c r="FB98" i="16"/>
  <c r="FJ98" i="16"/>
  <c r="EI35" i="16"/>
  <c r="DZ94" i="16"/>
  <c r="FA12" i="16"/>
  <c r="EZ94" i="16"/>
  <c r="EZ97" i="16"/>
  <c r="DI83" i="16"/>
  <c r="N39" i="16"/>
  <c r="N80" i="16"/>
  <c r="CL54" i="16"/>
  <c r="EH107" i="3"/>
  <c r="CK52" i="16"/>
  <c r="DK81" i="16"/>
  <c r="DK30" i="16"/>
  <c r="DK33" i="16"/>
  <c r="DK37" i="16"/>
  <c r="DS97" i="16"/>
  <c r="DG21" i="16"/>
  <c r="O36" i="16"/>
  <c r="FC89" i="16"/>
  <c r="FC69" i="16"/>
  <c r="FC28" i="16"/>
  <c r="DK86" i="16"/>
  <c r="DK44" i="16"/>
  <c r="DH46" i="16"/>
  <c r="EU97" i="16"/>
  <c r="DG44" i="16"/>
  <c r="Q88" i="16"/>
  <c r="Q47" i="16"/>
  <c r="Q77" i="16"/>
  <c r="Q39" i="16"/>
  <c r="Q14" i="16"/>
  <c r="DW95" i="16"/>
  <c r="DW16" i="16"/>
  <c r="DW98" i="16"/>
  <c r="O30" i="16"/>
  <c r="O45" i="16"/>
  <c r="FF22" i="16"/>
  <c r="FF14" i="16"/>
  <c r="DU99" i="16"/>
  <c r="BM50" i="16"/>
  <c r="FC39" i="16"/>
  <c r="FC12" i="16"/>
  <c r="FC44" i="16"/>
  <c r="DK29" i="16"/>
  <c r="DK80" i="16"/>
  <c r="DK36" i="16"/>
  <c r="DH43" i="16"/>
  <c r="DH15" i="16"/>
  <c r="EU94" i="16"/>
  <c r="EU98" i="16"/>
  <c r="DS28" i="16"/>
  <c r="DG46" i="16"/>
  <c r="FS96" i="16"/>
  <c r="Q89" i="16"/>
  <c r="Q78" i="16"/>
  <c r="Q90" i="16"/>
  <c r="Q27" i="16"/>
  <c r="Q59" i="16"/>
  <c r="AA107" i="3"/>
  <c r="AA96" i="16"/>
  <c r="O42" i="16"/>
  <c r="DK84" i="16"/>
  <c r="DK14" i="16"/>
  <c r="DK45" i="16"/>
  <c r="FF86" i="16"/>
  <c r="DO95" i="16"/>
  <c r="FC73" i="16"/>
  <c r="FC86" i="16"/>
  <c r="FC48" i="16"/>
  <c r="DK12" i="16"/>
  <c r="CI61" i="16"/>
  <c r="CI63" i="16"/>
  <c r="CI50" i="16"/>
  <c r="DS95" i="16"/>
  <c r="DS12" i="16"/>
  <c r="DS94" i="16"/>
  <c r="DG37" i="16"/>
  <c r="FS44" i="16"/>
  <c r="Q93" i="16"/>
  <c r="Q42" i="16"/>
  <c r="Q72" i="16"/>
  <c r="Q87" i="16"/>
  <c r="Q74" i="16"/>
  <c r="Q45" i="16"/>
  <c r="AA98" i="16"/>
  <c r="O87" i="16"/>
  <c r="FF81" i="16"/>
  <c r="FF30" i="16"/>
  <c r="FF29" i="16"/>
  <c r="DK94" i="16"/>
  <c r="DK73" i="16"/>
  <c r="DW97" i="16"/>
  <c r="O12" i="16"/>
  <c r="O84" i="16"/>
  <c r="O46" i="16"/>
  <c r="FF85" i="16"/>
  <c r="FU97" i="16"/>
  <c r="DK78" i="16"/>
  <c r="DK59" i="16"/>
  <c r="DH95" i="16"/>
  <c r="FK97" i="16"/>
  <c r="S39" i="16"/>
  <c r="S94" i="16"/>
  <c r="DO36" i="16"/>
  <c r="FC95" i="16"/>
  <c r="FC29" i="16"/>
  <c r="FC21" i="16"/>
  <c r="FC70" i="16"/>
  <c r="DK88" i="16"/>
  <c r="DK87" i="16"/>
  <c r="CI51" i="16"/>
  <c r="DG86" i="16"/>
  <c r="DG16" i="16"/>
  <c r="BN51" i="16"/>
  <c r="BN52" i="16"/>
  <c r="FS94" i="16"/>
  <c r="Q41" i="16"/>
  <c r="Q22" i="16"/>
  <c r="Q97" i="16"/>
  <c r="Q34" i="16"/>
  <c r="Q94" i="16"/>
  <c r="DW21" i="16"/>
  <c r="O78" i="16"/>
  <c r="O49" i="16"/>
  <c r="BJ60" i="16"/>
  <c r="BW52" i="16"/>
  <c r="AB12" i="16"/>
  <c r="FT12" i="16"/>
  <c r="FT96" i="16"/>
  <c r="EW96" i="16"/>
  <c r="EW107" i="3"/>
  <c r="FT99" i="16"/>
  <c r="AF96" i="16"/>
  <c r="EW98" i="16"/>
  <c r="EW12" i="16"/>
  <c r="EW95" i="16"/>
  <c r="Z94" i="16"/>
  <c r="Z12" i="16"/>
  <c r="Z99" i="16"/>
  <c r="Z36" i="16"/>
  <c r="Z97" i="16"/>
  <c r="Z95" i="16"/>
  <c r="EW94" i="16"/>
  <c r="EW99" i="16"/>
  <c r="ER96" i="16"/>
  <c r="FQ94" i="16"/>
  <c r="P44" i="16"/>
  <c r="P93" i="16"/>
  <c r="P95" i="16"/>
  <c r="P78" i="16"/>
  <c r="P38" i="16"/>
  <c r="FO97" i="16"/>
  <c r="AE98" i="16"/>
  <c r="AE86" i="16"/>
  <c r="AE97" i="16"/>
  <c r="AE99" i="16"/>
  <c r="AE12" i="16"/>
  <c r="AH97" i="16"/>
  <c r="ES107" i="3"/>
  <c r="ER36" i="16"/>
  <c r="ER94" i="16"/>
  <c r="DX97" i="16"/>
  <c r="EJ99" i="16"/>
  <c r="BK60" i="16"/>
  <c r="FQ98" i="16"/>
  <c r="DM12" i="16"/>
  <c r="P30" i="16"/>
  <c r="P14" i="16"/>
  <c r="P47" i="16"/>
  <c r="Y12" i="16"/>
  <c r="U99" i="16"/>
  <c r="AH95" i="16"/>
  <c r="DZ97" i="16"/>
  <c r="EJ107" i="3"/>
  <c r="EZ12" i="16"/>
  <c r="EZ96" i="16"/>
  <c r="FA107" i="3"/>
  <c r="ER107" i="3"/>
  <c r="EZ101" i="16"/>
  <c r="BK50" i="16"/>
  <c r="Y97" i="16"/>
  <c r="FQ95" i="16"/>
  <c r="P29" i="16"/>
  <c r="FO94" i="16"/>
  <c r="U12" i="16"/>
  <c r="ER95" i="16"/>
  <c r="Y107" i="3"/>
  <c r="Y98" i="16"/>
  <c r="U95" i="16"/>
  <c r="Y96" i="16"/>
  <c r="FM99" i="16"/>
  <c r="EN107" i="3"/>
  <c r="EN94" i="16"/>
  <c r="ES98" i="16"/>
  <c r="ES99" i="16"/>
  <c r="ER98" i="16"/>
  <c r="Y36" i="16"/>
  <c r="Y95" i="16"/>
  <c r="P80" i="16"/>
  <c r="P23" i="16"/>
  <c r="P27" i="16"/>
  <c r="P35" i="16"/>
  <c r="U36" i="16"/>
  <c r="ER99" i="16"/>
  <c r="P70" i="16"/>
  <c r="P76" i="16"/>
  <c r="U97" i="16"/>
  <c r="DI46" i="16"/>
  <c r="CM63" i="16"/>
  <c r="EH90" i="16"/>
  <c r="EH79" i="16"/>
  <c r="T29" i="16"/>
  <c r="T49" i="16"/>
  <c r="T75" i="16"/>
  <c r="DI71" i="16"/>
  <c r="DI74" i="16"/>
  <c r="DI84" i="16"/>
  <c r="FI99" i="16"/>
  <c r="CL52" i="16"/>
  <c r="DJ83" i="16"/>
  <c r="DJ93" i="16"/>
  <c r="DJ33" i="16"/>
  <c r="DJ77" i="16"/>
  <c r="DJ41" i="16"/>
  <c r="DJ59" i="16"/>
  <c r="DI90" i="16"/>
  <c r="DI96" i="16"/>
  <c r="FI36" i="16"/>
  <c r="EF42" i="16"/>
  <c r="CA64" i="16"/>
  <c r="AI12" i="16"/>
  <c r="FY99" i="16"/>
  <c r="DJ89" i="16"/>
  <c r="DJ69" i="16"/>
  <c r="DJ34" i="16"/>
  <c r="DJ24" i="16"/>
  <c r="DJ14" i="16"/>
  <c r="DJ84" i="16"/>
  <c r="EH46" i="16"/>
  <c r="EH74" i="16"/>
  <c r="CK53" i="16"/>
  <c r="T99" i="16"/>
  <c r="DI33" i="16"/>
  <c r="DI29" i="16"/>
  <c r="ED95" i="16"/>
  <c r="ED47" i="16"/>
  <c r="ED34" i="16"/>
  <c r="FK87" i="16"/>
  <c r="FK80" i="16"/>
  <c r="FK88" i="16"/>
  <c r="DJ21" i="16"/>
  <c r="DJ30" i="16"/>
  <c r="DJ99" i="16"/>
  <c r="DJ79" i="16"/>
  <c r="DJ96" i="16"/>
  <c r="DJ43" i="16"/>
  <c r="DJ16" i="16"/>
  <c r="EH37" i="16"/>
  <c r="EH88" i="16"/>
  <c r="CK51" i="16"/>
  <c r="T45" i="16"/>
  <c r="T94" i="16"/>
  <c r="DI44" i="16"/>
  <c r="DI14" i="16"/>
  <c r="N35" i="16"/>
  <c r="N94" i="16"/>
  <c r="V101" i="16"/>
  <c r="V97" i="16"/>
  <c r="V12" i="16"/>
  <c r="EF22" i="16"/>
  <c r="AK94" i="16"/>
  <c r="CA61" i="16"/>
  <c r="ED77" i="16"/>
  <c r="ED12" i="16"/>
  <c r="AI95" i="16"/>
  <c r="EG23" i="16"/>
  <c r="DJ47" i="16"/>
  <c r="DJ88" i="16"/>
  <c r="DJ37" i="16"/>
  <c r="DJ44" i="16"/>
  <c r="DJ76" i="16"/>
  <c r="DJ29" i="16"/>
  <c r="DJ42" i="16"/>
  <c r="EH75" i="16"/>
  <c r="T98" i="16"/>
  <c r="T12" i="16"/>
  <c r="DI21" i="16"/>
  <c r="N83" i="16"/>
  <c r="FI97" i="16"/>
  <c r="EF77" i="16"/>
  <c r="EF28" i="16"/>
  <c r="CM61" i="16"/>
  <c r="FH39" i="16"/>
  <c r="AI98" i="16"/>
  <c r="FK95" i="16"/>
  <c r="FK96" i="16"/>
  <c r="DJ23" i="16"/>
  <c r="DJ15" i="16"/>
  <c r="DJ22" i="16"/>
  <c r="DJ35" i="16"/>
  <c r="DJ86" i="16"/>
  <c r="DJ46" i="16"/>
  <c r="DJ94" i="16"/>
  <c r="EH70" i="16"/>
  <c r="T95" i="16"/>
  <c r="EF96" i="16"/>
  <c r="EF47" i="16"/>
  <c r="CM60" i="16"/>
  <c r="ED75" i="16"/>
  <c r="ED14" i="16"/>
  <c r="FK33" i="16"/>
  <c r="DJ28" i="16"/>
  <c r="DJ72" i="16"/>
  <c r="DJ70" i="16"/>
  <c r="DJ36" i="16"/>
  <c r="DJ75" i="16"/>
  <c r="DJ12" i="16"/>
  <c r="EH22" i="16"/>
  <c r="BO63" i="16"/>
  <c r="BO52" i="16"/>
  <c r="BO53" i="16"/>
  <c r="S42" i="16"/>
  <c r="S23" i="16"/>
  <c r="S96" i="16"/>
  <c r="S79" i="16"/>
  <c r="BM52" i="16"/>
  <c r="FG48" i="16"/>
  <c r="DF33" i="16"/>
  <c r="EE29" i="16"/>
  <c r="EE84" i="16"/>
  <c r="EE30" i="16"/>
  <c r="EE35" i="16"/>
  <c r="EE21" i="16"/>
  <c r="EE16" i="16"/>
  <c r="EE79" i="16"/>
  <c r="DF44" i="16"/>
  <c r="DF23" i="16"/>
  <c r="EE78" i="16"/>
  <c r="EE15" i="16"/>
  <c r="EE14" i="16"/>
  <c r="EE77" i="16"/>
  <c r="EE39" i="16"/>
  <c r="X99" i="16"/>
  <c r="DK22" i="16"/>
  <c r="DK15" i="16"/>
  <c r="DK27" i="16"/>
  <c r="DK41" i="16"/>
  <c r="DK69" i="16"/>
  <c r="DH35" i="16"/>
  <c r="EK98" i="16"/>
  <c r="DF27" i="16"/>
  <c r="DF29" i="16"/>
  <c r="DG15" i="16"/>
  <c r="BN53" i="16"/>
  <c r="EE28" i="16"/>
  <c r="EE73" i="16"/>
  <c r="EE37" i="16"/>
  <c r="EE86" i="16"/>
  <c r="DL48" i="16"/>
  <c r="DK16" i="16"/>
  <c r="DK48" i="16"/>
  <c r="DK99" i="16"/>
  <c r="DK96" i="16"/>
  <c r="DK24" i="16"/>
  <c r="DK39" i="16"/>
  <c r="DK21" i="16"/>
  <c r="FE94" i="16"/>
  <c r="EK101" i="16"/>
  <c r="EK96" i="16"/>
  <c r="CI64" i="16"/>
  <c r="DF72" i="16"/>
  <c r="BN54" i="16"/>
  <c r="EE98" i="16"/>
  <c r="EE99" i="16"/>
  <c r="EE83" i="16"/>
  <c r="EE46" i="16"/>
  <c r="EE95" i="16"/>
  <c r="EE96" i="16"/>
  <c r="DL98" i="16"/>
  <c r="EP99" i="16"/>
  <c r="EP95" i="16"/>
  <c r="S21" i="16"/>
  <c r="FC71" i="16"/>
  <c r="FC27" i="16"/>
  <c r="FC74" i="16"/>
  <c r="DK89" i="16"/>
  <c r="DK75" i="16"/>
  <c r="DK28" i="16"/>
  <c r="DK93" i="16"/>
  <c r="DK98" i="16"/>
  <c r="DK23" i="16"/>
  <c r="DH70" i="16"/>
  <c r="EC99" i="16"/>
  <c r="FE75" i="16"/>
  <c r="FE84" i="16"/>
  <c r="EK36" i="16"/>
  <c r="DF48" i="16"/>
  <c r="DF69" i="16"/>
  <c r="CJ53" i="16"/>
  <c r="DG71" i="16"/>
  <c r="EE24" i="16"/>
  <c r="EE93" i="16"/>
  <c r="EE33" i="16"/>
  <c r="EE71" i="16"/>
  <c r="FB48" i="16"/>
  <c r="FB39" i="16"/>
  <c r="FB76" i="16"/>
  <c r="DU94" i="16"/>
  <c r="EP36" i="16"/>
  <c r="BO61" i="16"/>
  <c r="BO62" i="16"/>
  <c r="S81" i="16"/>
  <c r="S48" i="16"/>
  <c r="S84" i="16"/>
  <c r="S35" i="16"/>
  <c r="S28" i="16"/>
  <c r="S86" i="16"/>
  <c r="S41" i="16"/>
  <c r="FC75" i="16"/>
  <c r="FC79" i="16"/>
  <c r="FC38" i="16"/>
  <c r="FC49" i="16"/>
  <c r="FC77" i="16"/>
  <c r="DK49" i="16"/>
  <c r="DK72" i="16"/>
  <c r="DK38" i="16"/>
  <c r="DK90" i="16"/>
  <c r="DK42" i="16"/>
  <c r="DK77" i="16"/>
  <c r="DK83" i="16"/>
  <c r="DH30" i="16"/>
  <c r="DC54" i="16"/>
  <c r="EC95" i="16"/>
  <c r="FE41" i="16"/>
  <c r="FE73" i="16"/>
  <c r="DF86" i="16"/>
  <c r="CJ51" i="16"/>
  <c r="DG29" i="16"/>
  <c r="DG95" i="16"/>
  <c r="BN61" i="16"/>
  <c r="EE27" i="16"/>
  <c r="EE34" i="16"/>
  <c r="EE12" i="16"/>
  <c r="EE22" i="16"/>
  <c r="S74" i="16"/>
  <c r="EK95" i="16"/>
  <c r="EE43" i="16"/>
  <c r="EE23" i="16"/>
  <c r="EE87" i="16"/>
  <c r="EE41" i="16"/>
  <c r="EE94" i="16"/>
  <c r="BO60" i="16"/>
  <c r="S90" i="16"/>
  <c r="S14" i="16"/>
  <c r="S95" i="16"/>
  <c r="S71" i="16"/>
  <c r="S44" i="16"/>
  <c r="BM51" i="16"/>
  <c r="FC15" i="16"/>
  <c r="FC90" i="16"/>
  <c r="FC16" i="16"/>
  <c r="FC99" i="16"/>
  <c r="FC72" i="16"/>
  <c r="DK95" i="16"/>
  <c r="DK34" i="16"/>
  <c r="DK46" i="16"/>
  <c r="DK35" i="16"/>
  <c r="DK43" i="16"/>
  <c r="DK74" i="16"/>
  <c r="DK47" i="16"/>
  <c r="DK97" i="16"/>
  <c r="DH34" i="16"/>
  <c r="DH76" i="16"/>
  <c r="EU77" i="16"/>
  <c r="EU45" i="16"/>
  <c r="FE96" i="16"/>
  <c r="FE39" i="16"/>
  <c r="EK99" i="16"/>
  <c r="EK94" i="16"/>
  <c r="CI60" i="16"/>
  <c r="CI62" i="16"/>
  <c r="DF73" i="16"/>
  <c r="DF90" i="16"/>
  <c r="CJ60" i="16"/>
  <c r="DG78" i="16"/>
  <c r="DG34" i="16"/>
  <c r="BN64" i="16"/>
  <c r="EE90" i="16"/>
  <c r="EE72" i="16"/>
  <c r="EE88" i="16"/>
  <c r="EE69" i="16"/>
  <c r="EE45" i="16"/>
  <c r="EE74" i="16"/>
  <c r="EE48" i="16"/>
  <c r="FW85" i="16"/>
  <c r="DW24" i="16"/>
  <c r="DW34" i="16"/>
  <c r="DW94" i="16"/>
  <c r="AA81" i="16"/>
  <c r="AA27" i="16"/>
  <c r="R12" i="16"/>
  <c r="R74" i="16"/>
  <c r="R89" i="16"/>
  <c r="O41" i="16"/>
  <c r="O22" i="16"/>
  <c r="BW62" i="16"/>
  <c r="EA94" i="16"/>
  <c r="CH64" i="16"/>
  <c r="FF88" i="16"/>
  <c r="FF77" i="16"/>
  <c r="FF12" i="16"/>
  <c r="FF69" i="16"/>
  <c r="FF70" i="16"/>
  <c r="AB99" i="16"/>
  <c r="FX98" i="16"/>
  <c r="AJ98" i="16"/>
  <c r="AJ12" i="16"/>
  <c r="AJ36" i="16"/>
  <c r="FW95" i="16"/>
  <c r="R14" i="16"/>
  <c r="R46" i="16"/>
  <c r="R94" i="16"/>
  <c r="R84" i="16"/>
  <c r="EA97" i="16"/>
  <c r="FF98" i="16"/>
  <c r="FF38" i="16"/>
  <c r="FF94" i="16"/>
  <c r="FF44" i="16"/>
  <c r="FF42" i="16"/>
  <c r="FF72" i="16"/>
  <c r="FF99" i="16"/>
  <c r="AB95" i="16"/>
  <c r="AJ95" i="16"/>
  <c r="R81" i="16"/>
  <c r="R83" i="16"/>
  <c r="R72" i="16"/>
  <c r="R97" i="16"/>
  <c r="R33" i="16"/>
  <c r="BJ51" i="16"/>
  <c r="CH51" i="16"/>
  <c r="CH53" i="16"/>
  <c r="FF95" i="16"/>
  <c r="FS98" i="16"/>
  <c r="FS87" i="16"/>
  <c r="FS97" i="16"/>
  <c r="AJ96" i="16"/>
  <c r="R107" i="3"/>
  <c r="R48" i="16"/>
  <c r="R29" i="16"/>
  <c r="R30" i="16"/>
  <c r="BJ52" i="16"/>
  <c r="EA81" i="16"/>
  <c r="EA79" i="16"/>
  <c r="FF97" i="16"/>
  <c r="FF79" i="16"/>
  <c r="FF78" i="16"/>
  <c r="FF87" i="16"/>
  <c r="FF24" i="16"/>
  <c r="FF45" i="16"/>
  <c r="FF75" i="16"/>
  <c r="FF59" i="16"/>
  <c r="AB36" i="16"/>
  <c r="AB98" i="16"/>
  <c r="DN101" i="16"/>
  <c r="BL52" i="16"/>
  <c r="DW88" i="16"/>
  <c r="DW99" i="16"/>
  <c r="DW75" i="16"/>
  <c r="R90" i="16"/>
  <c r="R22" i="16"/>
  <c r="O90" i="16"/>
  <c r="O93" i="16"/>
  <c r="EA12" i="16"/>
  <c r="FF37" i="16"/>
  <c r="FF49" i="16"/>
  <c r="FF47" i="16"/>
  <c r="FF16" i="16"/>
  <c r="FF23" i="16"/>
  <c r="FF48" i="16"/>
  <c r="FF83" i="16"/>
  <c r="FX99" i="16"/>
  <c r="BL62" i="16"/>
  <c r="FW96" i="16"/>
  <c r="DW70" i="16"/>
  <c r="R39" i="16"/>
  <c r="R73" i="16"/>
  <c r="R75" i="16"/>
  <c r="R23" i="16"/>
  <c r="O77" i="16"/>
  <c r="EA87" i="16"/>
  <c r="EA69" i="16"/>
  <c r="EA95" i="16"/>
  <c r="FF96" i="16"/>
  <c r="FF46" i="16"/>
  <c r="FF34" i="16"/>
  <c r="FF90" i="16"/>
  <c r="FF36" i="16"/>
  <c r="FF41" i="16"/>
  <c r="FF73" i="16"/>
  <c r="FF71" i="16"/>
  <c r="AJ99" i="16"/>
  <c r="R28" i="16"/>
  <c r="R71" i="16"/>
  <c r="FF89" i="16"/>
  <c r="FF35" i="16"/>
  <c r="FF15" i="16"/>
  <c r="FF93" i="16"/>
  <c r="FF27" i="16"/>
  <c r="FF21" i="16"/>
  <c r="FF84" i="16"/>
  <c r="FF43" i="16"/>
  <c r="AB94" i="16"/>
  <c r="AB96" i="16"/>
  <c r="DR99" i="16"/>
  <c r="DR94" i="16"/>
  <c r="FT94" i="16"/>
  <c r="AF97" i="16"/>
  <c r="EV95" i="16"/>
  <c r="DR96" i="16"/>
  <c r="EV94" i="16"/>
  <c r="AG98" i="16"/>
  <c r="AH107" i="3"/>
  <c r="AH99" i="16"/>
  <c r="DZ107" i="3"/>
  <c r="FA95" i="16"/>
  <c r="FA99" i="16"/>
  <c r="ES12" i="16"/>
  <c r="DP96" i="16"/>
  <c r="EO107" i="3"/>
  <c r="EO96" i="16"/>
  <c r="FV36" i="16"/>
  <c r="FV99" i="16"/>
  <c r="FV95" i="16"/>
  <c r="FV98" i="16"/>
  <c r="FV12" i="16"/>
  <c r="FV94" i="16"/>
  <c r="FV97" i="16"/>
  <c r="FV96" i="16"/>
  <c r="BK62" i="16"/>
  <c r="FQ99" i="16"/>
  <c r="P77" i="16"/>
  <c r="P12" i="16"/>
  <c r="P97" i="16"/>
  <c r="P94" i="16"/>
  <c r="P36" i="16"/>
  <c r="P33" i="16"/>
  <c r="FO95" i="16"/>
  <c r="U98" i="16"/>
  <c r="U96" i="16"/>
  <c r="AE107" i="3"/>
  <c r="AE35" i="16"/>
  <c r="AE59" i="16"/>
  <c r="AE30" i="16"/>
  <c r="DI75" i="16"/>
  <c r="DI37" i="16"/>
  <c r="DI87" i="16"/>
  <c r="DI99" i="16"/>
  <c r="DI12" i="16"/>
  <c r="N15" i="16"/>
  <c r="N36" i="16"/>
  <c r="N84" i="16"/>
  <c r="N23" i="16"/>
  <c r="N27" i="16"/>
  <c r="EY76" i="16"/>
  <c r="EY75" i="16"/>
  <c r="W12" i="16"/>
  <c r="W83" i="16"/>
  <c r="CL61" i="16"/>
  <c r="EM98" i="16"/>
  <c r="EM99" i="16"/>
  <c r="EM95" i="16"/>
  <c r="EF43" i="16"/>
  <c r="EF94" i="16"/>
  <c r="EF72" i="16"/>
  <c r="EF80" i="16"/>
  <c r="EF27" i="16"/>
  <c r="EX96" i="16"/>
  <c r="EX98" i="16"/>
  <c r="DR98" i="16"/>
  <c r="EV12" i="16"/>
  <c r="DT12" i="16"/>
  <c r="EO99" i="16"/>
  <c r="EO95" i="16"/>
  <c r="EI16" i="16"/>
  <c r="EI80" i="16"/>
  <c r="EI95" i="16"/>
  <c r="EI96" i="16"/>
  <c r="EI41" i="16"/>
  <c r="EI72" i="16"/>
  <c r="EI88" i="16"/>
  <c r="EI29" i="16"/>
  <c r="EI78" i="16"/>
  <c r="EI77" i="16"/>
  <c r="EI87" i="16"/>
  <c r="EI24" i="16"/>
  <c r="EI27" i="16"/>
  <c r="EI97" i="16"/>
  <c r="EI48" i="16"/>
  <c r="EI76" i="16"/>
  <c r="EI70" i="16"/>
  <c r="EI73" i="16"/>
  <c r="EI74" i="16"/>
  <c r="EI42" i="16"/>
  <c r="EI43" i="16"/>
  <c r="EI34" i="16"/>
  <c r="EI85" i="16"/>
  <c r="EI59" i="16"/>
  <c r="EI86" i="16"/>
  <c r="EI38" i="16"/>
  <c r="EI79" i="16"/>
  <c r="EI98" i="16"/>
  <c r="EI71" i="16"/>
  <c r="EI44" i="16"/>
  <c r="EI69" i="16"/>
  <c r="EI33" i="16"/>
  <c r="EI89" i="16"/>
  <c r="EI83" i="16"/>
  <c r="EI93" i="16"/>
  <c r="EI21" i="16"/>
  <c r="EI75" i="16"/>
  <c r="EI45" i="16"/>
  <c r="EI37" i="16"/>
  <c r="EI14" i="16"/>
  <c r="EI94" i="16"/>
  <c r="EI84" i="16"/>
  <c r="EI46" i="16"/>
  <c r="EI22" i="16"/>
  <c r="EI30" i="16"/>
  <c r="EI12" i="16"/>
  <c r="EI15" i="16"/>
  <c r="EI36" i="16"/>
  <c r="EI99" i="16"/>
  <c r="EI49" i="16"/>
  <c r="DR36" i="16"/>
  <c r="DR107" i="3"/>
  <c r="FR96" i="16"/>
  <c r="DP97" i="16"/>
  <c r="AF99" i="16"/>
  <c r="EX36" i="16"/>
  <c r="EX94" i="16"/>
  <c r="EW36" i="16"/>
  <c r="DR12" i="16"/>
  <c r="DR97" i="16"/>
  <c r="AG94" i="16"/>
  <c r="Z98" i="16"/>
  <c r="EV36" i="16"/>
  <c r="FM95" i="16"/>
  <c r="DZ36" i="16"/>
  <c r="DQ97" i="16"/>
  <c r="EJ97" i="16"/>
  <c r="DZ99" i="16"/>
  <c r="EN12" i="16"/>
  <c r="FR98" i="16"/>
  <c r="EN36" i="16"/>
  <c r="ES94" i="16"/>
  <c r="DQ36" i="16"/>
  <c r="DP94" i="16"/>
  <c r="DP107" i="3"/>
  <c r="DT98" i="16"/>
  <c r="DX36" i="16"/>
  <c r="EJ95" i="16"/>
  <c r="EJ98" i="16"/>
  <c r="BK51" i="16"/>
  <c r="FQ36" i="16"/>
  <c r="P41" i="16"/>
  <c r="P34" i="16"/>
  <c r="P89" i="16"/>
  <c r="P86" i="16"/>
  <c r="P84" i="16"/>
  <c r="P85" i="16"/>
  <c r="P48" i="16"/>
  <c r="FO36" i="16"/>
  <c r="U94" i="16"/>
  <c r="AE95" i="16"/>
  <c r="AE78" i="16"/>
  <c r="AE85" i="16"/>
  <c r="AE22" i="16"/>
  <c r="AE36" i="16"/>
  <c r="T74" i="16"/>
  <c r="T35" i="16"/>
  <c r="DI93" i="16"/>
  <c r="DI98" i="16"/>
  <c r="DI86" i="16"/>
  <c r="DI15" i="16"/>
  <c r="N37" i="16"/>
  <c r="N29" i="16"/>
  <c r="N22" i="16"/>
  <c r="N47" i="16"/>
  <c r="N28" i="16"/>
  <c r="FI94" i="16"/>
  <c r="EY24" i="16"/>
  <c r="EY36" i="16"/>
  <c r="CL51" i="16"/>
  <c r="CL50" i="16"/>
  <c r="CL60" i="16"/>
  <c r="CL64" i="16"/>
  <c r="EF34" i="16"/>
  <c r="EF48" i="16"/>
  <c r="EF36" i="16"/>
  <c r="EF38" i="16"/>
  <c r="EF14" i="16"/>
  <c r="FY98" i="16"/>
  <c r="FY36" i="16"/>
  <c r="FY96" i="16"/>
  <c r="FY12" i="16"/>
  <c r="FY97" i="16"/>
  <c r="FY94" i="16"/>
  <c r="FY95" i="16"/>
  <c r="EI47" i="16"/>
  <c r="EX97" i="16"/>
  <c r="EX107" i="3"/>
  <c r="EX12" i="16"/>
  <c r="EW97" i="16"/>
  <c r="DR95" i="16"/>
  <c r="AG96" i="16"/>
  <c r="Z96" i="16"/>
  <c r="AH12" i="16"/>
  <c r="DQ94" i="16"/>
  <c r="DZ96" i="16"/>
  <c r="FA96" i="16"/>
  <c r="FA98" i="16"/>
  <c r="FA94" i="16"/>
  <c r="ES95" i="16"/>
  <c r="DP98" i="16"/>
  <c r="EZ36" i="16"/>
  <c r="DT95" i="16"/>
  <c r="ER97" i="16"/>
  <c r="EO36" i="16"/>
  <c r="EO98" i="16"/>
  <c r="BK53" i="16"/>
  <c r="Y99" i="16"/>
  <c r="Y94" i="16"/>
  <c r="FQ96" i="16"/>
  <c r="DM101" i="16"/>
  <c r="DM95" i="16"/>
  <c r="P96" i="16"/>
  <c r="P24" i="16"/>
  <c r="P74" i="16"/>
  <c r="P46" i="16"/>
  <c r="P72" i="16"/>
  <c r="P71" i="16"/>
  <c r="FO21" i="16"/>
  <c r="FO69" i="16"/>
  <c r="AE83" i="16"/>
  <c r="AE16" i="16"/>
  <c r="AE93" i="16"/>
  <c r="AE24" i="16"/>
  <c r="T97" i="16"/>
  <c r="T37" i="16"/>
  <c r="T47" i="16"/>
  <c r="T36" i="16"/>
  <c r="T24" i="16"/>
  <c r="DI24" i="16"/>
  <c r="DI94" i="16"/>
  <c r="DI38" i="16"/>
  <c r="DI23" i="16"/>
  <c r="DI39" i="16"/>
  <c r="N16" i="16"/>
  <c r="N70" i="16"/>
  <c r="N14" i="16"/>
  <c r="N76" i="16"/>
  <c r="N75" i="16"/>
  <c r="FI95" i="16"/>
  <c r="FI98" i="16"/>
  <c r="FI12" i="16"/>
  <c r="FI96" i="16"/>
  <c r="EY74" i="16"/>
  <c r="EY97" i="16"/>
  <c r="EY86" i="16"/>
  <c r="EY96" i="16"/>
  <c r="EY95" i="16"/>
  <c r="EY87" i="16"/>
  <c r="BP53" i="16"/>
  <c r="W21" i="16"/>
  <c r="W99" i="16"/>
  <c r="EF24" i="16"/>
  <c r="EF89" i="16"/>
  <c r="EF75" i="16"/>
  <c r="EF83" i="16"/>
  <c r="EF78" i="16"/>
  <c r="EF45" i="16"/>
  <c r="FQ97" i="16"/>
  <c r="EG90" i="16"/>
  <c r="EG99" i="16"/>
  <c r="EG70" i="16"/>
  <c r="EG12" i="16"/>
  <c r="EG80" i="16"/>
  <c r="EG73" i="16"/>
  <c r="EG48" i="16"/>
  <c r="EG69" i="16"/>
  <c r="EG85" i="16"/>
  <c r="EG74" i="16"/>
  <c r="EG87" i="16"/>
  <c r="EG39" i="16"/>
  <c r="EG84" i="16"/>
  <c r="EG59" i="16"/>
  <c r="EG97" i="16"/>
  <c r="EG83" i="16"/>
  <c r="EG43" i="16"/>
  <c r="EG47" i="16"/>
  <c r="EG29" i="16"/>
  <c r="EG86" i="16"/>
  <c r="EG21" i="16"/>
  <c r="EG89" i="16"/>
  <c r="EG34" i="16"/>
  <c r="EG30" i="16"/>
  <c r="EG46" i="16"/>
  <c r="EG94" i="16"/>
  <c r="EG78" i="16"/>
  <c r="EG41" i="16"/>
  <c r="EG45" i="16"/>
  <c r="EG77" i="16"/>
  <c r="EG38" i="16"/>
  <c r="EG81" i="16"/>
  <c r="EG44" i="16"/>
  <c r="EG93" i="16"/>
  <c r="EG72" i="16"/>
  <c r="EG22" i="16"/>
  <c r="EG79" i="16"/>
  <c r="EG96" i="16"/>
  <c r="EG107" i="3"/>
  <c r="EG33" i="16"/>
  <c r="EG88" i="16"/>
  <c r="EG37" i="16"/>
  <c r="EG75" i="16"/>
  <c r="EG16" i="16"/>
  <c r="EG35" i="16"/>
  <c r="EG28" i="16"/>
  <c r="EG95" i="16"/>
  <c r="EG36" i="16"/>
  <c r="EG14" i="16"/>
  <c r="EG27" i="16"/>
  <c r="EG71" i="16"/>
  <c r="EG76" i="16"/>
  <c r="EG98" i="16"/>
  <c r="EI28" i="16"/>
  <c r="FR94" i="16"/>
  <c r="EO12" i="16"/>
  <c r="FT36" i="16"/>
  <c r="AF94" i="16"/>
  <c r="EX99" i="16"/>
  <c r="EV96" i="16"/>
  <c r="AG107" i="3"/>
  <c r="AG95" i="16"/>
  <c r="EV107" i="3"/>
  <c r="Z107" i="3"/>
  <c r="FR97" i="16"/>
  <c r="DP36" i="16"/>
  <c r="DP99" i="16"/>
  <c r="DT94" i="16"/>
  <c r="EO97" i="16"/>
  <c r="EJ12" i="16"/>
  <c r="EJ96" i="16"/>
  <c r="BK63" i="16"/>
  <c r="P59" i="16"/>
  <c r="P39" i="16"/>
  <c r="P73" i="16"/>
  <c r="P42" i="16"/>
  <c r="P37" i="16"/>
  <c r="P16" i="16"/>
  <c r="P87" i="16"/>
  <c r="FO98" i="16"/>
  <c r="FO77" i="16"/>
  <c r="FO37" i="16"/>
  <c r="FO41" i="16"/>
  <c r="FO12" i="16"/>
  <c r="CY62" i="16"/>
  <c r="AE69" i="16"/>
  <c r="AE96" i="16"/>
  <c r="AE94" i="16"/>
  <c r="AE29" i="16"/>
  <c r="T107" i="3"/>
  <c r="T83" i="16"/>
  <c r="T16" i="16"/>
  <c r="T87" i="16"/>
  <c r="T84" i="16"/>
  <c r="T34" i="16"/>
  <c r="T73" i="16"/>
  <c r="T88" i="16"/>
  <c r="T96" i="16"/>
  <c r="T33" i="16"/>
  <c r="T81" i="16"/>
  <c r="DI28" i="16"/>
  <c r="DI48" i="16"/>
  <c r="DI16" i="16"/>
  <c r="DI47" i="16"/>
  <c r="DI30" i="16"/>
  <c r="DI59" i="16"/>
  <c r="DI73" i="16"/>
  <c r="DI36" i="16"/>
  <c r="N33" i="16"/>
  <c r="N34" i="16"/>
  <c r="N98" i="16"/>
  <c r="N42" i="16"/>
  <c r="N44" i="16"/>
  <c r="N85" i="16"/>
  <c r="EY30" i="16"/>
  <c r="EY35" i="16"/>
  <c r="EY77" i="16"/>
  <c r="W24" i="16"/>
  <c r="W27" i="16"/>
  <c r="W16" i="16"/>
  <c r="W43" i="16"/>
  <c r="W14" i="16"/>
  <c r="W96" i="16"/>
  <c r="W44" i="16"/>
  <c r="W107" i="3"/>
  <c r="W73" i="16"/>
  <c r="CL62" i="16"/>
  <c r="EM77" i="16"/>
  <c r="EF33" i="16"/>
  <c r="EF29" i="16"/>
  <c r="EF97" i="16"/>
  <c r="FR99" i="16"/>
  <c r="DP12" i="16"/>
  <c r="FR36" i="16"/>
  <c r="DT96" i="16"/>
  <c r="EJ36" i="16"/>
  <c r="EJ94" i="16"/>
  <c r="CA53" i="16"/>
  <c r="CA54" i="16"/>
  <c r="FO16" i="16"/>
  <c r="FO75" i="16"/>
  <c r="FO71" i="16"/>
  <c r="FO14" i="16"/>
  <c r="DI35" i="16"/>
  <c r="DI78" i="16"/>
  <c r="DI22" i="16"/>
  <c r="DI41" i="16"/>
  <c r="DI85" i="16"/>
  <c r="DI95" i="16"/>
  <c r="DI81" i="16"/>
  <c r="DI97" i="16"/>
  <c r="DI107" i="3"/>
  <c r="DI43" i="16"/>
  <c r="DI76" i="16"/>
  <c r="DI88" i="16"/>
  <c r="DI72" i="16"/>
  <c r="DI69" i="16"/>
  <c r="BP54" i="16"/>
  <c r="BP63" i="16"/>
  <c r="EM83" i="16"/>
  <c r="EM14" i="16"/>
  <c r="EM85" i="16"/>
  <c r="EM96" i="16"/>
  <c r="EM48" i="16"/>
  <c r="EM107" i="3"/>
  <c r="EM79" i="16"/>
  <c r="EM87" i="16"/>
  <c r="EM49" i="16"/>
  <c r="T85" i="16"/>
  <c r="EY73" i="16"/>
  <c r="EY99" i="16"/>
  <c r="EY21" i="16"/>
  <c r="EY98" i="16"/>
  <c r="EY49" i="16"/>
  <c r="EY38" i="16"/>
  <c r="EY107" i="3"/>
  <c r="EY23" i="16"/>
  <c r="EY72" i="16"/>
  <c r="EY70" i="16"/>
  <c r="EY29" i="16"/>
  <c r="EY14" i="16"/>
  <c r="EY69" i="16"/>
  <c r="EY85" i="16"/>
  <c r="FL95" i="16"/>
  <c r="FL94" i="16"/>
  <c r="FL96" i="16"/>
  <c r="FL98" i="16"/>
  <c r="FL36" i="16"/>
  <c r="FL99" i="16"/>
  <c r="FL12" i="16"/>
  <c r="FL97" i="16"/>
  <c r="EV98" i="16"/>
  <c r="AG36" i="16"/>
  <c r="DT36" i="16"/>
  <c r="FR12" i="16"/>
  <c r="FA36" i="16"/>
  <c r="FR95" i="16"/>
  <c r="DT99" i="16"/>
  <c r="BK61" i="16"/>
  <c r="FQ12" i="16"/>
  <c r="P107" i="3"/>
  <c r="P81" i="16"/>
  <c r="P90" i="16"/>
  <c r="P15" i="16"/>
  <c r="P83" i="16"/>
  <c r="P43" i="16"/>
  <c r="P75" i="16"/>
  <c r="FO46" i="16"/>
  <c r="FO96" i="16"/>
  <c r="FO49" i="16"/>
  <c r="FO83" i="16"/>
  <c r="U101" i="16"/>
  <c r="U107" i="3"/>
  <c r="DI79" i="16"/>
  <c r="DI80" i="16"/>
  <c r="DI42" i="16"/>
  <c r="DI70" i="16"/>
  <c r="DI77" i="16"/>
  <c r="DI34" i="16"/>
  <c r="N107" i="3"/>
  <c r="N79" i="16"/>
  <c r="N41" i="16"/>
  <c r="N86" i="16"/>
  <c r="N43" i="16"/>
  <c r="N99" i="16"/>
  <c r="N69" i="16"/>
  <c r="N87" i="16"/>
  <c r="N48" i="16"/>
  <c r="N78" i="16"/>
  <c r="N46" i="16"/>
  <c r="N74" i="16"/>
  <c r="N81" i="16"/>
  <c r="N38" i="16"/>
  <c r="EM97" i="16"/>
  <c r="EM94" i="16"/>
  <c r="EF37" i="16"/>
  <c r="EF35" i="16"/>
  <c r="EF71" i="16"/>
  <c r="EF95" i="16"/>
  <c r="EF74" i="16"/>
  <c r="EF70" i="16"/>
  <c r="EF59" i="16"/>
  <c r="EF85" i="16"/>
  <c r="EF107" i="3"/>
  <c r="EF23" i="16"/>
  <c r="EF46" i="16"/>
  <c r="EF79" i="16"/>
  <c r="EF99" i="16"/>
  <c r="EF93" i="16"/>
  <c r="EF30" i="16"/>
  <c r="EF84" i="16"/>
  <c r="EF39" i="16"/>
  <c r="EF69" i="16"/>
  <c r="EF88" i="16"/>
  <c r="EF41" i="16"/>
  <c r="EF90" i="16"/>
  <c r="EF98" i="16"/>
  <c r="EF49" i="16"/>
  <c r="EF44" i="16"/>
  <c r="EF16" i="16"/>
  <c r="EF21" i="16"/>
  <c r="CA51" i="16"/>
  <c r="CM50" i="16"/>
  <c r="CM51" i="16"/>
  <c r="CM53" i="16"/>
  <c r="CM54" i="16"/>
  <c r="EI90" i="16"/>
  <c r="EI39" i="16"/>
  <c r="ED107" i="3"/>
  <c r="ED90" i="16"/>
  <c r="ED71" i="16"/>
  <c r="ED76" i="16"/>
  <c r="ED74" i="16"/>
  <c r="ED93" i="16"/>
  <c r="EB101" i="16"/>
  <c r="EB107" i="3"/>
  <c r="EB96" i="16"/>
  <c r="EB94" i="16"/>
  <c r="EH47" i="16"/>
  <c r="EH48" i="16"/>
  <c r="DL38" i="16"/>
  <c r="EL36" i="16"/>
  <c r="EL97" i="16"/>
  <c r="BS64" i="16"/>
  <c r="EL101" i="16"/>
  <c r="AK107" i="3"/>
  <c r="AI90" i="16"/>
  <c r="FD71" i="16"/>
  <c r="FD83" i="16"/>
  <c r="FD45" i="16"/>
  <c r="FD36" i="16"/>
  <c r="FD16" i="16"/>
  <c r="FD30" i="16"/>
  <c r="DH81" i="16"/>
  <c r="DH73" i="16"/>
  <c r="DH87" i="16"/>
  <c r="EC101" i="16"/>
  <c r="EC12" i="16"/>
  <c r="FG37" i="16"/>
  <c r="FG24" i="16"/>
  <c r="FG98" i="16"/>
  <c r="FG15" i="16"/>
  <c r="FG47" i="16"/>
  <c r="FG83" i="16"/>
  <c r="FG89" i="16"/>
  <c r="EQ34" i="16"/>
  <c r="EQ30" i="16"/>
  <c r="EQ96" i="16"/>
  <c r="EQ24" i="16"/>
  <c r="EQ86" i="16"/>
  <c r="EQ29" i="16"/>
  <c r="EQ80" i="16"/>
  <c r="EQ79" i="16"/>
  <c r="AI107" i="3"/>
  <c r="CE51" i="16"/>
  <c r="CE50" i="16"/>
  <c r="FH85" i="16"/>
  <c r="FH95" i="16"/>
  <c r="FH48" i="16"/>
  <c r="FH37" i="16"/>
  <c r="FH78" i="16"/>
  <c r="ED27" i="16"/>
  <c r="ED87" i="16"/>
  <c r="ED37" i="16"/>
  <c r="ED33" i="16"/>
  <c r="ED23" i="16"/>
  <c r="ED83" i="16"/>
  <c r="ED35" i="16"/>
  <c r="ED28" i="16"/>
  <c r="ED73" i="16"/>
  <c r="EH89" i="16"/>
  <c r="EH45" i="16"/>
  <c r="EH39" i="16"/>
  <c r="EH16" i="16"/>
  <c r="EH41" i="16"/>
  <c r="EH34" i="16"/>
  <c r="DU98" i="16"/>
  <c r="CN50" i="16"/>
  <c r="DL70" i="16"/>
  <c r="DL78" i="16"/>
  <c r="DL84" i="16"/>
  <c r="DL36" i="16"/>
  <c r="DO12" i="16"/>
  <c r="DO99" i="16"/>
  <c r="DO30" i="16"/>
  <c r="DO86" i="16"/>
  <c r="DO42" i="16"/>
  <c r="DO34" i="16"/>
  <c r="EL94" i="16"/>
  <c r="EL99" i="16"/>
  <c r="FD81" i="16"/>
  <c r="FD69" i="16"/>
  <c r="FD43" i="16"/>
  <c r="FD98" i="16"/>
  <c r="FD86" i="16"/>
  <c r="FD85" i="16"/>
  <c r="FD70" i="16"/>
  <c r="FD44" i="16"/>
  <c r="FD47" i="16"/>
  <c r="FD33" i="16"/>
  <c r="AD99" i="16"/>
  <c r="DH72" i="16"/>
  <c r="DH88" i="16"/>
  <c r="DH93" i="16"/>
  <c r="DH96" i="16"/>
  <c r="DH33" i="16"/>
  <c r="DH85" i="16"/>
  <c r="DH38" i="16"/>
  <c r="DH71" i="16"/>
  <c r="DH86" i="16"/>
  <c r="DC64" i="16"/>
  <c r="EC96" i="16"/>
  <c r="FE86" i="16"/>
  <c r="FE43" i="16"/>
  <c r="FE87" i="16"/>
  <c r="FE74" i="16"/>
  <c r="FE85" i="16"/>
  <c r="FE45" i="16"/>
  <c r="FE80" i="16"/>
  <c r="FG72" i="16"/>
  <c r="FG34" i="16"/>
  <c r="FG97" i="16"/>
  <c r="FG96" i="16"/>
  <c r="FG74" i="16"/>
  <c r="EQ49" i="16"/>
  <c r="EQ14" i="16"/>
  <c r="EQ78" i="16"/>
  <c r="EQ98" i="16"/>
  <c r="EQ70" i="16"/>
  <c r="DF89" i="16"/>
  <c r="DF94" i="16"/>
  <c r="DF99" i="16"/>
  <c r="DF15" i="16"/>
  <c r="DF75" i="16"/>
  <c r="DF76" i="16"/>
  <c r="DF34" i="16"/>
  <c r="DF37" i="16"/>
  <c r="DG81" i="16"/>
  <c r="DG35" i="16"/>
  <c r="DG93" i="16"/>
  <c r="DG94" i="16"/>
  <c r="DG84" i="16"/>
  <c r="DG72" i="16"/>
  <c r="DG73" i="16"/>
  <c r="DG76" i="16"/>
  <c r="DG75" i="16"/>
  <c r="DG42" i="16"/>
  <c r="FS78" i="16"/>
  <c r="FS29" i="16"/>
  <c r="FS41" i="16"/>
  <c r="FS99" i="16"/>
  <c r="O38" i="16"/>
  <c r="O27" i="16"/>
  <c r="O76" i="16"/>
  <c r="O44" i="16"/>
  <c r="O47" i="16"/>
  <c r="BW54" i="16"/>
  <c r="FX95" i="16"/>
  <c r="DL81" i="16"/>
  <c r="EL95" i="16"/>
  <c r="EL12" i="16"/>
  <c r="FD37" i="16"/>
  <c r="FD41" i="16"/>
  <c r="FD80" i="16"/>
  <c r="FD38" i="16"/>
  <c r="FD46" i="16"/>
  <c r="FG35" i="16"/>
  <c r="FG38" i="16"/>
  <c r="FG42" i="16"/>
  <c r="FG41" i="16"/>
  <c r="FG76" i="16"/>
  <c r="FG27" i="16"/>
  <c r="EQ33" i="16"/>
  <c r="EQ35" i="16"/>
  <c r="FH36" i="16"/>
  <c r="FH44" i="16"/>
  <c r="FH42" i="16"/>
  <c r="FH21" i="16"/>
  <c r="FH34" i="16"/>
  <c r="ED24" i="16"/>
  <c r="ED86" i="16"/>
  <c r="ED39" i="16"/>
  <c r="ED30" i="16"/>
  <c r="ED96" i="16"/>
  <c r="ED84" i="16"/>
  <c r="ED44" i="16"/>
  <c r="EB36" i="16"/>
  <c r="FJ99" i="16"/>
  <c r="EH95" i="16"/>
  <c r="EH77" i="16"/>
  <c r="EH97" i="16"/>
  <c r="EH80" i="16"/>
  <c r="EH36" i="16"/>
  <c r="EH42" i="16"/>
  <c r="EH83" i="16"/>
  <c r="EH86" i="16"/>
  <c r="EH21" i="16"/>
  <c r="EH44" i="16"/>
  <c r="DU97" i="16"/>
  <c r="DL22" i="16"/>
  <c r="DL79" i="16"/>
  <c r="DL35" i="16"/>
  <c r="DL96" i="16"/>
  <c r="EP97" i="16"/>
  <c r="X98" i="16"/>
  <c r="DO35" i="16"/>
  <c r="DO73" i="16"/>
  <c r="DO83" i="16"/>
  <c r="DO78" i="16"/>
  <c r="DO96" i="16"/>
  <c r="BM53" i="16"/>
  <c r="FC35" i="16"/>
  <c r="FC33" i="16"/>
  <c r="FC34" i="16"/>
  <c r="FC80" i="16"/>
  <c r="FC45" i="16"/>
  <c r="FC76" i="16"/>
  <c r="FD95" i="16"/>
  <c r="FD42" i="16"/>
  <c r="FD34" i="16"/>
  <c r="FD74" i="16"/>
  <c r="FD73" i="16"/>
  <c r="FD77" i="16"/>
  <c r="FD72" i="16"/>
  <c r="FD35" i="16"/>
  <c r="AD94" i="16"/>
  <c r="DH24" i="16"/>
  <c r="DH90" i="16"/>
  <c r="DH83" i="16"/>
  <c r="EU81" i="16"/>
  <c r="EU12" i="16"/>
  <c r="EU85" i="16"/>
  <c r="EC97" i="16"/>
  <c r="EC36" i="16"/>
  <c r="FE88" i="16"/>
  <c r="FE28" i="16"/>
  <c r="FE42" i="16"/>
  <c r="FE27" i="16"/>
  <c r="FE78" i="16"/>
  <c r="FE90" i="16"/>
  <c r="FG95" i="16"/>
  <c r="FG87" i="16"/>
  <c r="FG69" i="16"/>
  <c r="EQ74" i="16"/>
  <c r="EQ42" i="16"/>
  <c r="EQ12" i="16"/>
  <c r="EQ72" i="16"/>
  <c r="EQ27" i="16"/>
  <c r="EQ97" i="16"/>
  <c r="EQ48" i="16"/>
  <c r="EQ39" i="16"/>
  <c r="DF35" i="16"/>
  <c r="DF43" i="16"/>
  <c r="DF77" i="16"/>
  <c r="DF96" i="16"/>
  <c r="DF42" i="16"/>
  <c r="DF81" i="16"/>
  <c r="DF36" i="16"/>
  <c r="DG41" i="16"/>
  <c r="DG99" i="16"/>
  <c r="DG47" i="16"/>
  <c r="DG33" i="16"/>
  <c r="DG49" i="16"/>
  <c r="DG70" i="16"/>
  <c r="DG43" i="16"/>
  <c r="DG59" i="16"/>
  <c r="EE42" i="16"/>
  <c r="EE70" i="16"/>
  <c r="EE49" i="16"/>
  <c r="EE36" i="16"/>
  <c r="EE80" i="16"/>
  <c r="EE75" i="16"/>
  <c r="EE47" i="16"/>
  <c r="EH81" i="16"/>
  <c r="FS77" i="16"/>
  <c r="FS12" i="16"/>
  <c r="FS76" i="16"/>
  <c r="FS48" i="16"/>
  <c r="FS75" i="16"/>
  <c r="FS37" i="16"/>
  <c r="FS36" i="16"/>
  <c r="FS21" i="16"/>
  <c r="AJ97" i="16"/>
  <c r="Q28" i="16"/>
  <c r="Q21" i="16"/>
  <c r="Q79" i="16"/>
  <c r="Q24" i="16"/>
  <c r="Q75" i="16"/>
  <c r="FW99" i="16"/>
  <c r="FW79" i="16"/>
  <c r="FW24" i="16"/>
  <c r="FW94" i="16"/>
  <c r="FW75" i="16"/>
  <c r="R78" i="16"/>
  <c r="R24" i="16"/>
  <c r="R70" i="16"/>
  <c r="R95" i="16"/>
  <c r="R16" i="16"/>
  <c r="R86" i="16"/>
  <c r="R98" i="16"/>
  <c r="O70" i="16"/>
  <c r="O79" i="16"/>
  <c r="O23" i="16"/>
  <c r="O74" i="16"/>
  <c r="O37" i="16"/>
  <c r="BJ64" i="16"/>
  <c r="EA107" i="3"/>
  <c r="EA36" i="16"/>
  <c r="EA98" i="16"/>
  <c r="EA30" i="16"/>
  <c r="CH60" i="16"/>
  <c r="FX96" i="16"/>
  <c r="DN36" i="16"/>
  <c r="FH33" i="16"/>
  <c r="FH43" i="16"/>
  <c r="FH83" i="16"/>
  <c r="FH96" i="16"/>
  <c r="ED94" i="16"/>
  <c r="ED22" i="16"/>
  <c r="ED36" i="16"/>
  <c r="ED43" i="16"/>
  <c r="ED89" i="16"/>
  <c r="EB97" i="16"/>
  <c r="FJ36" i="16"/>
  <c r="FJ96" i="16"/>
  <c r="EH43" i="16"/>
  <c r="EH49" i="16"/>
  <c r="EH14" i="16"/>
  <c r="EH24" i="16"/>
  <c r="EH85" i="16"/>
  <c r="EH93" i="16"/>
  <c r="EH71" i="16"/>
  <c r="EH84" i="16"/>
  <c r="EH27" i="16"/>
  <c r="CU52" i="16"/>
  <c r="CU51" i="16"/>
  <c r="DL88" i="16"/>
  <c r="DL87" i="16"/>
  <c r="DL69" i="16"/>
  <c r="EP98" i="16"/>
  <c r="X107" i="3"/>
  <c r="X96" i="16"/>
  <c r="FB85" i="16"/>
  <c r="DO49" i="16"/>
  <c r="DO46" i="16"/>
  <c r="DO41" i="16"/>
  <c r="DO16" i="16"/>
  <c r="DO21" i="16"/>
  <c r="DO90" i="16"/>
  <c r="DO22" i="16"/>
  <c r="DO76" i="16"/>
  <c r="DO71" i="16"/>
  <c r="FD29" i="16"/>
  <c r="FD89" i="16"/>
  <c r="FD78" i="16"/>
  <c r="FD96" i="16"/>
  <c r="FD99" i="16"/>
  <c r="FD21" i="16"/>
  <c r="FD15" i="16"/>
  <c r="FD28" i="16"/>
  <c r="AD96" i="16"/>
  <c r="DH21" i="16"/>
  <c r="DH48" i="16"/>
  <c r="DH97" i="16"/>
  <c r="DH84" i="16"/>
  <c r="DH79" i="16"/>
  <c r="DH41" i="16"/>
  <c r="FE76" i="16"/>
  <c r="FE46" i="16"/>
  <c r="FE24" i="16"/>
  <c r="FE29" i="16"/>
  <c r="FE59" i="16"/>
  <c r="FE69" i="16"/>
  <c r="FE79" i="16"/>
  <c r="FE33" i="16"/>
  <c r="FE71" i="16"/>
  <c r="FE97" i="16"/>
  <c r="FG28" i="16"/>
  <c r="FG33" i="16"/>
  <c r="FG94" i="16"/>
  <c r="FG86" i="16"/>
  <c r="FG23" i="16"/>
  <c r="FG46" i="16"/>
  <c r="FG84" i="16"/>
  <c r="FG36" i="16"/>
  <c r="FG73" i="16"/>
  <c r="FG78" i="16"/>
  <c r="EQ28" i="16"/>
  <c r="EQ94" i="16"/>
  <c r="EQ89" i="16"/>
  <c r="EQ69" i="16"/>
  <c r="EQ93" i="16"/>
  <c r="EQ71" i="16"/>
  <c r="DF107" i="3"/>
  <c r="DF22" i="16"/>
  <c r="DF28" i="16"/>
  <c r="DF38" i="16"/>
  <c r="DF12" i="16"/>
  <c r="CJ63" i="16"/>
  <c r="DG28" i="16"/>
  <c r="DG39" i="16"/>
  <c r="DG79" i="16"/>
  <c r="DG23" i="16"/>
  <c r="DG45" i="16"/>
  <c r="DG97" i="16"/>
  <c r="DG80" i="16"/>
  <c r="DG12" i="16"/>
  <c r="DG30" i="16"/>
  <c r="FS39" i="16"/>
  <c r="FS38" i="16"/>
  <c r="FS89" i="16"/>
  <c r="FS70" i="16"/>
  <c r="FS71" i="16"/>
  <c r="AJ94" i="16"/>
  <c r="Q81" i="16"/>
  <c r="Q29" i="16"/>
  <c r="Q16" i="16"/>
  <c r="Q38" i="16"/>
  <c r="Q99" i="16"/>
  <c r="Q15" i="16"/>
  <c r="Q46" i="16"/>
  <c r="FW73" i="16"/>
  <c r="FW76" i="16"/>
  <c r="FW46" i="16"/>
  <c r="FW87" i="16"/>
  <c r="AA38" i="16"/>
  <c r="AA76" i="16"/>
  <c r="AA99" i="16"/>
  <c r="AA80" i="16"/>
  <c r="AA94" i="16"/>
  <c r="R96" i="16"/>
  <c r="R76" i="16"/>
  <c r="R99" i="16"/>
  <c r="R87" i="16"/>
  <c r="R41" i="16"/>
  <c r="R44" i="16"/>
  <c r="R77" i="16"/>
  <c r="R27" i="16"/>
  <c r="R38" i="16"/>
  <c r="O43" i="16"/>
  <c r="O86" i="16"/>
  <c r="O35" i="16"/>
  <c r="O71" i="16"/>
  <c r="O83" i="16"/>
  <c r="O72" i="16"/>
  <c r="O16" i="16"/>
  <c r="BW53" i="16"/>
  <c r="CH50" i="16"/>
  <c r="CH52" i="16"/>
  <c r="FX12" i="16"/>
  <c r="DN96" i="16"/>
  <c r="DN94" i="16"/>
  <c r="CE54" i="16"/>
  <c r="FH86" i="16"/>
  <c r="FH77" i="16"/>
  <c r="FH49" i="16"/>
  <c r="ED49" i="16"/>
  <c r="ED38" i="16"/>
  <c r="ED21" i="16"/>
  <c r="ED42" i="16"/>
  <c r="ED79" i="16"/>
  <c r="ED81" i="16"/>
  <c r="EB12" i="16"/>
  <c r="EB99" i="16"/>
  <c r="AI96" i="16"/>
  <c r="FK16" i="16"/>
  <c r="FK98" i="16"/>
  <c r="FK45" i="16"/>
  <c r="FK76" i="16"/>
  <c r="FB75" i="16"/>
  <c r="FB15" i="16"/>
  <c r="FB70" i="16"/>
  <c r="FB89" i="16"/>
  <c r="FJ95" i="16"/>
  <c r="EH69" i="16"/>
  <c r="EH99" i="16"/>
  <c r="EH98" i="16"/>
  <c r="EH12" i="16"/>
  <c r="EH73" i="16"/>
  <c r="EH96" i="16"/>
  <c r="CK50" i="16"/>
  <c r="CN52" i="16"/>
  <c r="FN36" i="16"/>
  <c r="DL94" i="16"/>
  <c r="DL45" i="16"/>
  <c r="DL14" i="16"/>
  <c r="DL23" i="16"/>
  <c r="DL27" i="16"/>
  <c r="EP94" i="16"/>
  <c r="X12" i="16"/>
  <c r="X95" i="16"/>
  <c r="S29" i="16"/>
  <c r="DO37" i="16"/>
  <c r="DO98" i="16"/>
  <c r="DO85" i="16"/>
  <c r="DO72" i="16"/>
  <c r="DO39" i="16"/>
  <c r="DO23" i="16"/>
  <c r="DO75" i="16"/>
  <c r="BS60" i="16"/>
  <c r="BS62" i="16"/>
  <c r="BM61" i="16"/>
  <c r="BM60" i="16"/>
  <c r="S99" i="16"/>
  <c r="FC22" i="16"/>
  <c r="FC30" i="16"/>
  <c r="FC46" i="16"/>
  <c r="FC43" i="16"/>
  <c r="FC94" i="16"/>
  <c r="FC47" i="16"/>
  <c r="FC98" i="16"/>
  <c r="FC23" i="16"/>
  <c r="FC41" i="16"/>
  <c r="EL107" i="3"/>
  <c r="FD94" i="16"/>
  <c r="FD76" i="16"/>
  <c r="FD27" i="16"/>
  <c r="FD97" i="16"/>
  <c r="FD39" i="16"/>
  <c r="V107" i="3"/>
  <c r="DH77" i="16"/>
  <c r="DH14" i="16"/>
  <c r="DH29" i="16"/>
  <c r="DH37" i="16"/>
  <c r="DH89" i="16"/>
  <c r="DH22" i="16"/>
  <c r="DH78" i="16"/>
  <c r="DH45" i="16"/>
  <c r="EU47" i="16"/>
  <c r="EU24" i="16"/>
  <c r="EU99" i="16"/>
  <c r="EU33" i="16"/>
  <c r="FE12" i="16"/>
  <c r="FE21" i="16"/>
  <c r="FE89" i="16"/>
  <c r="FE30" i="16"/>
  <c r="FE95" i="16"/>
  <c r="FE98" i="16"/>
  <c r="FG22" i="16"/>
  <c r="FG79" i="16"/>
  <c r="FG88" i="16"/>
  <c r="FG43" i="16"/>
  <c r="FG39" i="16"/>
  <c r="FG93" i="16"/>
  <c r="FG70" i="16"/>
  <c r="EK97" i="16"/>
  <c r="EK12" i="16"/>
  <c r="CI52" i="16"/>
  <c r="EQ85" i="16"/>
  <c r="EQ83" i="16"/>
  <c r="EQ99" i="16"/>
  <c r="EQ75" i="16"/>
  <c r="EQ90" i="16"/>
  <c r="EQ88" i="16"/>
  <c r="EQ46" i="16"/>
  <c r="EQ36" i="16"/>
  <c r="EQ44" i="16"/>
  <c r="DF16" i="16"/>
  <c r="DF79" i="16"/>
  <c r="DF41" i="16"/>
  <c r="DF71" i="16"/>
  <c r="DF84" i="16"/>
  <c r="DF14" i="16"/>
  <c r="DS36" i="16"/>
  <c r="DS14" i="16"/>
  <c r="DS45" i="16"/>
  <c r="DS74" i="16"/>
  <c r="DS48" i="16"/>
  <c r="CJ50" i="16"/>
  <c r="CJ52" i="16"/>
  <c r="DG24" i="16"/>
  <c r="DG83" i="16"/>
  <c r="DG74" i="16"/>
  <c r="DG38" i="16"/>
  <c r="DG69" i="16"/>
  <c r="EE81" i="16"/>
  <c r="EE97" i="16"/>
  <c r="EE44" i="16"/>
  <c r="EE76" i="16"/>
  <c r="EE38" i="16"/>
  <c r="EE89" i="16"/>
  <c r="FS81" i="16"/>
  <c r="FS49" i="16"/>
  <c r="FS47" i="16"/>
  <c r="FS30" i="16"/>
  <c r="FS43" i="16"/>
  <c r="FS23" i="16"/>
  <c r="FS74" i="16"/>
  <c r="AJ101" i="16"/>
  <c r="Q96" i="16"/>
  <c r="Q71" i="16"/>
  <c r="Q12" i="16"/>
  <c r="Q86" i="16"/>
  <c r="Q44" i="16"/>
  <c r="Q36" i="16"/>
  <c r="FW36" i="16"/>
  <c r="FW16" i="16"/>
  <c r="FW98" i="16"/>
  <c r="FW41" i="16"/>
  <c r="FW28" i="16"/>
  <c r="FW70" i="16"/>
  <c r="FW97" i="16"/>
  <c r="DW76" i="16"/>
  <c r="DW85" i="16"/>
  <c r="DW90" i="16"/>
  <c r="DW84" i="16"/>
  <c r="DW29" i="16"/>
  <c r="AA72" i="16"/>
  <c r="AA87" i="16"/>
  <c r="AA75" i="16"/>
  <c r="AA33" i="16"/>
  <c r="AA21" i="16"/>
  <c r="AA12" i="16"/>
  <c r="R80" i="16"/>
  <c r="R47" i="16"/>
  <c r="R34" i="16"/>
  <c r="R93" i="16"/>
  <c r="R35" i="16"/>
  <c r="R37" i="16"/>
  <c r="O24" i="16"/>
  <c r="O97" i="16"/>
  <c r="O21" i="16"/>
  <c r="O99" i="16"/>
  <c r="O80" i="16"/>
  <c r="O85" i="16"/>
  <c r="O98" i="16"/>
  <c r="O14" i="16"/>
  <c r="BJ63" i="16"/>
  <c r="BJ61" i="16"/>
  <c r="BW51" i="16"/>
  <c r="EA45" i="16"/>
  <c r="EA99" i="16"/>
  <c r="EA96" i="16"/>
  <c r="EA29" i="16"/>
  <c r="CH61" i="16"/>
  <c r="FF80" i="16"/>
  <c r="FF33" i="16"/>
  <c r="AB107" i="3"/>
  <c r="FX94" i="16"/>
  <c r="DN12" i="16"/>
  <c r="V98" i="16"/>
  <c r="ED99" i="16"/>
  <c r="CM62" i="16"/>
  <c r="CM64" i="16"/>
  <c r="FH14" i="16"/>
  <c r="FH87" i="16"/>
  <c r="FH47" i="16"/>
  <c r="FH80" i="16"/>
  <c r="FH70" i="16"/>
  <c r="FH74" i="16"/>
  <c r="ED45" i="16"/>
  <c r="ED82" i="16"/>
  <c r="ED72" i="16"/>
  <c r="ED48" i="16"/>
  <c r="ED41" i="16"/>
  <c r="ED97" i="16"/>
  <c r="EB95" i="16"/>
  <c r="AI38" i="16"/>
  <c r="AI72" i="16"/>
  <c r="AI36" i="16"/>
  <c r="AI86" i="16"/>
  <c r="AI69" i="16"/>
  <c r="AI94" i="16"/>
  <c r="FK24" i="16"/>
  <c r="FK72" i="16"/>
  <c r="FK36" i="16"/>
  <c r="FK79" i="16"/>
  <c r="FK83" i="16"/>
  <c r="DJ81" i="16"/>
  <c r="DJ95" i="16"/>
  <c r="DJ78" i="16"/>
  <c r="DJ38" i="16"/>
  <c r="FB80" i="16"/>
  <c r="FB88" i="16"/>
  <c r="FB47" i="16"/>
  <c r="FB34" i="16"/>
  <c r="FB49" i="16"/>
  <c r="FB45" i="16"/>
  <c r="FB90" i="16"/>
  <c r="FJ12" i="16"/>
  <c r="FJ97" i="16"/>
  <c r="EH38" i="16"/>
  <c r="EH94" i="16"/>
  <c r="EH33" i="16"/>
  <c r="EH76" i="16"/>
  <c r="EH59" i="16"/>
  <c r="DU107" i="3"/>
  <c r="CN61" i="16"/>
  <c r="DL97" i="16"/>
  <c r="DL86" i="16"/>
  <c r="DL41" i="16"/>
  <c r="DL30" i="16"/>
  <c r="DL43" i="16"/>
  <c r="DL75" i="16"/>
  <c r="BO64" i="16"/>
  <c r="S30" i="16"/>
  <c r="S87" i="16"/>
  <c r="S16" i="16"/>
  <c r="S76" i="16"/>
  <c r="S34" i="16"/>
  <c r="S22" i="16"/>
  <c r="DO88" i="16"/>
  <c r="DO74" i="16"/>
  <c r="DO33" i="16"/>
  <c r="EL98" i="16"/>
  <c r="EL96" i="16"/>
  <c r="FB69" i="16"/>
  <c r="BS61" i="16"/>
  <c r="BM64" i="16"/>
  <c r="BM62" i="16"/>
  <c r="BM63" i="16"/>
  <c r="BM54" i="16"/>
  <c r="DV99" i="16"/>
  <c r="DV107" i="3"/>
  <c r="FC42" i="16"/>
  <c r="FC97" i="16"/>
  <c r="FC88" i="16"/>
  <c r="FC36" i="16"/>
  <c r="FC78" i="16"/>
  <c r="FG14" i="16"/>
  <c r="DK107" i="3"/>
  <c r="DK85" i="16"/>
  <c r="DK71" i="16"/>
  <c r="DK70" i="16"/>
  <c r="DK79" i="16"/>
  <c r="DK76" i="16"/>
  <c r="FD14" i="16"/>
  <c r="FD49" i="16"/>
  <c r="FD93" i="16"/>
  <c r="FD24" i="16"/>
  <c r="FD90" i="16"/>
  <c r="AD95" i="16"/>
  <c r="DH99" i="16"/>
  <c r="DH28" i="16"/>
  <c r="DH44" i="16"/>
  <c r="DH80" i="16"/>
  <c r="DH42" i="16"/>
  <c r="DH59" i="16"/>
  <c r="DH16" i="16"/>
  <c r="DH27" i="16"/>
  <c r="DH47" i="16"/>
  <c r="DC50" i="16"/>
  <c r="EU22" i="16"/>
  <c r="EU89" i="16"/>
  <c r="EU75" i="16"/>
  <c r="EU96" i="16"/>
  <c r="EU76" i="16"/>
  <c r="EU83" i="16"/>
  <c r="EU30" i="16"/>
  <c r="EU95" i="16"/>
  <c r="EU93" i="16"/>
  <c r="EC98" i="16"/>
  <c r="FE35" i="16"/>
  <c r="FE37" i="16"/>
  <c r="FE83" i="16"/>
  <c r="FE23" i="16"/>
  <c r="FE93" i="16"/>
  <c r="FE16" i="16"/>
  <c r="FG29" i="16"/>
  <c r="FG30" i="16"/>
  <c r="FG44" i="16"/>
  <c r="FG49" i="16"/>
  <c r="FG77" i="16"/>
  <c r="CI53" i="16"/>
  <c r="CI54" i="16"/>
  <c r="EQ16" i="16"/>
  <c r="EQ37" i="16"/>
  <c r="EQ45" i="16"/>
  <c r="EQ43" i="16"/>
  <c r="DF97" i="16"/>
  <c r="DF87" i="16"/>
  <c r="DF85" i="16"/>
  <c r="DF74" i="16"/>
  <c r="DF98" i="16"/>
  <c r="DF95" i="16"/>
  <c r="DF46" i="16"/>
  <c r="DF49" i="16"/>
  <c r="DF30" i="16"/>
  <c r="DS107" i="3"/>
  <c r="DS41" i="16"/>
  <c r="DS99" i="16"/>
  <c r="DS35" i="16"/>
  <c r="DS43" i="16"/>
  <c r="DS21" i="16"/>
  <c r="DS96" i="16"/>
  <c r="DS39" i="16"/>
  <c r="CJ61" i="16"/>
  <c r="CJ62" i="16"/>
  <c r="DG27" i="16"/>
  <c r="DG96" i="16"/>
  <c r="DG88" i="16"/>
  <c r="DG22" i="16"/>
  <c r="DG85" i="16"/>
  <c r="BN50" i="16"/>
  <c r="FS14" i="16"/>
  <c r="FS84" i="16"/>
  <c r="FS34" i="16"/>
  <c r="FS72" i="16"/>
  <c r="FS85" i="16"/>
  <c r="FS88" i="16"/>
  <c r="FS86" i="16"/>
  <c r="Q23" i="16"/>
  <c r="R42" i="16"/>
  <c r="R79" i="16"/>
  <c r="R43" i="16"/>
  <c r="R36" i="16"/>
  <c r="R45" i="16"/>
  <c r="R21" i="16"/>
  <c r="O39" i="16"/>
  <c r="O88" i="16"/>
  <c r="O96" i="16"/>
  <c r="O29" i="16"/>
  <c r="O69" i="16"/>
  <c r="EA85" i="16"/>
  <c r="FX36" i="16"/>
  <c r="DN107" i="3"/>
  <c r="DN98" i="16"/>
  <c r="ED16" i="16"/>
  <c r="EH72" i="16"/>
  <c r="EH23" i="16"/>
  <c r="EH30" i="16"/>
  <c r="EH28" i="16"/>
  <c r="EH35" i="16"/>
  <c r="EH78" i="16"/>
  <c r="EH15" i="16"/>
  <c r="CN54" i="16"/>
  <c r="CN53" i="16"/>
  <c r="DL12" i="16"/>
  <c r="DL77" i="16"/>
  <c r="DL71" i="16"/>
  <c r="DL99" i="16"/>
  <c r="DL72" i="16"/>
  <c r="DL95" i="16"/>
  <c r="EH29" i="16"/>
  <c r="X97" i="16"/>
  <c r="DO43" i="16"/>
  <c r="DO77" i="16"/>
  <c r="DO44" i="16"/>
  <c r="DO38" i="16"/>
  <c r="DO69" i="16"/>
  <c r="DO14" i="16"/>
  <c r="DO24" i="16"/>
  <c r="FD88" i="16"/>
  <c r="FD23" i="16"/>
  <c r="FD87" i="16"/>
  <c r="FD79" i="16"/>
  <c r="FD12" i="16"/>
  <c r="FD84" i="16"/>
  <c r="FD75" i="16"/>
  <c r="FD48" i="16"/>
  <c r="AD12" i="16"/>
  <c r="DH49" i="16"/>
  <c r="DH75" i="16"/>
  <c r="DH74" i="16"/>
  <c r="DH23" i="16"/>
  <c r="DH98" i="16"/>
  <c r="DH69" i="16"/>
  <c r="DH39" i="16"/>
  <c r="EC94" i="16"/>
  <c r="FE81" i="16"/>
  <c r="FE38" i="16"/>
  <c r="FE49" i="16"/>
  <c r="FE77" i="16"/>
  <c r="FE15" i="16"/>
  <c r="FE22" i="16"/>
  <c r="FE34" i="16"/>
  <c r="FG90" i="16"/>
  <c r="FG75" i="16"/>
  <c r="FG12" i="16"/>
  <c r="FG71" i="16"/>
  <c r="FG99" i="16"/>
  <c r="FG45" i="16"/>
  <c r="FG59" i="16"/>
  <c r="FG21" i="16"/>
  <c r="EQ87" i="16"/>
  <c r="EQ23" i="16"/>
  <c r="EQ21" i="16"/>
  <c r="EQ73" i="16"/>
  <c r="EQ41" i="16"/>
  <c r="EQ47" i="16"/>
  <c r="EQ95" i="16"/>
  <c r="ED80" i="16"/>
  <c r="DF21" i="16"/>
  <c r="DF80" i="16"/>
  <c r="DF39" i="16"/>
  <c r="DF70" i="16"/>
  <c r="DF45" i="16"/>
  <c r="DF88" i="16"/>
  <c r="DF78" i="16"/>
  <c r="DF47" i="16"/>
  <c r="DF93" i="16"/>
  <c r="DF24" i="16"/>
  <c r="CJ64" i="16"/>
  <c r="CJ54" i="16"/>
  <c r="DG89" i="16"/>
  <c r="DG77" i="16"/>
  <c r="DG14" i="16"/>
  <c r="DG87" i="16"/>
  <c r="DO81" i="16"/>
  <c r="FS95" i="16"/>
  <c r="FS93" i="16"/>
  <c r="FS73" i="16"/>
  <c r="FS16" i="16"/>
  <c r="O81" i="16"/>
  <c r="O48" i="16"/>
  <c r="O75" i="16"/>
  <c r="O95" i="16"/>
  <c r="O33" i="16"/>
  <c r="O94" i="16"/>
  <c r="O59" i="16"/>
  <c r="O73" i="16"/>
  <c r="O34" i="16"/>
  <c r="O89" i="16"/>
  <c r="BJ62" i="16"/>
  <c r="CQ51" i="16"/>
  <c r="R49" i="16" l="1"/>
  <c r="EQ59" i="16"/>
  <c r="CH55" i="16"/>
  <c r="FK39" i="16"/>
  <c r="FD65" i="16"/>
  <c r="FD59" i="16"/>
  <c r="FH30" i="16"/>
  <c r="FH81" i="16"/>
  <c r="EA41" i="16"/>
  <c r="R15" i="16"/>
  <c r="DO59" i="16"/>
  <c r="FH29" i="16"/>
  <c r="DL28" i="16"/>
  <c r="DO48" i="16"/>
  <c r="FH69" i="16"/>
  <c r="EJ38" i="16"/>
  <c r="EM34" i="16"/>
  <c r="EM75" i="16"/>
  <c r="BP62" i="16"/>
  <c r="EJ24" i="16"/>
  <c r="EM73" i="16"/>
  <c r="W81" i="16"/>
  <c r="W70" i="16"/>
  <c r="EY15" i="16"/>
  <c r="FO84" i="16"/>
  <c r="EG15" i="16"/>
  <c r="EM28" i="16"/>
  <c r="W48" i="16"/>
  <c r="AE71" i="16"/>
  <c r="FO24" i="16"/>
  <c r="EJ76" i="16"/>
  <c r="EM27" i="16"/>
  <c r="W93" i="16"/>
  <c r="T15" i="16"/>
  <c r="W75" i="16"/>
  <c r="FO93" i="16"/>
  <c r="EJ73" i="16"/>
  <c r="DW33" i="16"/>
  <c r="FW34" i="16"/>
  <c r="FS83" i="16"/>
  <c r="BW61" i="16"/>
  <c r="FW22" i="16"/>
  <c r="EA38" i="16"/>
  <c r="EA84" i="16"/>
  <c r="CQ52" i="16"/>
  <c r="FW29" i="16"/>
  <c r="EA16" i="16"/>
  <c r="AA93" i="16"/>
  <c r="CU53" i="16"/>
  <c r="CU60" i="16"/>
  <c r="FK15" i="16"/>
  <c r="AI79" i="16"/>
  <c r="CE64" i="16"/>
  <c r="AI74" i="16"/>
  <c r="T70" i="16"/>
  <c r="CY51" i="16"/>
  <c r="FO47" i="16"/>
  <c r="AE79" i="16"/>
  <c r="AE77" i="16"/>
  <c r="DW44" i="16"/>
  <c r="S50" i="16"/>
  <c r="S49" i="16"/>
  <c r="EU42" i="16"/>
  <c r="DW38" i="16"/>
  <c r="DS77" i="16"/>
  <c r="AA69" i="16"/>
  <c r="DS49" i="16"/>
  <c r="EU16" i="16"/>
  <c r="AA70" i="16"/>
  <c r="EU29" i="16"/>
  <c r="DS93" i="16"/>
  <c r="W86" i="16"/>
  <c r="FO87" i="16"/>
  <c r="T48" i="16"/>
  <c r="T38" i="16"/>
  <c r="W33" i="16"/>
  <c r="AA23" i="16"/>
  <c r="W22" i="16"/>
  <c r="FK69" i="16"/>
  <c r="EM35" i="16"/>
  <c r="DO45" i="16"/>
  <c r="FK75" i="16"/>
  <c r="AA22" i="16"/>
  <c r="AA48" i="16"/>
  <c r="FH23" i="16"/>
  <c r="FS42" i="16"/>
  <c r="AA84" i="16"/>
  <c r="DS87" i="16"/>
  <c r="T93" i="16"/>
  <c r="FH73" i="16"/>
  <c r="FK86" i="16"/>
  <c r="FO81" i="16"/>
  <c r="EY16" i="16"/>
  <c r="EY44" i="16"/>
  <c r="EY33" i="16"/>
  <c r="EY93" i="16"/>
  <c r="EY41" i="16"/>
  <c r="EU88" i="16"/>
  <c r="EY43" i="16"/>
  <c r="BP51" i="16"/>
  <c r="DS91" i="16"/>
  <c r="FK13" i="16"/>
  <c r="W13" i="16"/>
  <c r="DL92" i="16"/>
  <c r="EJ91" i="16"/>
  <c r="BP65" i="16"/>
  <c r="EQ91" i="16"/>
  <c r="CY65" i="16"/>
  <c r="DL34" i="16"/>
  <c r="DL37" i="16"/>
  <c r="FW39" i="16"/>
  <c r="FS15" i="16"/>
  <c r="DS16" i="16"/>
  <c r="DL89" i="16"/>
  <c r="FW89" i="16"/>
  <c r="FH35" i="16"/>
  <c r="CH57" i="16"/>
  <c r="EA43" i="16"/>
  <c r="DO15" i="16"/>
  <c r="DL29" i="16"/>
  <c r="T23" i="16"/>
  <c r="EJ41" i="16"/>
  <c r="EY28" i="16"/>
  <c r="EM89" i="16"/>
  <c r="EM16" i="16"/>
  <c r="EM43" i="16"/>
  <c r="CA50" i="16"/>
  <c r="EM59" i="16"/>
  <c r="W59" i="16"/>
  <c r="EJ39" i="16"/>
  <c r="EJ75" i="16"/>
  <c r="EM37" i="16"/>
  <c r="FO78" i="16"/>
  <c r="EJ22" i="16"/>
  <c r="EM46" i="16"/>
  <c r="AE27" i="16"/>
  <c r="FO76" i="16"/>
  <c r="EJ77" i="16"/>
  <c r="EJ14" i="16"/>
  <c r="EJ88" i="16"/>
  <c r="EM80" i="16"/>
  <c r="EJ93" i="16"/>
  <c r="EA46" i="16"/>
  <c r="FW88" i="16"/>
  <c r="EA76" i="16"/>
  <c r="DW15" i="16"/>
  <c r="FW14" i="16"/>
  <c r="CQ61" i="16"/>
  <c r="DW77" i="16"/>
  <c r="EA86" i="16"/>
  <c r="EA37" i="16"/>
  <c r="FW49" i="16"/>
  <c r="FS59" i="16"/>
  <c r="EA93" i="16"/>
  <c r="FW72" i="16"/>
  <c r="FW15" i="16"/>
  <c r="EU34" i="16"/>
  <c r="EU39" i="16"/>
  <c r="CU62" i="16"/>
  <c r="AI85" i="16"/>
  <c r="AI83" i="16"/>
  <c r="T46" i="16"/>
  <c r="AI22" i="16"/>
  <c r="T89" i="16"/>
  <c r="AI44" i="16"/>
  <c r="AI14" i="16"/>
  <c r="AI81" i="16"/>
  <c r="FO90" i="16"/>
  <c r="AE39" i="16"/>
  <c r="AE45" i="16"/>
  <c r="CH56" i="16"/>
  <c r="DW42" i="16"/>
  <c r="EU14" i="16"/>
  <c r="EU87" i="16"/>
  <c r="AA14" i="16"/>
  <c r="DW30" i="16"/>
  <c r="FS33" i="16"/>
  <c r="DS70" i="16"/>
  <c r="EU46" i="16"/>
  <c r="AA45" i="16"/>
  <c r="DS85" i="16"/>
  <c r="EU90" i="16"/>
  <c r="W30" i="16"/>
  <c r="FO48" i="16"/>
  <c r="FH28" i="16"/>
  <c r="FO73" i="16"/>
  <c r="AA44" i="16"/>
  <c r="AA24" i="16"/>
  <c r="FS46" i="16"/>
  <c r="DO28" i="16"/>
  <c r="FS90" i="16"/>
  <c r="EU72" i="16"/>
  <c r="FK89" i="16"/>
  <c r="AA78" i="16"/>
  <c r="DS83" i="16"/>
  <c r="DO27" i="16"/>
  <c r="CU50" i="16"/>
  <c r="AI45" i="16"/>
  <c r="AA85" i="16"/>
  <c r="DW35" i="16"/>
  <c r="FH45" i="16"/>
  <c r="T78" i="16"/>
  <c r="DW45" i="16"/>
  <c r="DS30" i="16"/>
  <c r="FB82" i="16"/>
  <c r="CE63" i="16"/>
  <c r="DS78" i="16"/>
  <c r="FH89" i="16"/>
  <c r="DW48" i="16"/>
  <c r="AI27" i="16"/>
  <c r="DO89" i="16"/>
  <c r="EY46" i="16"/>
  <c r="EY22" i="16"/>
  <c r="FH22" i="16"/>
  <c r="DL33" i="16"/>
  <c r="BS52" i="16"/>
  <c r="AE92" i="16"/>
  <c r="EU92" i="16"/>
  <c r="EQ92" i="16"/>
  <c r="DL91" i="16"/>
  <c r="FW91" i="16"/>
  <c r="T91" i="16"/>
  <c r="AI91" i="16"/>
  <c r="DW91" i="16"/>
  <c r="EA91" i="16"/>
  <c r="EA15" i="16"/>
  <c r="DL93" i="16"/>
  <c r="FK21" i="16"/>
  <c r="DS80" i="16"/>
  <c r="FK44" i="16"/>
  <c r="DO29" i="16"/>
  <c r="DL39" i="16"/>
  <c r="FH72" i="16"/>
  <c r="EA78" i="16"/>
  <c r="EQ15" i="16"/>
  <c r="DL83" i="16"/>
  <c r="DL16" i="16"/>
  <c r="EY90" i="16"/>
  <c r="EM78" i="16"/>
  <c r="EM74" i="16"/>
  <c r="EM86" i="16"/>
  <c r="W85" i="16"/>
  <c r="BP52" i="16"/>
  <c r="T41" i="16"/>
  <c r="AE41" i="16"/>
  <c r="FO22" i="16"/>
  <c r="EJ34" i="16"/>
  <c r="EJ90" i="16"/>
  <c r="T71" i="16"/>
  <c r="FO28" i="16"/>
  <c r="EJ70" i="16"/>
  <c r="EJ49" i="16"/>
  <c r="W90" i="16"/>
  <c r="EY47" i="16"/>
  <c r="T30" i="16"/>
  <c r="AE73" i="16"/>
  <c r="FO89" i="16"/>
  <c r="EJ46" i="16"/>
  <c r="W78" i="16"/>
  <c r="N82" i="16"/>
  <c r="FO35" i="16"/>
  <c r="EJ29" i="16"/>
  <c r="FW38" i="16"/>
  <c r="DW39" i="16"/>
  <c r="EA23" i="16"/>
  <c r="FW45" i="16"/>
  <c r="FW86" i="16"/>
  <c r="AA39" i="16"/>
  <c r="DW86" i="16"/>
  <c r="EU44" i="16"/>
  <c r="DF82" i="16"/>
  <c r="AI34" i="16"/>
  <c r="AI15" i="16"/>
  <c r="T79" i="16"/>
  <c r="FK47" i="16"/>
  <c r="AI23" i="16"/>
  <c r="T65" i="16"/>
  <c r="T59" i="16"/>
  <c r="AI35" i="16"/>
  <c r="CE53" i="16"/>
  <c r="FO88" i="16"/>
  <c r="AE47" i="16"/>
  <c r="AE23" i="16"/>
  <c r="AE33" i="16"/>
  <c r="DW93" i="16"/>
  <c r="DS86" i="16"/>
  <c r="EU59" i="16"/>
  <c r="FK22" i="16"/>
  <c r="EU27" i="16"/>
  <c r="AA46" i="16"/>
  <c r="FW23" i="16"/>
  <c r="DS23" i="16"/>
  <c r="EU78" i="16"/>
  <c r="DS89" i="16"/>
  <c r="DS27" i="16"/>
  <c r="DS15" i="16"/>
  <c r="W37" i="16"/>
  <c r="EJ16" i="16"/>
  <c r="FO80" i="16"/>
  <c r="AI87" i="16"/>
  <c r="FH84" i="16"/>
  <c r="AA79" i="16"/>
  <c r="DW28" i="16"/>
  <c r="EM39" i="16"/>
  <c r="EU70" i="16"/>
  <c r="FK14" i="16"/>
  <c r="DW79" i="16"/>
  <c r="DO87" i="16"/>
  <c r="FH59" i="16"/>
  <c r="CU64" i="16"/>
  <c r="FK48" i="16"/>
  <c r="AA28" i="16"/>
  <c r="DO79" i="16"/>
  <c r="AA42" i="16"/>
  <c r="T39" i="16"/>
  <c r="DW69" i="16"/>
  <c r="FK38" i="16"/>
  <c r="CQ64" i="16"/>
  <c r="DS72" i="16"/>
  <c r="FK37" i="16"/>
  <c r="W76" i="16"/>
  <c r="AI78" i="16"/>
  <c r="AI73" i="16"/>
  <c r="AI30" i="16"/>
  <c r="DW27" i="16"/>
  <c r="DS90" i="16"/>
  <c r="DW49" i="16"/>
  <c r="DL44" i="16"/>
  <c r="EQ81" i="16"/>
  <c r="DL74" i="16"/>
  <c r="AI39" i="16"/>
  <c r="AA92" i="16"/>
  <c r="EA92" i="16"/>
  <c r="FW92" i="16"/>
  <c r="AE13" i="16"/>
  <c r="EM13" i="16"/>
  <c r="BW65" i="16"/>
  <c r="CU65" i="16"/>
  <c r="FH91" i="16"/>
  <c r="DL47" i="16"/>
  <c r="DL73" i="16"/>
  <c r="DC52" i="16"/>
  <c r="EA34" i="16"/>
  <c r="FW30" i="16"/>
  <c r="CN51" i="16"/>
  <c r="FH38" i="16"/>
  <c r="FH76" i="16"/>
  <c r="O15" i="16"/>
  <c r="FH16" i="16"/>
  <c r="DO93" i="16"/>
  <c r="CN63" i="16"/>
  <c r="DL80" i="16"/>
  <c r="EM88" i="16"/>
  <c r="EJ79" i="16"/>
  <c r="EY84" i="16"/>
  <c r="EM29" i="16"/>
  <c r="EM70" i="16"/>
  <c r="EM90" i="16"/>
  <c r="CA52" i="16"/>
  <c r="EJ74" i="16"/>
  <c r="W89" i="16"/>
  <c r="W71" i="16"/>
  <c r="EY48" i="16"/>
  <c r="FO29" i="16"/>
  <c r="FO23" i="16"/>
  <c r="EJ43" i="16"/>
  <c r="EJ72" i="16"/>
  <c r="EM76" i="16"/>
  <c r="EY37" i="16"/>
  <c r="EM45" i="16"/>
  <c r="W49" i="16"/>
  <c r="EY78" i="16"/>
  <c r="FO43" i="16"/>
  <c r="EM24" i="16"/>
  <c r="W29" i="16"/>
  <c r="FO30" i="16"/>
  <c r="EJ86" i="16"/>
  <c r="EA73" i="16"/>
  <c r="BW60" i="16"/>
  <c r="FW27" i="16"/>
  <c r="EA44" i="16"/>
  <c r="FW90" i="16"/>
  <c r="CQ50" i="16"/>
  <c r="FW84" i="16"/>
  <c r="EA21" i="16"/>
  <c r="FW83" i="16"/>
  <c r="EA90" i="16"/>
  <c r="AA47" i="16"/>
  <c r="FW21" i="16"/>
  <c r="DC61" i="16"/>
  <c r="BS50" i="16"/>
  <c r="BS53" i="16"/>
  <c r="FK77" i="16"/>
  <c r="AI84" i="16"/>
  <c r="AI33" i="16"/>
  <c r="FK71" i="16"/>
  <c r="AI93" i="16"/>
  <c r="FK78" i="16"/>
  <c r="AI24" i="16"/>
  <c r="AI28" i="16"/>
  <c r="CA62" i="16"/>
  <c r="CY63" i="16"/>
  <c r="FO39" i="16"/>
  <c r="AE74" i="16"/>
  <c r="AE90" i="16"/>
  <c r="FO33" i="16"/>
  <c r="CQ63" i="16"/>
  <c r="DS29" i="16"/>
  <c r="EU37" i="16"/>
  <c r="DC51" i="16"/>
  <c r="AA77" i="16"/>
  <c r="FS35" i="16"/>
  <c r="DS75" i="16"/>
  <c r="EU84" i="16"/>
  <c r="DS22" i="16"/>
  <c r="EU80" i="16"/>
  <c r="CU63" i="16"/>
  <c r="DW73" i="16"/>
  <c r="EU38" i="16"/>
  <c r="DS79" i="16"/>
  <c r="CY61" i="16"/>
  <c r="T80" i="16"/>
  <c r="AI46" i="16"/>
  <c r="FH90" i="16"/>
  <c r="T72" i="16"/>
  <c r="DS46" i="16"/>
  <c r="W80" i="16"/>
  <c r="FK34" i="16"/>
  <c r="FK29" i="16"/>
  <c r="DW43" i="16"/>
  <c r="EU73" i="16"/>
  <c r="FK46" i="16"/>
  <c r="FH27" i="16"/>
  <c r="AA16" i="16"/>
  <c r="FW48" i="16"/>
  <c r="FK74" i="16"/>
  <c r="DO70" i="16"/>
  <c r="FK42" i="16"/>
  <c r="FH79" i="16"/>
  <c r="FH75" i="16"/>
  <c r="EY89" i="16"/>
  <c r="EY80" i="16"/>
  <c r="EY45" i="16"/>
  <c r="DL42" i="16"/>
  <c r="AE72" i="16"/>
  <c r="BP64" i="16"/>
  <c r="BS63" i="16"/>
  <c r="CE52" i="16"/>
  <c r="DW46" i="16"/>
  <c r="FK81" i="16"/>
  <c r="FO92" i="16"/>
  <c r="CE65" i="16"/>
  <c r="BS65" i="16"/>
  <c r="EA48" i="16"/>
  <c r="FH71" i="16"/>
  <c r="EM42" i="16"/>
  <c r="W42" i="16"/>
  <c r="EJ15" i="16"/>
  <c r="W35" i="16"/>
  <c r="AE15" i="16"/>
  <c r="EJ89" i="16"/>
  <c r="W34" i="16"/>
  <c r="AE21" i="16"/>
  <c r="EJ83" i="16"/>
  <c r="EJ27" i="16"/>
  <c r="EM69" i="16"/>
  <c r="FO72" i="16"/>
  <c r="EJ65" i="16"/>
  <c r="EJ59" i="16"/>
  <c r="FW43" i="16"/>
  <c r="EA77" i="16"/>
  <c r="FW93" i="16"/>
  <c r="EA35" i="16"/>
  <c r="EA39" i="16"/>
  <c r="CQ54" i="16"/>
  <c r="FW71" i="16"/>
  <c r="FS28" i="16"/>
  <c r="EA71" i="16"/>
  <c r="EA75" i="16"/>
  <c r="FS24" i="16"/>
  <c r="DC63" i="16"/>
  <c r="DL49" i="16"/>
  <c r="FK41" i="16"/>
  <c r="AI89" i="16"/>
  <c r="T69" i="16"/>
  <c r="FK23" i="16"/>
  <c r="AI88" i="16"/>
  <c r="FK90" i="16"/>
  <c r="AI42" i="16"/>
  <c r="AI48" i="16"/>
  <c r="T14" i="16"/>
  <c r="CA60" i="16"/>
  <c r="EJ71" i="16"/>
  <c r="AE80" i="16"/>
  <c r="AE48" i="16"/>
  <c r="AE84" i="16"/>
  <c r="AE44" i="16"/>
  <c r="AE38" i="16"/>
  <c r="AE88" i="16"/>
  <c r="DW89" i="16"/>
  <c r="FS79" i="16"/>
  <c r="DS34" i="16"/>
  <c r="AA29" i="16"/>
  <c r="DS81" i="16"/>
  <c r="EU28" i="16"/>
  <c r="DS42" i="16"/>
  <c r="CU54" i="16"/>
  <c r="EU49" i="16"/>
  <c r="DS38" i="16"/>
  <c r="EM93" i="16"/>
  <c r="T43" i="16"/>
  <c r="DW41" i="16"/>
  <c r="EU23" i="16"/>
  <c r="FW44" i="16"/>
  <c r="DS59" i="16"/>
  <c r="DS73" i="16"/>
  <c r="BJ57" i="16"/>
  <c r="DC60" i="16"/>
  <c r="FK35" i="16"/>
  <c r="EU41" i="16"/>
  <c r="FH24" i="16"/>
  <c r="FW37" i="16"/>
  <c r="DS47" i="16"/>
  <c r="FH15" i="16"/>
  <c r="DW78" i="16"/>
  <c r="DO80" i="16"/>
  <c r="EY79" i="16"/>
  <c r="EY83" i="16"/>
  <c r="EY65" i="16"/>
  <c r="EY59" i="16"/>
  <c r="EQ84" i="16"/>
  <c r="CA63" i="16"/>
  <c r="BP61" i="16"/>
  <c r="DS76" i="16"/>
  <c r="EQ38" i="16"/>
  <c r="FH41" i="16"/>
  <c r="EQ13" i="16"/>
  <c r="DL13" i="16"/>
  <c r="DO13" i="16"/>
  <c r="T13" i="16"/>
  <c r="EY13" i="16"/>
  <c r="DO91" i="16"/>
  <c r="FS91" i="16"/>
  <c r="FO91" i="16"/>
  <c r="EM91" i="16"/>
  <c r="CN60" i="16"/>
  <c r="CN62" i="16"/>
  <c r="EM47" i="16"/>
  <c r="FO42" i="16"/>
  <c r="EJ28" i="16"/>
  <c r="EM33" i="16"/>
  <c r="EM81" i="16"/>
  <c r="EM22" i="16"/>
  <c r="EJ80" i="16"/>
  <c r="W72" i="16"/>
  <c r="EJ84" i="16"/>
  <c r="EJ23" i="16"/>
  <c r="CY50" i="16"/>
  <c r="EJ21" i="16"/>
  <c r="W23" i="16"/>
  <c r="FO79" i="16"/>
  <c r="EJ78" i="16"/>
  <c r="EM72" i="16"/>
  <c r="W74" i="16"/>
  <c r="N54" i="16"/>
  <c r="N49" i="16"/>
  <c r="FO45" i="16"/>
  <c r="FO34" i="16"/>
  <c r="EJ42" i="16"/>
  <c r="EA47" i="16"/>
  <c r="FW74" i="16"/>
  <c r="EA65" i="16"/>
  <c r="EA59" i="16"/>
  <c r="FW35" i="16"/>
  <c r="EA33" i="16"/>
  <c r="EA27" i="16"/>
  <c r="EA42" i="16"/>
  <c r="EA89" i="16"/>
  <c r="AA59" i="16"/>
  <c r="DW37" i="16"/>
  <c r="FW33" i="16"/>
  <c r="DF65" i="16"/>
  <c r="DF59" i="16"/>
  <c r="DC62" i="16"/>
  <c r="FK27" i="16"/>
  <c r="AI49" i="16"/>
  <c r="FK93" i="16"/>
  <c r="AI21" i="16"/>
  <c r="EM44" i="16"/>
  <c r="T44" i="16"/>
  <c r="AI16" i="16"/>
  <c r="AI43" i="16"/>
  <c r="T76" i="16"/>
  <c r="AE76" i="16"/>
  <c r="AE43" i="16"/>
  <c r="AE37" i="16"/>
  <c r="CY64" i="16"/>
  <c r="DW59" i="16"/>
  <c r="DS84" i="16"/>
  <c r="DW80" i="16"/>
  <c r="EQ76" i="16"/>
  <c r="EU71" i="16"/>
  <c r="DW14" i="16"/>
  <c r="DS71" i="16"/>
  <c r="AA88" i="16"/>
  <c r="DS24" i="16"/>
  <c r="DS69" i="16"/>
  <c r="T27" i="16"/>
  <c r="W39" i="16"/>
  <c r="FO86" i="16"/>
  <c r="DW74" i="16"/>
  <c r="EU79" i="16"/>
  <c r="EU69" i="16"/>
  <c r="AI80" i="16"/>
  <c r="EM84" i="16"/>
  <c r="BJ58" i="16"/>
  <c r="FK59" i="16"/>
  <c r="CE60" i="16"/>
  <c r="EU43" i="16"/>
  <c r="FH93" i="16"/>
  <c r="FH46" i="16"/>
  <c r="EM38" i="16"/>
  <c r="DS44" i="16"/>
  <c r="AA89" i="16"/>
  <c r="DS33" i="16"/>
  <c r="AA37" i="16"/>
  <c r="BP60" i="16"/>
  <c r="BJ56" i="16"/>
  <c r="EY34" i="16"/>
  <c r="BW64" i="16"/>
  <c r="CY60" i="16"/>
  <c r="DC53" i="16"/>
  <c r="EY81" i="16"/>
  <c r="AI92" i="16"/>
  <c r="FW13" i="16"/>
  <c r="EU91" i="16"/>
  <c r="AE81" i="16"/>
  <c r="EY91" i="16"/>
  <c r="CA65" i="16"/>
  <c r="DL21" i="16"/>
  <c r="DL15" i="16"/>
  <c r="FW47" i="16"/>
  <c r="FH88" i="16"/>
  <c r="EA88" i="16"/>
  <c r="CN64" i="16"/>
  <c r="DL76" i="16"/>
  <c r="FO15" i="16"/>
  <c r="EM30" i="16"/>
  <c r="EJ44" i="16"/>
  <c r="EJ85" i="16"/>
  <c r="CY54" i="16"/>
  <c r="EJ47" i="16"/>
  <c r="EM71" i="16"/>
  <c r="W69" i="16"/>
  <c r="EJ87" i="16"/>
  <c r="EJ30" i="16"/>
  <c r="AE87" i="16"/>
  <c r="FO38" i="16"/>
  <c r="EJ69" i="16"/>
  <c r="R60" i="16"/>
  <c r="R59" i="16"/>
  <c r="FW65" i="16"/>
  <c r="FW59" i="16"/>
  <c r="CH58" i="16"/>
  <c r="FW77" i="16"/>
  <c r="EA83" i="16"/>
  <c r="FS22" i="16"/>
  <c r="CQ53" i="16"/>
  <c r="EA49" i="16"/>
  <c r="FW42" i="16"/>
  <c r="AA43" i="16"/>
  <c r="DW23" i="16"/>
  <c r="DL24" i="16"/>
  <c r="EE65" i="16"/>
  <c r="EE59" i="16"/>
  <c r="FK84" i="16"/>
  <c r="FK43" i="16"/>
  <c r="AI47" i="16"/>
  <c r="AI29" i="16"/>
  <c r="W46" i="16"/>
  <c r="AI77" i="16"/>
  <c r="CE62" i="16"/>
  <c r="AI59" i="16"/>
  <c r="T42" i="16"/>
  <c r="T86" i="16"/>
  <c r="AE34" i="16"/>
  <c r="AE49" i="16"/>
  <c r="AE14" i="16"/>
  <c r="AE42" i="16"/>
  <c r="AE28" i="16"/>
  <c r="CY53" i="16"/>
  <c r="AA30" i="16"/>
  <c r="AA86" i="16"/>
  <c r="DW72" i="16"/>
  <c r="FS80" i="16"/>
  <c r="EU74" i="16"/>
  <c r="AA74" i="16"/>
  <c r="EQ77" i="16"/>
  <c r="FO70" i="16"/>
  <c r="DW81" i="16"/>
  <c r="EU21" i="16"/>
  <c r="CE61" i="16"/>
  <c r="W88" i="16"/>
  <c r="AA34" i="16"/>
  <c r="AI41" i="16"/>
  <c r="W47" i="16"/>
  <c r="FK73" i="16"/>
  <c r="EU35" i="16"/>
  <c r="W45" i="16"/>
  <c r="DS88" i="16"/>
  <c r="AA35" i="16"/>
  <c r="EA28" i="16"/>
  <c r="AI75" i="16"/>
  <c r="T77" i="16"/>
  <c r="AA73" i="16"/>
  <c r="DO47" i="16"/>
  <c r="T90" i="16"/>
  <c r="EY27" i="16"/>
  <c r="EY88" i="16"/>
  <c r="DO84" i="16"/>
  <c r="T22" i="16"/>
  <c r="CU61" i="16"/>
  <c r="EM92" i="16"/>
  <c r="T92" i="16"/>
  <c r="DS13" i="16"/>
  <c r="EA13" i="16"/>
  <c r="AA13" i="16"/>
  <c r="FK91" i="16"/>
  <c r="CQ65" i="16"/>
  <c r="EA22" i="16"/>
  <c r="ED65" i="16"/>
  <c r="ED59" i="16"/>
  <c r="AA49" i="16"/>
  <c r="DL59" i="16"/>
  <c r="EA74" i="16"/>
  <c r="DL46" i="16"/>
  <c r="FO59" i="16"/>
  <c r="P49" i="16"/>
  <c r="EJ37" i="16"/>
  <c r="EM15" i="16"/>
  <c r="FO44" i="16"/>
  <c r="EM21" i="16"/>
  <c r="W79" i="16"/>
  <c r="EJ48" i="16"/>
  <c r="CY52" i="16"/>
  <c r="FO74" i="16"/>
  <c r="EJ33" i="16"/>
  <c r="EM41" i="16"/>
  <c r="BP50" i="16"/>
  <c r="FO27" i="16"/>
  <c r="EJ45" i="16"/>
  <c r="W77" i="16"/>
  <c r="FO85" i="16"/>
  <c r="EJ35" i="16"/>
  <c r="FW69" i="16"/>
  <c r="EA24" i="16"/>
  <c r="BJ55" i="16"/>
  <c r="FW80" i="16"/>
  <c r="BW63" i="16"/>
  <c r="FW78" i="16"/>
  <c r="FS27" i="16"/>
  <c r="EA14" i="16"/>
  <c r="FS69" i="16"/>
  <c r="EA72" i="16"/>
  <c r="CQ62" i="16"/>
  <c r="EA80" i="16"/>
  <c r="AA90" i="16"/>
  <c r="BS54" i="16"/>
  <c r="FC65" i="16"/>
  <c r="FC59" i="16"/>
  <c r="BS51" i="16"/>
  <c r="FK85" i="16"/>
  <c r="FK70" i="16"/>
  <c r="AI76" i="16"/>
  <c r="T28" i="16"/>
  <c r="T21" i="16"/>
  <c r="AE89" i="16"/>
  <c r="AE46" i="16"/>
  <c r="AE75" i="16"/>
  <c r="AE70" i="16"/>
  <c r="DW71" i="16"/>
  <c r="EU15" i="16"/>
  <c r="EA70" i="16"/>
  <c r="DW22" i="16"/>
  <c r="AA71" i="16"/>
  <c r="DW47" i="16"/>
  <c r="AA41" i="16"/>
  <c r="DW83" i="16"/>
  <c r="EQ22" i="16"/>
  <c r="W84" i="16"/>
  <c r="W87" i="16"/>
  <c r="W41" i="16"/>
  <c r="AA15" i="16"/>
  <c r="W15" i="16"/>
  <c r="AA83" i="16"/>
  <c r="DL90" i="16"/>
  <c r="AI71" i="16"/>
  <c r="W38" i="16"/>
  <c r="W28" i="16"/>
  <c r="FS45" i="16"/>
  <c r="FW81" i="16"/>
  <c r="DW87" i="16"/>
  <c r="AI37" i="16"/>
  <c r="EU48" i="16"/>
  <c r="FK49" i="16"/>
  <c r="AI70" i="16"/>
  <c r="DS37" i="16"/>
  <c r="EY71" i="16"/>
  <c r="EY39" i="16"/>
  <c r="EY42" i="16"/>
  <c r="DL85" i="16"/>
  <c r="BW50" i="16"/>
  <c r="CQ60" i="16"/>
  <c r="EM23" i="16"/>
  <c r="EU86" i="16"/>
  <c r="FK92" i="16"/>
  <c r="FH92" i="16"/>
  <c r="AI13" i="16"/>
  <c r="DW13" i="16"/>
  <c r="EU13" i="16"/>
  <c r="EJ13" i="16"/>
  <c r="FO13" i="16"/>
  <c r="DS92" i="16"/>
  <c r="S65" i="16"/>
  <c r="P65" i="16"/>
  <c r="DH65" i="16"/>
  <c r="EI65" i="16"/>
  <c r="AE65" i="16"/>
  <c r="FG65" i="16"/>
  <c r="FF65" i="16"/>
  <c r="FE65" i="16"/>
  <c r="DI65" i="16"/>
  <c r="FB65" i="16"/>
  <c r="EH65" i="16"/>
  <c r="DK65" i="16"/>
  <c r="DG65" i="16"/>
  <c r="EG65" i="16"/>
  <c r="R65" i="16"/>
  <c r="O65" i="16"/>
  <c r="EF65" i="16"/>
  <c r="DJ65" i="16"/>
  <c r="Q65" i="16"/>
  <c r="N65" i="16"/>
  <c r="N64" i="16"/>
  <c r="DI51" i="16"/>
  <c r="DI54" i="16"/>
  <c r="FC61" i="16"/>
  <c r="FE62" i="16"/>
  <c r="FD60" i="16"/>
  <c r="FD52" i="16"/>
  <c r="FG52" i="16"/>
  <c r="FB63" i="16"/>
  <c r="FB53" i="16"/>
  <c r="FC53" i="16"/>
  <c r="EG62" i="16"/>
  <c r="EG51" i="16"/>
  <c r="DI52" i="16"/>
  <c r="DI53" i="16"/>
  <c r="EE50" i="16"/>
  <c r="EF63" i="16"/>
  <c r="DI50" i="16"/>
  <c r="DG60" i="16"/>
  <c r="DK53" i="16"/>
  <c r="DH52" i="16"/>
  <c r="DI64" i="16"/>
  <c r="DF64" i="16"/>
  <c r="N63" i="16"/>
  <c r="N60" i="16"/>
  <c r="DK54" i="16"/>
  <c r="N62" i="16"/>
  <c r="EG50" i="16"/>
  <c r="O53" i="16"/>
  <c r="O54" i="16"/>
  <c r="O51" i="16"/>
  <c r="O52" i="16"/>
  <c r="O50" i="16"/>
  <c r="EG52" i="16"/>
  <c r="EG53" i="16"/>
  <c r="EG54" i="16"/>
  <c r="DJ60" i="16"/>
  <c r="DJ61" i="16"/>
  <c r="N61" i="16"/>
  <c r="Q62" i="16"/>
  <c r="S51" i="16"/>
  <c r="S53" i="16"/>
  <c r="AI54" i="16"/>
  <c r="S54" i="16"/>
  <c r="S52" i="16"/>
  <c r="DW50" i="16"/>
  <c r="R62" i="16"/>
  <c r="R64" i="16"/>
  <c r="R61" i="16"/>
  <c r="EE63" i="16"/>
  <c r="DK61" i="16"/>
  <c r="EE64" i="16"/>
  <c r="FF64" i="16"/>
  <c r="FF61" i="16"/>
  <c r="FC52" i="16"/>
  <c r="FD61" i="16"/>
  <c r="Q50" i="16"/>
  <c r="DF63" i="16"/>
  <c r="DF60" i="16"/>
  <c r="DF62" i="16"/>
  <c r="DF61" i="16"/>
  <c r="Q60" i="16"/>
  <c r="FF53" i="16"/>
  <c r="FF51" i="16"/>
  <c r="DK64" i="16"/>
  <c r="FF54" i="16"/>
  <c r="FF52" i="16"/>
  <c r="DK60" i="16"/>
  <c r="FF50" i="16"/>
  <c r="DK62" i="16"/>
  <c r="Q51" i="16"/>
  <c r="Q53" i="16"/>
  <c r="Q54" i="16"/>
  <c r="Q52" i="16"/>
  <c r="N50" i="16"/>
  <c r="N51" i="16"/>
  <c r="W53" i="16"/>
  <c r="FB62" i="16"/>
  <c r="DG53" i="16"/>
  <c r="DG50" i="16"/>
  <c r="EH50" i="16"/>
  <c r="DL63" i="16"/>
  <c r="EH53" i="16"/>
  <c r="DJ51" i="16"/>
  <c r="EA60" i="16"/>
  <c r="FC50" i="16"/>
  <c r="S60" i="16"/>
  <c r="DJ52" i="16"/>
  <c r="S63" i="16"/>
  <c r="S64" i="16"/>
  <c r="FC54" i="16"/>
  <c r="DJ54" i="16"/>
  <c r="FC51" i="16"/>
  <c r="S61" i="16"/>
  <c r="S62" i="16"/>
  <c r="DJ50" i="16"/>
  <c r="DJ53" i="16"/>
  <c r="EG61" i="16"/>
  <c r="DK63" i="16"/>
  <c r="FB64" i="16"/>
  <c r="EE54" i="16"/>
  <c r="DG62" i="16"/>
  <c r="Q64" i="16"/>
  <c r="DK52" i="16"/>
  <c r="FK62" i="16"/>
  <c r="FK52" i="16"/>
  <c r="DL50" i="16"/>
  <c r="DK51" i="16"/>
  <c r="FK60" i="16"/>
  <c r="FC64" i="16"/>
  <c r="Q63" i="16"/>
  <c r="FC62" i="16"/>
  <c r="Q61" i="16"/>
  <c r="DL52" i="16"/>
  <c r="FK63" i="16"/>
  <c r="FK61" i="16"/>
  <c r="DI60" i="16"/>
  <c r="P63" i="16"/>
  <c r="FK51" i="16"/>
  <c r="EE60" i="16"/>
  <c r="EH64" i="16"/>
  <c r="AA52" i="16"/>
  <c r="EH52" i="16"/>
  <c r="FD54" i="16"/>
  <c r="DH51" i="16"/>
  <c r="DG51" i="16"/>
  <c r="ED54" i="16"/>
  <c r="EF54" i="16"/>
  <c r="FF63" i="16"/>
  <c r="FF62" i="16"/>
  <c r="FG50" i="16"/>
  <c r="FF60" i="16"/>
  <c r="EU62" i="16"/>
  <c r="EU61" i="16"/>
  <c r="EH61" i="16"/>
  <c r="FD63" i="16"/>
  <c r="EH60" i="16"/>
  <c r="EG60" i="16"/>
  <c r="ED61" i="16"/>
  <c r="DO54" i="16"/>
  <c r="FS62" i="16"/>
  <c r="FB61" i="16"/>
  <c r="FB60" i="16"/>
  <c r="EI51" i="16"/>
  <c r="DJ63" i="16"/>
  <c r="DH54" i="16"/>
  <c r="ED60" i="16"/>
  <c r="P54" i="16"/>
  <c r="T63" i="16"/>
  <c r="DH53" i="16"/>
  <c r="FD50" i="16"/>
  <c r="EI62" i="16"/>
  <c r="EE61" i="16"/>
  <c r="DK50" i="16"/>
  <c r="FG64" i="16"/>
  <c r="FE64" i="16"/>
  <c r="EF52" i="16"/>
  <c r="EI52" i="16"/>
  <c r="EI61" i="16"/>
  <c r="EI64" i="16"/>
  <c r="FW53" i="16"/>
  <c r="FC60" i="16"/>
  <c r="FC63" i="16"/>
  <c r="T54" i="16"/>
  <c r="DJ64" i="16"/>
  <c r="FG60" i="16"/>
  <c r="ED63" i="16"/>
  <c r="R63" i="16"/>
  <c r="EE62" i="16"/>
  <c r="DF52" i="16"/>
  <c r="FO51" i="16"/>
  <c r="EI63" i="16"/>
  <c r="DJ62" i="16"/>
  <c r="AI60" i="16"/>
  <c r="FD51" i="16"/>
  <c r="FD53" i="16"/>
  <c r="ED64" i="16"/>
  <c r="EI60" i="16"/>
  <c r="EI50" i="16"/>
  <c r="AI52" i="16"/>
  <c r="EH62" i="16"/>
  <c r="DH50" i="16"/>
  <c r="FH54" i="16"/>
  <c r="FH51" i="16"/>
  <c r="FH53" i="16"/>
  <c r="FH50" i="16"/>
  <c r="FD62" i="16"/>
  <c r="EH51" i="16"/>
  <c r="EH54" i="16"/>
  <c r="EQ54" i="16"/>
  <c r="ED62" i="16"/>
  <c r="EF61" i="16"/>
  <c r="P51" i="16"/>
  <c r="EG63" i="16"/>
  <c r="EG64" i="16"/>
  <c r="EI54" i="16"/>
  <c r="EF51" i="16"/>
  <c r="O64" i="16"/>
  <c r="FE52" i="16"/>
  <c r="FG53" i="16"/>
  <c r="P64" i="16"/>
  <c r="P61" i="16"/>
  <c r="EF50" i="16"/>
  <c r="DG64" i="16"/>
  <c r="DO52" i="16"/>
  <c r="DO50" i="16"/>
  <c r="DG52" i="16"/>
  <c r="DG54" i="16"/>
  <c r="EY50" i="16"/>
  <c r="DI62" i="16"/>
  <c r="P53" i="16"/>
  <c r="DH64" i="16"/>
  <c r="EQ63" i="16"/>
  <c r="DF50" i="16"/>
  <c r="DF51" i="16"/>
  <c r="DF53" i="16"/>
  <c r="EE52" i="16"/>
  <c r="EE53" i="16"/>
  <c r="EE51" i="16"/>
  <c r="DL60" i="16"/>
  <c r="DL61" i="16"/>
  <c r="FG63" i="16"/>
  <c r="FO61" i="16"/>
  <c r="EY52" i="16"/>
  <c r="FB54" i="16"/>
  <c r="FB51" i="16"/>
  <c r="FB50" i="16"/>
  <c r="FB52" i="16"/>
  <c r="FS54" i="16"/>
  <c r="FE53" i="16"/>
  <c r="O63" i="16"/>
  <c r="DH63" i="16"/>
  <c r="AA51" i="16"/>
  <c r="AA54" i="16"/>
  <c r="AA53" i="16"/>
  <c r="ED51" i="16"/>
  <c r="DH62" i="16"/>
  <c r="DL64" i="16"/>
  <c r="O62" i="16"/>
  <c r="EH63" i="16"/>
  <c r="EY51" i="16"/>
  <c r="EM52" i="16"/>
  <c r="EF64" i="16"/>
  <c r="W63" i="16"/>
  <c r="W61" i="16"/>
  <c r="W62" i="16"/>
  <c r="EY54" i="16"/>
  <c r="R51" i="16"/>
  <c r="R50" i="16"/>
  <c r="FE50" i="16"/>
  <c r="R54" i="16"/>
  <c r="FE54" i="16"/>
  <c r="O61" i="16"/>
  <c r="DF56" i="16"/>
  <c r="FG54" i="16"/>
  <c r="DF55" i="16"/>
  <c r="DO64" i="16"/>
  <c r="DF57" i="16"/>
  <c r="FG51" i="16"/>
  <c r="P60" i="16"/>
  <c r="DI61" i="16"/>
  <c r="P62" i="16"/>
  <c r="EF53" i="16"/>
  <c r="W50" i="16"/>
  <c r="EI53" i="16"/>
  <c r="N52" i="16"/>
  <c r="N53" i="16"/>
  <c r="N56" i="16"/>
  <c r="FS53" i="16"/>
  <c r="ED52" i="16"/>
  <c r="FE60" i="16"/>
  <c r="FE61" i="16"/>
  <c r="ED50" i="16"/>
  <c r="R52" i="16"/>
  <c r="FE63" i="16"/>
  <c r="DH61" i="16"/>
  <c r="FG62" i="16"/>
  <c r="FO52" i="16"/>
  <c r="FO62" i="16"/>
  <c r="P52" i="16"/>
  <c r="R53" i="16"/>
  <c r="FD64" i="16"/>
  <c r="ED53" i="16"/>
  <c r="O60" i="16"/>
  <c r="DH60" i="16"/>
  <c r="DG63" i="16"/>
  <c r="DG61" i="16"/>
  <c r="FG61" i="16"/>
  <c r="EQ60" i="16"/>
  <c r="EQ51" i="16"/>
  <c r="FE51" i="16"/>
  <c r="DO53" i="16"/>
  <c r="DF54" i="16"/>
  <c r="DL62" i="16"/>
  <c r="EF62" i="16"/>
  <c r="EF60" i="16"/>
  <c r="FO50" i="16"/>
  <c r="FO54" i="16"/>
  <c r="DI63" i="16"/>
  <c r="P50" i="16"/>
  <c r="EJ54" i="16"/>
  <c r="FO64" i="16" l="1"/>
  <c r="W60" i="16"/>
  <c r="EA64" i="16"/>
  <c r="EM53" i="16"/>
  <c r="T60" i="16"/>
  <c r="FK54" i="16"/>
  <c r="EJ52" i="16"/>
  <c r="T50" i="16"/>
  <c r="T53" i="16"/>
  <c r="EQ53" i="16"/>
  <c r="FW51" i="16"/>
  <c r="EA50" i="16"/>
  <c r="DS60" i="16"/>
  <c r="AI50" i="16"/>
  <c r="AE53" i="16"/>
  <c r="T64" i="16"/>
  <c r="ED58" i="16"/>
  <c r="AA65" i="16"/>
  <c r="DL65" i="16"/>
  <c r="FB56" i="16"/>
  <c r="FB55" i="16"/>
  <c r="DO63" i="16"/>
  <c r="FK50" i="16"/>
  <c r="AE54" i="16"/>
  <c r="W52" i="16"/>
  <c r="AA62" i="16"/>
  <c r="EU64" i="16"/>
  <c r="AI63" i="16"/>
  <c r="EY64" i="16"/>
  <c r="DW63" i="16"/>
  <c r="AI51" i="16"/>
  <c r="DF58" i="16"/>
  <c r="EJ53" i="16"/>
  <c r="EM63" i="16"/>
  <c r="FK53" i="16"/>
  <c r="AA60" i="16"/>
  <c r="AE50" i="16"/>
  <c r="EJ50" i="16"/>
  <c r="EQ62" i="16"/>
  <c r="EM62" i="16"/>
  <c r="FS51" i="16"/>
  <c r="N55" i="16"/>
  <c r="AE51" i="16"/>
  <c r="T62" i="16"/>
  <c r="DS54" i="16"/>
  <c r="EJ51" i="16"/>
  <c r="FW64" i="16"/>
  <c r="AI62" i="16"/>
  <c r="DW52" i="16"/>
  <c r="DW64" i="16"/>
  <c r="EA52" i="16"/>
  <c r="FH52" i="16"/>
  <c r="AA50" i="16"/>
  <c r="FS65" i="16"/>
  <c r="DO65" i="16"/>
  <c r="N57" i="16"/>
  <c r="EM60" i="16"/>
  <c r="ED55" i="16"/>
  <c r="EJ60" i="16"/>
  <c r="EM61" i="16"/>
  <c r="EM64" i="16"/>
  <c r="EU51" i="16"/>
  <c r="EU52" i="16"/>
  <c r="DS53" i="16"/>
  <c r="DO51" i="16"/>
  <c r="EJ61" i="16"/>
  <c r="FS60" i="16"/>
  <c r="T52" i="16"/>
  <c r="FH64" i="16"/>
  <c r="FW60" i="16"/>
  <c r="EY62" i="16"/>
  <c r="DS63" i="16"/>
  <c r="AI53" i="16"/>
  <c r="DW60" i="16"/>
  <c r="EA51" i="16"/>
  <c r="DS51" i="16"/>
  <c r="FK64" i="16"/>
  <c r="AE60" i="16"/>
  <c r="FK65" i="16"/>
  <c r="FO53" i="16"/>
  <c r="EQ61" i="16"/>
  <c r="FO63" i="16"/>
  <c r="AE61" i="16"/>
  <c r="EU53" i="16"/>
  <c r="FS64" i="16"/>
  <c r="N58" i="16"/>
  <c r="EJ64" i="16"/>
  <c r="DW53" i="16"/>
  <c r="FW52" i="16"/>
  <c r="FW54" i="16"/>
  <c r="EU60" i="16"/>
  <c r="FW62" i="16"/>
  <c r="EY61" i="16"/>
  <c r="EY63" i="16"/>
  <c r="EA54" i="16"/>
  <c r="DW62" i="16"/>
  <c r="EM50" i="16"/>
  <c r="FH61" i="16"/>
  <c r="FO60" i="16"/>
  <c r="FO65" i="16"/>
  <c r="DS65" i="16"/>
  <c r="W64" i="16"/>
  <c r="EM51" i="16"/>
  <c r="FB58" i="16"/>
  <c r="ED57" i="16"/>
  <c r="EA62" i="16"/>
  <c r="DL54" i="16"/>
  <c r="EA63" i="16"/>
  <c r="AE62" i="16"/>
  <c r="FW50" i="16"/>
  <c r="AA63" i="16"/>
  <c r="DS62" i="16"/>
  <c r="EY60" i="16"/>
  <c r="DW54" i="16"/>
  <c r="EA61" i="16"/>
  <c r="DO61" i="16"/>
  <c r="EY53" i="16"/>
  <c r="W65" i="16"/>
  <c r="EQ65" i="16"/>
  <c r="FS52" i="16"/>
  <c r="FB57" i="16"/>
  <c r="DS52" i="16"/>
  <c r="EJ63" i="16"/>
  <c r="FW61" i="16"/>
  <c r="AE52" i="16"/>
  <c r="W51" i="16"/>
  <c r="DL51" i="16"/>
  <c r="DL53" i="16"/>
  <c r="DO60" i="16"/>
  <c r="FS61" i="16"/>
  <c r="AE63" i="16"/>
  <c r="AE64" i="16"/>
  <c r="FH62" i="16"/>
  <c r="FH63" i="16"/>
  <c r="FH60" i="16"/>
  <c r="DS64" i="16"/>
  <c r="FW63" i="16"/>
  <c r="AI61" i="16"/>
  <c r="AA61" i="16"/>
  <c r="DS50" i="16"/>
  <c r="DS61" i="16"/>
  <c r="EQ52" i="16"/>
  <c r="EU63" i="16"/>
  <c r="FS63" i="16"/>
  <c r="AI65" i="16"/>
  <c r="EM65" i="16"/>
  <c r="ED56" i="16"/>
  <c r="EQ64" i="16"/>
  <c r="AI64" i="16"/>
  <c r="AA64" i="16"/>
  <c r="EM54" i="16"/>
  <c r="T61" i="16"/>
  <c r="EU54" i="16"/>
  <c r="DO62" i="16"/>
  <c r="EJ62" i="16"/>
  <c r="DW51" i="16"/>
  <c r="EQ50" i="16"/>
  <c r="DW61" i="16"/>
  <c r="EA53" i="16"/>
  <c r="T51" i="16"/>
  <c r="EU50" i="16"/>
  <c r="FS50" i="16"/>
  <c r="DW65" i="16"/>
  <c r="W54" i="16"/>
  <c r="FH65" i="16"/>
  <c r="EU65" i="16"/>
  <c r="N101" i="16" l="1"/>
  <c r="O101" i="16" l="1"/>
  <c r="P101" i="16" l="1"/>
  <c r="Q101" i="16" l="1"/>
  <c r="AL101" i="16" l="1"/>
  <c r="R101" i="16"/>
  <c r="BJ101" i="16" l="1"/>
  <c r="S101" i="16"/>
  <c r="AM101" i="16"/>
  <c r="CH101" i="16"/>
  <c r="AN101" i="16" l="1"/>
  <c r="BK101" i="16"/>
  <c r="CI101" i="16" l="1"/>
  <c r="AO101" i="16"/>
  <c r="DF101" i="16"/>
  <c r="CJ101" i="16"/>
  <c r="BL101" i="16"/>
  <c r="T101" i="16"/>
  <c r="BM101" i="16" l="1"/>
  <c r="DG101" i="16"/>
  <c r="AP101" i="16"/>
  <c r="DH101" i="16"/>
  <c r="FB101" i="16"/>
  <c r="CK101" i="16"/>
  <c r="ED101" i="16"/>
  <c r="EF101" i="16"/>
  <c r="CL101" i="16" l="1"/>
  <c r="EE101" i="16"/>
  <c r="FD101" i="16"/>
  <c r="FC101" i="16"/>
  <c r="BN101" i="16"/>
  <c r="AQ101" i="16"/>
  <c r="DI101" i="16"/>
  <c r="AR101" i="16" l="1"/>
  <c r="DJ101" i="16"/>
  <c r="FE101" i="16"/>
  <c r="EG101" i="16"/>
  <c r="BO101" i="16"/>
  <c r="CM101" i="16"/>
  <c r="DK101" i="16"/>
  <c r="W101" i="16" l="1"/>
  <c r="FF101" i="16"/>
  <c r="EH101" i="16"/>
  <c r="CN101" i="16" l="1"/>
  <c r="FG101" i="16"/>
  <c r="EI101" i="16"/>
  <c r="BP101" i="16"/>
  <c r="DL101" i="16" l="1"/>
  <c r="AA101" i="16" l="1"/>
  <c r="AU101" i="16"/>
  <c r="EJ101" i="16"/>
  <c r="FH101" i="16" l="1"/>
  <c r="BS101" i="16"/>
  <c r="CQ101" i="16" l="1"/>
  <c r="AY101" i="16" l="1"/>
  <c r="DO101" i="16"/>
  <c r="EM101" i="16" l="1"/>
  <c r="BW101" i="16" l="1"/>
  <c r="FK101" i="16"/>
  <c r="AE101" i="16"/>
  <c r="CU101" i="16" l="1"/>
  <c r="DS101" i="16" l="1"/>
  <c r="BC101" i="16" l="1"/>
  <c r="AI101" i="16"/>
  <c r="EQ101" i="16" l="1"/>
  <c r="CA101" i="16"/>
  <c r="FO101" i="16"/>
  <c r="CY101" i="16" l="1"/>
  <c r="BG101" i="16" l="1"/>
  <c r="DW101" i="16"/>
  <c r="CE101" i="16" l="1"/>
  <c r="EU101" i="16"/>
  <c r="FS101" i="16" l="1"/>
  <c r="DC101" i="16"/>
  <c r="EA101" i="16" l="1"/>
  <c r="EY101" i="16" l="1"/>
  <c r="FW10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宮本 信太朗</author>
  </authors>
  <commentList>
    <comment ref="C3" authorId="0" shapeId="0" xr:uid="{C846B176-33AC-4EB9-B891-5D4E32B6CF11}">
      <text>
        <r>
          <rPr>
            <b/>
            <sz val="9"/>
            <color indexed="81"/>
            <rFont val="MS P ゴシック"/>
            <family val="3"/>
            <charset val="128"/>
          </rPr>
          <t>宮本 信太朗:</t>
        </r>
        <r>
          <rPr>
            <sz val="9"/>
            <color indexed="81"/>
            <rFont val="MS P ゴシック"/>
            <family val="3"/>
            <charset val="128"/>
          </rPr>
          <t xml:space="preserve">
日付編集フラグ
　チェックあり：このシートで日付編集可
               　（公開用シートとは独立）
　チェックなし：このシートでは日付編集不可
　　　　　　　　（公開用シートに依存）
　　　　　　　</t>
        </r>
      </text>
    </comment>
    <comment ref="D8" authorId="0" shapeId="0" xr:uid="{4DD0E50A-6C6D-4536-96FA-84F3F92FA74F}">
      <text>
        <r>
          <rPr>
            <b/>
            <sz val="9"/>
            <color indexed="81"/>
            <rFont val="MS P ゴシック"/>
            <family val="3"/>
            <charset val="128"/>
          </rPr>
          <t>宮本 信太朗:</t>
        </r>
        <r>
          <rPr>
            <sz val="9"/>
            <color indexed="81"/>
            <rFont val="MS P ゴシック"/>
            <family val="3"/>
            <charset val="128"/>
          </rPr>
          <t xml:space="preserve">
施設IDベタ打ち
理由：施設・設備名称についてわかりやすく標記する（≠受付簿名称）ことを想定
</t>
        </r>
      </text>
    </comment>
  </commentList>
</comments>
</file>

<file path=xl/sharedStrings.xml><?xml version="1.0" encoding="utf-8"?>
<sst xmlns="http://schemas.openxmlformats.org/spreadsheetml/2006/main" count="2699" uniqueCount="510">
  <si>
    <t>工事・メンテ</t>
    <rPh sb="0" eb="2">
      <t>コウジ</t>
    </rPh>
    <phoneticPr fontId="3"/>
  </si>
  <si>
    <t>決定(承認)済</t>
    <rPh sb="0" eb="2">
      <t>ケッテイ</t>
    </rPh>
    <rPh sb="3" eb="5">
      <t>ショウニン</t>
    </rPh>
    <rPh sb="6" eb="7">
      <t>ズ</t>
    </rPh>
    <phoneticPr fontId="1"/>
  </si>
  <si>
    <t>ヘリポート</t>
  </si>
  <si>
    <t>水没市街地フィールド</t>
  </si>
  <si>
    <t>簡易計測室A</t>
  </si>
  <si>
    <t>簡易計測室B</t>
  </si>
  <si>
    <t>試験準備棟
準備室1</t>
  </si>
  <si>
    <t>試験準備棟
準備室2</t>
  </si>
  <si>
    <t>屋内水槽試験棟
(水槽計測室)</t>
  </si>
  <si>
    <t>風洞棟</t>
  </si>
  <si>
    <t>屋内水槽試験棟
(大水槽)</t>
  </si>
  <si>
    <t>試験用プラント1階(東)</t>
  </si>
  <si>
    <t>試験用プラント1階(西)</t>
    <rPh sb="10" eb="11">
      <t>ニシ</t>
    </rPh>
    <phoneticPr fontId="1"/>
  </si>
  <si>
    <t>試験用プラント2階</t>
  </si>
  <si>
    <t>試験用プラント3階</t>
  </si>
  <si>
    <t>試験用プラント4階</t>
  </si>
  <si>
    <t>試験用プラント5・6階</t>
  </si>
  <si>
    <t>試験準備棟
整備室</t>
  </si>
  <si>
    <t>市街地フィールド
(ビルA)</t>
  </si>
  <si>
    <t>市街地フィールド
(住宅A)</t>
  </si>
  <si>
    <t>市街地フィールド
(住宅B)</t>
  </si>
  <si>
    <t>市街地フィールド
ガレージ1(ビル型)</t>
  </si>
  <si>
    <t>市街地フィールド
ガレージ2(住宅型)</t>
  </si>
  <si>
    <t>市街地フィールド
ガレージ3(住宅型)</t>
  </si>
  <si>
    <t>市街地フィールド
ガレージ4</t>
  </si>
  <si>
    <t>連続稼働耐久試験棟</t>
  </si>
  <si>
    <t>市街地フィールド
(道路)</t>
  </si>
  <si>
    <t>屋内水槽試験棟
(クレーン)</t>
  </si>
  <si>
    <t>施設全体</t>
    <rPh sb="0" eb="2">
      <t>シセツ</t>
    </rPh>
    <rPh sb="2" eb="4">
      <t>ゼンタイ</t>
    </rPh>
    <phoneticPr fontId="1"/>
  </si>
  <si>
    <t>休館日</t>
    <rPh sb="0" eb="3">
      <t>キュウカンビ</t>
    </rPh>
    <phoneticPr fontId="1"/>
  </si>
  <si>
    <t>屋内水槽試験棟
(小水槽)</t>
    <rPh sb="0" eb="2">
      <t>オクナイ</t>
    </rPh>
    <rPh sb="2" eb="4">
      <t>スイソウ</t>
    </rPh>
    <rPh sb="4" eb="6">
      <t>シケン</t>
    </rPh>
    <rPh sb="6" eb="7">
      <t>トウ</t>
    </rPh>
    <rPh sb="9" eb="12">
      <t>ショウスイソウ</t>
    </rPh>
    <phoneticPr fontId="4"/>
  </si>
  <si>
    <t>水没市街地フィールド</t>
    <rPh sb="0" eb="2">
      <t>スイボツ</t>
    </rPh>
    <rPh sb="2" eb="5">
      <t>シガイチ</t>
    </rPh>
    <phoneticPr fontId="4"/>
  </si>
  <si>
    <t>試験用プラント1階(東)</t>
    <rPh sb="0" eb="3">
      <t>シケンヨウ</t>
    </rPh>
    <rPh sb="8" eb="9">
      <t>カイ</t>
    </rPh>
    <rPh sb="10" eb="11">
      <t>ヒガシ</t>
    </rPh>
    <phoneticPr fontId="4"/>
  </si>
  <si>
    <t>試験用プラント1階(西)</t>
    <rPh sb="0" eb="3">
      <t>シケンヨウ</t>
    </rPh>
    <rPh sb="8" eb="9">
      <t>カイ</t>
    </rPh>
    <rPh sb="10" eb="11">
      <t>ニシ</t>
    </rPh>
    <phoneticPr fontId="4"/>
  </si>
  <si>
    <t>試験用プラント2階</t>
    <rPh sb="0" eb="3">
      <t>シケンヨウ</t>
    </rPh>
    <rPh sb="8" eb="9">
      <t>カイ</t>
    </rPh>
    <phoneticPr fontId="4"/>
  </si>
  <si>
    <t>試験用プラント3階</t>
    <rPh sb="0" eb="3">
      <t>シケンヨウ</t>
    </rPh>
    <rPh sb="8" eb="9">
      <t>カイ</t>
    </rPh>
    <phoneticPr fontId="4"/>
  </si>
  <si>
    <t>試験用プラント4階</t>
    <rPh sb="0" eb="3">
      <t>シケンヨウ</t>
    </rPh>
    <rPh sb="8" eb="9">
      <t>カイ</t>
    </rPh>
    <phoneticPr fontId="4"/>
  </si>
  <si>
    <t>試験用プラント5・6階</t>
    <rPh sb="0" eb="3">
      <t>シケンヨウ</t>
    </rPh>
    <rPh sb="10" eb="11">
      <t>カイ</t>
    </rPh>
    <phoneticPr fontId="4"/>
  </si>
  <si>
    <t>施設全体(浪江を除く)</t>
  </si>
  <si>
    <t>南相馬　滑走路</t>
    <rPh sb="0" eb="3">
      <t>ミナミソウマ</t>
    </rPh>
    <rPh sb="4" eb="7">
      <t>カッソウロ</t>
    </rPh>
    <phoneticPr fontId="4"/>
  </si>
  <si>
    <t>南相馬　滑走路付属格納庫
(計測室)</t>
    <rPh sb="0" eb="3">
      <t>ミナミソウマ</t>
    </rPh>
    <rPh sb="4" eb="7">
      <t>カッソウロ</t>
    </rPh>
    <rPh sb="7" eb="9">
      <t>フゾク</t>
    </rPh>
    <rPh sb="9" eb="12">
      <t>カクノウコ</t>
    </rPh>
    <rPh sb="14" eb="16">
      <t>ケイソク</t>
    </rPh>
    <rPh sb="16" eb="17">
      <t>シツ</t>
    </rPh>
    <phoneticPr fontId="4"/>
  </si>
  <si>
    <t>南相馬　滑走路付属格納庫
(簡易整備室)</t>
    <rPh sb="0" eb="3">
      <t>ミナミソウマ</t>
    </rPh>
    <rPh sb="4" eb="7">
      <t>カッソウロ</t>
    </rPh>
    <rPh sb="7" eb="9">
      <t>フゾク</t>
    </rPh>
    <rPh sb="9" eb="12">
      <t>カクノウコ</t>
    </rPh>
    <rPh sb="14" eb="16">
      <t>カンイ</t>
    </rPh>
    <rPh sb="16" eb="18">
      <t>セイビ</t>
    </rPh>
    <rPh sb="18" eb="19">
      <t>シツ</t>
    </rPh>
    <phoneticPr fontId="4"/>
  </si>
  <si>
    <t>南相馬　滑走路付属格納庫
(格納庫)</t>
    <rPh sb="0" eb="3">
      <t>ミナミソウマ</t>
    </rPh>
    <rPh sb="4" eb="7">
      <t>カッソウロ</t>
    </rPh>
    <rPh sb="7" eb="9">
      <t>フゾク</t>
    </rPh>
    <rPh sb="9" eb="12">
      <t>カクノウコ</t>
    </rPh>
    <rPh sb="14" eb="17">
      <t>カクノウコ</t>
    </rPh>
    <phoneticPr fontId="4"/>
  </si>
  <si>
    <t>通信塔(通信アンテナ)</t>
    <rPh sb="0" eb="2">
      <t>ツウシン</t>
    </rPh>
    <rPh sb="2" eb="3">
      <t>トウ</t>
    </rPh>
    <rPh sb="4" eb="6">
      <t>ツウシン</t>
    </rPh>
    <phoneticPr fontId="4"/>
  </si>
  <si>
    <t>通信塔(持込機器の設置)</t>
    <rPh sb="0" eb="2">
      <t>ツウシン</t>
    </rPh>
    <rPh sb="2" eb="3">
      <t>トウ</t>
    </rPh>
    <rPh sb="4" eb="6">
      <t>モチコミ</t>
    </rPh>
    <rPh sb="6" eb="8">
      <t>キキ</t>
    </rPh>
    <rPh sb="9" eb="11">
      <t>セッチ</t>
    </rPh>
    <phoneticPr fontId="4"/>
  </si>
  <si>
    <t>通信塔付属設備
(空域監視装置)</t>
    <rPh sb="0" eb="2">
      <t>ツウシン</t>
    </rPh>
    <rPh sb="2" eb="3">
      <t>トウ</t>
    </rPh>
    <rPh sb="3" eb="5">
      <t>フゾク</t>
    </rPh>
    <rPh sb="5" eb="7">
      <t>セツビ</t>
    </rPh>
    <rPh sb="9" eb="11">
      <t>クウイキ</t>
    </rPh>
    <rPh sb="11" eb="13">
      <t>カンシ</t>
    </rPh>
    <rPh sb="13" eb="15">
      <t>ソウチ</t>
    </rPh>
    <phoneticPr fontId="4"/>
  </si>
  <si>
    <t>通信塔付属設備
(気象観測装置)</t>
    <rPh sb="0" eb="2">
      <t>ツウシン</t>
    </rPh>
    <rPh sb="2" eb="3">
      <t>トウ</t>
    </rPh>
    <rPh sb="3" eb="5">
      <t>フゾク</t>
    </rPh>
    <rPh sb="5" eb="7">
      <t>セツビ</t>
    </rPh>
    <rPh sb="9" eb="11">
      <t>キショウ</t>
    </rPh>
    <rPh sb="11" eb="13">
      <t>カンソク</t>
    </rPh>
    <rPh sb="13" eb="15">
      <t>ソウチ</t>
    </rPh>
    <phoneticPr fontId="4"/>
  </si>
  <si>
    <t>緩衝ネット付飛行場</t>
    <rPh sb="0" eb="2">
      <t>カンショウ</t>
    </rPh>
    <rPh sb="5" eb="6">
      <t>ツ</t>
    </rPh>
    <rPh sb="6" eb="9">
      <t>ヒコウジョウ</t>
    </rPh>
    <phoneticPr fontId="4"/>
  </si>
  <si>
    <t>無人航空機落下受止試験装置</t>
  </si>
  <si>
    <t>風洞棟</t>
    <rPh sb="0" eb="2">
      <t>フウドウ</t>
    </rPh>
    <rPh sb="2" eb="3">
      <t>トウ</t>
    </rPh>
    <phoneticPr fontId="4"/>
  </si>
  <si>
    <t>ドローンアナライザー</t>
  </si>
  <si>
    <t>赤外線サーモグラフィー</t>
    <rPh sb="0" eb="3">
      <t>セキガイセン</t>
    </rPh>
    <phoneticPr fontId="1"/>
  </si>
  <si>
    <t>連続稼働耐久試験棟</t>
    <rPh sb="0" eb="2">
      <t>レンゾク</t>
    </rPh>
    <rPh sb="2" eb="4">
      <t>カドウ</t>
    </rPh>
    <rPh sb="4" eb="6">
      <t>タイキュウ</t>
    </rPh>
    <rPh sb="6" eb="8">
      <t>シケン</t>
    </rPh>
    <rPh sb="8" eb="9">
      <t>トウ</t>
    </rPh>
    <phoneticPr fontId="4"/>
  </si>
  <si>
    <t>屋内水槽試験棟
(大水槽)</t>
    <rPh sb="0" eb="2">
      <t>オクナイ</t>
    </rPh>
    <rPh sb="2" eb="4">
      <t>スイソウ</t>
    </rPh>
    <rPh sb="4" eb="6">
      <t>シケン</t>
    </rPh>
    <rPh sb="6" eb="7">
      <t>トウ</t>
    </rPh>
    <rPh sb="9" eb="12">
      <t>ダイスイソウ</t>
    </rPh>
    <phoneticPr fontId="4"/>
  </si>
  <si>
    <t>屋内水槽試験棟附属設備
(水流発生装置(大水槽用))</t>
    <rPh sb="0" eb="11">
      <t>オクナイスイソウシケントウフゾクセツビ</t>
    </rPh>
    <rPh sb="13" eb="19">
      <t>スイリュウハッセイソウチ</t>
    </rPh>
    <rPh sb="20" eb="21">
      <t>ダイ</t>
    </rPh>
    <rPh sb="21" eb="23">
      <t>スイソウ</t>
    </rPh>
    <rPh sb="23" eb="24">
      <t>ヨウ</t>
    </rPh>
    <phoneticPr fontId="1"/>
  </si>
  <si>
    <t>水中モーションキャプチャ</t>
    <rPh sb="0" eb="2">
      <t>スイチュウ</t>
    </rPh>
    <phoneticPr fontId="1"/>
  </si>
  <si>
    <t>テストピース</t>
  </si>
  <si>
    <t>音響ソナー</t>
    <rPh sb="0" eb="2">
      <t>オンキョウ</t>
    </rPh>
    <phoneticPr fontId="1"/>
  </si>
  <si>
    <t>屋内水槽試験棟
(小水槽(濁度試験))</t>
    <rPh sb="0" eb="2">
      <t>オクナイ</t>
    </rPh>
    <rPh sb="2" eb="4">
      <t>スイソウ</t>
    </rPh>
    <rPh sb="4" eb="6">
      <t>シケン</t>
    </rPh>
    <rPh sb="6" eb="7">
      <t>トウ</t>
    </rPh>
    <rPh sb="9" eb="12">
      <t>ショウスイソウ</t>
    </rPh>
    <rPh sb="13" eb="15">
      <t>ダクド</t>
    </rPh>
    <rPh sb="15" eb="17">
      <t>シケン</t>
    </rPh>
    <phoneticPr fontId="4"/>
  </si>
  <si>
    <t>屋内水槽試験棟附属設備
(水流発生装置(小水槽用))</t>
    <rPh sb="0" eb="11">
      <t>オクナイスイソウシケントウフゾクセツビ</t>
    </rPh>
    <rPh sb="13" eb="19">
      <t>スイリュウハッセイソウチ</t>
    </rPh>
    <rPh sb="20" eb="21">
      <t>ショウ</t>
    </rPh>
    <rPh sb="21" eb="23">
      <t>スイソウ</t>
    </rPh>
    <rPh sb="23" eb="24">
      <t>ヨウ</t>
    </rPh>
    <phoneticPr fontId="1"/>
  </si>
  <si>
    <t>屋内水槽試験棟
(クレーン)</t>
    <rPh sb="0" eb="2">
      <t>オクナイ</t>
    </rPh>
    <rPh sb="2" eb="4">
      <t>スイソウ</t>
    </rPh>
    <rPh sb="4" eb="6">
      <t>シケン</t>
    </rPh>
    <rPh sb="6" eb="7">
      <t>トウ</t>
    </rPh>
    <phoneticPr fontId="4"/>
  </si>
  <si>
    <t>屋内水槽試験棟
(水槽計測室)</t>
    <rPh sb="0" eb="2">
      <t>オクナイ</t>
    </rPh>
    <rPh sb="2" eb="4">
      <t>スイソウ</t>
    </rPh>
    <rPh sb="4" eb="6">
      <t>シケン</t>
    </rPh>
    <rPh sb="6" eb="7">
      <t>トウ</t>
    </rPh>
    <rPh sb="9" eb="11">
      <t>スイソウ</t>
    </rPh>
    <rPh sb="11" eb="13">
      <t>ケイソク</t>
    </rPh>
    <rPh sb="13" eb="14">
      <t>シツ</t>
    </rPh>
    <phoneticPr fontId="4"/>
  </si>
  <si>
    <t>試験用橋梁</t>
    <rPh sb="0" eb="3">
      <t>シケンヨウ</t>
    </rPh>
    <rPh sb="3" eb="5">
      <t>キョウリョウ</t>
    </rPh>
    <phoneticPr fontId="4"/>
  </si>
  <si>
    <t>トラス橋</t>
    <rPh sb="3" eb="4">
      <t>ハシ</t>
    </rPh>
    <phoneticPr fontId="1"/>
  </si>
  <si>
    <t>高専教材</t>
    <rPh sb="0" eb="2">
      <t>コウセン</t>
    </rPh>
    <rPh sb="2" eb="4">
      <t>キョウザイ</t>
    </rPh>
    <phoneticPr fontId="1"/>
  </si>
  <si>
    <t>試験用トンネル</t>
    <rPh sb="0" eb="3">
      <t>シケンヨウ</t>
    </rPh>
    <phoneticPr fontId="4"/>
  </si>
  <si>
    <t>市街地フィールド</t>
    <rPh sb="0" eb="3">
      <t>シガイチ</t>
    </rPh>
    <phoneticPr fontId="4"/>
  </si>
  <si>
    <t>市街地フィールド
(ビルA)</t>
    <rPh sb="0" eb="3">
      <t>シガイチ</t>
    </rPh>
    <phoneticPr fontId="4"/>
  </si>
  <si>
    <t>市街地フィールド
(住宅A)</t>
    <rPh sb="0" eb="3">
      <t>シガイチ</t>
    </rPh>
    <rPh sb="10" eb="12">
      <t>ジュウタク</t>
    </rPh>
    <phoneticPr fontId="4"/>
  </si>
  <si>
    <t>市街地フィールド
(住宅B)</t>
    <rPh sb="0" eb="3">
      <t>シガイチ</t>
    </rPh>
    <rPh sb="10" eb="12">
      <t>ジュウタク</t>
    </rPh>
    <phoneticPr fontId="4"/>
  </si>
  <si>
    <t>市街地フィールド
ガレージ1(ビル型)</t>
    <rPh sb="0" eb="3">
      <t>シガイチ</t>
    </rPh>
    <rPh sb="17" eb="18">
      <t>ガタ</t>
    </rPh>
    <phoneticPr fontId="4"/>
  </si>
  <si>
    <t>市街地フィールド
ガレージ2(住宅型)</t>
    <rPh sb="0" eb="3">
      <t>シガイチ</t>
    </rPh>
    <rPh sb="15" eb="18">
      <t>ジュウタクガタ</t>
    </rPh>
    <phoneticPr fontId="4"/>
  </si>
  <si>
    <t>市街地フィールド
ガレージ3(住宅型)</t>
    <rPh sb="0" eb="3">
      <t>シガイチ</t>
    </rPh>
    <rPh sb="15" eb="18">
      <t>ジュウタクガタ</t>
    </rPh>
    <phoneticPr fontId="4"/>
  </si>
  <si>
    <t>市街地フィールド
ガレージ4</t>
    <rPh sb="0" eb="3">
      <t>シガイチ</t>
    </rPh>
    <phoneticPr fontId="4"/>
  </si>
  <si>
    <t>市街地フィールド
(道路)</t>
    <rPh sb="0" eb="3">
      <t>シガイチ</t>
    </rPh>
    <rPh sb="10" eb="12">
      <t>ドウロ</t>
    </rPh>
    <phoneticPr fontId="4"/>
  </si>
  <si>
    <t>市街地フィールド
(瓦礫)</t>
    <rPh sb="0" eb="3">
      <t>シガイチ</t>
    </rPh>
    <rPh sb="10" eb="12">
      <t>ガレキ</t>
    </rPh>
    <phoneticPr fontId="4"/>
  </si>
  <si>
    <t>瓦礫・土砂崩落フィールド</t>
    <rPh sb="0" eb="2">
      <t>ガレキ</t>
    </rPh>
    <rPh sb="3" eb="5">
      <t>ドシャ</t>
    </rPh>
    <rPh sb="5" eb="7">
      <t>ホウラク</t>
    </rPh>
    <phoneticPr fontId="4"/>
  </si>
  <si>
    <t>瓦礫・土砂崩落フィールド
(土砂・倒木)</t>
    <rPh sb="0" eb="2">
      <t>ガレキ</t>
    </rPh>
    <rPh sb="3" eb="5">
      <t>ドシャ</t>
    </rPh>
    <rPh sb="5" eb="7">
      <t>ホウラク</t>
    </rPh>
    <rPh sb="14" eb="16">
      <t>ドシャ</t>
    </rPh>
    <rPh sb="17" eb="19">
      <t>トウボク</t>
    </rPh>
    <phoneticPr fontId="4"/>
  </si>
  <si>
    <t>瓦礫・土砂崩落フィールド
(瓦礫)</t>
    <rPh sb="0" eb="2">
      <t>ガレキ</t>
    </rPh>
    <rPh sb="3" eb="5">
      <t>ドシャ</t>
    </rPh>
    <rPh sb="5" eb="7">
      <t>ホウラク</t>
    </rPh>
    <rPh sb="14" eb="16">
      <t>ガレキ</t>
    </rPh>
    <phoneticPr fontId="4"/>
  </si>
  <si>
    <t>瓦礫・土砂崩落フィールド
(陥没・亀裂)</t>
    <rPh sb="0" eb="2">
      <t>ガレキ</t>
    </rPh>
    <rPh sb="3" eb="5">
      <t>ドシャ</t>
    </rPh>
    <rPh sb="5" eb="7">
      <t>ホウラク</t>
    </rPh>
    <rPh sb="14" eb="16">
      <t>カンボツ</t>
    </rPh>
    <rPh sb="17" eb="19">
      <t>キレツ</t>
    </rPh>
    <phoneticPr fontId="4"/>
  </si>
  <si>
    <t>瓦礫・土砂崩落フィールド
(土砂傾斜)</t>
    <rPh sb="0" eb="2">
      <t>ガレキ</t>
    </rPh>
    <rPh sb="3" eb="5">
      <t>ドシャ</t>
    </rPh>
    <rPh sb="5" eb="7">
      <t>ホウラク</t>
    </rPh>
    <rPh sb="14" eb="16">
      <t>ドシャ</t>
    </rPh>
    <rPh sb="16" eb="18">
      <t>ケイシャ</t>
    </rPh>
    <phoneticPr fontId="4"/>
  </si>
  <si>
    <t>瓦礫・土砂崩落フィールド
(泥濘地)</t>
    <rPh sb="0" eb="2">
      <t>ガレキ</t>
    </rPh>
    <rPh sb="3" eb="5">
      <t>ドシャ</t>
    </rPh>
    <rPh sb="5" eb="7">
      <t>ホウラク</t>
    </rPh>
    <rPh sb="14" eb="16">
      <t>デイネイ</t>
    </rPh>
    <rPh sb="16" eb="17">
      <t>チ</t>
    </rPh>
    <phoneticPr fontId="4"/>
  </si>
  <si>
    <t>瓦礫・土砂崩落フィールド
(周回路)</t>
    <rPh sb="0" eb="2">
      <t>ガレキ</t>
    </rPh>
    <rPh sb="3" eb="5">
      <t>ドシャ</t>
    </rPh>
    <rPh sb="5" eb="7">
      <t>ホウラク</t>
    </rPh>
    <rPh sb="14" eb="15">
      <t>シュウ</t>
    </rPh>
    <rPh sb="15" eb="17">
      <t>カイロ</t>
    </rPh>
    <phoneticPr fontId="4"/>
  </si>
  <si>
    <t>試験準備棟
整備室</t>
    <rPh sb="0" eb="2">
      <t>シケン</t>
    </rPh>
    <rPh sb="2" eb="4">
      <t>ジュンビ</t>
    </rPh>
    <rPh sb="4" eb="5">
      <t>トウ</t>
    </rPh>
    <rPh sb="6" eb="8">
      <t>セイビ</t>
    </rPh>
    <rPh sb="8" eb="9">
      <t>シツ</t>
    </rPh>
    <phoneticPr fontId="4"/>
  </si>
  <si>
    <t>試験準備棟
準備室1</t>
    <rPh sb="0" eb="5">
      <t>シケンジュンビトウ</t>
    </rPh>
    <rPh sb="6" eb="8">
      <t>ジュンビ</t>
    </rPh>
    <rPh sb="8" eb="9">
      <t>シツ</t>
    </rPh>
    <phoneticPr fontId="4"/>
  </si>
  <si>
    <t>試験準備棟
準備室2</t>
    <rPh sb="0" eb="5">
      <t>シケンジュンビトウ</t>
    </rPh>
    <rPh sb="6" eb="8">
      <t>ジュンビ</t>
    </rPh>
    <rPh sb="8" eb="9">
      <t>シツ</t>
    </rPh>
    <phoneticPr fontId="4"/>
  </si>
  <si>
    <t>屋外試験準備場</t>
    <rPh sb="0" eb="2">
      <t>オクガイ</t>
    </rPh>
    <rPh sb="2" eb="4">
      <t>シケン</t>
    </rPh>
    <rPh sb="4" eb="6">
      <t>ジュンビ</t>
    </rPh>
    <rPh sb="6" eb="7">
      <t>ジョウ</t>
    </rPh>
    <phoneticPr fontId="4"/>
  </si>
  <si>
    <t>簡易計測室A</t>
    <rPh sb="0" eb="2">
      <t>カンイ</t>
    </rPh>
    <rPh sb="2" eb="4">
      <t>ケイソク</t>
    </rPh>
    <rPh sb="4" eb="5">
      <t>シツ</t>
    </rPh>
    <phoneticPr fontId="4"/>
  </si>
  <si>
    <t>簡易計測室B</t>
    <rPh sb="0" eb="2">
      <t>カンイ</t>
    </rPh>
    <rPh sb="2" eb="4">
      <t>ケイソク</t>
    </rPh>
    <rPh sb="4" eb="5">
      <t>シツ</t>
    </rPh>
    <phoneticPr fontId="4"/>
  </si>
  <si>
    <t>RTF南側農地</t>
    <rPh sb="3" eb="5">
      <t>ミナミガワ</t>
    </rPh>
    <rPh sb="5" eb="7">
      <t>ノウチ</t>
    </rPh>
    <phoneticPr fontId="1"/>
  </si>
  <si>
    <t>RTF北側農地</t>
    <rPh sb="3" eb="5">
      <t>キタガワ</t>
    </rPh>
    <rPh sb="5" eb="7">
      <t>ノウチ</t>
    </rPh>
    <phoneticPr fontId="1"/>
  </si>
  <si>
    <t>浪江　滑走路</t>
    <rPh sb="3" eb="6">
      <t>カッソウロ</t>
    </rPh>
    <phoneticPr fontId="4"/>
  </si>
  <si>
    <t>浪江　滑走路付属格納庫
(計測室)</t>
    <rPh sb="3" eb="6">
      <t>カッソウロ</t>
    </rPh>
    <rPh sb="6" eb="8">
      <t>フゾク</t>
    </rPh>
    <rPh sb="8" eb="11">
      <t>カクノウコ</t>
    </rPh>
    <rPh sb="13" eb="15">
      <t>ケイソク</t>
    </rPh>
    <rPh sb="15" eb="16">
      <t>シツ</t>
    </rPh>
    <phoneticPr fontId="4"/>
  </si>
  <si>
    <t>浪江　滑走路付属格納庫
(格納庫)</t>
    <rPh sb="3" eb="6">
      <t>カッソウロ</t>
    </rPh>
    <rPh sb="6" eb="8">
      <t>フゾク</t>
    </rPh>
    <rPh sb="8" eb="11">
      <t>カクノウコ</t>
    </rPh>
    <rPh sb="13" eb="16">
      <t>カクノウコ</t>
    </rPh>
    <phoneticPr fontId="4"/>
  </si>
  <si>
    <t>浪江　滑走路付属格納庫
(簡易整備室)</t>
    <rPh sb="3" eb="6">
      <t>カッソウロ</t>
    </rPh>
    <rPh sb="6" eb="8">
      <t>フゾク</t>
    </rPh>
    <rPh sb="8" eb="11">
      <t>カクノウコ</t>
    </rPh>
    <rPh sb="13" eb="15">
      <t>カンイ</t>
    </rPh>
    <rPh sb="15" eb="17">
      <t>セイビ</t>
    </rPh>
    <rPh sb="17" eb="18">
      <t>シツ</t>
    </rPh>
    <phoneticPr fontId="4"/>
  </si>
  <si>
    <t>工事・メンテ</t>
    <rPh sb="0" eb="2">
      <t>コウジ</t>
    </rPh>
    <phoneticPr fontId="1"/>
  </si>
  <si>
    <t>ヘリポート</t>
    <phoneticPr fontId="4"/>
  </si>
  <si>
    <t>無人航空機落下受止試験装置</t>
    <phoneticPr fontId="1"/>
  </si>
  <si>
    <t>ドローンアナライザー</t>
    <phoneticPr fontId="1"/>
  </si>
  <si>
    <t>施設全体(浪江を除く)</t>
    <phoneticPr fontId="1"/>
  </si>
  <si>
    <t>南相馬海岸線（海上含む）</t>
    <rPh sb="0" eb="3">
      <t>ミナミソウマ</t>
    </rPh>
    <rPh sb="3" eb="6">
      <t>カイガンセン</t>
    </rPh>
    <rPh sb="7" eb="9">
      <t>カイジョウ</t>
    </rPh>
    <rPh sb="9" eb="10">
      <t>フク</t>
    </rPh>
    <phoneticPr fontId="1"/>
  </si>
  <si>
    <t>浪江海岸線（海上含む）</t>
    <rPh sb="0" eb="2">
      <t>ナミエ</t>
    </rPh>
    <rPh sb="2" eb="5">
      <t>カイガンセン</t>
    </rPh>
    <phoneticPr fontId="1"/>
  </si>
  <si>
    <t>No.</t>
  </si>
  <si>
    <t>使用日</t>
    <rPh sb="0" eb="3">
      <t>シヨウビ</t>
    </rPh>
    <phoneticPr fontId="1"/>
  </si>
  <si>
    <t>使用時間</t>
    <rPh sb="0" eb="2">
      <t>シヨウ</t>
    </rPh>
    <rPh sb="2" eb="4">
      <t>ジカン</t>
    </rPh>
    <phoneticPr fontId="1"/>
  </si>
  <si>
    <t>使用施設</t>
    <rPh sb="0" eb="2">
      <t>シヨウ</t>
    </rPh>
    <rPh sb="2" eb="4">
      <t>シセツ</t>
    </rPh>
    <phoneticPr fontId="1"/>
  </si>
  <si>
    <t>開始</t>
    <rPh sb="0" eb="2">
      <t>カイシ</t>
    </rPh>
    <phoneticPr fontId="1"/>
  </si>
  <si>
    <t>終了</t>
    <rPh sb="0" eb="2">
      <t>シュウリョウ</t>
    </rPh>
    <phoneticPr fontId="1"/>
  </si>
  <si>
    <t>テストピース</t>
    <phoneticPr fontId="1"/>
  </si>
  <si>
    <t>緩衝ネット付飛行場</t>
    <phoneticPr fontId="1"/>
  </si>
  <si>
    <t>案件内容</t>
    <rPh sb="0" eb="2">
      <t>アンケン</t>
    </rPh>
    <rPh sb="2" eb="4">
      <t>ナイヨウ</t>
    </rPh>
    <phoneticPr fontId="1"/>
  </si>
  <si>
    <t>承認段階</t>
    <rPh sb="0" eb="2">
      <t>ショウニン</t>
    </rPh>
    <rPh sb="2" eb="4">
      <t>ダンカイ</t>
    </rPh>
    <phoneticPr fontId="1"/>
  </si>
  <si>
    <t/>
  </si>
  <si>
    <t>項目</t>
    <rPh sb="0" eb="2">
      <t>コウモク</t>
    </rPh>
    <phoneticPr fontId="1"/>
  </si>
  <si>
    <t>ID</t>
    <phoneticPr fontId="1"/>
  </si>
  <si>
    <t>その他</t>
    <rPh sb="2" eb="3">
      <t>タ</t>
    </rPh>
    <phoneticPr fontId="1"/>
  </si>
  <si>
    <t>午前</t>
    <rPh sb="0" eb="2">
      <t>ゴゼン</t>
    </rPh>
    <phoneticPr fontId="1"/>
  </si>
  <si>
    <t>午後</t>
    <rPh sb="0" eb="2">
      <t>ゴゴ</t>
    </rPh>
    <phoneticPr fontId="1"/>
  </si>
  <si>
    <t>夜間</t>
    <rPh sb="0" eb="2">
      <t>ヤカン</t>
    </rPh>
    <phoneticPr fontId="1"/>
  </si>
  <si>
    <t>超過時間</t>
    <rPh sb="0" eb="4">
      <t>チョウカジカン</t>
    </rPh>
    <phoneticPr fontId="1"/>
  </si>
  <si>
    <t>施設・機器</t>
    <rPh sb="0" eb="2">
      <t>シセツ</t>
    </rPh>
    <rPh sb="3" eb="5">
      <t>キキ</t>
    </rPh>
    <phoneticPr fontId="1"/>
  </si>
  <si>
    <t>ID</t>
    <phoneticPr fontId="1"/>
  </si>
  <si>
    <t>無人航空機エリア</t>
    <rPh sb="0" eb="5">
      <t>ムジンコウクウキ</t>
    </rPh>
    <phoneticPr fontId="1"/>
  </si>
  <si>
    <t>-</t>
    <phoneticPr fontId="1"/>
  </si>
  <si>
    <t>水中・水上ロボットエリア</t>
    <rPh sb="0" eb="2">
      <t>スイチュウ</t>
    </rPh>
    <rPh sb="3" eb="5">
      <t>スイジョウ</t>
    </rPh>
    <phoneticPr fontId="1"/>
  </si>
  <si>
    <t>インフラ点検・災害対応エリア</t>
    <rPh sb="4" eb="6">
      <t>テンケン</t>
    </rPh>
    <rPh sb="7" eb="11">
      <t>サイガイタイオウ</t>
    </rPh>
    <phoneticPr fontId="1"/>
  </si>
  <si>
    <t>開発基盤エリア</t>
    <rPh sb="0" eb="4">
      <t>カイハツキバン</t>
    </rPh>
    <phoneticPr fontId="1"/>
  </si>
  <si>
    <t>対象週</t>
    <rPh sb="0" eb="3">
      <t>タイショウシュウ</t>
    </rPh>
    <phoneticPr fontId="1"/>
  </si>
  <si>
    <t>施設ID</t>
    <rPh sb="0" eb="2">
      <t>シセツ</t>
    </rPh>
    <phoneticPr fontId="1"/>
  </si>
  <si>
    <t>日付</t>
    <rPh sb="0" eb="2">
      <t>ヒヅケ</t>
    </rPh>
    <phoneticPr fontId="1"/>
  </si>
  <si>
    <t>ID（施設-日付）</t>
    <rPh sb="3" eb="5">
      <t>シセツ</t>
    </rPh>
    <rPh sb="6" eb="8">
      <t>ヒヅケ</t>
    </rPh>
    <phoneticPr fontId="1"/>
  </si>
  <si>
    <t>開始時刻（日）</t>
    <rPh sb="0" eb="4">
      <t>カイシジコク</t>
    </rPh>
    <rPh sb="5" eb="6">
      <t>ニチ</t>
    </rPh>
    <phoneticPr fontId="1"/>
  </si>
  <si>
    <t>終了時刻（日）</t>
    <rPh sb="0" eb="2">
      <t>シュウリョウ</t>
    </rPh>
    <rPh sb="2" eb="4">
      <t>ジコク</t>
    </rPh>
    <rPh sb="5" eb="6">
      <t>ニチ</t>
    </rPh>
    <phoneticPr fontId="1"/>
  </si>
  <si>
    <t>この列以降はデータ処理列</t>
    <rPh sb="2" eb="5">
      <t>レツイコウ</t>
    </rPh>
    <rPh sb="9" eb="12">
      <t>ショリレツ</t>
    </rPh>
    <phoneticPr fontId="1"/>
  </si>
  <si>
    <t>施設全体(南相馬・浪江）</t>
    <rPh sb="5" eb="8">
      <t>ミナミソウマ</t>
    </rPh>
    <rPh sb="9" eb="11">
      <t>ナミエ</t>
    </rPh>
    <phoneticPr fontId="1"/>
  </si>
  <si>
    <t>施設全体(南相馬)※浪江除く</t>
    <rPh sb="5" eb="8">
      <t>ミナミソウマ</t>
    </rPh>
    <rPh sb="10" eb="13">
      <t>ナミエノゾ</t>
    </rPh>
    <phoneticPr fontId="1"/>
  </si>
  <si>
    <t>対象はどこまでか要確認</t>
    <rPh sb="0" eb="2">
      <t>タイショウ</t>
    </rPh>
    <rPh sb="8" eb="11">
      <t>ヨウカクニン</t>
    </rPh>
    <phoneticPr fontId="1"/>
  </si>
  <si>
    <t>1日目</t>
    <rPh sb="1" eb="3">
      <t>ニチメ</t>
    </rPh>
    <phoneticPr fontId="1"/>
  </si>
  <si>
    <t>2日目</t>
    <rPh sb="1" eb="3">
      <t>ニチメ</t>
    </rPh>
    <phoneticPr fontId="1"/>
  </si>
  <si>
    <t>3日目</t>
    <rPh sb="1" eb="3">
      <t>ニチメ</t>
    </rPh>
    <phoneticPr fontId="1"/>
  </si>
  <si>
    <t>4日目</t>
    <rPh sb="1" eb="3">
      <t>ニチメ</t>
    </rPh>
    <phoneticPr fontId="1"/>
  </si>
  <si>
    <t>5日目</t>
    <rPh sb="1" eb="3">
      <t>ニチメ</t>
    </rPh>
    <phoneticPr fontId="1"/>
  </si>
  <si>
    <t>6日目</t>
    <rPh sb="1" eb="3">
      <t>ニチメ</t>
    </rPh>
    <phoneticPr fontId="1"/>
  </si>
  <si>
    <t>7日目</t>
    <rPh sb="1" eb="3">
      <t>ニチメ</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</si>
  <si>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</si>
  <si>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</si>
  <si>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</si>
  <si>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</si>
  <si>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</si>
  <si>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</si>
  <si>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</si>
  <si>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001</t>
    <phoneticPr fontId="1"/>
  </si>
  <si>
    <t>002</t>
  </si>
  <si>
    <t>003</t>
  </si>
  <si>
    <t>004</t>
  </si>
  <si>
    <t>005</t>
  </si>
  <si>
    <t>006</t>
  </si>
  <si>
    <t>007</t>
  </si>
  <si>
    <t>008</t>
  </si>
  <si>
    <t>009</t>
  </si>
  <si>
    <t>010</t>
  </si>
  <si>
    <t>011</t>
  </si>
  <si>
    <t>012</t>
  </si>
  <si>
    <t>013</t>
  </si>
  <si>
    <t>014</t>
  </si>
  <si>
    <t>015</t>
  </si>
  <si>
    <t>016</t>
  </si>
  <si>
    <t>017</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</si>
  <si>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</si>
  <si>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</si>
  <si>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</si>
  <si>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</si>
  <si>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</si>
  <si>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</si>
  <si>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</si>
  <si>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</si>
  <si>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</si>
  <si>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</si>
  <si>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</si>
  <si>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</si>
  <si>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</si>
  <si>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</si>
  <si>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</si>
  <si>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</si>
  <si>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</si>
  <si>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</si>
  <si>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</si>
  <si>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</si>
  <si>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</si>
  <si>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</si>
  <si>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</si>
  <si>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</si>
  <si>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</si>
  <si>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</si>
  <si>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</si>
  <si>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</si>
  <si>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</si>
  <si>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</si>
  <si>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</si>
  <si>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</si>
  <si>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</si>
  <si>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</si>
  <si>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</si>
  <si>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</si>
  <si>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</si>
  <si>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</si>
  <si>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</si>
  <si>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</si>
  <si>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</si>
  <si>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</si>
  <si>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</si>
  <si>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</si>
  <si>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</si>
  <si>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</si>
  <si>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</si>
  <si>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</si>
  <si>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</si>
  <si>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</si>
  <si>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</si>
  <si>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</si>
  <si>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002</t>
    <phoneticPr fontId="1"/>
  </si>
  <si>
    <t>003</t>
    <phoneticPr fontId="1"/>
  </si>
  <si>
    <t>026</t>
    <phoneticPr fontId="1"/>
  </si>
  <si>
    <t>037</t>
    <phoneticPr fontId="1"/>
  </si>
  <si>
    <t>カンファレンスホール
(ホワイエを含む)</t>
    <rPh sb="17" eb="18">
      <t>フク</t>
    </rPh>
    <phoneticPr fontId="8"/>
  </si>
  <si>
    <t>会議室1</t>
    <rPh sb="0" eb="3">
      <t>カイギシツ</t>
    </rPh>
    <phoneticPr fontId="8"/>
  </si>
  <si>
    <t>会議室2</t>
    <rPh sb="0" eb="3">
      <t>カイギシツ</t>
    </rPh>
    <phoneticPr fontId="8"/>
  </si>
  <si>
    <t>会議室3</t>
    <rPh sb="0" eb="3">
      <t>カイギシツ</t>
    </rPh>
    <phoneticPr fontId="8"/>
  </si>
  <si>
    <t>201号室(会議室)</t>
    <rPh sb="3" eb="5">
      <t>ゴウシツ</t>
    </rPh>
    <rPh sb="6" eb="9">
      <t>カイギシツ</t>
    </rPh>
    <phoneticPr fontId="8"/>
  </si>
  <si>
    <t>202号室(会議室)</t>
    <rPh sb="3" eb="5">
      <t>ゴウシツ</t>
    </rPh>
    <rPh sb="6" eb="9">
      <t>カイギシツ</t>
    </rPh>
    <phoneticPr fontId="8"/>
  </si>
  <si>
    <t>保管庫</t>
    <rPh sb="0" eb="3">
      <t>ホカンコ</t>
    </rPh>
    <phoneticPr fontId="8"/>
  </si>
  <si>
    <t>屋内試験場</t>
    <rPh sb="0" eb="2">
      <t>オクナイ</t>
    </rPh>
    <rPh sb="2" eb="5">
      <t>シケンジョウ</t>
    </rPh>
    <phoneticPr fontId="8"/>
  </si>
  <si>
    <t>発煙模擬装置</t>
    <rPh sb="0" eb="2">
      <t>ハツエン</t>
    </rPh>
    <rPh sb="2" eb="4">
      <t>モギ</t>
    </rPh>
    <rPh sb="4" eb="6">
      <t>ソウチ</t>
    </rPh>
    <phoneticPr fontId="8"/>
  </si>
  <si>
    <t>被災者模擬装置</t>
    <rPh sb="0" eb="3">
      <t>ヒサイシャ</t>
    </rPh>
    <rPh sb="3" eb="5">
      <t>モギ</t>
    </rPh>
    <rPh sb="5" eb="7">
      <t>ソウチ</t>
    </rPh>
    <phoneticPr fontId="8"/>
  </si>
  <si>
    <t>屋外大型モニタシステム</t>
    <rPh sb="0" eb="2">
      <t>オクガイ</t>
    </rPh>
    <rPh sb="2" eb="4">
      <t>オオガタ</t>
    </rPh>
    <phoneticPr fontId="8"/>
  </si>
  <si>
    <t>投光機</t>
    <rPh sb="0" eb="2">
      <t>トウコウ</t>
    </rPh>
    <rPh sb="2" eb="3">
      <t>キ</t>
    </rPh>
    <phoneticPr fontId="8"/>
  </si>
  <si>
    <t>発電機</t>
    <rPh sb="0" eb="3">
      <t>ハツデンキ</t>
    </rPh>
    <phoneticPr fontId="8"/>
  </si>
  <si>
    <t>高速度ｶﾒﾗ</t>
    <rPh sb="0" eb="3">
      <t>コウソクド</t>
    </rPh>
    <phoneticPr fontId="8"/>
  </si>
  <si>
    <t>映像記録システム</t>
    <rPh sb="0" eb="2">
      <t>エイゾウ</t>
    </rPh>
    <rPh sb="2" eb="4">
      <t>キロク</t>
    </rPh>
    <phoneticPr fontId="8"/>
  </si>
  <si>
    <t>3Dモーションキャプチャー</t>
  </si>
  <si>
    <t>貸出テント</t>
  </si>
  <si>
    <t>耐圧試験装置</t>
    <rPh sb="0" eb="2">
      <t>タイアツ</t>
    </rPh>
    <rPh sb="2" eb="4">
      <t>シケン</t>
    </rPh>
    <rPh sb="4" eb="6">
      <t>ソウチ</t>
    </rPh>
    <phoneticPr fontId="1"/>
  </si>
  <si>
    <t>塵埃試験装置</t>
    <rPh sb="0" eb="1">
      <t>チリ</t>
    </rPh>
    <rPh sb="1" eb="2">
      <t>ホコリ</t>
    </rPh>
    <rPh sb="2" eb="4">
      <t>シケン</t>
    </rPh>
    <rPh sb="4" eb="6">
      <t>ソウチ</t>
    </rPh>
    <phoneticPr fontId="1"/>
  </si>
  <si>
    <t>防水試験装置</t>
    <rPh sb="0" eb="2">
      <t>ボウスイ</t>
    </rPh>
    <rPh sb="2" eb="4">
      <t>シケン</t>
    </rPh>
    <rPh sb="4" eb="6">
      <t>ソウチ</t>
    </rPh>
    <phoneticPr fontId="1"/>
  </si>
  <si>
    <t>降雨・霧雨試験装置</t>
    <rPh sb="0" eb="2">
      <t>コウウ</t>
    </rPh>
    <rPh sb="3" eb="4">
      <t>キリ</t>
    </rPh>
    <rPh sb="4" eb="5">
      <t>アメ</t>
    </rPh>
    <rPh sb="5" eb="7">
      <t>シケン</t>
    </rPh>
    <rPh sb="7" eb="9">
      <t>ソウチ</t>
    </rPh>
    <phoneticPr fontId="1"/>
  </si>
  <si>
    <t>耐風試験装置</t>
    <rPh sb="0" eb="2">
      <t>タイフウ</t>
    </rPh>
    <rPh sb="2" eb="4">
      <t>シケン</t>
    </rPh>
    <rPh sb="4" eb="6">
      <t>ソウチ</t>
    </rPh>
    <phoneticPr fontId="1"/>
  </si>
  <si>
    <t>シャワー室</t>
    <rPh sb="4" eb="5">
      <t>シツ</t>
    </rPh>
    <phoneticPr fontId="1"/>
  </si>
  <si>
    <t>101</t>
    <phoneticPr fontId="1"/>
  </si>
  <si>
    <t>102</t>
  </si>
  <si>
    <t>103</t>
  </si>
  <si>
    <t>104</t>
  </si>
  <si>
    <t>105</t>
  </si>
  <si>
    <t>106</t>
  </si>
  <si>
    <t>107</t>
  </si>
  <si>
    <t>108</t>
  </si>
  <si>
    <t>109</t>
  </si>
  <si>
    <t>110</t>
  </si>
  <si>
    <t>111</t>
  </si>
  <si>
    <t>112</t>
  </si>
  <si>
    <t>113</t>
  </si>
  <si>
    <t>114</t>
  </si>
  <si>
    <t>115</t>
  </si>
  <si>
    <t>116</t>
  </si>
  <si>
    <t>117</t>
  </si>
  <si>
    <t>118</t>
  </si>
  <si>
    <t>119</t>
  </si>
  <si>
    <t>120</t>
  </si>
  <si>
    <t>121</t>
  </si>
  <si>
    <t>122</t>
  </si>
  <si>
    <t>123</t>
  </si>
  <si>
    <t>カンファレンスホール
(ホワイエを含む)</t>
    <rPh sb="17" eb="18">
      <t>フク</t>
    </rPh>
    <phoneticPr fontId="4"/>
  </si>
  <si>
    <t>会議室1</t>
    <rPh sb="0" eb="3">
      <t>カイギシツ</t>
    </rPh>
    <phoneticPr fontId="4"/>
  </si>
  <si>
    <t>会議室2</t>
    <rPh sb="0" eb="3">
      <t>カイギシツ</t>
    </rPh>
    <phoneticPr fontId="4"/>
  </si>
  <si>
    <t>123</t>
    <phoneticPr fontId="1"/>
  </si>
  <si>
    <t>A-AC列は受付簿データのコピー　ただし、使用しているのはC、D、E、I、K列のみ  ⇒この部分のコピペはさすがにマクロが良いか</t>
    <rPh sb="4" eb="5">
      <t>レツ</t>
    </rPh>
    <rPh sb="6" eb="9">
      <t>ウケツケボ</t>
    </rPh>
    <rPh sb="21" eb="23">
      <t>シヨウ</t>
    </rPh>
    <rPh sb="38" eb="39">
      <t>レツ</t>
    </rPh>
    <rPh sb="46" eb="48">
      <t>ブブン</t>
    </rPh>
    <rPh sb="61" eb="62">
      <t>ヨ</t>
    </rPh>
    <phoneticPr fontId="1"/>
  </si>
  <si>
    <t>※</t>
    <phoneticPr fontId="1"/>
  </si>
  <si>
    <t>←エリア毎にグループ化しています</t>
    <rPh sb="4" eb="5">
      <t>ゴト</t>
    </rPh>
    <rPh sb="10" eb="11">
      <t>カ</t>
    </rPh>
    <phoneticPr fontId="1"/>
  </si>
  <si>
    <t>会議室3</t>
    <rPh sb="0" eb="3">
      <t>カイギシツ</t>
    </rPh>
    <phoneticPr fontId="4"/>
  </si>
  <si>
    <t>201号室(会議室)</t>
    <rPh sb="3" eb="5">
      <t>ゴウシツ</t>
    </rPh>
    <rPh sb="6" eb="9">
      <t>カイギシツ</t>
    </rPh>
    <phoneticPr fontId="4"/>
  </si>
  <si>
    <t>202号室(会議室)</t>
    <rPh sb="3" eb="5">
      <t>ゴウシツ</t>
    </rPh>
    <rPh sb="6" eb="9">
      <t>カイギシツ</t>
    </rPh>
    <phoneticPr fontId="4"/>
  </si>
  <si>
    <t>発煙模擬装置</t>
    <rPh sb="0" eb="2">
      <t>ハツエン</t>
    </rPh>
    <rPh sb="2" eb="4">
      <t>モギ</t>
    </rPh>
    <rPh sb="4" eb="6">
      <t>ソウチ</t>
    </rPh>
    <phoneticPr fontId="4"/>
  </si>
  <si>
    <t>投光機</t>
    <rPh sb="0" eb="2">
      <t>トウコウ</t>
    </rPh>
    <rPh sb="2" eb="3">
      <t>キ</t>
    </rPh>
    <phoneticPr fontId="4"/>
  </si>
  <si>
    <t>映像記録システム</t>
    <rPh sb="0" eb="2">
      <t>エイゾウ</t>
    </rPh>
    <rPh sb="2" eb="4">
      <t>キロク</t>
    </rPh>
    <phoneticPr fontId="4"/>
  </si>
  <si>
    <t>被災者模擬装置</t>
    <rPh sb="0" eb="3">
      <t>ヒサイシャ</t>
    </rPh>
    <rPh sb="3" eb="5">
      <t>モギ</t>
    </rPh>
    <rPh sb="5" eb="7">
      <t>ソウチ</t>
    </rPh>
    <phoneticPr fontId="4"/>
  </si>
  <si>
    <t>発電機</t>
    <rPh sb="0" eb="3">
      <t>ハツデンキ</t>
    </rPh>
    <phoneticPr fontId="4"/>
  </si>
  <si>
    <t>屋外大型モニタシステム</t>
    <rPh sb="0" eb="2">
      <t>オクガイ</t>
    </rPh>
    <rPh sb="2" eb="4">
      <t>オオガタ</t>
    </rPh>
    <phoneticPr fontId="4"/>
  </si>
  <si>
    <t>高速度ｶﾒﾗ</t>
    <rPh sb="0" eb="3">
      <t>コウソクド</t>
    </rPh>
    <phoneticPr fontId="4"/>
  </si>
  <si>
    <t>RTF北側農地</t>
    <rPh sb="3" eb="5">
      <t>キタガワ</t>
    </rPh>
    <rPh sb="5" eb="7">
      <t>ノウチ</t>
    </rPh>
    <phoneticPr fontId="4"/>
  </si>
  <si>
    <t>RTF南側農地</t>
    <rPh sb="3" eb="5">
      <t>ミナミガワ</t>
    </rPh>
    <rPh sb="5" eb="7">
      <t>ノウチ</t>
    </rPh>
    <phoneticPr fontId="4"/>
  </si>
  <si>
    <t>緩衝ネット付飛行場</t>
    <phoneticPr fontId="4"/>
  </si>
  <si>
    <t>無人航空機落下受止試験装置</t>
    <phoneticPr fontId="4"/>
  </si>
  <si>
    <t>ドローンアナライザー</t>
    <phoneticPr fontId="4"/>
  </si>
  <si>
    <t>屋内水槽試験棟附属設備
(水流発生装置(小水槽用))</t>
    <rPh sb="0" eb="11">
      <t>オクナイスイソウシケントウフゾクセツビ</t>
    </rPh>
    <rPh sb="13" eb="19">
      <t>スイリュウハッセイソウチ</t>
    </rPh>
    <rPh sb="20" eb="21">
      <t>ショウ</t>
    </rPh>
    <rPh sb="21" eb="23">
      <t>スイソウ</t>
    </rPh>
    <rPh sb="23" eb="24">
      <t>ヨウ</t>
    </rPh>
    <phoneticPr fontId="4"/>
  </si>
  <si>
    <t>屋内水槽試験棟附属設備
(水流発生装置(大水槽用))</t>
    <rPh sb="0" eb="11">
      <t>オクナイスイソウシケントウフゾクセツビ</t>
    </rPh>
    <rPh sb="13" eb="19">
      <t>スイリュウハッセイソウチ</t>
    </rPh>
    <rPh sb="20" eb="21">
      <t>ダイ</t>
    </rPh>
    <rPh sb="21" eb="23">
      <t>スイソウ</t>
    </rPh>
    <rPh sb="23" eb="24">
      <t>ヨウ</t>
    </rPh>
    <phoneticPr fontId="4"/>
  </si>
  <si>
    <t>音響ソナー</t>
    <rPh sb="0" eb="2">
      <t>オンキョウ</t>
    </rPh>
    <phoneticPr fontId="4"/>
  </si>
  <si>
    <t>水中モーションキャプチャ</t>
    <rPh sb="0" eb="2">
      <t>スイチュウ</t>
    </rPh>
    <phoneticPr fontId="4"/>
  </si>
  <si>
    <t>テストピース</t>
    <phoneticPr fontId="4"/>
  </si>
  <si>
    <t>高専教材</t>
    <rPh sb="0" eb="2">
      <t>コウセン</t>
    </rPh>
    <rPh sb="2" eb="4">
      <t>キョウザイ</t>
    </rPh>
    <phoneticPr fontId="4"/>
  </si>
  <si>
    <t>トラス橋</t>
    <rPh sb="3" eb="4">
      <t>ハシ</t>
    </rPh>
    <phoneticPr fontId="4"/>
  </si>
  <si>
    <t>赤外線サーモグラフィー</t>
    <rPh sb="0" eb="3">
      <t>セキガイセン</t>
    </rPh>
    <phoneticPr fontId="4"/>
  </si>
  <si>
    <t>3Dモーションキャプチャー</t>
    <phoneticPr fontId="4"/>
  </si>
  <si>
    <t>貸出テント</t>
    <phoneticPr fontId="4"/>
  </si>
  <si>
    <t>耐圧試験装置</t>
    <rPh sb="0" eb="2">
      <t>タイアツ</t>
    </rPh>
    <rPh sb="2" eb="4">
      <t>シケン</t>
    </rPh>
    <rPh sb="4" eb="6">
      <t>ソウチ</t>
    </rPh>
    <phoneticPr fontId="4"/>
  </si>
  <si>
    <t>塵埃試験装置</t>
    <rPh sb="0" eb="1">
      <t>チリ</t>
    </rPh>
    <rPh sb="1" eb="2">
      <t>ホコリ</t>
    </rPh>
    <rPh sb="2" eb="4">
      <t>シケン</t>
    </rPh>
    <rPh sb="4" eb="6">
      <t>ソウチ</t>
    </rPh>
    <phoneticPr fontId="4"/>
  </si>
  <si>
    <t>防水試験装置</t>
    <rPh sb="0" eb="2">
      <t>ボウスイ</t>
    </rPh>
    <rPh sb="2" eb="4">
      <t>シケン</t>
    </rPh>
    <rPh sb="4" eb="6">
      <t>ソウチ</t>
    </rPh>
    <phoneticPr fontId="4"/>
  </si>
  <si>
    <t>降雨・霧雨試験装置</t>
    <rPh sb="0" eb="2">
      <t>コウウ</t>
    </rPh>
    <rPh sb="3" eb="4">
      <t>キリ</t>
    </rPh>
    <rPh sb="4" eb="5">
      <t>アメ</t>
    </rPh>
    <rPh sb="5" eb="7">
      <t>シケン</t>
    </rPh>
    <rPh sb="7" eb="9">
      <t>ソウチ</t>
    </rPh>
    <phoneticPr fontId="4"/>
  </si>
  <si>
    <t>耐風試験装置</t>
    <rPh sb="0" eb="2">
      <t>タイフウ</t>
    </rPh>
    <rPh sb="2" eb="4">
      <t>シケン</t>
    </rPh>
    <rPh sb="4" eb="6">
      <t>ソウチ</t>
    </rPh>
    <phoneticPr fontId="4"/>
  </si>
  <si>
    <t>シャワー室</t>
    <rPh sb="4" eb="5">
      <t>シツ</t>
    </rPh>
    <phoneticPr fontId="4"/>
  </si>
  <si>
    <t>貸出数</t>
    <rPh sb="0" eb="3">
      <t>カシダシスウ</t>
    </rPh>
    <phoneticPr fontId="1"/>
  </si>
  <si>
    <t>chk</t>
    <phoneticPr fontId="1"/>
  </si>
  <si>
    <t>貸出数</t>
    <rPh sb="0" eb="3">
      <t>カシダシスウ</t>
    </rPh>
    <phoneticPr fontId="1"/>
  </si>
  <si>
    <t>1</t>
    <phoneticPr fontId="1"/>
  </si>
  <si>
    <t>2</t>
    <phoneticPr fontId="1"/>
  </si>
  <si>
    <t>4</t>
    <phoneticPr fontId="1"/>
  </si>
  <si>
    <t>3</t>
    <phoneticPr fontId="1"/>
  </si>
  <si>
    <t>064</t>
    <phoneticPr fontId="1"/>
  </si>
  <si>
    <t>日付編集</t>
    <rPh sb="0" eb="4">
      <t>ヒヅケヘンシュウ</t>
    </rPh>
    <phoneticPr fontId="1"/>
  </si>
  <si>
    <t>トータルステーション</t>
    <phoneticPr fontId="1"/>
  </si>
  <si>
    <t>071</t>
    <phoneticPr fontId="1"/>
  </si>
  <si>
    <t>←1/1の曜日から開始日（月曜日）を設定</t>
    <rPh sb="5" eb="7">
      <t>ヨウビ</t>
    </rPh>
    <rPh sb="9" eb="11">
      <t>カイシ</t>
    </rPh>
    <rPh sb="11" eb="12">
      <t>ビ</t>
    </rPh>
    <rPh sb="13" eb="16">
      <t>ゲツヨウビ</t>
    </rPh>
    <rPh sb="18" eb="20">
      <t>セッテイ</t>
    </rPh>
    <phoneticPr fontId="1"/>
  </si>
  <si>
    <t>018</t>
    <phoneticPr fontId="1"/>
  </si>
  <si>
    <t>025</t>
    <phoneticPr fontId="1"/>
  </si>
  <si>
    <t>036</t>
    <phoneticPr fontId="1"/>
  </si>
  <si>
    <t>063</t>
    <phoneticPr fontId="1"/>
  </si>
  <si>
    <t>←②予約可能な期間（最終日）</t>
    <rPh sb="2" eb="6">
      <t>ヨヤクカノウ</t>
    </rPh>
    <rPh sb="7" eb="9">
      <t>キカン</t>
    </rPh>
    <rPh sb="10" eb="13">
      <t>サイシュウビ</t>
    </rPh>
    <phoneticPr fontId="1"/>
  </si>
  <si>
    <t>※Ｃ列は①～②の期間表示されるようになってます。（②の週は表示されてしまいますが…）</t>
    <rPh sb="2" eb="3">
      <t>レツ</t>
    </rPh>
    <rPh sb="8" eb="10">
      <t>キカン</t>
    </rPh>
    <rPh sb="10" eb="12">
      <t>ヒョウジ</t>
    </rPh>
    <rPh sb="27" eb="28">
      <t>シュウ</t>
    </rPh>
    <rPh sb="29" eb="31">
      <t>ヒョウジ</t>
    </rPh>
    <phoneticPr fontId="1"/>
  </si>
  <si>
    <t>翌年の3/31</t>
    <rPh sb="0" eb="2">
      <t>ヨクトシ</t>
    </rPh>
    <phoneticPr fontId="1"/>
  </si>
  <si>
    <t>今日から１年後の日付</t>
    <rPh sb="0" eb="2">
      <t>キョウ</t>
    </rPh>
    <rPh sb="5" eb="7">
      <t>ネンゴ</t>
    </rPh>
    <rPh sb="8" eb="10">
      <t>ヒヅケ</t>
    </rPh>
    <phoneticPr fontId="1"/>
  </si>
  <si>
    <t>①を更新日の２週間後とかにすると、入居者が年間申請している使用案件に支障が出る？</t>
    <rPh sb="2" eb="5">
      <t>コウシンビ</t>
    </rPh>
    <rPh sb="7" eb="10">
      <t>シュウカンゴ</t>
    </rPh>
    <rPh sb="17" eb="20">
      <t>ニュウキョシャ</t>
    </rPh>
    <rPh sb="21" eb="25">
      <t>ネンカンシンセイ</t>
    </rPh>
    <rPh sb="29" eb="31">
      <t>シヨウ</t>
    </rPh>
    <rPh sb="31" eb="33">
      <t>アンケン</t>
    </rPh>
    <rPh sb="34" eb="36">
      <t>シショウ</t>
    </rPh>
    <rPh sb="37" eb="38">
      <t>デ</t>
    </rPh>
    <phoneticPr fontId="1"/>
  </si>
  <si>
    <t>←①今週の月曜日です。２週間後とかにしたければ”+14”</t>
    <rPh sb="2" eb="4">
      <t>コンシュウ</t>
    </rPh>
    <rPh sb="5" eb="8">
      <t>ゲツヨウビ</t>
    </rPh>
    <rPh sb="12" eb="15">
      <t>シュウカンゴ</t>
    </rPh>
    <phoneticPr fontId="1"/>
  </si>
  <si>
    <t>音響ソナー</t>
    <phoneticPr fontId="1"/>
  </si>
  <si>
    <t>水中モーションキャプチャ</t>
    <phoneticPr fontId="1"/>
  </si>
  <si>
    <t>1階(西)</t>
    <phoneticPr fontId="1"/>
  </si>
  <si>
    <t>1階(東)</t>
    <phoneticPr fontId="1"/>
  </si>
  <si>
    <t>2階</t>
    <phoneticPr fontId="1"/>
  </si>
  <si>
    <t>3階</t>
    <phoneticPr fontId="1"/>
  </si>
  <si>
    <t>4階</t>
    <phoneticPr fontId="1"/>
  </si>
  <si>
    <t>5・6階</t>
    <phoneticPr fontId="1"/>
  </si>
  <si>
    <t>全体</t>
    <rPh sb="0" eb="2">
      <t>ゼンタイ</t>
    </rPh>
    <phoneticPr fontId="1"/>
  </si>
  <si>
    <t>1(ビル型)</t>
    <phoneticPr fontId="1"/>
  </si>
  <si>
    <t>2(住宅型)</t>
    <phoneticPr fontId="1"/>
  </si>
  <si>
    <t>3(住宅型)</t>
    <phoneticPr fontId="1"/>
  </si>
  <si>
    <t>準備室1</t>
    <phoneticPr fontId="1"/>
  </si>
  <si>
    <t>準備室2</t>
    <phoneticPr fontId="1"/>
  </si>
  <si>
    <t>整備室</t>
    <phoneticPr fontId="1"/>
  </si>
  <si>
    <t>会議室１</t>
    <rPh sb="0" eb="3">
      <t>カイギシツ</t>
    </rPh>
    <phoneticPr fontId="1"/>
  </si>
  <si>
    <t>会議室２</t>
    <rPh sb="0" eb="3">
      <t>カイギシツ</t>
    </rPh>
    <phoneticPr fontId="1"/>
  </si>
  <si>
    <t>会議室３</t>
    <rPh sb="0" eb="3">
      <t>カイギシツ</t>
    </rPh>
    <phoneticPr fontId="1"/>
  </si>
  <si>
    <t>201号室</t>
    <rPh sb="3" eb="5">
      <t>ゴウシツ</t>
    </rPh>
    <phoneticPr fontId="1"/>
  </si>
  <si>
    <t>202号室</t>
    <rPh sb="3" eb="5">
      <t>ゴウシツ</t>
    </rPh>
    <phoneticPr fontId="1"/>
  </si>
  <si>
    <t>施設・設備</t>
    <rPh sb="0" eb="2">
      <t>シセツ</t>
    </rPh>
    <rPh sb="3" eb="5">
      <t>セツビ</t>
    </rPh>
    <phoneticPr fontId="1"/>
  </si>
  <si>
    <r>
      <rPr>
        <sz val="11"/>
        <color theme="4" tint="0.59999389629810485"/>
        <rFont val="游ゴシック"/>
        <family val="3"/>
        <charset val="128"/>
        <scheme val="minor"/>
      </rPr>
      <t xml:space="preserve">01 </t>
    </r>
    <r>
      <rPr>
        <sz val="11"/>
        <color theme="1"/>
        <rFont val="游ゴシック"/>
        <family val="2"/>
        <charset val="128"/>
        <scheme val="minor"/>
      </rPr>
      <t>南相馬　滑走路</t>
    </r>
    <rPh sb="3" eb="6">
      <t>ミナミソウマ</t>
    </rPh>
    <rPh sb="7" eb="10">
      <t>カッソウロ</t>
    </rPh>
    <phoneticPr fontId="4"/>
  </si>
  <si>
    <t>02 南相馬　滑走路付属格納庫</t>
    <phoneticPr fontId="1"/>
  </si>
  <si>
    <t>05 浪江　滑走路付属格納庫</t>
    <rPh sb="6" eb="9">
      <t>カッソウロ</t>
    </rPh>
    <rPh sb="9" eb="11">
      <t>フゾク</t>
    </rPh>
    <rPh sb="11" eb="14">
      <t>カクノウコ</t>
    </rPh>
    <phoneticPr fontId="4"/>
  </si>
  <si>
    <t>06 通信塔</t>
    <rPh sb="3" eb="5">
      <t>ツウシン</t>
    </rPh>
    <rPh sb="5" eb="6">
      <t>トウ</t>
    </rPh>
    <phoneticPr fontId="4"/>
  </si>
  <si>
    <t>06 通信塔</t>
    <phoneticPr fontId="4"/>
  </si>
  <si>
    <t>12 屋内水槽試験棟</t>
    <rPh sb="3" eb="5">
      <t>オクナイ</t>
    </rPh>
    <rPh sb="5" eb="7">
      <t>スイソウ</t>
    </rPh>
    <rPh sb="7" eb="9">
      <t>シケン</t>
    </rPh>
    <rPh sb="9" eb="10">
      <t>トウ</t>
    </rPh>
    <phoneticPr fontId="4"/>
  </si>
  <si>
    <t>23 試験用プラント</t>
    <rPh sb="3" eb="6">
      <t>シケンヨウ</t>
    </rPh>
    <phoneticPr fontId="4"/>
  </si>
  <si>
    <t>24 市街地フィールド</t>
    <rPh sb="3" eb="6">
      <t>シガイチ</t>
    </rPh>
    <phoneticPr fontId="4"/>
  </si>
  <si>
    <t>25 市街地フィールドガレージ</t>
    <rPh sb="3" eb="6">
      <t>シガイチ</t>
    </rPh>
    <phoneticPr fontId="4"/>
  </si>
  <si>
    <t>26 瓦礫・土砂崩落フィールド</t>
    <rPh sb="3" eb="5">
      <t>ガレキ</t>
    </rPh>
    <rPh sb="6" eb="8">
      <t>ドシャ</t>
    </rPh>
    <rPh sb="8" eb="10">
      <t>ホウラク</t>
    </rPh>
    <phoneticPr fontId="4"/>
  </si>
  <si>
    <t>33 試験準備棟</t>
    <rPh sb="3" eb="8">
      <t>シケンジュンビトウ</t>
    </rPh>
    <phoneticPr fontId="4"/>
  </si>
  <si>
    <t>33 試験準備棟</t>
    <rPh sb="3" eb="5">
      <t>シケン</t>
    </rPh>
    <rPh sb="5" eb="7">
      <t>ジュンビ</t>
    </rPh>
    <rPh sb="7" eb="8">
      <t>トウ</t>
    </rPh>
    <phoneticPr fontId="4"/>
  </si>
  <si>
    <t>35 附属機材</t>
    <rPh sb="3" eb="7">
      <t>フゾクキザイ</t>
    </rPh>
    <phoneticPr fontId="4"/>
  </si>
  <si>
    <t>37 会議室</t>
    <rPh sb="3" eb="6">
      <t>カイギシツ</t>
    </rPh>
    <phoneticPr fontId="4"/>
  </si>
  <si>
    <r>
      <rPr>
        <sz val="11"/>
        <color theme="4" tint="0.59999389629810485"/>
        <rFont val="游ゴシック"/>
        <family val="3"/>
        <charset val="128"/>
        <scheme val="minor"/>
      </rPr>
      <t xml:space="preserve">02 </t>
    </r>
    <r>
      <rPr>
        <sz val="11"/>
        <color theme="1"/>
        <rFont val="游ゴシック"/>
        <family val="2"/>
        <charset val="128"/>
        <scheme val="minor"/>
      </rPr>
      <t>南相馬　滑走路付属格納庫</t>
    </r>
    <rPh sb="3" eb="6">
      <t>ミナミソウマ</t>
    </rPh>
    <rPh sb="7" eb="10">
      <t>カッソウロ</t>
    </rPh>
    <rPh sb="10" eb="12">
      <t>フゾク</t>
    </rPh>
    <rPh sb="12" eb="15">
      <t>カクノウコ</t>
    </rPh>
    <phoneticPr fontId="4"/>
  </si>
  <si>
    <r>
      <rPr>
        <sz val="11"/>
        <color theme="4" tint="0.59999389629810485"/>
        <rFont val="游ゴシック"/>
        <family val="3"/>
        <charset val="128"/>
        <scheme val="minor"/>
      </rPr>
      <t xml:space="preserve">03 </t>
    </r>
    <r>
      <rPr>
        <sz val="11"/>
        <color theme="1"/>
        <rFont val="游ゴシック"/>
        <family val="2"/>
        <charset val="128"/>
        <scheme val="minor"/>
      </rPr>
      <t>ヘリポート</t>
    </r>
    <phoneticPr fontId="4"/>
  </si>
  <si>
    <r>
      <rPr>
        <sz val="11"/>
        <color theme="4" tint="0.59999389629810485"/>
        <rFont val="游ゴシック"/>
        <family val="3"/>
        <charset val="128"/>
        <scheme val="minor"/>
      </rPr>
      <t xml:space="preserve">04 </t>
    </r>
    <r>
      <rPr>
        <sz val="11"/>
        <color theme="1"/>
        <rFont val="游ゴシック"/>
        <family val="2"/>
        <charset val="128"/>
        <scheme val="minor"/>
      </rPr>
      <t>浪江　滑走路</t>
    </r>
    <rPh sb="6" eb="9">
      <t>カッソウロ</t>
    </rPh>
    <phoneticPr fontId="4"/>
  </si>
  <si>
    <r>
      <rPr>
        <sz val="11"/>
        <color theme="4" tint="0.59999389629810485"/>
        <rFont val="游ゴシック"/>
        <family val="3"/>
        <charset val="128"/>
        <scheme val="minor"/>
      </rPr>
      <t xml:space="preserve">05 </t>
    </r>
    <r>
      <rPr>
        <sz val="11"/>
        <color theme="1"/>
        <rFont val="游ゴシック"/>
        <family val="2"/>
        <charset val="128"/>
        <scheme val="minor"/>
      </rPr>
      <t>浪江　滑走路付属格納庫</t>
    </r>
    <rPh sb="3" eb="5">
      <t>ナミエ</t>
    </rPh>
    <rPh sb="6" eb="9">
      <t>カッソウロ</t>
    </rPh>
    <rPh sb="9" eb="11">
      <t>フゾク</t>
    </rPh>
    <rPh sb="11" eb="14">
      <t>カクノウコ</t>
    </rPh>
    <phoneticPr fontId="4"/>
  </si>
  <si>
    <r>
      <rPr>
        <sz val="11"/>
        <color theme="4" tint="0.59999389629810485"/>
        <rFont val="游ゴシック"/>
        <family val="3"/>
        <charset val="128"/>
        <scheme val="minor"/>
      </rPr>
      <t xml:space="preserve">06 </t>
    </r>
    <r>
      <rPr>
        <sz val="11"/>
        <color theme="1"/>
        <rFont val="游ゴシック"/>
        <family val="2"/>
        <charset val="128"/>
        <scheme val="minor"/>
      </rPr>
      <t>通信塔</t>
    </r>
    <rPh sb="3" eb="5">
      <t>ツウシン</t>
    </rPh>
    <rPh sb="5" eb="6">
      <t>トウ</t>
    </rPh>
    <phoneticPr fontId="4"/>
  </si>
  <si>
    <r>
      <rPr>
        <sz val="11"/>
        <color theme="4" tint="0.59999389629810485"/>
        <rFont val="游ゴシック"/>
        <family val="3"/>
        <charset val="128"/>
        <scheme val="minor"/>
      </rPr>
      <t xml:space="preserve">07 </t>
    </r>
    <r>
      <rPr>
        <sz val="11"/>
        <color theme="1"/>
        <rFont val="游ゴシック"/>
        <family val="2"/>
        <charset val="128"/>
        <scheme val="minor"/>
      </rPr>
      <t>緩衝ネット付飛行場</t>
    </r>
    <phoneticPr fontId="4"/>
  </si>
  <si>
    <r>
      <rPr>
        <sz val="11"/>
        <color theme="4" tint="0.59999389629810485"/>
        <rFont val="游ゴシック"/>
        <family val="3"/>
        <charset val="128"/>
        <scheme val="minor"/>
      </rPr>
      <t xml:space="preserve">08 </t>
    </r>
    <r>
      <rPr>
        <sz val="11"/>
        <color theme="1"/>
        <rFont val="游ゴシック"/>
        <family val="2"/>
        <charset val="128"/>
        <scheme val="minor"/>
      </rPr>
      <t>無人航空機落下受止試験装置</t>
    </r>
    <phoneticPr fontId="4"/>
  </si>
  <si>
    <r>
      <rPr>
        <sz val="11"/>
        <color theme="4" tint="0.59999389629810485"/>
        <rFont val="游ゴシック"/>
        <family val="3"/>
        <charset val="128"/>
        <scheme val="minor"/>
      </rPr>
      <t xml:space="preserve">09 </t>
    </r>
    <r>
      <rPr>
        <sz val="11"/>
        <color theme="1"/>
        <rFont val="游ゴシック"/>
        <family val="2"/>
        <charset val="128"/>
        <scheme val="minor"/>
      </rPr>
      <t>風洞棟</t>
    </r>
    <rPh sb="3" eb="5">
      <t>フウドウ</t>
    </rPh>
    <rPh sb="5" eb="6">
      <t>トウ</t>
    </rPh>
    <phoneticPr fontId="4"/>
  </si>
  <si>
    <r>
      <rPr>
        <sz val="11"/>
        <color theme="4" tint="0.59999389629810485"/>
        <rFont val="游ゴシック"/>
        <family val="3"/>
        <charset val="128"/>
        <scheme val="minor"/>
      </rPr>
      <t xml:space="preserve">10 </t>
    </r>
    <r>
      <rPr>
        <sz val="11"/>
        <color theme="1"/>
        <rFont val="游ゴシック"/>
        <family val="2"/>
        <charset val="128"/>
        <scheme val="minor"/>
      </rPr>
      <t>ドローンアナライザー</t>
    </r>
    <phoneticPr fontId="4"/>
  </si>
  <si>
    <r>
      <rPr>
        <sz val="11"/>
        <color theme="9" tint="0.39997558519241921"/>
        <rFont val="游ゴシック"/>
        <family val="3"/>
        <charset val="128"/>
        <scheme val="minor"/>
      </rPr>
      <t xml:space="preserve">11 </t>
    </r>
    <r>
      <rPr>
        <sz val="11"/>
        <color theme="1"/>
        <rFont val="游ゴシック"/>
        <family val="2"/>
        <charset val="128"/>
        <scheme val="minor"/>
      </rPr>
      <t>水没市街地フィールド</t>
    </r>
    <rPh sb="3" eb="5">
      <t>スイボツ</t>
    </rPh>
    <rPh sb="5" eb="8">
      <t>シガイチ</t>
    </rPh>
    <phoneticPr fontId="4"/>
  </si>
  <si>
    <r>
      <rPr>
        <sz val="11"/>
        <color theme="9" tint="0.39997558519241921"/>
        <rFont val="游ゴシック"/>
        <family val="3"/>
        <charset val="128"/>
        <scheme val="minor"/>
      </rPr>
      <t xml:space="preserve">12 </t>
    </r>
    <r>
      <rPr>
        <sz val="11"/>
        <color theme="1"/>
        <rFont val="游ゴシック"/>
        <family val="2"/>
        <charset val="128"/>
        <scheme val="minor"/>
      </rPr>
      <t>屋内水槽試験棟</t>
    </r>
    <rPh sb="3" eb="5">
      <t>オクナイ</t>
    </rPh>
    <rPh sb="5" eb="7">
      <t>スイソウ</t>
    </rPh>
    <rPh sb="7" eb="9">
      <t>シケン</t>
    </rPh>
    <rPh sb="9" eb="10">
      <t>トウ</t>
    </rPh>
    <phoneticPr fontId="4"/>
  </si>
  <si>
    <r>
      <rPr>
        <sz val="11"/>
        <color theme="5" tint="0.59999389629810485"/>
        <rFont val="游ゴシック"/>
        <family val="3"/>
        <charset val="128"/>
        <scheme val="minor"/>
      </rPr>
      <t>21</t>
    </r>
    <r>
      <rPr>
        <sz val="11"/>
        <color theme="1"/>
        <rFont val="游ゴシック"/>
        <family val="2"/>
        <charset val="128"/>
        <scheme val="minor"/>
      </rPr>
      <t xml:space="preserve"> 試験用橋梁</t>
    </r>
    <rPh sb="3" eb="6">
      <t>シケンヨウ</t>
    </rPh>
    <rPh sb="6" eb="8">
      <t>キョウリョウ</t>
    </rPh>
    <phoneticPr fontId="4"/>
  </si>
  <si>
    <r>
      <rPr>
        <sz val="11"/>
        <color theme="5" tint="0.59999389629810485"/>
        <rFont val="游ゴシック"/>
        <family val="3"/>
        <charset val="128"/>
        <scheme val="minor"/>
      </rPr>
      <t>22</t>
    </r>
    <r>
      <rPr>
        <sz val="11"/>
        <color theme="1"/>
        <rFont val="游ゴシック"/>
        <family val="2"/>
        <charset val="128"/>
        <scheme val="minor"/>
      </rPr>
      <t xml:space="preserve"> 試験用トンネル</t>
    </r>
    <rPh sb="3" eb="6">
      <t>シケンヨウ</t>
    </rPh>
    <phoneticPr fontId="4"/>
  </si>
  <si>
    <r>
      <rPr>
        <sz val="11"/>
        <color theme="5" tint="0.59999389629810485"/>
        <rFont val="游ゴシック"/>
        <family val="3"/>
        <charset val="128"/>
        <scheme val="minor"/>
      </rPr>
      <t xml:space="preserve">23 </t>
    </r>
    <r>
      <rPr>
        <sz val="11"/>
        <color theme="1"/>
        <rFont val="游ゴシック"/>
        <family val="2"/>
        <charset val="128"/>
        <scheme val="minor"/>
      </rPr>
      <t>試験用プラント</t>
    </r>
    <rPh sb="3" eb="6">
      <t>シケンヨウ</t>
    </rPh>
    <phoneticPr fontId="4"/>
  </si>
  <si>
    <r>
      <rPr>
        <sz val="11"/>
        <color theme="5" tint="0.59999389629810485"/>
        <rFont val="游ゴシック"/>
        <family val="3"/>
        <charset val="128"/>
        <scheme val="minor"/>
      </rPr>
      <t xml:space="preserve">24 </t>
    </r>
    <r>
      <rPr>
        <sz val="11"/>
        <color theme="1"/>
        <rFont val="游ゴシック"/>
        <family val="2"/>
        <charset val="128"/>
        <scheme val="minor"/>
      </rPr>
      <t>市街地フィールド</t>
    </r>
    <rPh sb="3" eb="6">
      <t>シガイチ</t>
    </rPh>
    <phoneticPr fontId="4"/>
  </si>
  <si>
    <r>
      <rPr>
        <sz val="11"/>
        <color theme="5" tint="0.59999389629810485"/>
        <rFont val="游ゴシック"/>
        <family val="3"/>
        <charset val="128"/>
        <scheme val="minor"/>
      </rPr>
      <t xml:space="preserve">25 </t>
    </r>
    <r>
      <rPr>
        <sz val="11"/>
        <color theme="1"/>
        <rFont val="游ゴシック"/>
        <family val="2"/>
        <charset val="128"/>
        <scheme val="minor"/>
      </rPr>
      <t>市街地フィールドガレージ</t>
    </r>
    <rPh sb="3" eb="6">
      <t>シガイチ</t>
    </rPh>
    <phoneticPr fontId="4"/>
  </si>
  <si>
    <r>
      <rPr>
        <sz val="11"/>
        <color theme="5" tint="0.59999389629810485"/>
        <rFont val="游ゴシック"/>
        <family val="3"/>
        <charset val="128"/>
        <scheme val="minor"/>
      </rPr>
      <t xml:space="preserve">26 </t>
    </r>
    <r>
      <rPr>
        <sz val="11"/>
        <color theme="1"/>
        <rFont val="游ゴシック"/>
        <family val="2"/>
        <charset val="128"/>
        <scheme val="minor"/>
      </rPr>
      <t>瓦礫・土砂崩落フィールド</t>
    </r>
    <rPh sb="3" eb="5">
      <t>ガレキ</t>
    </rPh>
    <rPh sb="6" eb="8">
      <t>ドシャ</t>
    </rPh>
    <rPh sb="8" eb="10">
      <t>ホウラク</t>
    </rPh>
    <phoneticPr fontId="4"/>
  </si>
  <si>
    <r>
      <rPr>
        <sz val="11"/>
        <color rgb="FFCC99FF"/>
        <rFont val="游ゴシック"/>
        <family val="3"/>
        <charset val="128"/>
        <scheme val="minor"/>
      </rPr>
      <t xml:space="preserve">31 </t>
    </r>
    <r>
      <rPr>
        <sz val="11"/>
        <color theme="1"/>
        <rFont val="游ゴシック"/>
        <family val="2"/>
        <charset val="128"/>
        <scheme val="minor"/>
      </rPr>
      <t>簡易計測室A</t>
    </r>
    <rPh sb="3" eb="5">
      <t>カンイ</t>
    </rPh>
    <rPh sb="5" eb="7">
      <t>ケイソク</t>
    </rPh>
    <rPh sb="7" eb="8">
      <t>シツ</t>
    </rPh>
    <phoneticPr fontId="4"/>
  </si>
  <si>
    <r>
      <rPr>
        <sz val="11"/>
        <color rgb="FFCC99FF"/>
        <rFont val="游ゴシック"/>
        <family val="3"/>
        <charset val="128"/>
        <scheme val="minor"/>
      </rPr>
      <t xml:space="preserve">32 </t>
    </r>
    <r>
      <rPr>
        <sz val="11"/>
        <color theme="1"/>
        <rFont val="游ゴシック"/>
        <family val="2"/>
        <charset val="128"/>
        <scheme val="minor"/>
      </rPr>
      <t>簡易計測室B</t>
    </r>
    <rPh sb="3" eb="5">
      <t>カンイ</t>
    </rPh>
    <rPh sb="5" eb="7">
      <t>ケイソク</t>
    </rPh>
    <rPh sb="7" eb="8">
      <t>シツ</t>
    </rPh>
    <phoneticPr fontId="4"/>
  </si>
  <si>
    <r>
      <rPr>
        <sz val="11"/>
        <color rgb="FFCC99FF"/>
        <rFont val="游ゴシック"/>
        <family val="3"/>
        <charset val="128"/>
        <scheme val="minor"/>
      </rPr>
      <t xml:space="preserve">33 </t>
    </r>
    <r>
      <rPr>
        <sz val="11"/>
        <color theme="1"/>
        <rFont val="游ゴシック"/>
        <family val="2"/>
        <charset val="128"/>
        <scheme val="minor"/>
      </rPr>
      <t>試験準備棟</t>
    </r>
    <rPh sb="3" eb="8">
      <t>シケンジュンビトウ</t>
    </rPh>
    <phoneticPr fontId="4"/>
  </si>
  <si>
    <r>
      <rPr>
        <sz val="11"/>
        <color rgb="FFCC99FF"/>
        <rFont val="游ゴシック"/>
        <family val="3"/>
        <charset val="128"/>
        <scheme val="minor"/>
      </rPr>
      <t xml:space="preserve">34 </t>
    </r>
    <r>
      <rPr>
        <sz val="11"/>
        <color theme="1"/>
        <rFont val="游ゴシック"/>
        <family val="2"/>
        <charset val="128"/>
        <scheme val="minor"/>
      </rPr>
      <t>屋外試験準備場</t>
    </r>
    <rPh sb="3" eb="5">
      <t>オクガイ</t>
    </rPh>
    <rPh sb="5" eb="7">
      <t>シケン</t>
    </rPh>
    <rPh sb="7" eb="9">
      <t>ジュンビ</t>
    </rPh>
    <rPh sb="9" eb="10">
      <t>ジョウ</t>
    </rPh>
    <phoneticPr fontId="4"/>
  </si>
  <si>
    <r>
      <rPr>
        <sz val="11"/>
        <color rgb="FFCC99FF"/>
        <rFont val="游ゴシック"/>
        <family val="3"/>
        <charset val="128"/>
        <scheme val="minor"/>
      </rPr>
      <t xml:space="preserve">36 </t>
    </r>
    <r>
      <rPr>
        <sz val="11"/>
        <color theme="1"/>
        <rFont val="游ゴシック"/>
        <family val="2"/>
        <charset val="128"/>
        <scheme val="minor"/>
      </rPr>
      <t>カンファレンスホール(ホワイエを含む)</t>
    </r>
    <rPh sb="19" eb="20">
      <t>フク</t>
    </rPh>
    <phoneticPr fontId="4"/>
  </si>
  <si>
    <r>
      <rPr>
        <sz val="11"/>
        <color rgb="FFCC99FF"/>
        <rFont val="游ゴシック"/>
        <family val="3"/>
        <charset val="128"/>
        <scheme val="minor"/>
      </rPr>
      <t xml:space="preserve">37 </t>
    </r>
    <r>
      <rPr>
        <sz val="11"/>
        <color theme="1"/>
        <rFont val="游ゴシック"/>
        <family val="2"/>
        <charset val="128"/>
        <scheme val="minor"/>
      </rPr>
      <t>会議室</t>
    </r>
    <rPh sb="3" eb="6">
      <t>カイギシツ</t>
    </rPh>
    <phoneticPr fontId="4"/>
  </si>
  <si>
    <r>
      <rPr>
        <sz val="11"/>
        <color rgb="FFCC99FF"/>
        <rFont val="游ゴシック"/>
        <family val="3"/>
        <charset val="128"/>
        <scheme val="minor"/>
      </rPr>
      <t xml:space="preserve">35 </t>
    </r>
    <r>
      <rPr>
        <sz val="11"/>
        <color theme="1"/>
        <rFont val="游ゴシック"/>
        <family val="2"/>
        <charset val="128"/>
        <scheme val="minor"/>
      </rPr>
      <t>附属機材</t>
    </r>
    <rPh sb="3" eb="7">
      <t>フゾクキザイ</t>
    </rPh>
    <phoneticPr fontId="4"/>
  </si>
  <si>
    <r>
      <rPr>
        <sz val="11"/>
        <color rgb="FFCC99FF"/>
        <rFont val="游ゴシック"/>
        <family val="3"/>
        <charset val="128"/>
        <scheme val="minor"/>
      </rPr>
      <t xml:space="preserve">40 </t>
    </r>
    <r>
      <rPr>
        <sz val="11"/>
        <color theme="1"/>
        <rFont val="游ゴシック"/>
        <family val="2"/>
        <charset val="128"/>
        <scheme val="minor"/>
      </rPr>
      <t>耐圧試験装置</t>
    </r>
    <rPh sb="3" eb="5">
      <t>タイアツ</t>
    </rPh>
    <rPh sb="5" eb="7">
      <t>シケン</t>
    </rPh>
    <rPh sb="7" eb="9">
      <t>ソウチ</t>
    </rPh>
    <phoneticPr fontId="4"/>
  </si>
  <si>
    <r>
      <rPr>
        <sz val="11"/>
        <color rgb="FFCC99FF"/>
        <rFont val="游ゴシック"/>
        <family val="3"/>
        <charset val="128"/>
        <scheme val="minor"/>
      </rPr>
      <t xml:space="preserve">41 </t>
    </r>
    <r>
      <rPr>
        <sz val="11"/>
        <color theme="1"/>
        <rFont val="游ゴシック"/>
        <family val="2"/>
        <charset val="128"/>
        <scheme val="minor"/>
      </rPr>
      <t>塵埃試験装置</t>
    </r>
    <rPh sb="3" eb="4">
      <t>チリ</t>
    </rPh>
    <rPh sb="4" eb="5">
      <t>ホコリ</t>
    </rPh>
    <rPh sb="5" eb="7">
      <t>シケン</t>
    </rPh>
    <rPh sb="7" eb="9">
      <t>ソウチ</t>
    </rPh>
    <phoneticPr fontId="4"/>
  </si>
  <si>
    <r>
      <rPr>
        <sz val="11"/>
        <color rgb="FFCC99FF"/>
        <rFont val="游ゴシック"/>
        <family val="3"/>
        <charset val="128"/>
        <scheme val="minor"/>
      </rPr>
      <t xml:space="preserve">42 </t>
    </r>
    <r>
      <rPr>
        <sz val="11"/>
        <color theme="1"/>
        <rFont val="游ゴシック"/>
        <family val="2"/>
        <charset val="128"/>
        <scheme val="minor"/>
      </rPr>
      <t>防水試験装置</t>
    </r>
    <rPh sb="3" eb="5">
      <t>ボウスイ</t>
    </rPh>
    <rPh sb="5" eb="7">
      <t>シケン</t>
    </rPh>
    <rPh sb="7" eb="9">
      <t>ソウチ</t>
    </rPh>
    <phoneticPr fontId="4"/>
  </si>
  <si>
    <r>
      <rPr>
        <sz val="11"/>
        <color rgb="FFCC99FF"/>
        <rFont val="游ゴシック"/>
        <family val="3"/>
        <charset val="128"/>
        <scheme val="minor"/>
      </rPr>
      <t xml:space="preserve">43 </t>
    </r>
    <r>
      <rPr>
        <sz val="11"/>
        <color theme="1"/>
        <rFont val="游ゴシック"/>
        <family val="2"/>
        <charset val="128"/>
        <scheme val="minor"/>
      </rPr>
      <t>降雨・霧雨試験装置</t>
    </r>
    <rPh sb="3" eb="5">
      <t>コウウ</t>
    </rPh>
    <rPh sb="6" eb="7">
      <t>キリ</t>
    </rPh>
    <rPh sb="7" eb="8">
      <t>アメ</t>
    </rPh>
    <rPh sb="8" eb="10">
      <t>シケン</t>
    </rPh>
    <rPh sb="10" eb="12">
      <t>ソウチ</t>
    </rPh>
    <phoneticPr fontId="4"/>
  </si>
  <si>
    <r>
      <rPr>
        <sz val="11"/>
        <color rgb="FFCC99FF"/>
        <rFont val="游ゴシック"/>
        <family val="3"/>
        <charset val="128"/>
        <scheme val="minor"/>
      </rPr>
      <t>44</t>
    </r>
    <r>
      <rPr>
        <sz val="11"/>
        <color theme="1"/>
        <rFont val="游ゴシック"/>
        <family val="2"/>
        <charset val="128"/>
        <scheme val="minor"/>
      </rPr>
      <t xml:space="preserve"> 耐風試験装置</t>
    </r>
    <rPh sb="3" eb="5">
      <t>タイフウ</t>
    </rPh>
    <rPh sb="5" eb="7">
      <t>シケン</t>
    </rPh>
    <rPh sb="7" eb="9">
      <t>ソウチ</t>
    </rPh>
    <phoneticPr fontId="4"/>
  </si>
  <si>
    <r>
      <rPr>
        <sz val="11"/>
        <color rgb="FFCC99FF"/>
        <rFont val="游ゴシック"/>
        <family val="3"/>
        <charset val="128"/>
        <scheme val="minor"/>
      </rPr>
      <t>50</t>
    </r>
    <r>
      <rPr>
        <sz val="11"/>
        <color theme="1"/>
        <rFont val="游ゴシック"/>
        <family val="2"/>
        <charset val="128"/>
        <scheme val="minor"/>
      </rPr>
      <t xml:space="preserve"> シャワー室</t>
    </r>
    <rPh sb="7" eb="8">
      <t>シツ</t>
    </rPh>
    <phoneticPr fontId="4"/>
  </si>
  <si>
    <t>←②’表示最終日（最終週の休館日を表示させるための処理）</t>
    <rPh sb="3" eb="5">
      <t>ヒョウジ</t>
    </rPh>
    <rPh sb="5" eb="8">
      <t>サイシュウビ</t>
    </rPh>
    <rPh sb="9" eb="12">
      <t>サイシュウシュウ</t>
    </rPh>
    <rPh sb="13" eb="16">
      <t>キュウカンビ</t>
    </rPh>
    <rPh sb="17" eb="19">
      <t>ヒョウジ</t>
    </rPh>
    <rPh sb="25" eb="27">
      <t>ショリ</t>
    </rPh>
    <phoneticPr fontId="1"/>
  </si>
  <si>
    <t>069</t>
    <phoneticPr fontId="1"/>
  </si>
  <si>
    <t>3Dモーションキャプチャー</t>
    <phoneticPr fontId="1"/>
  </si>
  <si>
    <t>020</t>
    <phoneticPr fontId="1"/>
  </si>
  <si>
    <t>021</t>
    <phoneticPr fontId="1"/>
  </si>
  <si>
    <t>022</t>
    <phoneticPr fontId="1"/>
  </si>
  <si>
    <t>023</t>
    <phoneticPr fontId="1"/>
  </si>
  <si>
    <t>026</t>
    <phoneticPr fontId="1"/>
  </si>
  <si>
    <t>050</t>
    <phoneticPr fontId="1"/>
  </si>
  <si>
    <t>005</t>
    <phoneticPr fontId="1"/>
  </si>
  <si>
    <t>004</t>
    <phoneticPr fontId="1"/>
  </si>
  <si>
    <t>011</t>
    <phoneticPr fontId="1"/>
  </si>
  <si>
    <t>010</t>
    <phoneticPr fontId="1"/>
  </si>
  <si>
    <t>格納庫</t>
    <rPh sb="0" eb="3">
      <t>カクノウコ</t>
    </rPh>
    <phoneticPr fontId="1"/>
  </si>
  <si>
    <t>計測室</t>
    <rPh sb="0" eb="3">
      <t>ケイソクシツ</t>
    </rPh>
    <phoneticPr fontId="1"/>
  </si>
  <si>
    <t>南相馬　滑走路付属格納庫
(格納庫)</t>
    <rPh sb="0" eb="3">
      <t>ミナミソウマ</t>
    </rPh>
    <rPh sb="4" eb="7">
      <t>カッソウロ</t>
    </rPh>
    <rPh sb="7" eb="9">
      <t>フゾク</t>
    </rPh>
    <rPh sb="9" eb="12">
      <t>カクノウコ</t>
    </rPh>
    <rPh sb="14" eb="17">
      <t>カクノウコ</t>
    </rPh>
    <phoneticPr fontId="16"/>
  </si>
  <si>
    <t>南相馬　滑走路付属格納庫
(格納庫(半面))</t>
    <rPh sb="0" eb="3">
      <t>ミナミソウマ</t>
    </rPh>
    <rPh sb="4" eb="7">
      <t>カッソウロ</t>
    </rPh>
    <rPh sb="7" eb="9">
      <t>フゾク</t>
    </rPh>
    <rPh sb="9" eb="12">
      <t>カクノウコ</t>
    </rPh>
    <rPh sb="14" eb="17">
      <t>カクノウコ</t>
    </rPh>
    <phoneticPr fontId="16"/>
  </si>
  <si>
    <t>南相馬　滑走路付属格納庫(計測室)</t>
    <rPh sb="0" eb="3">
      <t>ミナミソウマ</t>
    </rPh>
    <rPh sb="4" eb="7">
      <t>カッソウロ</t>
    </rPh>
    <rPh sb="7" eb="9">
      <t>フゾク</t>
    </rPh>
    <rPh sb="9" eb="12">
      <t>カクノウコ</t>
    </rPh>
    <rPh sb="13" eb="16">
      <t>ケイソクシツ</t>
    </rPh>
    <phoneticPr fontId="16"/>
  </si>
  <si>
    <t>南相馬　滑走路付属格納庫(簡易整備室)</t>
    <rPh sb="0" eb="3">
      <t>ミナミソウマ</t>
    </rPh>
    <rPh sb="4" eb="7">
      <t>カッソウロ</t>
    </rPh>
    <rPh sb="7" eb="9">
      <t>フゾク</t>
    </rPh>
    <rPh sb="9" eb="12">
      <t>カクノウコ</t>
    </rPh>
    <rPh sb="13" eb="17">
      <t>カンイセイビ</t>
    </rPh>
    <rPh sb="17" eb="18">
      <t>シツ</t>
    </rPh>
    <phoneticPr fontId="16"/>
  </si>
  <si>
    <t>浪江　滑走路付属格納庫(計測室)</t>
    <rPh sb="3" eb="6">
      <t>カッソウロ</t>
    </rPh>
    <rPh sb="6" eb="8">
      <t>フゾク</t>
    </rPh>
    <rPh sb="8" eb="11">
      <t>カクノウコ</t>
    </rPh>
    <rPh sb="12" eb="15">
      <t>ケイソクシツ</t>
    </rPh>
    <phoneticPr fontId="16"/>
  </si>
  <si>
    <t>浪江　滑走路付属格納庫(簡易整備室)</t>
    <rPh sb="3" eb="6">
      <t>カッソウロ</t>
    </rPh>
    <rPh sb="6" eb="8">
      <t>フゾク</t>
    </rPh>
    <rPh sb="8" eb="11">
      <t>カクノウコ</t>
    </rPh>
    <rPh sb="12" eb="17">
      <t>カンイセイビシツ</t>
    </rPh>
    <phoneticPr fontId="16"/>
  </si>
  <si>
    <t>浪江　滑走路付属格納庫(格納庫)</t>
    <rPh sb="3" eb="6">
      <t>カッソウロ</t>
    </rPh>
    <rPh sb="6" eb="8">
      <t>フゾク</t>
    </rPh>
    <rPh sb="8" eb="11">
      <t>カクノウコ</t>
    </rPh>
    <rPh sb="12" eb="15">
      <t>カクノウコ</t>
    </rPh>
    <phoneticPr fontId="16"/>
  </si>
  <si>
    <t>浪江　滑走路付属格納庫(格納庫(半面))</t>
    <rPh sb="3" eb="6">
      <t>カッソウロ</t>
    </rPh>
    <rPh sb="6" eb="8">
      <t>フゾク</t>
    </rPh>
    <rPh sb="8" eb="11">
      <t>カクノウコ</t>
    </rPh>
    <rPh sb="12" eb="15">
      <t>カクノウコ</t>
    </rPh>
    <phoneticPr fontId="16"/>
  </si>
  <si>
    <t>通信塔付属設備(空域監視装置)</t>
    <rPh sb="0" eb="2">
      <t>ツウシン</t>
    </rPh>
    <rPh sb="2" eb="3">
      <t>トウ</t>
    </rPh>
    <rPh sb="3" eb="5">
      <t>フゾク</t>
    </rPh>
    <rPh sb="5" eb="7">
      <t>セツビ</t>
    </rPh>
    <rPh sb="8" eb="12">
      <t>クウイキカンシ</t>
    </rPh>
    <rPh sb="12" eb="14">
      <t>ソウチ</t>
    </rPh>
    <phoneticPr fontId="16"/>
  </si>
  <si>
    <t>通信塔付属設備(気象観測装置)</t>
    <rPh sb="0" eb="2">
      <t>ツウシン</t>
    </rPh>
    <rPh sb="2" eb="3">
      <t>トウ</t>
    </rPh>
    <rPh sb="3" eb="5">
      <t>フゾク</t>
    </rPh>
    <rPh sb="5" eb="7">
      <t>セツビ</t>
    </rPh>
    <rPh sb="8" eb="12">
      <t>キショウカンソク</t>
    </rPh>
    <rPh sb="12" eb="14">
      <t>ソウチ</t>
    </rPh>
    <phoneticPr fontId="16"/>
  </si>
  <si>
    <t>屋内水槽試験棟(大水槽)</t>
    <rPh sb="0" eb="2">
      <t>オクナイ</t>
    </rPh>
    <rPh sb="2" eb="4">
      <t>スイソウ</t>
    </rPh>
    <rPh sb="4" eb="6">
      <t>シケン</t>
    </rPh>
    <rPh sb="6" eb="7">
      <t>トウ</t>
    </rPh>
    <rPh sb="8" eb="11">
      <t>ダイスイソウ</t>
    </rPh>
    <phoneticPr fontId="16"/>
  </si>
  <si>
    <t>屋内水槽試験棟(小水槽)</t>
    <rPh sb="0" eb="2">
      <t>オクナイ</t>
    </rPh>
    <rPh sb="2" eb="4">
      <t>スイソウ</t>
    </rPh>
    <rPh sb="4" eb="6">
      <t>シケン</t>
    </rPh>
    <rPh sb="6" eb="7">
      <t>トウ</t>
    </rPh>
    <rPh sb="8" eb="11">
      <t>ショウスイソウ</t>
    </rPh>
    <phoneticPr fontId="16"/>
  </si>
  <si>
    <t>屋内水槽試験棟(クレーン)</t>
    <rPh sb="0" eb="2">
      <t>オクナイ</t>
    </rPh>
    <rPh sb="2" eb="4">
      <t>スイソウ</t>
    </rPh>
    <rPh sb="4" eb="6">
      <t>シケン</t>
    </rPh>
    <rPh sb="6" eb="7">
      <t>トウ</t>
    </rPh>
    <phoneticPr fontId="16"/>
  </si>
  <si>
    <t>屋内水槽試験棟
(水槽計測室)</t>
    <rPh sb="0" eb="2">
      <t>オクナイ</t>
    </rPh>
    <rPh sb="2" eb="4">
      <t>スイソウ</t>
    </rPh>
    <rPh sb="4" eb="6">
      <t>シケン</t>
    </rPh>
    <rPh sb="6" eb="7">
      <t>トウ</t>
    </rPh>
    <rPh sb="9" eb="11">
      <t>スイソウ</t>
    </rPh>
    <rPh sb="11" eb="13">
      <t>ケイソク</t>
    </rPh>
    <rPh sb="13" eb="14">
      <t>シツ</t>
    </rPh>
    <phoneticPr fontId="16"/>
  </si>
  <si>
    <t>屋内水槽試験棟(小水槽(濁度試験))</t>
    <rPh sb="0" eb="2">
      <t>オクナイ</t>
    </rPh>
    <rPh sb="2" eb="4">
      <t>スイソウ</t>
    </rPh>
    <rPh sb="4" eb="6">
      <t>シケン</t>
    </rPh>
    <rPh sb="6" eb="7">
      <t>トウ</t>
    </rPh>
    <rPh sb="8" eb="11">
      <t>ショウスイソウ</t>
    </rPh>
    <rPh sb="12" eb="16">
      <t>ダクドシケン</t>
    </rPh>
    <phoneticPr fontId="16"/>
  </si>
  <si>
    <t>市街地フィールド
(ビルA)</t>
    <rPh sb="0" eb="3">
      <t>シガイチ</t>
    </rPh>
    <phoneticPr fontId="16"/>
  </si>
  <si>
    <t>市街地フィールド
(住宅A)</t>
    <rPh sb="0" eb="3">
      <t>シガイチ</t>
    </rPh>
    <rPh sb="10" eb="12">
      <t>ジュウタク</t>
    </rPh>
    <phoneticPr fontId="16"/>
  </si>
  <si>
    <t>市街地フィールド
(住宅B)</t>
    <rPh sb="0" eb="3">
      <t>シガイチ</t>
    </rPh>
    <rPh sb="10" eb="12">
      <t>ジュウタク</t>
    </rPh>
    <phoneticPr fontId="16"/>
  </si>
  <si>
    <t>市街地フィールド
(道路)</t>
    <rPh sb="0" eb="3">
      <t>シガイチ</t>
    </rPh>
    <rPh sb="10" eb="12">
      <t>ドウロ</t>
    </rPh>
    <phoneticPr fontId="16"/>
  </si>
  <si>
    <t>市街地フィールド
(瓦礫)</t>
    <rPh sb="0" eb="3">
      <t>シガイチ</t>
    </rPh>
    <rPh sb="10" eb="12">
      <t>ガレキ</t>
    </rPh>
    <phoneticPr fontId="16"/>
  </si>
  <si>
    <t>市街地フィールド
ガレージ1(ビル型)</t>
    <rPh sb="0" eb="3">
      <t>シガイチ</t>
    </rPh>
    <rPh sb="17" eb="18">
      <t>ガタ</t>
    </rPh>
    <phoneticPr fontId="16"/>
  </si>
  <si>
    <t>市街地フィールド
ガレージ2(住宅型)</t>
    <rPh sb="0" eb="3">
      <t>シガイチ</t>
    </rPh>
    <rPh sb="15" eb="18">
      <t>ジュウタクガタ</t>
    </rPh>
    <phoneticPr fontId="16"/>
  </si>
  <si>
    <t>市街地フィールド
ガレージ3(住宅型)</t>
    <rPh sb="0" eb="3">
      <t>シガイチ</t>
    </rPh>
    <rPh sb="15" eb="18">
      <t>ジュウタクガタ</t>
    </rPh>
    <phoneticPr fontId="16"/>
  </si>
  <si>
    <t>市街地フィールド
ガレージ4</t>
    <rPh sb="0" eb="3">
      <t>シガイチ</t>
    </rPh>
    <phoneticPr fontId="16"/>
  </si>
  <si>
    <t>瓦礫・土砂崩落フィールド</t>
    <rPh sb="0" eb="2">
      <t>ガレキ</t>
    </rPh>
    <rPh sb="3" eb="5">
      <t>ドシャ</t>
    </rPh>
    <rPh sb="5" eb="7">
      <t>ホウラク</t>
    </rPh>
    <phoneticPr fontId="16"/>
  </si>
  <si>
    <t>瓦礫・土砂崩落フィールド
(土砂・倒木)</t>
    <rPh sb="0" eb="2">
      <t>ガレキ</t>
    </rPh>
    <rPh sb="3" eb="5">
      <t>ドシャ</t>
    </rPh>
    <rPh sb="5" eb="7">
      <t>ホウラク</t>
    </rPh>
    <rPh sb="14" eb="16">
      <t>ドシャ</t>
    </rPh>
    <rPh sb="17" eb="19">
      <t>トウボク</t>
    </rPh>
    <phoneticPr fontId="16"/>
  </si>
  <si>
    <t>瓦礫・土砂崩落フィールド
(瓦礫)</t>
    <rPh sb="0" eb="2">
      <t>ガレキ</t>
    </rPh>
    <rPh sb="3" eb="5">
      <t>ドシャ</t>
    </rPh>
    <rPh sb="5" eb="7">
      <t>ホウラク</t>
    </rPh>
    <rPh sb="14" eb="16">
      <t>ガレキ</t>
    </rPh>
    <phoneticPr fontId="16"/>
  </si>
  <si>
    <t>瓦礫・土砂崩落フィールド
(陥没・亀裂)</t>
    <rPh sb="0" eb="2">
      <t>ガレキ</t>
    </rPh>
    <rPh sb="3" eb="5">
      <t>ドシャ</t>
    </rPh>
    <rPh sb="5" eb="7">
      <t>ホウラク</t>
    </rPh>
    <rPh sb="14" eb="16">
      <t>カンボツ</t>
    </rPh>
    <rPh sb="17" eb="19">
      <t>キレツ</t>
    </rPh>
    <phoneticPr fontId="16"/>
  </si>
  <si>
    <t>瓦礫・土砂崩落フィールド
(土砂傾斜)</t>
    <rPh sb="0" eb="2">
      <t>ガレキ</t>
    </rPh>
    <rPh sb="3" eb="5">
      <t>ドシャ</t>
    </rPh>
    <rPh sb="5" eb="7">
      <t>ホウラク</t>
    </rPh>
    <rPh sb="14" eb="16">
      <t>ドシャ</t>
    </rPh>
    <rPh sb="16" eb="18">
      <t>ケイシャ</t>
    </rPh>
    <phoneticPr fontId="16"/>
  </si>
  <si>
    <t>瓦礫・土砂崩落フィールド
(泥濘地)</t>
    <rPh sb="0" eb="2">
      <t>ガレキ</t>
    </rPh>
    <rPh sb="3" eb="5">
      <t>ドシャ</t>
    </rPh>
    <rPh sb="5" eb="7">
      <t>ホウラク</t>
    </rPh>
    <rPh sb="14" eb="16">
      <t>デイネイ</t>
    </rPh>
    <rPh sb="16" eb="17">
      <t>チ</t>
    </rPh>
    <phoneticPr fontId="16"/>
  </si>
  <si>
    <t>瓦礫・土砂崩落フィールド
(周回路)</t>
    <rPh sb="0" eb="2">
      <t>ガレキ</t>
    </rPh>
    <rPh sb="3" eb="5">
      <t>ドシャ</t>
    </rPh>
    <rPh sb="5" eb="7">
      <t>ホウラク</t>
    </rPh>
    <rPh sb="14" eb="15">
      <t>シュウ</t>
    </rPh>
    <rPh sb="15" eb="17">
      <t>カイロ</t>
    </rPh>
    <phoneticPr fontId="16"/>
  </si>
  <si>
    <t>屋内試験場</t>
    <rPh sb="0" eb="2">
      <t>オクナイ</t>
    </rPh>
    <rPh sb="2" eb="5">
      <t>シケンジョウ</t>
    </rPh>
    <phoneticPr fontId="18"/>
  </si>
  <si>
    <t>保管庫</t>
    <rPh sb="0" eb="3">
      <t>ホカンコ</t>
    </rPh>
    <phoneticPr fontId="18"/>
  </si>
  <si>
    <t>108</t>
    <phoneticPr fontId="1"/>
  </si>
  <si>
    <t>107</t>
    <phoneticPr fontId="1"/>
  </si>
  <si>
    <t>南相馬　滑走路付属格納庫(格納庫(半面))</t>
    <rPh sb="0" eb="3">
      <t>ミナミソウマ</t>
    </rPh>
    <rPh sb="4" eb="7">
      <t>カッソウロ</t>
    </rPh>
    <rPh sb="7" eb="9">
      <t>フゾク</t>
    </rPh>
    <rPh sb="9" eb="12">
      <t>カクノウコ</t>
    </rPh>
    <rPh sb="13" eb="16">
      <t>カクノウコ</t>
    </rPh>
    <rPh sb="17" eb="19">
      <t>ハンメン</t>
    </rPh>
    <phoneticPr fontId="4"/>
  </si>
  <si>
    <t>浪江　滑走路付属格納庫(格納庫(半面))</t>
    <rPh sb="3" eb="6">
      <t>カッソウロ</t>
    </rPh>
    <rPh sb="6" eb="8">
      <t>フゾク</t>
    </rPh>
    <rPh sb="8" eb="11">
      <t>カクノウコ</t>
    </rPh>
    <phoneticPr fontId="4"/>
  </si>
  <si>
    <t>簡易整備室</t>
    <rPh sb="0" eb="5">
      <t>カンイセイビシツ</t>
    </rPh>
    <phoneticPr fontId="1"/>
  </si>
  <si>
    <t>水槽計測室</t>
    <rPh sb="0" eb="5">
      <t>スイソウケイソクシツ</t>
    </rPh>
    <phoneticPr fontId="1"/>
  </si>
  <si>
    <t>クレーン</t>
    <phoneticPr fontId="1"/>
  </si>
  <si>
    <t>小水槽</t>
    <phoneticPr fontId="1"/>
  </si>
  <si>
    <t>大水槽</t>
    <rPh sb="0" eb="3">
      <t>ダイスイソウ</t>
    </rPh>
    <phoneticPr fontId="1"/>
  </si>
  <si>
    <t>通信アンテナ</t>
    <phoneticPr fontId="1"/>
  </si>
  <si>
    <t>持込機器の設置</t>
    <phoneticPr fontId="1"/>
  </si>
  <si>
    <t>空域監視装置</t>
    <rPh sb="0" eb="4">
      <t>クウイキカンシ</t>
    </rPh>
    <phoneticPr fontId="1"/>
  </si>
  <si>
    <t>気象観測装置</t>
    <rPh sb="0" eb="4">
      <t>キショウカンソク</t>
    </rPh>
    <phoneticPr fontId="1"/>
  </si>
  <si>
    <t>全体（ガレージ1～4除く）</t>
    <rPh sb="0" eb="2">
      <t>ゼンタイ</t>
    </rPh>
    <rPh sb="10" eb="11">
      <t>ノゾ</t>
    </rPh>
    <phoneticPr fontId="1"/>
  </si>
  <si>
    <t>ビルA</t>
    <phoneticPr fontId="1"/>
  </si>
  <si>
    <t>住宅A</t>
    <phoneticPr fontId="1"/>
  </si>
  <si>
    <t>住宅B</t>
    <phoneticPr fontId="1"/>
  </si>
  <si>
    <t>道路</t>
    <phoneticPr fontId="1"/>
  </si>
  <si>
    <t>瓦礫</t>
    <rPh sb="0" eb="2">
      <t>ガレキ</t>
    </rPh>
    <phoneticPr fontId="1"/>
  </si>
  <si>
    <t>土砂・倒木</t>
    <rPh sb="0" eb="2">
      <t>ドシャ</t>
    </rPh>
    <rPh sb="3" eb="5">
      <t>トウボク</t>
    </rPh>
    <phoneticPr fontId="1"/>
  </si>
  <si>
    <t>陥没・亀裂</t>
    <rPh sb="0" eb="2">
      <t>カンボツ</t>
    </rPh>
    <rPh sb="3" eb="5">
      <t>キレツ</t>
    </rPh>
    <phoneticPr fontId="1"/>
  </si>
  <si>
    <t>土砂傾斜</t>
    <rPh sb="0" eb="4">
      <t>ドシャケイシャ</t>
    </rPh>
    <phoneticPr fontId="1"/>
  </si>
  <si>
    <t>泥濘地</t>
    <rPh sb="0" eb="3">
      <t>デイネイチ</t>
    </rPh>
    <phoneticPr fontId="1"/>
  </si>
  <si>
    <t>周回路</t>
    <rPh sb="0" eb="3">
      <t>シュウカイロ</t>
    </rPh>
    <phoneticPr fontId="1"/>
  </si>
  <si>
    <r>
      <rPr>
        <sz val="11"/>
        <color rgb="FFCC99FF"/>
        <rFont val="游ゴシック"/>
        <family val="3"/>
        <charset val="128"/>
        <scheme val="minor"/>
      </rPr>
      <t>38</t>
    </r>
    <r>
      <rPr>
        <sz val="11"/>
        <color theme="1"/>
        <rFont val="游ゴシック"/>
        <family val="2"/>
        <charset val="128"/>
        <scheme val="minor"/>
      </rPr>
      <t xml:space="preserve"> </t>
    </r>
    <r>
      <rPr>
        <sz val="11"/>
        <color theme="1"/>
        <rFont val="游ゴシック"/>
        <family val="3"/>
        <charset val="128"/>
        <scheme val="minor"/>
      </rPr>
      <t>屋内試験場</t>
    </r>
    <rPh sb="3" eb="8">
      <t>オクナイシケンジョウ</t>
    </rPh>
    <phoneticPr fontId="4"/>
  </si>
  <si>
    <r>
      <rPr>
        <sz val="11"/>
        <color rgb="FFCC99FF"/>
        <rFont val="游ゴシック"/>
        <family val="3"/>
        <charset val="128"/>
        <scheme val="minor"/>
      </rPr>
      <t xml:space="preserve">39 </t>
    </r>
    <r>
      <rPr>
        <sz val="11"/>
        <color theme="1"/>
        <rFont val="游ゴシック"/>
        <family val="3"/>
        <charset val="128"/>
        <scheme val="minor"/>
      </rPr>
      <t>保管庫</t>
    </r>
    <rPh sb="3" eb="6">
      <t>ホカンコ</t>
    </rPh>
    <phoneticPr fontId="4"/>
  </si>
  <si>
    <r>
      <rPr>
        <sz val="11"/>
        <color theme="1"/>
        <rFont val="Segoe UI Symbol"/>
        <family val="2"/>
      </rPr>
      <t>👇</t>
    </r>
    <r>
      <rPr>
        <sz val="11"/>
        <color theme="1"/>
        <rFont val="游ゴシック"/>
        <family val="2"/>
        <charset val="128"/>
        <scheme val="minor"/>
      </rPr>
      <t>下記フィルタにて施設・設備の非表示が可能です</t>
    </r>
    <phoneticPr fontId="1"/>
  </si>
  <si>
    <t>ヘリ訓練日</t>
    <rPh sb="2" eb="5">
      <t>クンレンビ</t>
    </rPh>
    <phoneticPr fontId="1"/>
  </si>
  <si>
    <t>施設全体(南相馬)※浪江除く(ヘリ訓練日は△表示になってます)</t>
    <rPh sb="5" eb="8">
      <t>ミナミソウマ</t>
    </rPh>
    <rPh sb="10" eb="13">
      <t>ナミエノゾ</t>
    </rPh>
    <rPh sb="17" eb="19">
      <t>クンレン</t>
    </rPh>
    <rPh sb="19" eb="20">
      <t>ヒ</t>
    </rPh>
    <rPh sb="22" eb="24">
      <t>ヒョウジ</t>
    </rPh>
    <phoneticPr fontId="1"/>
  </si>
  <si>
    <t>↓</t>
    <phoneticPr fontId="1"/>
  </si>
  <si>
    <t>滑走路＆ヘリポート</t>
    <rPh sb="0" eb="3">
      <t>カッソウロ</t>
    </rPh>
    <phoneticPr fontId="1"/>
  </si>
  <si>
    <t>プラント</t>
    <phoneticPr fontId="1"/>
  </si>
  <si>
    <t>通信塔</t>
    <rPh sb="0" eb="3">
      <t>ツウシントウ</t>
    </rPh>
    <phoneticPr fontId="1"/>
  </si>
  <si>
    <t>水槽</t>
    <rPh sb="0" eb="2">
      <t>スイソウ</t>
    </rPh>
    <phoneticPr fontId="1"/>
  </si>
  <si>
    <t>市街地F</t>
    <rPh sb="0" eb="3">
      <t>シガイチ</t>
    </rPh>
    <phoneticPr fontId="1"/>
  </si>
  <si>
    <t>ガレージ</t>
    <phoneticPr fontId="1"/>
  </si>
  <si>
    <t>試験準備棟　整備室・準備室２</t>
    <rPh sb="0" eb="2">
      <t>シケン</t>
    </rPh>
    <rPh sb="2" eb="4">
      <t>ジュンビ</t>
    </rPh>
    <rPh sb="4" eb="5">
      <t>トウ</t>
    </rPh>
    <rPh sb="6" eb="8">
      <t>セイビ</t>
    </rPh>
    <rPh sb="8" eb="9">
      <t>シツ</t>
    </rPh>
    <rPh sb="10" eb="13">
      <t>ジュンビシツ</t>
    </rPh>
    <phoneticPr fontId="1"/>
  </si>
  <si>
    <t>コメント</t>
    <phoneticPr fontId="1"/>
  </si>
  <si>
    <t>777</t>
    <phoneticPr fontId="1"/>
  </si>
  <si>
    <t>条件付き(関数)</t>
    <rPh sb="0" eb="3">
      <t>ジョウケンツ</t>
    </rPh>
    <rPh sb="5" eb="7">
      <t>カンスウ</t>
    </rPh>
    <phoneticPr fontId="1"/>
  </si>
  <si>
    <t>条件付き(計算用)</t>
    <rPh sb="0" eb="3">
      <t>ジョウケンツ</t>
    </rPh>
    <rPh sb="5" eb="8">
      <t>ケイサンヨウ</t>
    </rPh>
    <phoneticPr fontId="1"/>
  </si>
  <si>
    <t>条件付き使用</t>
    <rPh sb="0" eb="3">
      <t>ジョウケンツ</t>
    </rPh>
    <rPh sb="4" eb="6">
      <t>シヨウ</t>
    </rPh>
    <phoneticPr fontId="1"/>
  </si>
  <si>
    <t>1月第1週に開館日が無い場合には”=DATE(B1,1,●)”の●に1月の第1営業日を入力することで不要な週（開館日のない週）の表示を消すことが出来ます。</t>
    <rPh sb="1" eb="2">
      <t>ガツ</t>
    </rPh>
    <rPh sb="2" eb="3">
      <t>ダイ</t>
    </rPh>
    <rPh sb="4" eb="5">
      <t>シュウ</t>
    </rPh>
    <rPh sb="6" eb="9">
      <t>カイカンビ</t>
    </rPh>
    <rPh sb="35" eb="36">
      <t>ガツ</t>
    </rPh>
    <rPh sb="37" eb="38">
      <t>ダイ</t>
    </rPh>
    <rPh sb="39" eb="42">
      <t>エイギョウビ</t>
    </rPh>
    <rPh sb="43" eb="45">
      <t>ニュウリョク</t>
    </rPh>
    <rPh sb="50" eb="52">
      <t>フヨウ</t>
    </rPh>
    <rPh sb="53" eb="54">
      <t>シュウ</t>
    </rPh>
    <rPh sb="55" eb="58">
      <t>カイカンビ</t>
    </rPh>
    <rPh sb="61" eb="62">
      <t>シュウ</t>
    </rPh>
    <rPh sb="64" eb="66">
      <t>ヒョウジ</t>
    </rPh>
    <rPh sb="67" eb="68">
      <t>ケ</t>
    </rPh>
    <rPh sb="72" eb="74">
      <t>デキ</t>
    </rPh>
    <phoneticPr fontId="1"/>
  </si>
  <si>
    <t>※E1セルの式は通常”=DATE(B1,1,1)”です。</t>
    <rPh sb="6" eb="7">
      <t>シキ</t>
    </rPh>
    <rPh sb="8" eb="10">
      <t>ツウジョウ</t>
    </rPh>
    <phoneticPr fontId="1"/>
  </si>
  <si>
    <t>カンファレンスホール
(ホワイエを含む)</t>
    <rPh sb="17" eb="18">
      <t>フク</t>
    </rPh>
    <phoneticPr fontId="12"/>
  </si>
  <si>
    <t>会議室3</t>
    <rPh sb="0" eb="3">
      <t>カイギシツ</t>
    </rPh>
    <phoneticPr fontId="10"/>
  </si>
  <si>
    <t>南相馬　滑走路付属格納庫
(格納庫)</t>
  </si>
  <si>
    <t>使用</t>
    <rPh sb="0" eb="2">
      <t>シヨウ</t>
    </rPh>
    <phoneticPr fontId="1"/>
  </si>
  <si>
    <t>相談中</t>
    <rPh sb="0" eb="3">
      <t>ソウダンチュウ</t>
    </rPh>
    <phoneticPr fontId="1"/>
  </si>
  <si>
    <t>利用(専有)</t>
    <rPh sb="0" eb="2">
      <t>リヨウ</t>
    </rPh>
    <rPh sb="3" eb="5">
      <t>センユウ</t>
    </rPh>
    <phoneticPr fontId="1"/>
  </si>
  <si>
    <t>取消</t>
    <rPh sb="0" eb="2">
      <t>トリケシ</t>
    </rPh>
    <phoneticPr fontId="1"/>
  </si>
  <si>
    <t>仮予約</t>
    <rPh sb="0" eb="3">
      <t>カリヨヤク</t>
    </rPh>
    <phoneticPr fontId="1"/>
  </si>
  <si>
    <t>要調整</t>
    <rPh sb="0" eb="1">
      <t>ヨウ</t>
    </rPh>
    <rPh sb="1" eb="3">
      <t>チョウセイ</t>
    </rPh>
    <phoneticPr fontId="1"/>
  </si>
  <si>
    <t>屋内試験場</t>
    <rPh sb="0" eb="2">
      <t>オクナイ</t>
    </rPh>
    <rPh sb="2" eb="5">
      <t>シケンジョウ</t>
    </rPh>
    <phoneticPr fontId="4"/>
  </si>
  <si>
    <r>
      <rPr>
        <strike/>
        <sz val="11"/>
        <color theme="1"/>
        <rFont val="游ゴシック"/>
        <family val="3"/>
        <charset val="128"/>
        <scheme val="minor"/>
      </rPr>
      <t>通信塔(通信アンテナ)</t>
    </r>
    <r>
      <rPr>
        <sz val="11"/>
        <color theme="1"/>
        <rFont val="游ゴシック"/>
        <family val="2"/>
        <charset val="128"/>
        <scheme val="minor"/>
      </rPr>
      <t>←現在は判定から外しています</t>
    </r>
    <rPh sb="0" eb="2">
      <t>ツウシン</t>
    </rPh>
    <rPh sb="2" eb="3">
      <t>トウ</t>
    </rPh>
    <rPh sb="4" eb="6">
      <t>ツウシン</t>
    </rPh>
    <rPh sb="12" eb="14">
      <t>ゲンザイ</t>
    </rPh>
    <rPh sb="15" eb="17">
      <t>ハンテイ</t>
    </rPh>
    <rPh sb="19" eb="20">
      <t>ハズ</t>
    </rPh>
    <phoneticPr fontId="4"/>
  </si>
  <si>
    <t>安全確保計算用（同グループ内のいずれかに×があると、他の表示を△か×にする判定を行っています）</t>
    <rPh sb="0" eb="4">
      <t>アンゼンカクホ</t>
    </rPh>
    <rPh sb="4" eb="7">
      <t>ケイサンヨウ</t>
    </rPh>
    <rPh sb="8" eb="9">
      <t>ドウ</t>
    </rPh>
    <rPh sb="13" eb="14">
      <t>ナイ</t>
    </rPh>
    <rPh sb="26" eb="27">
      <t>ホカ</t>
    </rPh>
    <rPh sb="28" eb="30">
      <t>ヒョウジ</t>
    </rPh>
    <rPh sb="37" eb="39">
      <t>ハンテイ</t>
    </rPh>
    <rPh sb="40" eb="41">
      <t>オコナ</t>
    </rPh>
    <phoneticPr fontId="1"/>
  </si>
  <si>
    <t>南相馬　滑走路付属格納庫
(簡易整備室)</t>
  </si>
  <si>
    <t>浪江　滑走路付属格納庫
(簡易整備室)</t>
  </si>
  <si>
    <t>会議室1</t>
    <rPh sb="0" eb="3">
      <t>カイギシツ</t>
    </rPh>
    <phoneticPr fontId="10"/>
  </si>
  <si>
    <t>会議室2</t>
    <rPh sb="0" eb="3">
      <t>カイギシツ</t>
    </rPh>
    <phoneticPr fontId="10"/>
  </si>
  <si>
    <t>201号室(会議室)</t>
    <rPh sb="3" eb="5">
      <t>ゴウシツ</t>
    </rPh>
    <rPh sb="6" eb="9">
      <t>カイギシツ</t>
    </rPh>
    <phoneticPr fontId="11"/>
  </si>
  <si>
    <t>202号室(会議室)</t>
    <rPh sb="3" eb="5">
      <t>ゴウシツ</t>
    </rPh>
    <rPh sb="6" eb="9">
      <t>カイギシツ</t>
    </rPh>
    <phoneticPr fontId="11"/>
  </si>
  <si>
    <t>203号室(会議室)</t>
    <rPh sb="3" eb="5">
      <t>ゴウシツ</t>
    </rPh>
    <rPh sb="6" eb="9">
      <t>カイギシツ</t>
    </rPh>
    <phoneticPr fontId="11"/>
  </si>
  <si>
    <t>カンファレンスホール
(ホワイエを含む)</t>
    <rPh sb="17" eb="18">
      <t>フク</t>
    </rPh>
    <phoneticPr fontId="11"/>
  </si>
  <si>
    <t>塵埃試験装置</t>
    <rPh sb="0" eb="1">
      <t>チリ</t>
    </rPh>
    <rPh sb="1" eb="2">
      <t>ホコリ</t>
    </rPh>
    <rPh sb="2" eb="4">
      <t>シケン</t>
    </rPh>
    <rPh sb="4" eb="6">
      <t>ソウチ</t>
    </rPh>
    <phoneticPr fontId="34"/>
  </si>
  <si>
    <t>防水試験装置</t>
    <rPh sb="0" eb="2">
      <t>ボウスイ</t>
    </rPh>
    <rPh sb="2" eb="4">
      <t>シケン</t>
    </rPh>
    <rPh sb="4" eb="6">
      <t>ソウチ</t>
    </rPh>
    <phoneticPr fontId="3"/>
  </si>
  <si>
    <t>降雨・霧雨試験装置</t>
    <rPh sb="0" eb="2">
      <t>コウウ</t>
    </rPh>
    <rPh sb="3" eb="4">
      <t>キリ</t>
    </rPh>
    <rPh sb="4" eb="5">
      <t>アメ</t>
    </rPh>
    <rPh sb="5" eb="7">
      <t>シケン</t>
    </rPh>
    <rPh sb="7" eb="9">
      <t>ソウチ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</si>
</sst>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d\(aaa\)"/>
    <numFmt numFmtId="177" formatCode="General&quot;時&quot;"/>
    <numFmt numFmtId="179" formatCode="0&quot;時&quot;"/>
    <numFmt numFmtId="180" formatCode="m&quot;月&quot;d&quot;日(&quot;aaa&quot;)&quot;"/>
    <numFmt numFmtId="181" formatCode="h"/>
    <numFmt numFmtId="182" formatCode="yyyy&quot;年&quot;m&quot;月&quot;d&quot;日(&quot;aaa&quot;)&quot;"/>
    <numFmt numFmtId="183" formatCode="yyyy&quot;年&quot;m&quot;月&quot;d&quot;日(&quot;aaa&quot;)週&quot;"/>
  </numFmts>
  <fonts count="3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4"/>
      <color theme="1"/>
      <name val="游ゴシック"/>
      <family val="3"/>
      <charset val="128"/>
      <scheme val="minor"/>
    </font>
    <font>
      <sz val="6"/>
      <name val="ＭＳ Ｐゴシック"/>
      <family val="3"/>
      <charset val="128"/>
    </font>
    <font>
      <u/>
      <sz val="11"/>
      <color theme="10"/>
      <name val="游ゴシック"/>
      <family val="2"/>
      <charset val="128"/>
      <scheme val="minor"/>
    </font>
    <font>
      <sz val="11"/>
      <color theme="1"/>
      <name val="ＭＳ Ｐゴシック"/>
      <family val="3"/>
      <charset val="128"/>
    </font>
    <font>
      <b/>
      <sz val="11"/>
      <color theme="1"/>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b/>
      <sz val="9"/>
      <color theme="1"/>
      <name val="游ゴシック"/>
      <family val="3"/>
      <charset val="128"/>
      <scheme val="minor"/>
    </font>
    <font>
      <sz val="11"/>
      <name val="游ゴシック"/>
      <family val="3"/>
      <charset val="128"/>
      <scheme val="minor"/>
    </font>
    <font>
      <sz val="11"/>
      <color theme="5" tint="0.39997558519241921"/>
      <name val="游ゴシック"/>
      <family val="3"/>
      <charset val="128"/>
      <scheme val="minor"/>
    </font>
    <font>
      <sz val="9"/>
      <color indexed="81"/>
      <name val="MS P ゴシック"/>
      <family val="3"/>
      <charset val="128"/>
    </font>
    <font>
      <b/>
      <sz val="9"/>
      <color indexed="81"/>
      <name val="MS P ゴシック"/>
      <family val="3"/>
      <charset val="128"/>
    </font>
    <font>
      <b/>
      <sz val="16"/>
      <color theme="1"/>
      <name val="游ゴシック"/>
      <family val="3"/>
      <charset val="128"/>
      <scheme val="minor"/>
    </font>
    <font>
      <b/>
      <sz val="18"/>
      <color theme="1"/>
      <name val="游ゴシック"/>
      <family val="3"/>
      <charset val="128"/>
      <scheme val="minor"/>
    </font>
    <font>
      <sz val="11"/>
      <color theme="0"/>
      <name val="游ゴシック"/>
      <family val="2"/>
      <charset val="128"/>
      <scheme val="minor"/>
    </font>
    <font>
      <b/>
      <sz val="6"/>
      <color rgb="FFFF0000"/>
      <name val="游ゴシック"/>
      <family val="3"/>
      <charset val="128"/>
      <scheme val="minor"/>
    </font>
    <font>
      <sz val="11"/>
      <name val="游ゴシック"/>
      <family val="2"/>
      <charset val="128"/>
      <scheme val="minor"/>
    </font>
    <font>
      <b/>
      <sz val="10"/>
      <name val="游ゴシック"/>
      <family val="3"/>
      <charset val="128"/>
      <scheme val="minor"/>
    </font>
    <font>
      <b/>
      <sz val="12"/>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1"/>
      <color theme="4" tint="0.59999389629810485"/>
      <name val="游ゴシック"/>
      <family val="3"/>
      <charset val="128"/>
      <scheme val="minor"/>
    </font>
    <font>
      <sz val="11"/>
      <color theme="4" tint="0.59999389629810485"/>
      <name val="游ゴシック"/>
      <family val="2"/>
      <charset val="128"/>
      <scheme val="minor"/>
    </font>
    <font>
      <sz val="11"/>
      <color theme="9" tint="0.39997558519241921"/>
      <name val="游ゴシック"/>
      <family val="2"/>
      <charset val="128"/>
      <scheme val="minor"/>
    </font>
    <font>
      <sz val="11"/>
      <color theme="9" tint="0.39997558519241921"/>
      <name val="游ゴシック"/>
      <family val="3"/>
      <charset val="128"/>
      <scheme val="minor"/>
    </font>
    <font>
      <sz val="11"/>
      <color theme="5" tint="0.59999389629810485"/>
      <name val="游ゴシック"/>
      <family val="2"/>
      <charset val="128"/>
      <scheme val="minor"/>
    </font>
    <font>
      <sz val="11"/>
      <color theme="5" tint="0.59999389629810485"/>
      <name val="游ゴシック"/>
      <family val="3"/>
      <charset val="128"/>
      <scheme val="minor"/>
    </font>
    <font>
      <sz val="11"/>
      <color rgb="FFCC99FF"/>
      <name val="游ゴシック"/>
      <family val="2"/>
      <charset val="128"/>
      <scheme val="minor"/>
    </font>
    <font>
      <sz val="11"/>
      <color rgb="FFCC99FF"/>
      <name val="游ゴシック"/>
      <family val="3"/>
      <charset val="128"/>
      <scheme val="minor"/>
    </font>
    <font>
      <sz val="11"/>
      <color theme="1"/>
      <name val="Segoe UI Symbol"/>
      <family val="2"/>
    </font>
    <font>
      <strike/>
      <sz val="11"/>
      <color theme="1"/>
      <name val="游ゴシック"/>
      <family val="3"/>
      <charset val="128"/>
      <scheme val="minor"/>
    </font>
    <font>
      <sz val="11"/>
      <color rgb="FFA3E0FF"/>
      <name val="游ゴシック"/>
      <family val="3"/>
      <charset val="128"/>
      <scheme val="minor"/>
    </font>
  </fonts>
  <fills count="1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CC99FF"/>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9999"/>
        <bgColor indexed="64"/>
      </patternFill>
    </fill>
    <fill>
      <patternFill patternType="solid">
        <fgColor theme="0"/>
        <bgColor indexed="64"/>
      </patternFill>
    </fill>
    <fill>
      <patternFill patternType="solid">
        <fgColor theme="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00">
    <xf numFmtId="0" fontId="0" fillId="0" borderId="0" xfId="0">
      <alignment vertical="center"/>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6" fillId="0" borderId="1" xfId="1" applyFont="1" applyFill="1" applyBorder="1" applyAlignment="1">
      <alignment horizontal="left" vertical="center"/>
    </xf>
    <xf numFmtId="0" fontId="0" fillId="2" borderId="1" xfId="0" applyFill="1" applyBorder="1" applyAlignment="1">
      <alignment horizontal="left" vertical="center" wrapText="1"/>
    </xf>
    <xf numFmtId="0" fontId="0" fillId="3" borderId="0" xfId="0" applyFill="1">
      <alignment vertical="center"/>
    </xf>
    <xf numFmtId="0" fontId="2" fillId="3" borderId="1" xfId="0" applyFont="1" applyFill="1" applyBorder="1" applyAlignment="1">
      <alignment horizontal="left" vertical="center" wrapText="1"/>
    </xf>
    <xf numFmtId="180" fontId="0" fillId="0" borderId="0" xfId="0" applyNumberFormat="1">
      <alignment vertical="center"/>
    </xf>
    <xf numFmtId="0" fontId="2" fillId="0" borderId="0" xfId="0" applyFont="1" applyAlignment="1">
      <alignment horizontal="left" vertical="center" wrapText="1"/>
    </xf>
    <xf numFmtId="180" fontId="0" fillId="0" borderId="7" xfId="0" applyNumberFormat="1" applyBorder="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180" fontId="0" fillId="0" borderId="8" xfId="0" applyNumberFormat="1" applyBorder="1" applyAlignment="1">
      <alignment horizontal="center" vertical="center" wrapText="1"/>
    </xf>
    <xf numFmtId="0" fontId="0" fillId="10" borderId="0" xfId="0" applyFill="1">
      <alignment vertical="center"/>
    </xf>
    <xf numFmtId="49" fontId="0" fillId="0" borderId="0" xfId="0" applyNumberFormat="1" applyAlignment="1">
      <alignment horizontal="left" vertical="center"/>
    </xf>
    <xf numFmtId="49" fontId="0" fillId="11" borderId="0" xfId="0" applyNumberFormat="1" applyFill="1" applyAlignment="1">
      <alignment horizontal="left" vertical="center"/>
    </xf>
    <xf numFmtId="49" fontId="0" fillId="11" borderId="0" xfId="0" applyNumberFormat="1" applyFill="1" applyAlignment="1">
      <alignment horizontal="center" vertical="center"/>
    </xf>
    <xf numFmtId="49" fontId="0" fillId="10" borderId="0" xfId="0" applyNumberFormat="1" applyFill="1" applyAlignment="1">
      <alignment horizontal="center" vertical="center"/>
    </xf>
    <xf numFmtId="49" fontId="0" fillId="10" borderId="0" xfId="0" applyNumberFormat="1" applyFill="1" applyAlignment="1">
      <alignment horizontal="left" vertical="center"/>
    </xf>
    <xf numFmtId="181" fontId="0" fillId="0" borderId="8" xfId="0" applyNumberFormat="1" applyBorder="1" applyAlignment="1">
      <alignment horizontal="center" vertical="center"/>
    </xf>
    <xf numFmtId="180" fontId="0" fillId="0" borderId="0" xfId="0" applyNumberFormat="1" applyAlignment="1">
      <alignment vertical="center" wrapText="1"/>
    </xf>
    <xf numFmtId="181" fontId="0" fillId="4" borderId="12" xfId="0" applyNumberFormat="1" applyFill="1" applyBorder="1" applyAlignment="1">
      <alignment horizontal="center" vertical="center"/>
    </xf>
    <xf numFmtId="181" fontId="0" fillId="4" borderId="16" xfId="0" applyNumberFormat="1" applyFill="1" applyBorder="1" applyAlignment="1">
      <alignment horizontal="center" vertical="center"/>
    </xf>
    <xf numFmtId="181" fontId="0" fillId="7" borderId="16" xfId="0" applyNumberFormat="1" applyFill="1" applyBorder="1" applyAlignment="1">
      <alignment horizontal="center" vertical="center"/>
    </xf>
    <xf numFmtId="181" fontId="0" fillId="4" borderId="13" xfId="0" applyNumberFormat="1" applyFill="1" applyBorder="1" applyAlignment="1">
      <alignment horizontal="center" vertical="center"/>
    </xf>
    <xf numFmtId="181" fontId="0" fillId="4" borderId="17" xfId="0" applyNumberForma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181" fontId="0" fillId="4" borderId="18" xfId="0" applyNumberFormat="1"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11" borderId="0" xfId="0" applyFill="1">
      <alignment vertical="center"/>
    </xf>
    <xf numFmtId="0" fontId="2" fillId="0" borderId="22" xfId="0" applyFont="1" applyBorder="1" applyAlignment="1">
      <alignment horizontal="left" vertical="center" wrapText="1"/>
    </xf>
    <xf numFmtId="0" fontId="0" fillId="0" borderId="29" xfId="0" applyBorder="1" applyAlignment="1">
      <alignment horizontal="center" vertical="center"/>
    </xf>
    <xf numFmtId="0" fontId="0" fillId="0" borderId="28" xfId="0" applyBorder="1" applyAlignment="1">
      <alignment horizontal="center" vertical="center"/>
    </xf>
    <xf numFmtId="49" fontId="0" fillId="8" borderId="0" xfId="0" applyNumberFormat="1" applyFill="1" applyAlignment="1">
      <alignment horizontal="left" vertical="center"/>
    </xf>
    <xf numFmtId="0" fontId="0" fillId="8" borderId="0" xfId="0" applyFill="1">
      <alignment vertical="center"/>
    </xf>
    <xf numFmtId="49" fontId="0" fillId="8" borderId="0" xfId="0" applyNumberFormat="1" applyFill="1" applyAlignment="1">
      <alignment horizontal="center" vertical="center"/>
    </xf>
    <xf numFmtId="49" fontId="0" fillId="8" borderId="22" xfId="0" applyNumberFormat="1" applyFill="1" applyBorder="1" applyAlignment="1">
      <alignment horizontal="center" vertical="center"/>
    </xf>
    <xf numFmtId="49" fontId="0" fillId="9" borderId="8" xfId="0" applyNumberFormat="1" applyFill="1" applyBorder="1" applyAlignment="1">
      <alignment horizontal="left" vertical="center"/>
    </xf>
    <xf numFmtId="0" fontId="0" fillId="9" borderId="8" xfId="0" applyFill="1" applyBorder="1">
      <alignment vertical="center"/>
    </xf>
    <xf numFmtId="0" fontId="2" fillId="0" borderId="8" xfId="0" applyFont="1" applyBorder="1" applyAlignment="1">
      <alignment horizontal="left" vertical="center" wrapText="1"/>
    </xf>
    <xf numFmtId="0" fontId="0" fillId="0" borderId="8" xfId="0" applyBorder="1" applyAlignment="1">
      <alignment horizontal="center" vertical="center"/>
    </xf>
    <xf numFmtId="0" fontId="0" fillId="0" borderId="32" xfId="0" applyBorder="1" applyAlignment="1">
      <alignment horizontal="center" vertical="center"/>
    </xf>
    <xf numFmtId="49" fontId="0" fillId="9" borderId="0" xfId="0" applyNumberFormat="1" applyFill="1" applyAlignment="1">
      <alignment horizontal="center" vertical="center"/>
    </xf>
    <xf numFmtId="0" fontId="0" fillId="9" borderId="0" xfId="0" applyFill="1">
      <alignment vertical="center"/>
    </xf>
    <xf numFmtId="49" fontId="0" fillId="9" borderId="22" xfId="0" applyNumberFormat="1" applyFill="1" applyBorder="1" applyAlignment="1">
      <alignment horizontal="center" vertical="center"/>
    </xf>
    <xf numFmtId="0" fontId="9" fillId="0" borderId="0" xfId="0" applyFont="1">
      <alignment vertical="center"/>
    </xf>
    <xf numFmtId="49" fontId="0" fillId="11" borderId="22" xfId="0" applyNumberFormat="1" applyFill="1" applyBorder="1" applyAlignment="1">
      <alignment horizontal="center" vertical="center"/>
    </xf>
    <xf numFmtId="180" fontId="0" fillId="0" borderId="11" xfId="0" applyNumberFormat="1" applyBorder="1" applyAlignment="1">
      <alignment horizontal="center" vertical="center" wrapText="1"/>
    </xf>
    <xf numFmtId="0" fontId="0" fillId="0" borderId="7" xfId="0" applyBorder="1" applyAlignment="1">
      <alignment horizontal="center" vertical="center"/>
    </xf>
    <xf numFmtId="0" fontId="0" fillId="0" borderId="26" xfId="0" applyBorder="1" applyAlignment="1">
      <alignment horizontal="centerContinuous" vertical="center"/>
    </xf>
    <xf numFmtId="0" fontId="0" fillId="0" borderId="27" xfId="0" applyBorder="1" applyAlignment="1">
      <alignment horizontal="centerContinuous" vertical="center"/>
    </xf>
    <xf numFmtId="180" fontId="0" fillId="14" borderId="0" xfId="0" applyNumberFormat="1" applyFill="1" applyAlignment="1">
      <alignment horizontal="center" vertical="center" wrapText="1"/>
    </xf>
    <xf numFmtId="180" fontId="7" fillId="0" borderId="29" xfId="0" applyNumberFormat="1" applyFont="1" applyBorder="1" applyAlignment="1">
      <alignment horizontal="center" vertical="center" wrapText="1"/>
    </xf>
    <xf numFmtId="180" fontId="7" fillId="0" borderId="22" xfId="0" applyNumberFormat="1" applyFont="1" applyBorder="1" applyAlignment="1">
      <alignment horizontal="center" vertical="center" wrapText="1"/>
    </xf>
    <xf numFmtId="180" fontId="7" fillId="0" borderId="28" xfId="0" applyNumberFormat="1" applyFont="1" applyBorder="1" applyAlignment="1">
      <alignment horizontal="center" vertical="center" wrapText="1"/>
    </xf>
    <xf numFmtId="180" fontId="7" fillId="0" borderId="21" xfId="0" applyNumberFormat="1" applyFont="1" applyBorder="1" applyAlignment="1">
      <alignment horizontal="center" vertical="center" wrapText="1"/>
    </xf>
    <xf numFmtId="180" fontId="7" fillId="0" borderId="23" xfId="0" applyNumberFormat="1" applyFont="1" applyBorder="1" applyAlignment="1">
      <alignment horizontal="center" vertical="center" wrapText="1"/>
    </xf>
    <xf numFmtId="180" fontId="7" fillId="12" borderId="29" xfId="0" applyNumberFormat="1" applyFont="1" applyFill="1" applyBorder="1" applyAlignment="1">
      <alignment horizontal="center" vertical="center" wrapText="1"/>
    </xf>
    <xf numFmtId="180" fontId="7" fillId="12" borderId="22" xfId="0" applyNumberFormat="1" applyFont="1" applyFill="1" applyBorder="1" applyAlignment="1">
      <alignment horizontal="center" vertical="center" wrapText="1"/>
    </xf>
    <xf numFmtId="180" fontId="7" fillId="12" borderId="21" xfId="0" applyNumberFormat="1" applyFont="1" applyFill="1" applyBorder="1" applyAlignment="1">
      <alignment horizontal="center" vertical="center" wrapText="1"/>
    </xf>
    <xf numFmtId="180" fontId="7" fillId="12" borderId="23" xfId="0" applyNumberFormat="1" applyFont="1" applyFill="1" applyBorder="1" applyAlignment="1">
      <alignment horizontal="center" vertical="center" wrapText="1"/>
    </xf>
    <xf numFmtId="180" fontId="7" fillId="12" borderId="28" xfId="0" applyNumberFormat="1" applyFont="1" applyFill="1" applyBorder="1" applyAlignment="1">
      <alignment horizontal="center" vertical="center" wrapText="1"/>
    </xf>
    <xf numFmtId="180" fontId="7" fillId="13" borderId="29" xfId="0" applyNumberFormat="1" applyFont="1" applyFill="1" applyBorder="1" applyAlignment="1">
      <alignment horizontal="center" vertical="center" wrapText="1"/>
    </xf>
    <xf numFmtId="180" fontId="7" fillId="13" borderId="22" xfId="0" applyNumberFormat="1" applyFont="1" applyFill="1" applyBorder="1" applyAlignment="1">
      <alignment horizontal="center" vertical="center" wrapText="1"/>
    </xf>
    <xf numFmtId="180" fontId="7" fillId="13" borderId="21" xfId="0" applyNumberFormat="1" applyFont="1" applyFill="1" applyBorder="1" applyAlignment="1">
      <alignment horizontal="center" vertical="center" wrapText="1"/>
    </xf>
    <xf numFmtId="180" fontId="7" fillId="13" borderId="23" xfId="0" applyNumberFormat="1" applyFont="1" applyFill="1" applyBorder="1" applyAlignment="1">
      <alignment horizontal="center" vertical="center" wrapText="1"/>
    </xf>
    <xf numFmtId="180" fontId="7" fillId="13" borderId="28" xfId="0" applyNumberFormat="1" applyFont="1" applyFill="1" applyBorder="1" applyAlignment="1">
      <alignment horizontal="center" vertical="center" wrapText="1"/>
    </xf>
    <xf numFmtId="0" fontId="0" fillId="11" borderId="9" xfId="0" applyFill="1" applyBorder="1">
      <alignment vertical="center"/>
    </xf>
    <xf numFmtId="0" fontId="0" fillId="11" borderId="3" xfId="0" applyFill="1" applyBorder="1">
      <alignment vertical="center"/>
    </xf>
    <xf numFmtId="0" fontId="0" fillId="8" borderId="9" xfId="0" applyFill="1" applyBorder="1">
      <alignment vertical="center"/>
    </xf>
    <xf numFmtId="0" fontId="0" fillId="8" borderId="7" xfId="0" applyFill="1" applyBorder="1">
      <alignment vertical="center"/>
    </xf>
    <xf numFmtId="49" fontId="0" fillId="0" borderId="7" xfId="0" applyNumberFormat="1" applyBorder="1" applyAlignment="1">
      <alignment horizontal="center" vertical="center"/>
    </xf>
    <xf numFmtId="0" fontId="2" fillId="0" borderId="7" xfId="0" applyFont="1" applyBorder="1" applyAlignment="1">
      <alignment horizontal="left" vertical="center" wrapText="1"/>
    </xf>
    <xf numFmtId="0" fontId="0" fillId="0" borderId="3" xfId="0" applyBorder="1" applyAlignment="1">
      <alignment horizontal="center" vertical="center"/>
    </xf>
    <xf numFmtId="0" fontId="0" fillId="9" borderId="9" xfId="0" applyFill="1" applyBorder="1">
      <alignment vertical="center"/>
    </xf>
    <xf numFmtId="0" fontId="0" fillId="9" borderId="3" xfId="0" applyFill="1" applyBorder="1">
      <alignment vertical="center"/>
    </xf>
    <xf numFmtId="0" fontId="0" fillId="10" borderId="9" xfId="0" applyFill="1" applyBorder="1">
      <alignment vertical="center"/>
    </xf>
    <xf numFmtId="0" fontId="0" fillId="10" borderId="3" xfId="0" applyFill="1" applyBorder="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49" fontId="0" fillId="0" borderId="8" xfId="0" applyNumberFormat="1" applyBorder="1" applyAlignment="1">
      <alignment horizontal="center" vertical="center"/>
    </xf>
    <xf numFmtId="56" fontId="0" fillId="0" borderId="0" xfId="0" applyNumberFormat="1">
      <alignment vertical="center"/>
    </xf>
    <xf numFmtId="0" fontId="15" fillId="0" borderId="0" xfId="0" applyFont="1">
      <alignment vertical="center"/>
    </xf>
    <xf numFmtId="0" fontId="16" fillId="0" borderId="0" xfId="0" applyFont="1">
      <alignment vertical="center"/>
    </xf>
    <xf numFmtId="181" fontId="7" fillId="5" borderId="16" xfId="0" applyNumberFormat="1" applyFont="1" applyFill="1" applyBorder="1" applyAlignment="1">
      <alignment horizontal="center" vertical="center"/>
    </xf>
    <xf numFmtId="181" fontId="7" fillId="6" borderId="18" xfId="0" applyNumberFormat="1" applyFont="1" applyFill="1" applyBorder="1" applyAlignment="1">
      <alignment horizontal="center" vertical="center"/>
    </xf>
    <xf numFmtId="181" fontId="7" fillId="6" borderId="16" xfId="0" applyNumberFormat="1" applyFont="1" applyFill="1" applyBorder="1" applyAlignment="1">
      <alignment horizontal="center" vertical="center"/>
    </xf>
    <xf numFmtId="181" fontId="7" fillId="6" borderId="17" xfId="0" applyNumberFormat="1" applyFont="1" applyFill="1" applyBorder="1" applyAlignment="1">
      <alignment horizontal="center" vertical="center"/>
    </xf>
    <xf numFmtId="180" fontId="7" fillId="0" borderId="29" xfId="0" applyNumberFormat="1" applyFont="1" applyBorder="1" applyAlignment="1" applyProtection="1">
      <alignment horizontal="center" vertical="center" wrapText="1"/>
      <protection hidden="1"/>
    </xf>
    <xf numFmtId="180" fontId="7" fillId="0" borderId="22" xfId="0" applyNumberFormat="1" applyFont="1" applyBorder="1" applyAlignment="1" applyProtection="1">
      <alignment horizontal="center" vertical="center" wrapText="1"/>
      <protection hidden="1"/>
    </xf>
    <xf numFmtId="180" fontId="7" fillId="0" borderId="28" xfId="0" applyNumberFormat="1" applyFont="1" applyBorder="1" applyAlignment="1" applyProtection="1">
      <alignment horizontal="center" vertical="center" wrapText="1"/>
      <protection hidden="1"/>
    </xf>
    <xf numFmtId="180" fontId="7" fillId="0" borderId="21" xfId="0" applyNumberFormat="1" applyFont="1" applyBorder="1" applyAlignment="1" applyProtection="1">
      <alignment horizontal="center" vertical="center" wrapText="1"/>
      <protection hidden="1"/>
    </xf>
    <xf numFmtId="180" fontId="7" fillId="0" borderId="23" xfId="0" applyNumberFormat="1" applyFont="1" applyBorder="1" applyAlignment="1" applyProtection="1">
      <alignment horizontal="center" vertical="center" wrapText="1"/>
      <protection hidden="1"/>
    </xf>
    <xf numFmtId="180" fontId="7" fillId="12" borderId="29" xfId="0" applyNumberFormat="1" applyFont="1" applyFill="1" applyBorder="1" applyAlignment="1" applyProtection="1">
      <alignment horizontal="center" vertical="center" wrapText="1"/>
      <protection hidden="1"/>
    </xf>
    <xf numFmtId="180" fontId="7" fillId="12" borderId="22" xfId="0" applyNumberFormat="1" applyFont="1" applyFill="1" applyBorder="1" applyAlignment="1" applyProtection="1">
      <alignment horizontal="center" vertical="center" wrapText="1"/>
      <protection hidden="1"/>
    </xf>
    <xf numFmtId="180" fontId="7" fillId="12" borderId="21" xfId="0" applyNumberFormat="1" applyFont="1" applyFill="1" applyBorder="1" applyAlignment="1" applyProtection="1">
      <alignment horizontal="center" vertical="center" wrapText="1"/>
      <protection hidden="1"/>
    </xf>
    <xf numFmtId="180" fontId="7" fillId="12" borderId="23" xfId="0" applyNumberFormat="1" applyFont="1" applyFill="1" applyBorder="1" applyAlignment="1" applyProtection="1">
      <alignment horizontal="center" vertical="center" wrapText="1"/>
      <protection hidden="1"/>
    </xf>
    <xf numFmtId="180" fontId="7" fillId="12" borderId="28" xfId="0" applyNumberFormat="1" applyFont="1" applyFill="1" applyBorder="1" applyAlignment="1" applyProtection="1">
      <alignment horizontal="center" vertical="center" wrapText="1"/>
      <protection hidden="1"/>
    </xf>
    <xf numFmtId="180" fontId="7" fillId="13" borderId="29" xfId="0" applyNumberFormat="1" applyFont="1" applyFill="1" applyBorder="1" applyAlignment="1" applyProtection="1">
      <alignment horizontal="center" vertical="center" wrapText="1"/>
      <protection hidden="1"/>
    </xf>
    <xf numFmtId="180" fontId="7" fillId="13" borderId="22" xfId="0" applyNumberFormat="1" applyFont="1" applyFill="1" applyBorder="1" applyAlignment="1" applyProtection="1">
      <alignment horizontal="center" vertical="center" wrapText="1"/>
      <protection hidden="1"/>
    </xf>
    <xf numFmtId="180" fontId="7" fillId="13" borderId="21" xfId="0" applyNumberFormat="1" applyFont="1" applyFill="1" applyBorder="1" applyAlignment="1" applyProtection="1">
      <alignment horizontal="center" vertical="center" wrapText="1"/>
      <protection hidden="1"/>
    </xf>
    <xf numFmtId="180" fontId="7" fillId="13" borderId="23" xfId="0" applyNumberFormat="1" applyFont="1" applyFill="1" applyBorder="1" applyAlignment="1" applyProtection="1">
      <alignment horizontal="center" vertical="center" wrapText="1"/>
      <protection hidden="1"/>
    </xf>
    <xf numFmtId="180" fontId="7" fillId="13" borderId="28" xfId="0" applyNumberFormat="1" applyFont="1" applyFill="1" applyBorder="1" applyAlignment="1" applyProtection="1">
      <alignment horizontal="center" vertical="center" wrapText="1"/>
      <protection hidden="1"/>
    </xf>
    <xf numFmtId="181" fontId="0" fillId="4" borderId="40" xfId="0" applyNumberFormat="1" applyFill="1" applyBorder="1" applyAlignment="1" applyProtection="1">
      <alignment horizontal="center" vertical="center"/>
      <protection hidden="1"/>
    </xf>
    <xf numFmtId="181" fontId="0" fillId="4" borderId="2" xfId="0" applyNumberFormat="1" applyFill="1" applyBorder="1" applyAlignment="1" applyProtection="1">
      <alignment horizontal="center" vertical="center"/>
      <protection hidden="1"/>
    </xf>
    <xf numFmtId="181" fontId="0" fillId="4" borderId="31" xfId="0" applyNumberFormat="1" applyFill="1" applyBorder="1" applyAlignment="1" applyProtection="1">
      <alignment horizontal="center" vertical="center"/>
      <protection hidden="1"/>
    </xf>
    <xf numFmtId="181" fontId="7" fillId="5" borderId="2" xfId="0" applyNumberFormat="1" applyFont="1" applyFill="1" applyBorder="1" applyAlignment="1" applyProtection="1">
      <alignment horizontal="center" vertical="center"/>
      <protection hidden="1"/>
    </xf>
    <xf numFmtId="181" fontId="7" fillId="6" borderId="32" xfId="0" applyNumberFormat="1" applyFont="1" applyFill="1" applyBorder="1" applyAlignment="1" applyProtection="1">
      <alignment horizontal="center" vertical="center"/>
      <protection hidden="1"/>
    </xf>
    <xf numFmtId="181" fontId="7" fillId="6" borderId="2" xfId="0" applyNumberFormat="1" applyFont="1" applyFill="1" applyBorder="1" applyAlignment="1" applyProtection="1">
      <alignment horizontal="center" vertical="center"/>
      <protection hidden="1"/>
    </xf>
    <xf numFmtId="181" fontId="7" fillId="6" borderId="31" xfId="0" applyNumberFormat="1" applyFont="1" applyFill="1" applyBorder="1" applyAlignment="1" applyProtection="1">
      <alignment horizontal="center" vertical="center"/>
      <protection hidden="1"/>
    </xf>
    <xf numFmtId="181" fontId="0" fillId="7" borderId="2" xfId="0" applyNumberFormat="1" applyFill="1" applyBorder="1" applyAlignment="1" applyProtection="1">
      <alignment horizontal="center" vertical="center"/>
      <protection hidden="1"/>
    </xf>
    <xf numFmtId="181" fontId="0" fillId="4" borderId="32" xfId="0" applyNumberFormat="1" applyFill="1" applyBorder="1" applyAlignment="1" applyProtection="1">
      <alignment horizontal="center" vertical="center"/>
      <protection hidden="1"/>
    </xf>
    <xf numFmtId="181" fontId="0" fillId="4" borderId="41" xfId="0" applyNumberFormat="1" applyFill="1"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180" fontId="17" fillId="14" borderId="0" xfId="0" applyNumberFormat="1" applyFont="1" applyFill="1" applyAlignment="1">
      <alignment horizontal="center" vertical="center" wrapText="1"/>
    </xf>
    <xf numFmtId="180" fontId="17" fillId="0" borderId="0" xfId="0" applyNumberFormat="1" applyFont="1">
      <alignment vertical="center"/>
    </xf>
    <xf numFmtId="0" fontId="19" fillId="0" borderId="0" xfId="0" applyFont="1">
      <alignment vertical="center"/>
    </xf>
    <xf numFmtId="0" fontId="19" fillId="2" borderId="0" xfId="0" applyFont="1" applyFill="1">
      <alignment vertical="center"/>
    </xf>
    <xf numFmtId="0" fontId="19" fillId="2" borderId="0" xfId="0" applyFont="1" applyFill="1" applyAlignment="1">
      <alignment horizontal="center" vertical="center"/>
    </xf>
    <xf numFmtId="176" fontId="19" fillId="2" borderId="0" xfId="0" applyNumberFormat="1" applyFont="1" applyFill="1">
      <alignment vertical="center"/>
    </xf>
    <xf numFmtId="0" fontId="11" fillId="0" borderId="0" xfId="0" applyFont="1">
      <alignment vertical="center"/>
    </xf>
    <xf numFmtId="14" fontId="19" fillId="0" borderId="0" xfId="0" applyNumberFormat="1" applyFont="1">
      <alignment vertical="center"/>
    </xf>
    <xf numFmtId="0" fontId="11" fillId="2" borderId="0" xfId="0" applyFont="1" applyFill="1">
      <alignment vertical="center"/>
    </xf>
    <xf numFmtId="0" fontId="11" fillId="2" borderId="0" xfId="0" applyFont="1" applyFill="1" applyAlignment="1">
      <alignment horizontal="center" vertical="center"/>
    </xf>
    <xf numFmtId="176" fontId="11" fillId="2" borderId="0" xfId="0" applyNumberFormat="1" applyFont="1" applyFill="1">
      <alignment vertical="center"/>
    </xf>
    <xf numFmtId="180" fontId="19" fillId="0" borderId="0" xfId="0" applyNumberFormat="1" applyFont="1">
      <alignment vertical="center"/>
    </xf>
    <xf numFmtId="180" fontId="11" fillId="6" borderId="0" xfId="0" applyNumberFormat="1" applyFont="1" applyFill="1">
      <alignment vertical="center"/>
    </xf>
    <xf numFmtId="0" fontId="0" fillId="0" borderId="1" xfId="0" applyBorder="1" applyAlignment="1">
      <alignment horizontal="center" vertical="center"/>
    </xf>
    <xf numFmtId="177" fontId="21" fillId="0" borderId="2" xfId="0" applyNumberFormat="1" applyFont="1" applyBorder="1" applyAlignment="1">
      <alignment horizontal="center" vertical="center"/>
    </xf>
    <xf numFmtId="0" fontId="2" fillId="0" borderId="1" xfId="0" applyFont="1" applyBorder="1">
      <alignment vertical="center"/>
    </xf>
    <xf numFmtId="176" fontId="2" fillId="0" borderId="1" xfId="0" applyNumberFormat="1"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shrinkToFit="1"/>
    </xf>
    <xf numFmtId="0" fontId="0" fillId="0" borderId="1" xfId="0" applyBorder="1">
      <alignment vertical="center"/>
    </xf>
    <xf numFmtId="0" fontId="2" fillId="0" borderId="1" xfId="0" applyFont="1" applyBorder="1" applyAlignment="1">
      <alignment horizontal="center" vertical="center" wrapText="1"/>
    </xf>
    <xf numFmtId="179" fontId="22" fillId="0" borderId="1" xfId="0" applyNumberFormat="1" applyFont="1" applyBorder="1" applyAlignment="1">
      <alignment horizontal="center" vertical="center"/>
    </xf>
    <xf numFmtId="179" fontId="2" fillId="0" borderId="1" xfId="0" applyNumberFormat="1" applyFont="1" applyBorder="1">
      <alignment vertical="center"/>
    </xf>
    <xf numFmtId="0" fontId="2" fillId="0" borderId="3" xfId="0" applyFont="1" applyBorder="1" applyAlignment="1">
      <alignment horizontal="center" vertical="center"/>
    </xf>
    <xf numFmtId="0" fontId="0" fillId="0" borderId="27" xfId="0" applyBorder="1" applyAlignment="1">
      <alignment horizontal="center" vertical="center"/>
    </xf>
    <xf numFmtId="0" fontId="28" fillId="9" borderId="43" xfId="0" applyFont="1" applyFill="1" applyBorder="1" applyAlignment="1">
      <alignment vertical="center" wrapText="1"/>
    </xf>
    <xf numFmtId="0" fontId="29" fillId="9" borderId="43" xfId="0" applyFont="1" applyFill="1" applyBorder="1">
      <alignment vertical="center"/>
    </xf>
    <xf numFmtId="0" fontId="29" fillId="9" borderId="42" xfId="0" applyFont="1" applyFill="1" applyBorder="1">
      <alignment vertical="center"/>
    </xf>
    <xf numFmtId="0" fontId="30" fillId="10" borderId="43" xfId="0" applyFont="1" applyFill="1" applyBorder="1">
      <alignment vertical="center"/>
    </xf>
    <xf numFmtId="0" fontId="31" fillId="10" borderId="42" xfId="0" applyFont="1" applyFill="1" applyBorder="1">
      <alignment vertical="center"/>
    </xf>
    <xf numFmtId="0" fontId="31" fillId="10" borderId="43" xfId="0" applyFont="1" applyFill="1" applyBorder="1">
      <alignment vertical="center"/>
    </xf>
    <xf numFmtId="0" fontId="25" fillId="11" borderId="43" xfId="0" applyFont="1" applyFill="1" applyBorder="1" applyAlignment="1">
      <alignment vertical="center" wrapText="1"/>
    </xf>
    <xf numFmtId="0" fontId="25" fillId="11" borderId="43" xfId="0" applyFont="1" applyFill="1" applyBorder="1">
      <alignment vertical="center"/>
    </xf>
    <xf numFmtId="0" fontId="24" fillId="11" borderId="43" xfId="0" applyFont="1" applyFill="1" applyBorder="1">
      <alignment vertical="center"/>
    </xf>
    <xf numFmtId="0" fontId="24" fillId="11" borderId="42" xfId="0" applyFont="1" applyFill="1" applyBorder="1">
      <alignment vertical="center"/>
    </xf>
    <xf numFmtId="0" fontId="24" fillId="11" borderId="43" xfId="0" applyFont="1" applyFill="1" applyBorder="1" applyAlignment="1">
      <alignment vertical="center" wrapText="1"/>
    </xf>
    <xf numFmtId="0" fontId="26" fillId="8" borderId="43" xfId="0" applyFont="1" applyFill="1" applyBorder="1" applyAlignment="1">
      <alignment vertical="center" wrapText="1"/>
    </xf>
    <xf numFmtId="0" fontId="27" fillId="8" borderId="43" xfId="0" applyFont="1" applyFill="1" applyBorder="1">
      <alignment vertical="center"/>
    </xf>
    <xf numFmtId="0" fontId="28" fillId="9" borderId="43" xfId="0" applyFont="1" applyFill="1" applyBorder="1">
      <alignment vertical="center"/>
    </xf>
    <xf numFmtId="0" fontId="2" fillId="11" borderId="9" xfId="0" applyFont="1" applyFill="1" applyBorder="1">
      <alignment vertical="center"/>
    </xf>
    <xf numFmtId="0" fontId="2" fillId="11" borderId="2" xfId="0" applyFont="1" applyFill="1" applyBorder="1" applyAlignment="1">
      <alignment vertical="center" wrapText="1"/>
    </xf>
    <xf numFmtId="0" fontId="2" fillId="11" borderId="2" xfId="0" applyFont="1" applyFill="1" applyBorder="1">
      <alignment vertical="center"/>
    </xf>
    <xf numFmtId="0" fontId="2" fillId="8" borderId="9" xfId="0" applyFont="1" applyFill="1" applyBorder="1">
      <alignment vertical="center"/>
    </xf>
    <xf numFmtId="0" fontId="2" fillId="8" borderId="2" xfId="0" applyFont="1" applyFill="1" applyBorder="1">
      <alignment vertical="center"/>
    </xf>
    <xf numFmtId="0" fontId="2" fillId="9" borderId="9" xfId="0" applyFont="1" applyFill="1" applyBorder="1">
      <alignment vertical="center"/>
    </xf>
    <xf numFmtId="0" fontId="2" fillId="9" borderId="2" xfId="0" applyFont="1" applyFill="1" applyBorder="1">
      <alignment vertical="center"/>
    </xf>
    <xf numFmtId="0" fontId="2" fillId="9" borderId="2" xfId="0" applyFont="1" applyFill="1" applyBorder="1" applyAlignment="1">
      <alignment vertical="center" wrapText="1"/>
    </xf>
    <xf numFmtId="0" fontId="2" fillId="10" borderId="9" xfId="0" applyFont="1" applyFill="1" applyBorder="1">
      <alignment vertical="center"/>
    </xf>
    <xf numFmtId="0" fontId="2" fillId="10" borderId="2" xfId="0" applyFont="1" applyFill="1" applyBorder="1">
      <alignment vertical="center"/>
    </xf>
    <xf numFmtId="14" fontId="11" fillId="0" borderId="0" xfId="0" applyNumberFormat="1" applyFont="1">
      <alignment vertical="center"/>
    </xf>
    <xf numFmtId="0" fontId="0" fillId="11" borderId="9" xfId="0" applyFill="1" applyBorder="1" applyAlignment="1">
      <alignment vertical="center" wrapText="1"/>
    </xf>
    <xf numFmtId="0" fontId="8" fillId="0" borderId="0" xfId="0" applyFont="1">
      <alignment vertical="center"/>
    </xf>
    <xf numFmtId="0" fontId="8" fillId="0" borderId="0" xfId="0" applyFont="1" applyAlignment="1">
      <alignment vertical="center" wrapText="1"/>
    </xf>
    <xf numFmtId="0" fontId="0" fillId="0" borderId="3"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24" xfId="0" applyBorder="1">
      <alignment vertical="center"/>
    </xf>
    <xf numFmtId="0" fontId="0" fillId="0" borderId="25" xfId="0" applyBorder="1">
      <alignment vertical="center"/>
    </xf>
    <xf numFmtId="0" fontId="0" fillId="0" borderId="44" xfId="0" applyBorder="1" applyAlignment="1" applyProtection="1">
      <alignment horizontal="center" vertical="center"/>
      <protection hidden="1"/>
    </xf>
    <xf numFmtId="0" fontId="0" fillId="11" borderId="25" xfId="0" applyFill="1" applyBorder="1">
      <alignment vertical="center"/>
    </xf>
    <xf numFmtId="0" fontId="0" fillId="11" borderId="11" xfId="0" applyFill="1" applyBorder="1">
      <alignment vertical="center"/>
    </xf>
    <xf numFmtId="0" fontId="0" fillId="8" borderId="25" xfId="0" applyFill="1" applyBorder="1">
      <alignment vertical="center"/>
    </xf>
    <xf numFmtId="0" fontId="0" fillId="8" borderId="11" xfId="0" applyFill="1" applyBorder="1">
      <alignment vertical="center"/>
    </xf>
    <xf numFmtId="0" fontId="0" fillId="9" borderId="25" xfId="0" applyFill="1" applyBorder="1">
      <alignment vertical="center"/>
    </xf>
    <xf numFmtId="0" fontId="0" fillId="9" borderId="11" xfId="0" applyFill="1" applyBorder="1">
      <alignment vertical="center"/>
    </xf>
    <xf numFmtId="0" fontId="0" fillId="9" borderId="11" xfId="0" applyFill="1" applyBorder="1" applyAlignment="1">
      <alignment horizontal="left" vertical="center"/>
    </xf>
    <xf numFmtId="0" fontId="0" fillId="10" borderId="25" xfId="0" applyFill="1" applyBorder="1">
      <alignment vertical="center"/>
    </xf>
    <xf numFmtId="0" fontId="0" fillId="10" borderId="11" xfId="0" applyFill="1" applyBorder="1">
      <alignment vertical="center"/>
    </xf>
    <xf numFmtId="0" fontId="0" fillId="10" borderId="37" xfId="0" applyFill="1" applyBorder="1">
      <alignment vertical="center"/>
    </xf>
    <xf numFmtId="0" fontId="0" fillId="0" borderId="45" xfId="0" applyBorder="1">
      <alignment vertical="center"/>
    </xf>
    <xf numFmtId="0" fontId="0" fillId="0" borderId="1" xfId="0" applyBorder="1" applyAlignment="1">
      <alignment horizontal="center" vertical="center" wrapText="1"/>
    </xf>
    <xf numFmtId="0" fontId="0" fillId="2" borderId="0" xfId="0" applyFill="1">
      <alignment vertical="center"/>
    </xf>
    <xf numFmtId="0" fontId="0" fillId="2" borderId="19" xfId="0" applyFill="1" applyBorder="1">
      <alignment vertical="center"/>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176" fontId="0" fillId="0" borderId="1" xfId="0" applyNumberFormat="1" applyBorder="1">
      <alignment vertical="center"/>
    </xf>
    <xf numFmtId="179" fontId="0" fillId="0" borderId="1" xfId="0" applyNumberFormat="1" applyBorder="1">
      <alignment vertical="center"/>
    </xf>
    <xf numFmtId="0" fontId="2" fillId="0" borderId="1" xfId="0" applyFont="1" applyBorder="1" applyAlignment="1">
      <alignment horizontal="center" vertical="center" wrapText="1" shrinkToFit="1"/>
    </xf>
    <xf numFmtId="176" fontId="2" fillId="0" borderId="1" xfId="0" applyNumberFormat="1" applyFont="1" applyBorder="1" applyAlignment="1">
      <alignment vertical="center" wrapText="1"/>
    </xf>
    <xf numFmtId="179" fontId="2" fillId="0" borderId="1" xfId="0" applyNumberFormat="1" applyFont="1" applyBorder="1" applyAlignment="1">
      <alignment vertical="center" wrapText="1"/>
    </xf>
    <xf numFmtId="0" fontId="0" fillId="0" borderId="1" xfId="0" applyBorder="1" applyAlignment="1">
      <alignment horizontal="left" vertical="center" wrapText="1" shrinkToFit="1"/>
    </xf>
    <xf numFmtId="0" fontId="0" fillId="0" borderId="9"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37" xfId="0" applyBorder="1" applyAlignment="1" applyProtection="1">
      <alignment horizontal="center" vertical="center"/>
      <protection hidden="1"/>
    </xf>
    <xf numFmtId="180" fontId="7" fillId="12" borderId="4" xfId="0" applyNumberFormat="1" applyFont="1" applyFill="1" applyBorder="1" applyAlignment="1" applyProtection="1">
      <alignment horizontal="center" vertical="center" wrapText="1"/>
      <protection hidden="1"/>
    </xf>
    <xf numFmtId="180" fontId="7" fillId="12" borderId="5" xfId="0" applyNumberFormat="1" applyFont="1" applyFill="1" applyBorder="1" applyAlignment="1" applyProtection="1">
      <alignment horizontal="center" vertical="center" wrapText="1"/>
      <protection hidden="1"/>
    </xf>
    <xf numFmtId="180" fontId="7" fillId="12" borderId="6" xfId="0" applyNumberFormat="1" applyFont="1" applyFill="1" applyBorder="1" applyAlignment="1" applyProtection="1">
      <alignment horizontal="center" vertical="center" wrapText="1"/>
      <protection hidden="1"/>
    </xf>
    <xf numFmtId="180" fontId="0" fillId="4" borderId="10" xfId="0" applyNumberFormat="1" applyFill="1" applyBorder="1" applyAlignment="1" applyProtection="1">
      <alignment horizontal="center" vertical="center" wrapText="1"/>
      <protection hidden="1"/>
    </xf>
    <xf numFmtId="180" fontId="0" fillId="4" borderId="7" xfId="0" applyNumberFormat="1" applyFill="1" applyBorder="1" applyAlignment="1" applyProtection="1">
      <alignment horizontal="center" vertical="center" wrapText="1"/>
      <protection hidden="1"/>
    </xf>
    <xf numFmtId="180" fontId="7" fillId="5" borderId="9" xfId="0" applyNumberFormat="1" applyFont="1" applyFill="1" applyBorder="1" applyAlignment="1" applyProtection="1">
      <alignment horizontal="center" vertical="center" wrapText="1"/>
      <protection hidden="1"/>
    </xf>
    <xf numFmtId="180" fontId="7" fillId="5" borderId="7" xfId="0" applyNumberFormat="1" applyFont="1" applyFill="1" applyBorder="1" applyAlignment="1" applyProtection="1">
      <alignment horizontal="center" vertical="center" wrapText="1"/>
      <protection hidden="1"/>
    </xf>
    <xf numFmtId="180" fontId="7" fillId="5" borderId="3" xfId="0" applyNumberFormat="1" applyFont="1" applyFill="1" applyBorder="1" applyAlignment="1" applyProtection="1">
      <alignment horizontal="center" vertical="center" wrapText="1"/>
      <protection hidden="1"/>
    </xf>
    <xf numFmtId="0" fontId="0" fillId="0" borderId="26" xfId="0" applyBorder="1" applyAlignment="1">
      <alignment horizontal="center" vertical="center"/>
    </xf>
    <xf numFmtId="0" fontId="0" fillId="0" borderId="27" xfId="0" applyBorder="1" applyAlignment="1">
      <alignment horizontal="center" vertical="center"/>
    </xf>
    <xf numFmtId="183" fontId="3" fillId="2" borderId="14" xfId="0" applyNumberFormat="1" applyFont="1" applyFill="1" applyBorder="1" applyAlignment="1" applyProtection="1">
      <alignment horizontal="center" vertical="center" wrapText="1"/>
      <protection locked="0"/>
    </xf>
    <xf numFmtId="183" fontId="3" fillId="2" borderId="15" xfId="0" applyNumberFormat="1" applyFont="1" applyFill="1" applyBorder="1" applyAlignment="1" applyProtection="1">
      <alignment horizontal="center" vertical="center" wrapText="1"/>
      <protection locked="0"/>
    </xf>
    <xf numFmtId="180" fontId="7" fillId="0" borderId="33" xfId="0" applyNumberFormat="1" applyFont="1" applyBorder="1" applyAlignment="1" applyProtection="1">
      <alignment horizontal="center" vertical="center" wrapText="1"/>
      <protection hidden="1"/>
    </xf>
    <xf numFmtId="180" fontId="7" fillId="0" borderId="34" xfId="0" applyNumberFormat="1" applyFont="1" applyBorder="1" applyAlignment="1" applyProtection="1">
      <alignment horizontal="center" vertical="center" wrapText="1"/>
      <protection hidden="1"/>
    </xf>
    <xf numFmtId="180" fontId="7" fillId="0" borderId="35" xfId="0" applyNumberFormat="1" applyFont="1" applyBorder="1" applyAlignment="1" applyProtection="1">
      <alignment horizontal="center" vertical="center" wrapText="1"/>
      <protection hidden="1"/>
    </xf>
    <xf numFmtId="180" fontId="7" fillId="0" borderId="4" xfId="0" applyNumberFormat="1" applyFont="1" applyBorder="1" applyAlignment="1" applyProtection="1">
      <alignment horizontal="center" vertical="center" wrapText="1"/>
      <protection hidden="1"/>
    </xf>
    <xf numFmtId="180" fontId="7" fillId="0" borderId="5" xfId="0" applyNumberFormat="1" applyFont="1" applyBorder="1" applyAlignment="1" applyProtection="1">
      <alignment horizontal="center" vertical="center" wrapText="1"/>
      <protection hidden="1"/>
    </xf>
    <xf numFmtId="180" fontId="7" fillId="0" borderId="6" xfId="0" applyNumberFormat="1" applyFont="1" applyBorder="1" applyAlignment="1" applyProtection="1">
      <alignment horizontal="center" vertical="center" wrapText="1"/>
      <protection hidden="1"/>
    </xf>
    <xf numFmtId="180" fontId="0" fillId="4" borderId="11" xfId="0" applyNumberFormat="1" applyFill="1" applyBorder="1" applyAlignment="1" applyProtection="1">
      <alignment horizontal="center" vertical="center" wrapText="1"/>
      <protection hidden="1"/>
    </xf>
    <xf numFmtId="180" fontId="0" fillId="7" borderId="9" xfId="0" applyNumberFormat="1" applyFill="1" applyBorder="1" applyAlignment="1" applyProtection="1">
      <alignment horizontal="center" vertical="center" wrapText="1"/>
      <protection hidden="1"/>
    </xf>
    <xf numFmtId="180" fontId="0" fillId="7" borderId="7" xfId="0" applyNumberFormat="1" applyFill="1" applyBorder="1" applyAlignment="1" applyProtection="1">
      <alignment horizontal="center" vertical="center" wrapText="1"/>
      <protection hidden="1"/>
    </xf>
    <xf numFmtId="180" fontId="0" fillId="7" borderId="3" xfId="0" applyNumberFormat="1" applyFill="1" applyBorder="1" applyAlignment="1" applyProtection="1">
      <alignment horizontal="center" vertical="center" wrapText="1"/>
      <protection hidden="1"/>
    </xf>
    <xf numFmtId="180" fontId="7" fillId="6" borderId="7" xfId="0" applyNumberFormat="1" applyFont="1" applyFill="1" applyBorder="1" applyAlignment="1" applyProtection="1">
      <alignment horizontal="center" vertical="center" wrapText="1"/>
      <protection hidden="1"/>
    </xf>
    <xf numFmtId="180" fontId="7" fillId="13" borderId="4" xfId="0" applyNumberFormat="1" applyFont="1" applyFill="1" applyBorder="1" applyAlignment="1" applyProtection="1">
      <alignment horizontal="center" vertical="center" wrapText="1"/>
      <protection hidden="1"/>
    </xf>
    <xf numFmtId="180" fontId="7" fillId="13" borderId="5" xfId="0" applyNumberFormat="1" applyFont="1" applyFill="1" applyBorder="1" applyAlignment="1" applyProtection="1">
      <alignment horizontal="center" vertical="center" wrapText="1"/>
      <protection hidden="1"/>
    </xf>
    <xf numFmtId="180" fontId="7" fillId="13" borderId="6" xfId="0" applyNumberFormat="1" applyFont="1" applyFill="1" applyBorder="1" applyAlignment="1" applyProtection="1">
      <alignment horizontal="center" vertical="center" wrapText="1"/>
      <protection hidden="1"/>
    </xf>
    <xf numFmtId="180" fontId="0" fillId="4" borderId="3" xfId="0" applyNumberFormat="1" applyFill="1" applyBorder="1" applyAlignment="1" applyProtection="1">
      <alignment horizontal="center" vertical="center" wrapText="1"/>
      <protection hidden="1"/>
    </xf>
    <xf numFmtId="180" fontId="7" fillId="0" borderId="39" xfId="0" applyNumberFormat="1" applyFont="1" applyBorder="1" applyAlignment="1" applyProtection="1">
      <alignment horizontal="center" vertical="center" wrapText="1"/>
      <protection hidden="1"/>
    </xf>
    <xf numFmtId="180" fontId="0" fillId="7" borderId="9" xfId="0" applyNumberFormat="1" applyFill="1" applyBorder="1" applyAlignment="1">
      <alignment horizontal="center" vertical="center" wrapText="1"/>
    </xf>
    <xf numFmtId="180" fontId="0" fillId="7" borderId="7" xfId="0" applyNumberFormat="1" applyFill="1" applyBorder="1" applyAlignment="1">
      <alignment horizontal="center" vertical="center" wrapText="1"/>
    </xf>
    <xf numFmtId="180" fontId="0" fillId="7" borderId="3" xfId="0" applyNumberFormat="1" applyFill="1" applyBorder="1" applyAlignment="1">
      <alignment horizontal="center" vertical="center" wrapText="1"/>
    </xf>
    <xf numFmtId="180" fontId="0" fillId="4" borderId="7" xfId="0" applyNumberFormat="1" applyFill="1" applyBorder="1" applyAlignment="1">
      <alignment horizontal="center" vertical="center" wrapText="1"/>
    </xf>
    <xf numFmtId="180" fontId="0" fillId="4" borderId="11" xfId="0" applyNumberFormat="1" applyFill="1" applyBorder="1" applyAlignment="1">
      <alignment horizontal="center" vertical="center" wrapText="1"/>
    </xf>
    <xf numFmtId="182" fontId="0" fillId="15" borderId="14" xfId="0" applyNumberFormat="1" applyFill="1" applyBorder="1" applyAlignment="1">
      <alignment horizontal="center" vertical="center" wrapText="1"/>
    </xf>
    <xf numFmtId="182" fontId="0" fillId="15" borderId="15" xfId="0" applyNumberFormat="1" applyFill="1" applyBorder="1" applyAlignment="1">
      <alignment horizontal="center" vertical="center" wrapText="1"/>
    </xf>
    <xf numFmtId="180" fontId="0" fillId="2" borderId="14" xfId="0" applyNumberFormat="1" applyFill="1" applyBorder="1" applyAlignment="1">
      <alignment horizontal="center" vertical="center" wrapText="1"/>
    </xf>
    <xf numFmtId="180" fontId="0" fillId="2" borderId="15" xfId="0" applyNumberFormat="1" applyFill="1" applyBorder="1" applyAlignment="1">
      <alignment horizontal="center" vertical="center" wrapText="1"/>
    </xf>
    <xf numFmtId="180" fontId="0" fillId="4" borderId="10" xfId="0" applyNumberFormat="1" applyFill="1" applyBorder="1" applyAlignment="1">
      <alignment horizontal="center" vertical="center" wrapText="1"/>
    </xf>
    <xf numFmtId="180" fontId="7" fillId="5" borderId="9" xfId="0" applyNumberFormat="1" applyFont="1" applyFill="1" applyBorder="1" applyAlignment="1">
      <alignment horizontal="center" vertical="center" wrapText="1"/>
    </xf>
    <xf numFmtId="180" fontId="7" fillId="5" borderId="7" xfId="0" applyNumberFormat="1" applyFont="1" applyFill="1" applyBorder="1" applyAlignment="1">
      <alignment horizontal="center" vertical="center" wrapText="1"/>
    </xf>
    <xf numFmtId="180" fontId="7" fillId="5" borderId="3" xfId="0" applyNumberFormat="1" applyFont="1" applyFill="1" applyBorder="1" applyAlignment="1">
      <alignment horizontal="center" vertical="center" wrapText="1"/>
    </xf>
    <xf numFmtId="180" fontId="7" fillId="6" borderId="7" xfId="0" applyNumberFormat="1" applyFont="1" applyFill="1" applyBorder="1" applyAlignment="1">
      <alignment horizontal="center" vertical="center" wrapText="1"/>
    </xf>
    <xf numFmtId="180" fontId="7" fillId="13" borderId="4" xfId="0" applyNumberFormat="1" applyFont="1" applyFill="1" applyBorder="1" applyAlignment="1">
      <alignment horizontal="center" vertical="center" wrapText="1"/>
    </xf>
    <xf numFmtId="180" fontId="7" fillId="13" borderId="5" xfId="0" applyNumberFormat="1" applyFont="1" applyFill="1" applyBorder="1" applyAlignment="1">
      <alignment horizontal="center" vertical="center" wrapText="1"/>
    </xf>
    <xf numFmtId="180" fontId="7" fillId="13" borderId="6" xfId="0" applyNumberFormat="1" applyFont="1" applyFill="1" applyBorder="1" applyAlignment="1">
      <alignment horizontal="center" vertical="center" wrapText="1"/>
    </xf>
    <xf numFmtId="180" fontId="7" fillId="0" borderId="33" xfId="0" applyNumberFormat="1" applyFont="1" applyBorder="1" applyAlignment="1">
      <alignment horizontal="center" vertical="center" wrapText="1"/>
    </xf>
    <xf numFmtId="180" fontId="7" fillId="0" borderId="34" xfId="0" applyNumberFormat="1" applyFont="1" applyBorder="1" applyAlignment="1">
      <alignment horizontal="center" vertical="center" wrapText="1"/>
    </xf>
    <xf numFmtId="180" fontId="7" fillId="0" borderId="35" xfId="0" applyNumberFormat="1" applyFont="1" applyBorder="1" applyAlignment="1">
      <alignment horizontal="center" vertical="center" wrapText="1"/>
    </xf>
    <xf numFmtId="180" fontId="7" fillId="0" borderId="4" xfId="0" applyNumberFormat="1" applyFont="1" applyBorder="1" applyAlignment="1">
      <alignment horizontal="center" vertical="center" wrapText="1"/>
    </xf>
    <xf numFmtId="180" fontId="7" fillId="0" borderId="5" xfId="0" applyNumberFormat="1" applyFont="1" applyBorder="1" applyAlignment="1">
      <alignment horizontal="center" vertical="center" wrapText="1"/>
    </xf>
    <xf numFmtId="180" fontId="7" fillId="0" borderId="6" xfId="0" applyNumberFormat="1" applyFont="1" applyBorder="1" applyAlignment="1">
      <alignment horizontal="center" vertical="center" wrapText="1"/>
    </xf>
    <xf numFmtId="180" fontId="7" fillId="12" borderId="4" xfId="0" applyNumberFormat="1" applyFont="1" applyFill="1" applyBorder="1" applyAlignment="1">
      <alignment horizontal="center" vertical="center" wrapText="1"/>
    </xf>
    <xf numFmtId="180" fontId="7" fillId="12" borderId="5" xfId="0" applyNumberFormat="1" applyFont="1" applyFill="1" applyBorder="1" applyAlignment="1">
      <alignment horizontal="center" vertical="center" wrapText="1"/>
    </xf>
    <xf numFmtId="180" fontId="7" fillId="12" borderId="6" xfId="0" applyNumberFormat="1" applyFont="1" applyFill="1" applyBorder="1" applyAlignment="1">
      <alignment horizontal="center" vertical="center" wrapText="1"/>
    </xf>
    <xf numFmtId="20" fontId="19" fillId="2" borderId="0" xfId="0" applyNumberFormat="1" applyFont="1" applyFill="1" applyAlignment="1">
      <alignment horizontal="center" vertical="center"/>
    </xf>
    <xf numFmtId="14" fontId="19" fillId="0" borderId="0" xfId="0" applyNumberFormat="1" applyFont="1" applyAlignment="1">
      <alignment horizontal="center" vertical="center"/>
    </xf>
    <xf numFmtId="0" fontId="20" fillId="0" borderId="1" xfId="0" applyFont="1" applyBorder="1" applyAlignment="1">
      <alignment horizontal="center" vertical="top"/>
    </xf>
    <xf numFmtId="0" fontId="20" fillId="0" borderId="2" xfId="0" applyFont="1" applyBorder="1" applyAlignment="1">
      <alignment horizontal="center" vertical="top"/>
    </xf>
    <xf numFmtId="176" fontId="21" fillId="0" borderId="1" xfId="0" applyNumberFormat="1" applyFont="1" applyBorder="1" applyAlignment="1">
      <alignment horizontal="center" vertical="center"/>
    </xf>
    <xf numFmtId="176" fontId="21" fillId="0" borderId="2" xfId="0" applyNumberFormat="1" applyFont="1" applyBorder="1" applyAlignment="1">
      <alignment horizontal="center" vertical="center"/>
    </xf>
    <xf numFmtId="177" fontId="21" fillId="0" borderId="1" xfId="0" applyNumberFormat="1" applyFont="1" applyBorder="1" applyAlignment="1">
      <alignment horizontal="center" vertical="center"/>
    </xf>
    <xf numFmtId="0" fontId="21" fillId="0" borderId="1" xfId="0" applyFont="1" applyBorder="1" applyAlignment="1">
      <alignment horizontal="center" vertical="center" wrapText="1" shrinkToFit="1"/>
    </xf>
    <xf numFmtId="0" fontId="21" fillId="0" borderId="2" xfId="0" applyFont="1" applyBorder="1" applyAlignment="1">
      <alignment horizontal="center" vertical="center" wrapText="1"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19" fillId="0" borderId="0" xfId="0" applyFont="1" applyAlignment="1">
      <alignment horizontal="center" vertical="center" wrapText="1"/>
    </xf>
    <xf numFmtId="49" fontId="11" fillId="2" borderId="0" xfId="0" applyNumberFormat="1" applyFont="1" applyFill="1" applyAlignment="1">
      <alignment horizontal="center" vertical="center" shrinkToFit="1"/>
    </xf>
    <xf numFmtId="20" fontId="11" fillId="2" borderId="0" xfId="0" applyNumberFormat="1" applyFont="1" applyFill="1" applyAlignment="1">
      <alignment horizontal="center" vertical="center"/>
    </xf>
    <xf numFmtId="0" fontId="23" fillId="0" borderId="1" xfId="0" applyFont="1" applyBorder="1" applyAlignment="1">
      <alignment horizontal="center" vertical="top"/>
    </xf>
    <xf numFmtId="176" fontId="22" fillId="0" borderId="1" xfId="0" applyNumberFormat="1" applyFont="1" applyBorder="1" applyAlignment="1">
      <alignment horizontal="center" vertical="center"/>
    </xf>
    <xf numFmtId="179" fontId="22" fillId="0" borderId="1" xfId="0" applyNumberFormat="1" applyFont="1" applyBorder="1" applyAlignment="1">
      <alignment horizontal="center" vertical="center"/>
    </xf>
    <xf numFmtId="0" fontId="22" fillId="0" borderId="1" xfId="0" applyFont="1" applyBorder="1" applyAlignment="1">
      <alignment horizontal="center" vertical="center" wrapText="1" shrinkToFit="1"/>
    </xf>
    <xf numFmtId="0" fontId="7" fillId="0" borderId="1" xfId="0" applyFont="1" applyBorder="1" applyAlignment="1">
      <alignment horizontal="center" vertical="center"/>
    </xf>
    <xf numFmtId="0" fontId="7" fillId="0" borderId="42" xfId="0" applyFont="1" applyBorder="1" applyAlignment="1">
      <alignment horizontal="center" vertical="center" wrapText="1"/>
    </xf>
    <xf numFmtId="0" fontId="11" fillId="0" borderId="0" xfId="0" applyFont="1" applyAlignment="1">
      <alignment horizontal="center" vertical="center" wrapText="1"/>
    </xf>
    <xf numFmtId="14" fontId="11" fillId="0" borderId="0" xfId="0" applyNumberFormat="1" applyFont="1" applyAlignment="1">
      <alignment horizontal="center" vertical="center"/>
    </xf>
  </cellXfs>
  <cellStyles count="2">
    <cellStyle name="ハイパーリンク" xfId="1" builtinId="8"/>
    <cellStyle name="標準" xfId="0" builtinId="0"/>
  </cellStyles>
  <dxfs count="41">
    <dxf>
      <fill>
        <patternFill>
          <bgColor rgb="FFFFFFE5"/>
        </patternFill>
      </fill>
    </dxf>
    <dxf>
      <fill>
        <patternFill>
          <bgColor rgb="FFBCE292"/>
        </patternFill>
      </fill>
    </dxf>
    <dxf>
      <fill>
        <patternFill>
          <bgColor theme="0" tint="-0.34998626667073579"/>
        </patternFill>
      </fill>
    </dxf>
    <dxf>
      <fill>
        <patternFill>
          <bgColor theme="5" tint="0.59996337778862885"/>
        </patternFill>
      </fill>
    </dxf>
    <dxf>
      <fill>
        <patternFill>
          <bgColor rgb="FFA3E0FF"/>
        </patternFill>
      </fill>
    </dxf>
    <dxf>
      <fill>
        <patternFill>
          <bgColor rgb="FFFFE98B"/>
        </patternFill>
      </fill>
    </dxf>
    <dxf>
      <fill>
        <patternFill>
          <bgColor rgb="FFFFFF00"/>
        </patternFill>
      </fill>
    </dxf>
    <dxf>
      <fill>
        <patternFill>
          <bgColor rgb="FFF1EFFF"/>
        </patternFill>
      </fill>
    </dxf>
    <dxf>
      <fill>
        <patternFill>
          <bgColor rgb="FFEBF6F9"/>
        </patternFill>
      </fill>
    </dxf>
    <dxf>
      <font>
        <b/>
        <i val="0"/>
        <strike val="0"/>
      </font>
    </dxf>
    <dxf>
      <fill>
        <patternFill>
          <bgColor rgb="FFFFFFE5"/>
        </patternFill>
      </fill>
    </dxf>
    <dxf>
      <fill>
        <patternFill>
          <bgColor rgb="FFFFFF00"/>
        </patternFill>
      </fill>
    </dxf>
    <dxf>
      <fill>
        <patternFill>
          <bgColor theme="5" tint="0.59996337778862885"/>
        </patternFill>
      </fill>
    </dxf>
    <dxf>
      <fill>
        <patternFill>
          <bgColor rgb="FFBCE292"/>
        </patternFill>
      </fill>
    </dxf>
    <dxf>
      <fill>
        <patternFill>
          <bgColor rgb="FFA3E0FF"/>
        </patternFill>
      </fill>
    </dxf>
    <dxf>
      <fill>
        <patternFill>
          <bgColor theme="0" tint="-0.24994659260841701"/>
        </patternFill>
      </fill>
    </dxf>
    <dxf>
      <fill>
        <patternFill>
          <bgColor rgb="FFF7FFFF"/>
        </patternFill>
      </fill>
    </dxf>
    <dxf>
      <fill>
        <patternFill>
          <bgColor rgb="FFF1EFFF"/>
        </patternFill>
      </fill>
    </dxf>
    <dxf>
      <fill>
        <patternFill>
          <bgColor rgb="FFFFE089"/>
        </patternFill>
      </fill>
    </dxf>
    <dxf>
      <font>
        <b/>
        <i val="0"/>
        <strike val="0"/>
      </font>
    </dxf>
    <dxf>
      <font>
        <b/>
        <i val="0"/>
      </font>
      <fill>
        <patternFill>
          <bgColor theme="0" tint="-0.24994659260841701"/>
        </patternFill>
      </fill>
    </dxf>
    <dxf>
      <fill>
        <patternFill>
          <bgColor rgb="FFEAE2E5"/>
        </patternFill>
      </fill>
    </dxf>
    <dxf>
      <fill>
        <patternFill>
          <bgColor theme="9" tint="0.79998168889431442"/>
        </patternFill>
      </fill>
    </dxf>
    <dxf>
      <font>
        <b/>
        <i val="0"/>
      </font>
      <fill>
        <patternFill>
          <bgColor theme="0" tint="-0.24994659260841701"/>
        </patternFill>
      </fill>
    </dxf>
    <dxf>
      <fill>
        <patternFill>
          <bgColor rgb="FFEAE2E5"/>
        </patternFill>
      </fill>
    </dxf>
    <dxf>
      <fill>
        <patternFill>
          <bgColor theme="9" tint="0.79998168889431442"/>
        </patternFill>
      </fill>
    </dxf>
    <dxf>
      <fill>
        <patternFill>
          <bgColor theme="1"/>
        </patternFill>
      </fill>
    </dxf>
    <dxf>
      <fill>
        <patternFill patternType="none">
          <bgColor auto="1"/>
        </patternFill>
      </fill>
    </dxf>
    <dxf>
      <fill>
        <patternFill>
          <bgColor theme="1"/>
        </patternFill>
      </fill>
    </dxf>
    <dxf>
      <fill>
        <patternFill>
          <bgColor rgb="FFFFFF00"/>
        </patternFill>
      </fill>
    </dxf>
    <dxf>
      <fill>
        <patternFill>
          <bgColor theme="0" tint="-0.24994659260841701"/>
        </patternFill>
      </fill>
    </dxf>
    <dxf>
      <fill>
        <patternFill>
          <bgColor theme="6" tint="0.79998168889431442"/>
        </patternFill>
      </fill>
    </dxf>
    <dxf>
      <fill>
        <patternFill>
          <bgColor theme="9" tint="0.79998168889431442"/>
        </patternFill>
      </fill>
    </dxf>
    <dxf>
      <fill>
        <patternFill>
          <bgColor theme="0" tint="-0.24994659260841701"/>
        </patternFill>
      </fill>
    </dxf>
    <dxf>
      <fill>
        <patternFill>
          <bgColor theme="6" tint="0.79998168889431442"/>
        </patternFill>
      </fill>
    </dxf>
    <dxf>
      <fill>
        <patternFill>
          <bgColor theme="9" tint="0.79998168889431442"/>
        </patternFill>
      </fill>
    </dxf>
    <dxf>
      <fill>
        <patternFill>
          <bgColor theme="7" tint="0.79998168889431442"/>
        </patternFill>
      </fill>
    </dxf>
    <dxf>
      <fill>
        <patternFill>
          <bgColor theme="0" tint="-0.24994659260841701"/>
        </patternFill>
      </fill>
    </dxf>
    <dxf>
      <fill>
        <patternFill>
          <bgColor theme="6" tint="0.79998168889431442"/>
        </patternFill>
      </fill>
    </dxf>
    <dxf>
      <fill>
        <patternFill>
          <bgColor theme="9" tint="0.79998168889431442"/>
        </patternFill>
      </fill>
    </dxf>
    <dxf>
      <fill>
        <patternFill>
          <bgColor theme="7" tint="0.79998168889431442"/>
        </patternFill>
      </fill>
    </dxf>
  </dxfs>
  <tableStyles count="0" defaultTableStyle="TableStyleMedium2" defaultPivotStyle="PivotStyleLight16"/>
  <colors>
    <mruColors>
      <color rgb="FFCC99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4"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rtf.f-rei.go.jp/facility-use/confirmed/user-guide#procedure2" TargetMode="External"/><Relationship Id="rId1" Type="http://schemas.openxmlformats.org/officeDocument/2006/relationships/hyperlink" Target="https://rtf.f-rei.go.jp/wp/wp-content/uploads/2025/09/%E6%96%BD%E8%A8%AD%E7%A9%BA%E3%81%8D%E7%8A%B6%E6%B3%81%E3%82%B7%E3%83%BC%E3%83%88%E4%BD%BF%E7%94%A8%E6%96%B9%E6%B3%95_20250604.pdf" TargetMode="External"/></Relationships>
</file>

<file path=xl/drawings/drawing1.xml><?xml version="1.0" encoding="utf-8"?>
<xdr:wsDr xmlns:xdr="http://schemas.openxmlformats.org/drawingml/2006/spreadsheetDrawing" xmlns:a="http://schemas.openxmlformats.org/drawingml/2006/main">
  <xdr:twoCellAnchor>
    <xdr:from>
      <xdr:col>19</xdr:col>
      <xdr:colOff>68034</xdr:colOff>
      <xdr:row>0</xdr:row>
      <xdr:rowOff>149677</xdr:rowOff>
    </xdr:from>
    <xdr:to>
      <xdr:col>27</xdr:col>
      <xdr:colOff>122034</xdr:colOff>
      <xdr:row>3</xdr:row>
      <xdr:rowOff>345213</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4966605" y="149677"/>
          <a:ext cx="2340000" cy="108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本シートの使用方法はこちら　☜</a:t>
          </a:r>
        </a:p>
      </xdr:txBody>
    </xdr:sp>
    <xdr:clientData/>
  </xdr:twoCellAnchor>
  <xdr:twoCellAnchor>
    <xdr:from>
      <xdr:col>28</xdr:col>
      <xdr:colOff>13606</xdr:colOff>
      <xdr:row>0</xdr:row>
      <xdr:rowOff>149677</xdr:rowOff>
    </xdr:from>
    <xdr:to>
      <xdr:col>36</xdr:col>
      <xdr:colOff>67606</xdr:colOff>
      <xdr:row>3</xdr:row>
      <xdr:rowOff>345213</xdr:rowOff>
    </xdr:to>
    <xdr:sp macro="" textlink="">
      <xdr:nvSpPr>
        <xdr:cNvPr id="6" name="テキスト ボックス 5">
          <a:hlinkClick xmlns:r="http://schemas.openxmlformats.org/officeDocument/2006/relationships" r:id="rId2"/>
          <a:extLst>
            <a:ext uri="{FF2B5EF4-FFF2-40B4-BE49-F238E27FC236}">
              <a16:creationId xmlns:a16="http://schemas.microsoft.com/office/drawing/2014/main" id="{00000000-0008-0000-0100-000006000000}"/>
            </a:ext>
          </a:extLst>
        </xdr:cNvPr>
        <xdr:cNvSpPr txBox="1"/>
      </xdr:nvSpPr>
      <xdr:spPr>
        <a:xfrm>
          <a:off x="7483927" y="149677"/>
          <a:ext cx="2340000" cy="108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施設予約はこちら　☜</a:t>
          </a:r>
        </a:p>
      </xdr:txBody>
    </xdr:sp>
    <xdr:clientData/>
  </xdr:twoCellAnchor>
  <xdr:oneCellAnchor>
    <xdr:from>
      <xdr:col>2</xdr:col>
      <xdr:colOff>122464</xdr:colOff>
      <xdr:row>1</xdr:row>
      <xdr:rowOff>108857</xdr:rowOff>
    </xdr:from>
    <xdr:ext cx="1702615" cy="1036694"/>
    <xdr:sp macro="" textlink="">
      <xdr:nvSpPr>
        <xdr:cNvPr id="4" name="テキスト ボックス 3">
          <a:extLst>
            <a:ext uri="{FF2B5EF4-FFF2-40B4-BE49-F238E27FC236}">
              <a16:creationId xmlns:a16="http://schemas.microsoft.com/office/drawing/2014/main" id="{17053E96-A163-4349-AB8F-23B5119EFDF9}"/>
            </a:ext>
          </a:extLst>
        </xdr:cNvPr>
        <xdr:cNvSpPr txBox="1"/>
      </xdr:nvSpPr>
      <xdr:spPr>
        <a:xfrm>
          <a:off x="2422071" y="449036"/>
          <a:ext cx="1702615" cy="1036694"/>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凡例</a:t>
          </a:r>
          <a:r>
            <a:rPr kumimoji="1" lang="en-US" altLang="ja-JP" sz="1100"/>
            <a:t>】</a:t>
          </a:r>
        </a:p>
        <a:p>
          <a:r>
            <a:rPr kumimoji="1" lang="ja-JP" altLang="en-US" sz="1100"/>
            <a:t> 〇：空き</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△：要相談</a:t>
          </a:r>
          <a:endParaRPr kumimoji="1" lang="en-US" altLang="ja-JP" sz="1100">
            <a:solidFill>
              <a:schemeClr val="tx1"/>
            </a:solidFill>
            <a:effectLst/>
            <a:latin typeface="+mn-lt"/>
            <a:ea typeface="+mn-ea"/>
            <a:cs typeface="+mn-cs"/>
          </a:endParaRPr>
        </a:p>
        <a:p>
          <a:r>
            <a:rPr kumimoji="1" lang="en-US" altLang="ja-JP" sz="1100"/>
            <a:t> ×</a:t>
          </a:r>
          <a:r>
            <a:rPr kumimoji="1" lang="ja-JP" altLang="en-US" sz="1100"/>
            <a:t>：仮予約・予約あり</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176893</xdr:colOff>
      <xdr:row>0</xdr:row>
      <xdr:rowOff>40821</xdr:rowOff>
    </xdr:from>
    <xdr:to>
      <xdr:col>1</xdr:col>
      <xdr:colOff>884464</xdr:colOff>
      <xdr:row>1</xdr:row>
      <xdr:rowOff>176892</xdr:rowOff>
    </xdr:to>
    <xdr:sp macro="[0]!データ更新"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76893" y="40821"/>
          <a:ext cx="979714" cy="3810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rPr>
            <a:t>データ更新</a:t>
          </a:r>
        </a:p>
      </xdr:txBody>
    </xdr:sp>
    <xdr:clientData/>
  </xdr:twoCellAnchor>
  <xdr:oneCellAnchor>
    <xdr:from>
      <xdr:col>1</xdr:col>
      <xdr:colOff>952500</xdr:colOff>
      <xdr:row>0</xdr:row>
      <xdr:rowOff>54427</xdr:rowOff>
    </xdr:from>
    <xdr:ext cx="2204357" cy="56451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224643" y="54427"/>
          <a:ext cx="2204357" cy="56451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←ファイルを開いた後、押して</a:t>
          </a:r>
          <a:endParaRPr kumimoji="1" lang="en-US" altLang="ja-JP" sz="1100" b="1">
            <a:solidFill>
              <a:srgbClr val="FF0000"/>
            </a:solidFill>
          </a:endParaRPr>
        </a:p>
        <a:p>
          <a:r>
            <a:rPr kumimoji="1" lang="ja-JP" altLang="en-US" sz="1100" b="1">
              <a:solidFill>
                <a:srgbClr val="FF0000"/>
              </a:solidFill>
            </a:rPr>
            <a:t>　最新情報に更新ください！</a:t>
          </a:r>
        </a:p>
      </xdr:txBody>
    </xdr:sp>
    <xdr:clientData/>
  </xdr:oneCellAnchor>
  <xdr:oneCellAnchor>
    <xdr:from>
      <xdr:col>29</xdr:col>
      <xdr:colOff>163286</xdr:colOff>
      <xdr:row>0</xdr:row>
      <xdr:rowOff>40821</xdr:rowOff>
    </xdr:from>
    <xdr:ext cx="4913204" cy="1036694"/>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546286" y="40821"/>
          <a:ext cx="4913204" cy="1036694"/>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凡例</a:t>
          </a:r>
          <a:r>
            <a:rPr kumimoji="1" lang="en-US" altLang="ja-JP" sz="1100"/>
            <a:t>】</a:t>
          </a:r>
        </a:p>
        <a:p>
          <a:r>
            <a:rPr kumimoji="1" lang="ja-JP" altLang="en-US" sz="1100"/>
            <a:t>　　「〇」：空き</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△」：要相談（予約が入っていない</a:t>
          </a:r>
          <a:r>
            <a:rPr kumimoji="1" lang="en-US" altLang="ja-JP" sz="1100">
              <a:solidFill>
                <a:schemeClr val="tx1"/>
              </a:solidFill>
              <a:effectLst/>
              <a:latin typeface="+mn-lt"/>
              <a:ea typeface="+mn-ea"/>
              <a:cs typeface="+mn-cs"/>
            </a:rPr>
            <a:t>17</a:t>
          </a:r>
          <a:r>
            <a:rPr kumimoji="1" lang="ja-JP" altLang="ja-JP" sz="1100">
              <a:solidFill>
                <a:schemeClr val="tx1"/>
              </a:solidFill>
              <a:effectLst/>
              <a:latin typeface="+mn-lt"/>
              <a:ea typeface="+mn-ea"/>
              <a:cs typeface="+mn-cs"/>
            </a:rPr>
            <a:t>時～</a:t>
          </a:r>
          <a:r>
            <a:rPr kumimoji="1" lang="en-US" altLang="ja-JP" sz="1100">
              <a:solidFill>
                <a:schemeClr val="tx1"/>
              </a:solidFill>
              <a:effectLst/>
              <a:latin typeface="+mn-lt"/>
              <a:ea typeface="+mn-ea"/>
              <a:cs typeface="+mn-cs"/>
            </a:rPr>
            <a:t>9</a:t>
          </a:r>
          <a:r>
            <a:rPr kumimoji="1" lang="ja-JP" altLang="ja-JP" sz="1100">
              <a:solidFill>
                <a:schemeClr val="tx1"/>
              </a:solidFill>
              <a:effectLst/>
              <a:latin typeface="+mn-lt"/>
              <a:ea typeface="+mn-ea"/>
              <a:cs typeface="+mn-cs"/>
            </a:rPr>
            <a:t>時</a:t>
          </a:r>
          <a:r>
            <a:rPr kumimoji="1" lang="ja-JP" altLang="en-US" sz="1100">
              <a:solidFill>
                <a:schemeClr val="tx1"/>
              </a:solidFill>
              <a:effectLst/>
              <a:latin typeface="+mn-lt"/>
              <a:ea typeface="+mn-ea"/>
              <a:cs typeface="+mn-cs"/>
            </a:rPr>
            <a:t>、何らかの制約アリ</a:t>
          </a:r>
          <a:r>
            <a:rPr kumimoji="1" lang="ja-JP" altLang="ja-JP" sz="1100">
              <a:solidFill>
                <a:schemeClr val="tx1"/>
              </a:solidFill>
              <a:effectLst/>
              <a:latin typeface="+mn-lt"/>
              <a:ea typeface="+mn-ea"/>
              <a:cs typeface="+mn-cs"/>
            </a:rPr>
            <a:t>）</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t>「</a:t>
          </a:r>
          <a:r>
            <a:rPr kumimoji="1" lang="en-US" altLang="ja-JP" sz="1100"/>
            <a:t>×</a:t>
          </a:r>
          <a:r>
            <a:rPr kumimoji="1" lang="ja-JP" altLang="en-US" sz="1100"/>
            <a:t>」：仮予約・予約あり</a:t>
          </a:r>
          <a:endParaRPr kumimoji="1" lang="en-US" altLang="ja-JP" sz="1100"/>
        </a:p>
      </xdr:txBody>
    </xdr:sp>
    <xdr:clientData/>
  </xdr:oneCellAnchor>
  <mc:AlternateContent xmlns:mc="http://schemas.openxmlformats.org/markup-compatibility/2006">
    <mc:Choice xmlns:a14="http://schemas.microsoft.com/office/drawing/2010/main" Requires="a14">
      <xdr:twoCellAnchor editAs="oneCell">
        <xdr:from>
          <xdr:col>2</xdr:col>
          <xdr:colOff>142875</xdr:colOff>
          <xdr:row>3</xdr:row>
          <xdr:rowOff>0</xdr:rowOff>
        </xdr:from>
        <xdr:to>
          <xdr:col>2</xdr:col>
          <xdr:colOff>485775</xdr:colOff>
          <xdr:row>4</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57D2-792E-4272-AB41-43EC464E6282}">
  <sheetPr codeName="Sheet3">
    <pageSetUpPr fitToPage="1"/>
  </sheetPr>
  <dimension ref="A1:FY101"/>
  <sheetViews>
    <sheetView tabSelected="1" zoomScale="85" zoomScaleNormal="85" workbookViewId="0">
      <pane xSplit="3" ySplit="10" topLeftCell="D11" activePane="bottomRight" state="frozen"/>
      <selection pane="topRight" activeCell="D1" sqref="D1"/>
      <selection pane="bottomLeft" activeCell="A8" sqref="A8"/>
      <selection pane="bottomRight" activeCell="A4" sqref="A4:B4"/>
    </sheetView>
  </sheetViews>
  <sheetFormatPr defaultRowHeight="18.75"/>
  <cols>
    <col min="1" max="1" width="3.5" customWidth="1"/>
    <col min="2" max="2" width="26.625" customWidth="1"/>
    <col min="3" max="3" width="25.5" customWidth="1"/>
    <col min="4" max="4" width="11.875" hidden="1" customWidth="1"/>
    <col min="5" max="5" width="7" hidden="1" customWidth="1"/>
    <col min="6" max="6" width="4" hidden="1" customWidth="1"/>
    <col min="7" max="12" width="11.875" hidden="1" customWidth="1"/>
    <col min="13" max="13" width="10" hidden="1" customWidth="1"/>
    <col min="14" max="18" width="3.75" hidden="1" customWidth="1"/>
    <col min="19" max="19" width="3.625" hidden="1" customWidth="1"/>
    <col min="20" max="37" width="3.75" customWidth="1"/>
    <col min="38" max="43" width="3.75" hidden="1" customWidth="1"/>
    <col min="44" max="44" width="3.75" customWidth="1" collapsed="1"/>
    <col min="45" max="61" width="3.75" customWidth="1"/>
    <col min="62" max="67" width="3.75" hidden="1" customWidth="1"/>
    <col min="68" max="68" width="3.75" customWidth="1" collapsed="1"/>
    <col min="69" max="85" width="3.75" customWidth="1"/>
    <col min="86" max="91" width="3.75" hidden="1" customWidth="1"/>
    <col min="92" max="92" width="3.75" customWidth="1" collapsed="1"/>
    <col min="93" max="109" width="3.75" customWidth="1"/>
    <col min="110" max="115" width="3.75" hidden="1" customWidth="1"/>
    <col min="116" max="116" width="3.75" customWidth="1" collapsed="1"/>
    <col min="117" max="133" width="3.75" customWidth="1"/>
    <col min="134" max="139" width="3.75" hidden="1" customWidth="1"/>
    <col min="140" max="140" width="3.75" customWidth="1" collapsed="1"/>
    <col min="141" max="157" width="3.75" customWidth="1"/>
    <col min="158" max="163" width="3.75" hidden="1" customWidth="1"/>
    <col min="164" max="164" width="3.75" customWidth="1" collapsed="1"/>
    <col min="165" max="181" width="3.75" customWidth="1"/>
  </cols>
  <sheetData>
    <row r="1" spans="1:181" ht="26.25" customHeight="1">
      <c r="A1" s="91" t="str">
        <f>週テーブル!$B$1&amp;"年　施設・設備空き状況"</f>
        <v>2027年　施設・設備空き状況</v>
      </c>
      <c r="B1" s="90"/>
    </row>
    <row r="2" spans="1:181" ht="24" customHeight="1" thickBot="1">
      <c r="AX2" s="89"/>
    </row>
    <row r="3" spans="1:181" ht="19.5" thickBot="1">
      <c r="A3" s="231" t="s">
        <v>127</v>
      </c>
      <c r="B3" s="232"/>
      <c r="C3" s="10"/>
    </row>
    <row r="4" spans="1:181" ht="39.75" customHeight="1" thickBot="1">
      <c r="A4" s="233">
        <v>46391</v>
      </c>
      <c r="B4" s="234"/>
      <c r="C4" s="56"/>
      <c r="O4" s="7"/>
      <c r="Q4" s="20"/>
      <c r="R4" s="20"/>
      <c r="S4" s="20"/>
      <c r="T4" s="20"/>
    </row>
    <row r="5" spans="1:181">
      <c r="B5" s="135">
        <f>空き状況確認テーブル!N5</f>
        <v>46391</v>
      </c>
      <c r="C5" s="192"/>
      <c r="G5" s="53" t="s">
        <v>144</v>
      </c>
      <c r="H5" s="9" t="s">
        <v>145</v>
      </c>
      <c r="I5" s="9" t="s">
        <v>146</v>
      </c>
      <c r="J5" s="9" t="s">
        <v>147</v>
      </c>
      <c r="K5" s="9" t="s">
        <v>148</v>
      </c>
      <c r="L5" s="9" t="s">
        <v>149</v>
      </c>
      <c r="M5" s="9" t="s">
        <v>150</v>
      </c>
      <c r="N5" s="235">
        <f>B5</f>
        <v>46391</v>
      </c>
      <c r="O5" s="236"/>
      <c r="P5" s="236"/>
      <c r="Q5" s="236"/>
      <c r="R5" s="236"/>
      <c r="S5" s="236"/>
      <c r="T5" s="236"/>
      <c r="U5" s="236"/>
      <c r="V5" s="236"/>
      <c r="W5" s="236"/>
      <c r="X5" s="236"/>
      <c r="Y5" s="236"/>
      <c r="Z5" s="236"/>
      <c r="AA5" s="236"/>
      <c r="AB5" s="236"/>
      <c r="AC5" s="236"/>
      <c r="AD5" s="236"/>
      <c r="AE5" s="236"/>
      <c r="AF5" s="236"/>
      <c r="AG5" s="236"/>
      <c r="AH5" s="236"/>
      <c r="AI5" s="236"/>
      <c r="AJ5" s="236"/>
      <c r="AK5" s="237"/>
      <c r="AL5" s="238">
        <f>N5+1</f>
        <v>46392</v>
      </c>
      <c r="AM5" s="239"/>
      <c r="AN5" s="239"/>
      <c r="AO5" s="239"/>
      <c r="AP5" s="239"/>
      <c r="AQ5" s="239"/>
      <c r="AR5" s="239"/>
      <c r="AS5" s="239"/>
      <c r="AT5" s="239"/>
      <c r="AU5" s="239"/>
      <c r="AV5" s="239"/>
      <c r="AW5" s="239"/>
      <c r="AX5" s="239"/>
      <c r="AY5" s="239"/>
      <c r="AZ5" s="239"/>
      <c r="BA5" s="239"/>
      <c r="BB5" s="239"/>
      <c r="BC5" s="239"/>
      <c r="BD5" s="239"/>
      <c r="BE5" s="239"/>
      <c r="BF5" s="239"/>
      <c r="BG5" s="239"/>
      <c r="BH5" s="239"/>
      <c r="BI5" s="240"/>
      <c r="BJ5" s="238">
        <f>AL5+1</f>
        <v>46393</v>
      </c>
      <c r="BK5" s="239"/>
      <c r="BL5" s="239"/>
      <c r="BM5" s="239"/>
      <c r="BN5" s="239"/>
      <c r="BO5" s="239"/>
      <c r="BP5" s="239"/>
      <c r="BQ5" s="239"/>
      <c r="BR5" s="239"/>
      <c r="BS5" s="239"/>
      <c r="BT5" s="239"/>
      <c r="BU5" s="239"/>
      <c r="BV5" s="239"/>
      <c r="BW5" s="239"/>
      <c r="BX5" s="239"/>
      <c r="BY5" s="239"/>
      <c r="BZ5" s="239"/>
      <c r="CA5" s="239"/>
      <c r="CB5" s="239"/>
      <c r="CC5" s="239"/>
      <c r="CD5" s="239"/>
      <c r="CE5" s="239"/>
      <c r="CF5" s="239"/>
      <c r="CG5" s="240"/>
      <c r="CH5" s="250">
        <f>BJ5+1</f>
        <v>46394</v>
      </c>
      <c r="CI5" s="239"/>
      <c r="CJ5" s="239"/>
      <c r="CK5" s="239"/>
      <c r="CL5" s="239"/>
      <c r="CM5" s="239"/>
      <c r="CN5" s="239"/>
      <c r="CO5" s="239"/>
      <c r="CP5" s="239"/>
      <c r="CQ5" s="239"/>
      <c r="CR5" s="239"/>
      <c r="CS5" s="239"/>
      <c r="CT5" s="239"/>
      <c r="CU5" s="239"/>
      <c r="CV5" s="239"/>
      <c r="CW5" s="239"/>
      <c r="CX5" s="239"/>
      <c r="CY5" s="239"/>
      <c r="CZ5" s="239"/>
      <c r="DA5" s="239"/>
      <c r="DB5" s="239"/>
      <c r="DC5" s="239"/>
      <c r="DD5" s="239"/>
      <c r="DE5" s="240"/>
      <c r="DF5" s="238">
        <f>CH5+1</f>
        <v>46395</v>
      </c>
      <c r="DG5" s="239"/>
      <c r="DH5" s="239"/>
      <c r="DI5" s="239"/>
      <c r="DJ5" s="239"/>
      <c r="DK5" s="239"/>
      <c r="DL5" s="239"/>
      <c r="DM5" s="239"/>
      <c r="DN5" s="239"/>
      <c r="DO5" s="239"/>
      <c r="DP5" s="239"/>
      <c r="DQ5" s="239"/>
      <c r="DR5" s="239"/>
      <c r="DS5" s="239"/>
      <c r="DT5" s="239"/>
      <c r="DU5" s="239"/>
      <c r="DV5" s="239"/>
      <c r="DW5" s="239"/>
      <c r="DX5" s="239"/>
      <c r="DY5" s="239"/>
      <c r="DZ5" s="239"/>
      <c r="EA5" s="239"/>
      <c r="EB5" s="239"/>
      <c r="EC5" s="240"/>
      <c r="ED5" s="223">
        <f>DF5+1</f>
        <v>46396</v>
      </c>
      <c r="EE5" s="224"/>
      <c r="EF5" s="224"/>
      <c r="EG5" s="224"/>
      <c r="EH5" s="224"/>
      <c r="EI5" s="224"/>
      <c r="EJ5" s="224"/>
      <c r="EK5" s="224"/>
      <c r="EL5" s="224"/>
      <c r="EM5" s="224"/>
      <c r="EN5" s="224"/>
      <c r="EO5" s="224"/>
      <c r="EP5" s="224"/>
      <c r="EQ5" s="224"/>
      <c r="ER5" s="224"/>
      <c r="ES5" s="224"/>
      <c r="ET5" s="224"/>
      <c r="EU5" s="224"/>
      <c r="EV5" s="224"/>
      <c r="EW5" s="224"/>
      <c r="EX5" s="224"/>
      <c r="EY5" s="224"/>
      <c r="EZ5" s="224"/>
      <c r="FA5" s="225"/>
      <c r="FB5" s="246">
        <f t="shared" ref="FB5" si="0">ED5+1</f>
        <v>46397</v>
      </c>
      <c r="FC5" s="247"/>
      <c r="FD5" s="247"/>
      <c r="FE5" s="247"/>
      <c r="FF5" s="247"/>
      <c r="FG5" s="247"/>
      <c r="FH5" s="247"/>
      <c r="FI5" s="247"/>
      <c r="FJ5" s="247"/>
      <c r="FK5" s="247"/>
      <c r="FL5" s="247"/>
      <c r="FM5" s="247"/>
      <c r="FN5" s="247"/>
      <c r="FO5" s="247"/>
      <c r="FP5" s="247"/>
      <c r="FQ5" s="247"/>
      <c r="FR5" s="247"/>
      <c r="FS5" s="247"/>
      <c r="FT5" s="247"/>
      <c r="FU5" s="247"/>
      <c r="FV5" s="247"/>
      <c r="FW5" s="247"/>
      <c r="FX5" s="247"/>
      <c r="FY5" s="248"/>
    </row>
    <row r="6" spans="1:181" hidden="1">
      <c r="G6" s="53"/>
      <c r="H6" s="12"/>
      <c r="I6" s="12"/>
      <c r="J6" s="12"/>
      <c r="K6" s="12"/>
      <c r="L6" s="12"/>
      <c r="M6" s="12"/>
      <c r="N6" s="96">
        <f>N5</f>
        <v>46391</v>
      </c>
      <c r="O6" s="97">
        <f>N6</f>
        <v>46391</v>
      </c>
      <c r="P6" s="97">
        <f t="shared" ref="P6:AK6" si="1">O6</f>
        <v>46391</v>
      </c>
      <c r="Q6" s="97">
        <f t="shared" si="1"/>
        <v>46391</v>
      </c>
      <c r="R6" s="97">
        <f t="shared" si="1"/>
        <v>46391</v>
      </c>
      <c r="S6" s="97">
        <f t="shared" si="1"/>
        <v>46391</v>
      </c>
      <c r="T6" s="97">
        <f t="shared" si="1"/>
        <v>46391</v>
      </c>
      <c r="U6" s="97">
        <f t="shared" si="1"/>
        <v>46391</v>
      </c>
      <c r="V6" s="97">
        <f t="shared" si="1"/>
        <v>46391</v>
      </c>
      <c r="W6" s="97">
        <f t="shared" si="1"/>
        <v>46391</v>
      </c>
      <c r="X6" s="97">
        <f t="shared" si="1"/>
        <v>46391</v>
      </c>
      <c r="Y6" s="97">
        <f t="shared" si="1"/>
        <v>46391</v>
      </c>
      <c r="Z6" s="97">
        <f t="shared" si="1"/>
        <v>46391</v>
      </c>
      <c r="AA6" s="97">
        <f t="shared" si="1"/>
        <v>46391</v>
      </c>
      <c r="AB6" s="97">
        <f t="shared" si="1"/>
        <v>46391</v>
      </c>
      <c r="AC6" s="97">
        <f t="shared" si="1"/>
        <v>46391</v>
      </c>
      <c r="AD6" s="97">
        <f t="shared" si="1"/>
        <v>46391</v>
      </c>
      <c r="AE6" s="97">
        <f t="shared" si="1"/>
        <v>46391</v>
      </c>
      <c r="AF6" s="97">
        <f t="shared" si="1"/>
        <v>46391</v>
      </c>
      <c r="AG6" s="97">
        <f t="shared" si="1"/>
        <v>46391</v>
      </c>
      <c r="AH6" s="97">
        <f t="shared" si="1"/>
        <v>46391</v>
      </c>
      <c r="AI6" s="97">
        <f t="shared" si="1"/>
        <v>46391</v>
      </c>
      <c r="AJ6" s="97">
        <f t="shared" si="1"/>
        <v>46391</v>
      </c>
      <c r="AK6" s="98">
        <f t="shared" si="1"/>
        <v>46391</v>
      </c>
      <c r="AL6" s="96">
        <f>AL5</f>
        <v>46392</v>
      </c>
      <c r="AM6" s="97">
        <f>AL6</f>
        <v>46392</v>
      </c>
      <c r="AN6" s="97">
        <f t="shared" ref="AN6:BI6" si="2">AM6</f>
        <v>46392</v>
      </c>
      <c r="AO6" s="97">
        <f t="shared" si="2"/>
        <v>46392</v>
      </c>
      <c r="AP6" s="97">
        <f t="shared" si="2"/>
        <v>46392</v>
      </c>
      <c r="AQ6" s="97">
        <f t="shared" si="2"/>
        <v>46392</v>
      </c>
      <c r="AR6" s="97">
        <f t="shared" si="2"/>
        <v>46392</v>
      </c>
      <c r="AS6" s="97">
        <f t="shared" si="2"/>
        <v>46392</v>
      </c>
      <c r="AT6" s="97">
        <f t="shared" si="2"/>
        <v>46392</v>
      </c>
      <c r="AU6" s="99">
        <f t="shared" si="2"/>
        <v>46392</v>
      </c>
      <c r="AV6" s="97">
        <f t="shared" si="2"/>
        <v>46392</v>
      </c>
      <c r="AW6" s="97">
        <f t="shared" si="2"/>
        <v>46392</v>
      </c>
      <c r="AX6" s="100">
        <f t="shared" si="2"/>
        <v>46392</v>
      </c>
      <c r="AY6" s="97">
        <f t="shared" si="2"/>
        <v>46392</v>
      </c>
      <c r="AZ6" s="97">
        <f t="shared" si="2"/>
        <v>46392</v>
      </c>
      <c r="BA6" s="97">
        <f t="shared" si="2"/>
        <v>46392</v>
      </c>
      <c r="BB6" s="97">
        <f t="shared" si="2"/>
        <v>46392</v>
      </c>
      <c r="BC6" s="99">
        <f t="shared" si="2"/>
        <v>46392</v>
      </c>
      <c r="BD6" s="97">
        <f t="shared" si="2"/>
        <v>46392</v>
      </c>
      <c r="BE6" s="97">
        <f t="shared" si="2"/>
        <v>46392</v>
      </c>
      <c r="BF6" s="100">
        <f t="shared" si="2"/>
        <v>46392</v>
      </c>
      <c r="BG6" s="97">
        <f t="shared" si="2"/>
        <v>46392</v>
      </c>
      <c r="BH6" s="97">
        <f t="shared" si="2"/>
        <v>46392</v>
      </c>
      <c r="BI6" s="98">
        <f t="shared" si="2"/>
        <v>46392</v>
      </c>
      <c r="BJ6" s="96">
        <f>BJ5</f>
        <v>46393</v>
      </c>
      <c r="BK6" s="97">
        <f>BJ6</f>
        <v>46393</v>
      </c>
      <c r="BL6" s="97">
        <f t="shared" ref="BL6:CG6" si="3">BK6</f>
        <v>46393</v>
      </c>
      <c r="BM6" s="97">
        <f t="shared" si="3"/>
        <v>46393</v>
      </c>
      <c r="BN6" s="97">
        <f t="shared" si="3"/>
        <v>46393</v>
      </c>
      <c r="BO6" s="97">
        <f t="shared" si="3"/>
        <v>46393</v>
      </c>
      <c r="BP6" s="97">
        <f t="shared" si="3"/>
        <v>46393</v>
      </c>
      <c r="BQ6" s="97">
        <f t="shared" si="3"/>
        <v>46393</v>
      </c>
      <c r="BR6" s="97">
        <f t="shared" si="3"/>
        <v>46393</v>
      </c>
      <c r="BS6" s="99">
        <f t="shared" si="3"/>
        <v>46393</v>
      </c>
      <c r="BT6" s="97">
        <f t="shared" si="3"/>
        <v>46393</v>
      </c>
      <c r="BU6" s="97">
        <f t="shared" si="3"/>
        <v>46393</v>
      </c>
      <c r="BV6" s="100">
        <f t="shared" si="3"/>
        <v>46393</v>
      </c>
      <c r="BW6" s="97">
        <f t="shared" si="3"/>
        <v>46393</v>
      </c>
      <c r="BX6" s="97">
        <f t="shared" si="3"/>
        <v>46393</v>
      </c>
      <c r="BY6" s="97">
        <f t="shared" si="3"/>
        <v>46393</v>
      </c>
      <c r="BZ6" s="97">
        <f t="shared" si="3"/>
        <v>46393</v>
      </c>
      <c r="CA6" s="99">
        <f t="shared" si="3"/>
        <v>46393</v>
      </c>
      <c r="CB6" s="97">
        <f t="shared" si="3"/>
        <v>46393</v>
      </c>
      <c r="CC6" s="97">
        <f t="shared" si="3"/>
        <v>46393</v>
      </c>
      <c r="CD6" s="100">
        <f t="shared" si="3"/>
        <v>46393</v>
      </c>
      <c r="CE6" s="97">
        <f t="shared" si="3"/>
        <v>46393</v>
      </c>
      <c r="CF6" s="97">
        <f t="shared" si="3"/>
        <v>46393</v>
      </c>
      <c r="CG6" s="98">
        <f t="shared" si="3"/>
        <v>46393</v>
      </c>
      <c r="CH6" s="97">
        <f>CH5</f>
        <v>46394</v>
      </c>
      <c r="CI6" s="97">
        <f>CH6</f>
        <v>46394</v>
      </c>
      <c r="CJ6" s="97">
        <f t="shared" ref="CJ6:DE6" si="4">CI6</f>
        <v>46394</v>
      </c>
      <c r="CK6" s="97">
        <f t="shared" si="4"/>
        <v>46394</v>
      </c>
      <c r="CL6" s="97">
        <f t="shared" si="4"/>
        <v>46394</v>
      </c>
      <c r="CM6" s="97">
        <f t="shared" si="4"/>
        <v>46394</v>
      </c>
      <c r="CN6" s="97">
        <f t="shared" si="4"/>
        <v>46394</v>
      </c>
      <c r="CO6" s="97">
        <f t="shared" si="4"/>
        <v>46394</v>
      </c>
      <c r="CP6" s="97">
        <f t="shared" si="4"/>
        <v>46394</v>
      </c>
      <c r="CQ6" s="99">
        <f t="shared" si="4"/>
        <v>46394</v>
      </c>
      <c r="CR6" s="97">
        <f t="shared" si="4"/>
        <v>46394</v>
      </c>
      <c r="CS6" s="97">
        <f t="shared" si="4"/>
        <v>46394</v>
      </c>
      <c r="CT6" s="100">
        <f t="shared" si="4"/>
        <v>46394</v>
      </c>
      <c r="CU6" s="97">
        <f t="shared" si="4"/>
        <v>46394</v>
      </c>
      <c r="CV6" s="97">
        <f t="shared" si="4"/>
        <v>46394</v>
      </c>
      <c r="CW6" s="97">
        <f t="shared" si="4"/>
        <v>46394</v>
      </c>
      <c r="CX6" s="97">
        <f t="shared" si="4"/>
        <v>46394</v>
      </c>
      <c r="CY6" s="99">
        <f t="shared" si="4"/>
        <v>46394</v>
      </c>
      <c r="CZ6" s="97">
        <f t="shared" si="4"/>
        <v>46394</v>
      </c>
      <c r="DA6" s="97">
        <f t="shared" si="4"/>
        <v>46394</v>
      </c>
      <c r="DB6" s="100">
        <f t="shared" si="4"/>
        <v>46394</v>
      </c>
      <c r="DC6" s="97">
        <f t="shared" si="4"/>
        <v>46394</v>
      </c>
      <c r="DD6" s="97">
        <f t="shared" si="4"/>
        <v>46394</v>
      </c>
      <c r="DE6" s="98">
        <f t="shared" si="4"/>
        <v>46394</v>
      </c>
      <c r="DF6" s="96">
        <f>DF5</f>
        <v>46395</v>
      </c>
      <c r="DG6" s="97">
        <f>DF6</f>
        <v>46395</v>
      </c>
      <c r="DH6" s="97">
        <f t="shared" ref="DH6:EC6" si="5">DG6</f>
        <v>46395</v>
      </c>
      <c r="DI6" s="97">
        <f t="shared" si="5"/>
        <v>46395</v>
      </c>
      <c r="DJ6" s="97">
        <f t="shared" si="5"/>
        <v>46395</v>
      </c>
      <c r="DK6" s="97">
        <f t="shared" si="5"/>
        <v>46395</v>
      </c>
      <c r="DL6" s="97">
        <f t="shared" si="5"/>
        <v>46395</v>
      </c>
      <c r="DM6" s="97">
        <f t="shared" si="5"/>
        <v>46395</v>
      </c>
      <c r="DN6" s="97">
        <f t="shared" si="5"/>
        <v>46395</v>
      </c>
      <c r="DO6" s="99">
        <f t="shared" si="5"/>
        <v>46395</v>
      </c>
      <c r="DP6" s="97">
        <f t="shared" si="5"/>
        <v>46395</v>
      </c>
      <c r="DQ6" s="97">
        <f t="shared" si="5"/>
        <v>46395</v>
      </c>
      <c r="DR6" s="100">
        <f t="shared" si="5"/>
        <v>46395</v>
      </c>
      <c r="DS6" s="97">
        <f t="shared" si="5"/>
        <v>46395</v>
      </c>
      <c r="DT6" s="97">
        <f t="shared" si="5"/>
        <v>46395</v>
      </c>
      <c r="DU6" s="97">
        <f t="shared" si="5"/>
        <v>46395</v>
      </c>
      <c r="DV6" s="97">
        <f t="shared" si="5"/>
        <v>46395</v>
      </c>
      <c r="DW6" s="99">
        <f t="shared" si="5"/>
        <v>46395</v>
      </c>
      <c r="DX6" s="97">
        <f t="shared" si="5"/>
        <v>46395</v>
      </c>
      <c r="DY6" s="97">
        <f t="shared" si="5"/>
        <v>46395</v>
      </c>
      <c r="DZ6" s="100">
        <f t="shared" si="5"/>
        <v>46395</v>
      </c>
      <c r="EA6" s="97">
        <f t="shared" si="5"/>
        <v>46395</v>
      </c>
      <c r="EB6" s="97">
        <f t="shared" si="5"/>
        <v>46395</v>
      </c>
      <c r="EC6" s="98">
        <f t="shared" si="5"/>
        <v>46395</v>
      </c>
      <c r="ED6" s="101">
        <f>ED5</f>
        <v>46396</v>
      </c>
      <c r="EE6" s="102">
        <f>ED6</f>
        <v>46396</v>
      </c>
      <c r="EF6" s="102">
        <f t="shared" ref="EF6:FA6" si="6">EE6</f>
        <v>46396</v>
      </c>
      <c r="EG6" s="102">
        <f t="shared" si="6"/>
        <v>46396</v>
      </c>
      <c r="EH6" s="102">
        <f t="shared" si="6"/>
        <v>46396</v>
      </c>
      <c r="EI6" s="102">
        <f t="shared" si="6"/>
        <v>46396</v>
      </c>
      <c r="EJ6" s="102">
        <f t="shared" si="6"/>
        <v>46396</v>
      </c>
      <c r="EK6" s="102">
        <f t="shared" si="6"/>
        <v>46396</v>
      </c>
      <c r="EL6" s="102">
        <f t="shared" si="6"/>
        <v>46396</v>
      </c>
      <c r="EM6" s="103">
        <f t="shared" si="6"/>
        <v>46396</v>
      </c>
      <c r="EN6" s="102">
        <f t="shared" si="6"/>
        <v>46396</v>
      </c>
      <c r="EO6" s="102">
        <f t="shared" si="6"/>
        <v>46396</v>
      </c>
      <c r="EP6" s="104">
        <f t="shared" si="6"/>
        <v>46396</v>
      </c>
      <c r="EQ6" s="102">
        <f t="shared" si="6"/>
        <v>46396</v>
      </c>
      <c r="ER6" s="102">
        <f t="shared" si="6"/>
        <v>46396</v>
      </c>
      <c r="ES6" s="102">
        <f t="shared" si="6"/>
        <v>46396</v>
      </c>
      <c r="ET6" s="102">
        <f t="shared" si="6"/>
        <v>46396</v>
      </c>
      <c r="EU6" s="103">
        <f t="shared" si="6"/>
        <v>46396</v>
      </c>
      <c r="EV6" s="102">
        <f t="shared" si="6"/>
        <v>46396</v>
      </c>
      <c r="EW6" s="102">
        <f t="shared" si="6"/>
        <v>46396</v>
      </c>
      <c r="EX6" s="104">
        <f t="shared" si="6"/>
        <v>46396</v>
      </c>
      <c r="EY6" s="102">
        <f t="shared" si="6"/>
        <v>46396</v>
      </c>
      <c r="EZ6" s="102">
        <f t="shared" si="6"/>
        <v>46396</v>
      </c>
      <c r="FA6" s="105">
        <f t="shared" si="6"/>
        <v>46396</v>
      </c>
      <c r="FB6" s="106">
        <f>FB5</f>
        <v>46397</v>
      </c>
      <c r="FC6" s="107">
        <f>FB6</f>
        <v>46397</v>
      </c>
      <c r="FD6" s="107">
        <f t="shared" ref="FD6:FY6" si="7">FC6</f>
        <v>46397</v>
      </c>
      <c r="FE6" s="107">
        <f t="shared" si="7"/>
        <v>46397</v>
      </c>
      <c r="FF6" s="107">
        <f t="shared" si="7"/>
        <v>46397</v>
      </c>
      <c r="FG6" s="107">
        <f t="shared" si="7"/>
        <v>46397</v>
      </c>
      <c r="FH6" s="107">
        <f t="shared" si="7"/>
        <v>46397</v>
      </c>
      <c r="FI6" s="107">
        <f t="shared" si="7"/>
        <v>46397</v>
      </c>
      <c r="FJ6" s="107">
        <f t="shared" si="7"/>
        <v>46397</v>
      </c>
      <c r="FK6" s="108">
        <f t="shared" si="7"/>
        <v>46397</v>
      </c>
      <c r="FL6" s="107">
        <f t="shared" si="7"/>
        <v>46397</v>
      </c>
      <c r="FM6" s="107">
        <f t="shared" si="7"/>
        <v>46397</v>
      </c>
      <c r="FN6" s="109">
        <f t="shared" si="7"/>
        <v>46397</v>
      </c>
      <c r="FO6" s="107">
        <f t="shared" si="7"/>
        <v>46397</v>
      </c>
      <c r="FP6" s="107">
        <f t="shared" si="7"/>
        <v>46397</v>
      </c>
      <c r="FQ6" s="107">
        <f t="shared" si="7"/>
        <v>46397</v>
      </c>
      <c r="FR6" s="107">
        <f t="shared" si="7"/>
        <v>46397</v>
      </c>
      <c r="FS6" s="108">
        <f t="shared" si="7"/>
        <v>46397</v>
      </c>
      <c r="FT6" s="107">
        <f t="shared" si="7"/>
        <v>46397</v>
      </c>
      <c r="FU6" s="107">
        <f t="shared" si="7"/>
        <v>46397</v>
      </c>
      <c r="FV6" s="109">
        <f t="shared" si="7"/>
        <v>46397</v>
      </c>
      <c r="FW6" s="107">
        <f t="shared" si="7"/>
        <v>46397</v>
      </c>
      <c r="FX6" s="107">
        <f t="shared" si="7"/>
        <v>46397</v>
      </c>
      <c r="FY6" s="110">
        <f t="shared" si="7"/>
        <v>46397</v>
      </c>
    </row>
    <row r="7" spans="1:181" ht="18.75" customHeight="1" thickBot="1">
      <c r="B7" t="s">
        <v>469</v>
      </c>
      <c r="C7" s="204"/>
      <c r="G7" s="9" t="s">
        <v>137</v>
      </c>
      <c r="H7" s="12" t="s">
        <v>138</v>
      </c>
      <c r="I7" s="12" t="s">
        <v>139</v>
      </c>
      <c r="J7" s="12" t="s">
        <v>140</v>
      </c>
      <c r="K7" s="12" t="s">
        <v>141</v>
      </c>
      <c r="L7" s="12" t="s">
        <v>142</v>
      </c>
      <c r="M7" s="12" t="s">
        <v>143</v>
      </c>
      <c r="N7" s="226" t="s">
        <v>119</v>
      </c>
      <c r="O7" s="227"/>
      <c r="P7" s="227"/>
      <c r="Q7" s="227"/>
      <c r="R7" s="227"/>
      <c r="S7" s="227"/>
      <c r="T7" s="227"/>
      <c r="U7" s="227"/>
      <c r="V7" s="249"/>
      <c r="W7" s="228" t="s">
        <v>116</v>
      </c>
      <c r="X7" s="229"/>
      <c r="Y7" s="229"/>
      <c r="Z7" s="230"/>
      <c r="AA7" s="245" t="s">
        <v>117</v>
      </c>
      <c r="AB7" s="245"/>
      <c r="AC7" s="245"/>
      <c r="AD7" s="245"/>
      <c r="AE7" s="242" t="s">
        <v>118</v>
      </c>
      <c r="AF7" s="243"/>
      <c r="AG7" s="243"/>
      <c r="AH7" s="244"/>
      <c r="AI7" s="227" t="s">
        <v>119</v>
      </c>
      <c r="AJ7" s="227"/>
      <c r="AK7" s="241"/>
      <c r="AL7" s="226" t="s">
        <v>119</v>
      </c>
      <c r="AM7" s="227"/>
      <c r="AN7" s="227"/>
      <c r="AO7" s="227"/>
      <c r="AP7" s="227"/>
      <c r="AQ7" s="227"/>
      <c r="AR7" s="227"/>
      <c r="AS7" s="227"/>
      <c r="AT7" s="227"/>
      <c r="AU7" s="228" t="s">
        <v>116</v>
      </c>
      <c r="AV7" s="229"/>
      <c r="AW7" s="229"/>
      <c r="AX7" s="230"/>
      <c r="AY7" s="245" t="s">
        <v>117</v>
      </c>
      <c r="AZ7" s="245"/>
      <c r="BA7" s="245"/>
      <c r="BB7" s="245"/>
      <c r="BC7" s="242" t="s">
        <v>118</v>
      </c>
      <c r="BD7" s="243"/>
      <c r="BE7" s="243"/>
      <c r="BF7" s="244"/>
      <c r="BG7" s="227" t="s">
        <v>119</v>
      </c>
      <c r="BH7" s="227"/>
      <c r="BI7" s="241"/>
      <c r="BJ7" s="226" t="s">
        <v>119</v>
      </c>
      <c r="BK7" s="227"/>
      <c r="BL7" s="227"/>
      <c r="BM7" s="227"/>
      <c r="BN7" s="227"/>
      <c r="BO7" s="227"/>
      <c r="BP7" s="227"/>
      <c r="BQ7" s="227"/>
      <c r="BR7" s="227"/>
      <c r="BS7" s="228" t="s">
        <v>116</v>
      </c>
      <c r="BT7" s="229"/>
      <c r="BU7" s="229"/>
      <c r="BV7" s="230"/>
      <c r="BW7" s="245" t="s">
        <v>117</v>
      </c>
      <c r="BX7" s="245"/>
      <c r="BY7" s="245"/>
      <c r="BZ7" s="245"/>
      <c r="CA7" s="242" t="s">
        <v>118</v>
      </c>
      <c r="CB7" s="243"/>
      <c r="CC7" s="243"/>
      <c r="CD7" s="244"/>
      <c r="CE7" s="227" t="s">
        <v>119</v>
      </c>
      <c r="CF7" s="227"/>
      <c r="CG7" s="241"/>
      <c r="CH7" s="227" t="s">
        <v>119</v>
      </c>
      <c r="CI7" s="227"/>
      <c r="CJ7" s="227"/>
      <c r="CK7" s="227"/>
      <c r="CL7" s="227"/>
      <c r="CM7" s="227"/>
      <c r="CN7" s="227"/>
      <c r="CO7" s="227"/>
      <c r="CP7" s="227"/>
      <c r="CQ7" s="228" t="s">
        <v>116</v>
      </c>
      <c r="CR7" s="229"/>
      <c r="CS7" s="229"/>
      <c r="CT7" s="230"/>
      <c r="CU7" s="245" t="s">
        <v>117</v>
      </c>
      <c r="CV7" s="245"/>
      <c r="CW7" s="245"/>
      <c r="CX7" s="245"/>
      <c r="CY7" s="242" t="s">
        <v>118</v>
      </c>
      <c r="CZ7" s="243"/>
      <c r="DA7" s="243"/>
      <c r="DB7" s="244"/>
      <c r="DC7" s="227" t="s">
        <v>119</v>
      </c>
      <c r="DD7" s="227"/>
      <c r="DE7" s="241"/>
      <c r="DF7" s="226" t="s">
        <v>119</v>
      </c>
      <c r="DG7" s="227"/>
      <c r="DH7" s="227"/>
      <c r="DI7" s="227"/>
      <c r="DJ7" s="227"/>
      <c r="DK7" s="227"/>
      <c r="DL7" s="227"/>
      <c r="DM7" s="227"/>
      <c r="DN7" s="227"/>
      <c r="DO7" s="228" t="s">
        <v>116</v>
      </c>
      <c r="DP7" s="229"/>
      <c r="DQ7" s="229"/>
      <c r="DR7" s="230"/>
      <c r="DS7" s="245" t="s">
        <v>117</v>
      </c>
      <c r="DT7" s="245"/>
      <c r="DU7" s="245"/>
      <c r="DV7" s="245"/>
      <c r="DW7" s="242" t="s">
        <v>118</v>
      </c>
      <c r="DX7" s="243"/>
      <c r="DY7" s="243"/>
      <c r="DZ7" s="244"/>
      <c r="EA7" s="227" t="s">
        <v>119</v>
      </c>
      <c r="EB7" s="227"/>
      <c r="EC7" s="241"/>
      <c r="ED7" s="226" t="s">
        <v>119</v>
      </c>
      <c r="EE7" s="227"/>
      <c r="EF7" s="227"/>
      <c r="EG7" s="227"/>
      <c r="EH7" s="227"/>
      <c r="EI7" s="227"/>
      <c r="EJ7" s="227"/>
      <c r="EK7" s="227"/>
      <c r="EL7" s="227"/>
      <c r="EM7" s="228" t="s">
        <v>116</v>
      </c>
      <c r="EN7" s="229"/>
      <c r="EO7" s="229"/>
      <c r="EP7" s="230"/>
      <c r="EQ7" s="245" t="s">
        <v>117</v>
      </c>
      <c r="ER7" s="245"/>
      <c r="ES7" s="245"/>
      <c r="ET7" s="245"/>
      <c r="EU7" s="242" t="s">
        <v>118</v>
      </c>
      <c r="EV7" s="243"/>
      <c r="EW7" s="243"/>
      <c r="EX7" s="244"/>
      <c r="EY7" s="227" t="s">
        <v>119</v>
      </c>
      <c r="EZ7" s="227"/>
      <c r="FA7" s="241"/>
      <c r="FB7" s="226" t="s">
        <v>119</v>
      </c>
      <c r="FC7" s="227"/>
      <c r="FD7" s="227"/>
      <c r="FE7" s="227"/>
      <c r="FF7" s="227"/>
      <c r="FG7" s="227"/>
      <c r="FH7" s="227"/>
      <c r="FI7" s="227"/>
      <c r="FJ7" s="227"/>
      <c r="FK7" s="228" t="s">
        <v>116</v>
      </c>
      <c r="FL7" s="229"/>
      <c r="FM7" s="229"/>
      <c r="FN7" s="230"/>
      <c r="FO7" s="245" t="s">
        <v>117</v>
      </c>
      <c r="FP7" s="245"/>
      <c r="FQ7" s="245"/>
      <c r="FR7" s="245"/>
      <c r="FS7" s="242" t="s">
        <v>118</v>
      </c>
      <c r="FT7" s="243"/>
      <c r="FU7" s="243"/>
      <c r="FV7" s="244"/>
      <c r="FW7" s="227" t="s">
        <v>119</v>
      </c>
      <c r="FX7" s="227"/>
      <c r="FY7" s="241"/>
    </row>
    <row r="8" spans="1:181" ht="19.5" thickBot="1">
      <c r="A8" s="54"/>
      <c r="B8" s="158" t="s">
        <v>350</v>
      </c>
      <c r="C8" s="55"/>
      <c r="D8" s="10" t="s">
        <v>128</v>
      </c>
      <c r="E8" s="10"/>
      <c r="F8" s="10"/>
      <c r="G8" s="10" t="s">
        <v>114</v>
      </c>
      <c r="H8" s="19" t="s">
        <v>114</v>
      </c>
      <c r="I8" s="19" t="s">
        <v>114</v>
      </c>
      <c r="J8" s="19" t="s">
        <v>114</v>
      </c>
      <c r="K8" s="19" t="s">
        <v>114</v>
      </c>
      <c r="L8" s="19" t="s">
        <v>114</v>
      </c>
      <c r="M8" s="19" t="s">
        <v>114</v>
      </c>
      <c r="N8" s="111">
        <v>0</v>
      </c>
      <c r="O8" s="112">
        <v>4.1666666666666664E-2</v>
      </c>
      <c r="P8" s="112">
        <v>8.3333333333333301E-2</v>
      </c>
      <c r="Q8" s="112">
        <v>0.125</v>
      </c>
      <c r="R8" s="112">
        <v>0.16666666666666699</v>
      </c>
      <c r="S8" s="112">
        <v>0.20833333333333301</v>
      </c>
      <c r="T8" s="112">
        <v>0.25</v>
      </c>
      <c r="U8" s="112">
        <v>0.29166666666666702</v>
      </c>
      <c r="V8" s="113">
        <v>0.33333333333333298</v>
      </c>
      <c r="W8" s="114">
        <v>0.375</v>
      </c>
      <c r="X8" s="114">
        <v>0.41666666666666702</v>
      </c>
      <c r="Y8" s="114">
        <v>0.45833333333333298</v>
      </c>
      <c r="Z8" s="114">
        <v>0.5</v>
      </c>
      <c r="AA8" s="115">
        <v>0.54166666666666696</v>
      </c>
      <c r="AB8" s="116">
        <v>0.58333333333333304</v>
      </c>
      <c r="AC8" s="116">
        <v>0.625</v>
      </c>
      <c r="AD8" s="117">
        <v>0.66666666666666696</v>
      </c>
      <c r="AE8" s="118">
        <v>0.70833333333333304</v>
      </c>
      <c r="AF8" s="118">
        <v>0.75</v>
      </c>
      <c r="AG8" s="118">
        <v>0.79166666666666696</v>
      </c>
      <c r="AH8" s="118">
        <v>0.83333333333333304</v>
      </c>
      <c r="AI8" s="119">
        <v>0.875</v>
      </c>
      <c r="AJ8" s="112">
        <v>0.91666666666666696</v>
      </c>
      <c r="AK8" s="120">
        <v>0.95833333333333304</v>
      </c>
      <c r="AL8" s="111">
        <v>0</v>
      </c>
      <c r="AM8" s="112">
        <v>4.1666666666666664E-2</v>
      </c>
      <c r="AN8" s="112">
        <v>8.3333333333333301E-2</v>
      </c>
      <c r="AO8" s="112">
        <v>0.125</v>
      </c>
      <c r="AP8" s="112">
        <v>0.16666666666666699</v>
      </c>
      <c r="AQ8" s="112">
        <v>0.20833333333333301</v>
      </c>
      <c r="AR8" s="112">
        <v>0.25</v>
      </c>
      <c r="AS8" s="112">
        <v>0.29166666666666702</v>
      </c>
      <c r="AT8" s="113">
        <v>0.33333333333333298</v>
      </c>
      <c r="AU8" s="114">
        <v>0.375</v>
      </c>
      <c r="AV8" s="114">
        <v>0.41666666666666702</v>
      </c>
      <c r="AW8" s="114">
        <v>0.45833333333333298</v>
      </c>
      <c r="AX8" s="114">
        <v>0.5</v>
      </c>
      <c r="AY8" s="115">
        <v>0.54166666666666696</v>
      </c>
      <c r="AZ8" s="116">
        <v>0.58333333333333304</v>
      </c>
      <c r="BA8" s="116">
        <v>0.625</v>
      </c>
      <c r="BB8" s="117">
        <v>0.66666666666666696</v>
      </c>
      <c r="BC8" s="118">
        <v>0.70833333333333304</v>
      </c>
      <c r="BD8" s="118">
        <v>0.75</v>
      </c>
      <c r="BE8" s="118">
        <v>0.79166666666666696</v>
      </c>
      <c r="BF8" s="118">
        <v>0.83333333333333304</v>
      </c>
      <c r="BG8" s="119">
        <v>0.875</v>
      </c>
      <c r="BH8" s="112">
        <v>0.91666666666666696</v>
      </c>
      <c r="BI8" s="120">
        <v>0.95833333333333304</v>
      </c>
      <c r="BJ8" s="111">
        <v>0</v>
      </c>
      <c r="BK8" s="112">
        <v>4.1666666666666664E-2</v>
      </c>
      <c r="BL8" s="112">
        <v>8.3333333333333301E-2</v>
      </c>
      <c r="BM8" s="112">
        <v>0.125</v>
      </c>
      <c r="BN8" s="112">
        <v>0.16666666666666699</v>
      </c>
      <c r="BO8" s="112">
        <v>0.20833333333333301</v>
      </c>
      <c r="BP8" s="112">
        <v>0.25</v>
      </c>
      <c r="BQ8" s="112">
        <v>0.29166666666666702</v>
      </c>
      <c r="BR8" s="113">
        <v>0.33333333333333298</v>
      </c>
      <c r="BS8" s="114">
        <v>0.375</v>
      </c>
      <c r="BT8" s="114">
        <v>0.41666666666666702</v>
      </c>
      <c r="BU8" s="114">
        <v>0.45833333333333298</v>
      </c>
      <c r="BV8" s="114">
        <v>0.5</v>
      </c>
      <c r="BW8" s="115">
        <v>0.54166666666666696</v>
      </c>
      <c r="BX8" s="116">
        <v>0.58333333333333304</v>
      </c>
      <c r="BY8" s="116">
        <v>0.625</v>
      </c>
      <c r="BZ8" s="117">
        <v>0.66666666666666696</v>
      </c>
      <c r="CA8" s="118">
        <v>0.70833333333333304</v>
      </c>
      <c r="CB8" s="118">
        <v>0.75</v>
      </c>
      <c r="CC8" s="118">
        <v>0.79166666666666696</v>
      </c>
      <c r="CD8" s="118">
        <v>0.83333333333333304</v>
      </c>
      <c r="CE8" s="119">
        <v>0.875</v>
      </c>
      <c r="CF8" s="112">
        <v>0.91666666666666696</v>
      </c>
      <c r="CG8" s="120">
        <v>0.95833333333333304</v>
      </c>
      <c r="CH8" s="119">
        <v>0</v>
      </c>
      <c r="CI8" s="112">
        <v>4.1666666666666664E-2</v>
      </c>
      <c r="CJ8" s="112">
        <v>8.3333333333333301E-2</v>
      </c>
      <c r="CK8" s="112">
        <v>0.125</v>
      </c>
      <c r="CL8" s="112">
        <v>0.16666666666666699</v>
      </c>
      <c r="CM8" s="112">
        <v>0.20833333333333301</v>
      </c>
      <c r="CN8" s="112">
        <v>0.25</v>
      </c>
      <c r="CO8" s="112">
        <v>0.29166666666666702</v>
      </c>
      <c r="CP8" s="113">
        <v>0.33333333333333298</v>
      </c>
      <c r="CQ8" s="114">
        <v>0.375</v>
      </c>
      <c r="CR8" s="114">
        <v>0.41666666666666702</v>
      </c>
      <c r="CS8" s="114">
        <v>0.45833333333333298</v>
      </c>
      <c r="CT8" s="114">
        <v>0.5</v>
      </c>
      <c r="CU8" s="115">
        <v>0.54166666666666696</v>
      </c>
      <c r="CV8" s="116">
        <v>0.58333333333333304</v>
      </c>
      <c r="CW8" s="116">
        <v>0.625</v>
      </c>
      <c r="CX8" s="117">
        <v>0.66666666666666696</v>
      </c>
      <c r="CY8" s="118">
        <v>0.70833333333333304</v>
      </c>
      <c r="CZ8" s="118">
        <v>0.75</v>
      </c>
      <c r="DA8" s="118">
        <v>0.79166666666666696</v>
      </c>
      <c r="DB8" s="118">
        <v>0.83333333333333304</v>
      </c>
      <c r="DC8" s="119">
        <v>0.875</v>
      </c>
      <c r="DD8" s="112">
        <v>0.91666666666666696</v>
      </c>
      <c r="DE8" s="120">
        <v>0.95833333333333304</v>
      </c>
      <c r="DF8" s="111">
        <v>0</v>
      </c>
      <c r="DG8" s="112">
        <v>4.1666666666666664E-2</v>
      </c>
      <c r="DH8" s="112">
        <v>8.3333333333333301E-2</v>
      </c>
      <c r="DI8" s="112">
        <v>0.125</v>
      </c>
      <c r="DJ8" s="112">
        <v>0.16666666666666699</v>
      </c>
      <c r="DK8" s="112">
        <v>0.20833333333333301</v>
      </c>
      <c r="DL8" s="112">
        <v>0.25</v>
      </c>
      <c r="DM8" s="112">
        <v>0.29166666666666702</v>
      </c>
      <c r="DN8" s="113">
        <v>0.33333333333333298</v>
      </c>
      <c r="DO8" s="114">
        <v>0.375</v>
      </c>
      <c r="DP8" s="114">
        <v>0.41666666666666702</v>
      </c>
      <c r="DQ8" s="114">
        <v>0.45833333333333298</v>
      </c>
      <c r="DR8" s="114">
        <v>0.5</v>
      </c>
      <c r="DS8" s="115">
        <v>0.54166666666666696</v>
      </c>
      <c r="DT8" s="116">
        <v>0.58333333333333304</v>
      </c>
      <c r="DU8" s="116">
        <v>0.625</v>
      </c>
      <c r="DV8" s="117">
        <v>0.66666666666666696</v>
      </c>
      <c r="DW8" s="118">
        <v>0.70833333333333304</v>
      </c>
      <c r="DX8" s="118">
        <v>0.75</v>
      </c>
      <c r="DY8" s="118">
        <v>0.79166666666666696</v>
      </c>
      <c r="DZ8" s="118">
        <v>0.83333333333333304</v>
      </c>
      <c r="EA8" s="119">
        <v>0.875</v>
      </c>
      <c r="EB8" s="112">
        <v>0.91666666666666696</v>
      </c>
      <c r="EC8" s="120">
        <v>0.95833333333333304</v>
      </c>
      <c r="ED8" s="111">
        <v>0</v>
      </c>
      <c r="EE8" s="112">
        <v>4.1666666666666664E-2</v>
      </c>
      <c r="EF8" s="112">
        <v>8.3333333333333301E-2</v>
      </c>
      <c r="EG8" s="112">
        <v>0.125</v>
      </c>
      <c r="EH8" s="112">
        <v>0.16666666666666699</v>
      </c>
      <c r="EI8" s="112">
        <v>0.20833333333333301</v>
      </c>
      <c r="EJ8" s="112">
        <v>0.25</v>
      </c>
      <c r="EK8" s="112">
        <v>0.29166666666666702</v>
      </c>
      <c r="EL8" s="113">
        <v>0.33333333333333298</v>
      </c>
      <c r="EM8" s="114">
        <v>0.375</v>
      </c>
      <c r="EN8" s="114">
        <v>0.41666666666666702</v>
      </c>
      <c r="EO8" s="114">
        <v>0.45833333333333298</v>
      </c>
      <c r="EP8" s="114">
        <v>0.5</v>
      </c>
      <c r="EQ8" s="115">
        <v>0.54166666666666696</v>
      </c>
      <c r="ER8" s="116">
        <v>0.58333333333333304</v>
      </c>
      <c r="ES8" s="116">
        <v>0.625</v>
      </c>
      <c r="ET8" s="117">
        <v>0.66666666666666696</v>
      </c>
      <c r="EU8" s="118">
        <v>0.70833333333333304</v>
      </c>
      <c r="EV8" s="118">
        <v>0.75</v>
      </c>
      <c r="EW8" s="118">
        <v>0.79166666666666696</v>
      </c>
      <c r="EX8" s="118">
        <v>0.83333333333333304</v>
      </c>
      <c r="EY8" s="119">
        <v>0.875</v>
      </c>
      <c r="EZ8" s="112">
        <v>0.91666666666666696</v>
      </c>
      <c r="FA8" s="120">
        <v>0.95833333333333304</v>
      </c>
      <c r="FB8" s="111">
        <v>0</v>
      </c>
      <c r="FC8" s="112">
        <v>4.1666666666666664E-2</v>
      </c>
      <c r="FD8" s="112">
        <v>8.3333333333333301E-2</v>
      </c>
      <c r="FE8" s="112">
        <v>0.125</v>
      </c>
      <c r="FF8" s="112">
        <v>0.16666666666666699</v>
      </c>
      <c r="FG8" s="112">
        <v>0.20833333333333301</v>
      </c>
      <c r="FH8" s="112">
        <v>0.25</v>
      </c>
      <c r="FI8" s="112">
        <v>0.29166666666666702</v>
      </c>
      <c r="FJ8" s="113">
        <v>0.33333333333333298</v>
      </c>
      <c r="FK8" s="114">
        <v>0.375</v>
      </c>
      <c r="FL8" s="114">
        <v>0.41666666666666702</v>
      </c>
      <c r="FM8" s="114">
        <v>0.45833333333333298</v>
      </c>
      <c r="FN8" s="114">
        <v>0.5</v>
      </c>
      <c r="FO8" s="115">
        <v>0.54166666666666696</v>
      </c>
      <c r="FP8" s="116">
        <v>0.58333333333333304</v>
      </c>
      <c r="FQ8" s="116">
        <v>0.625</v>
      </c>
      <c r="FR8" s="117">
        <v>0.66666666666666696</v>
      </c>
      <c r="FS8" s="118">
        <v>0.70833333333333304</v>
      </c>
      <c r="FT8" s="118">
        <v>0.75</v>
      </c>
      <c r="FU8" s="118">
        <v>0.79166666666666696</v>
      </c>
      <c r="FV8" s="118">
        <v>0.83333333333333304</v>
      </c>
      <c r="FW8" s="119">
        <v>0.875</v>
      </c>
      <c r="FX8" s="112">
        <v>0.91666666666666696</v>
      </c>
      <c r="FY8" s="120">
        <v>0.95833333333333304</v>
      </c>
    </row>
    <row r="9" spans="1:181">
      <c r="A9" s="14" t="s">
        <v>134</v>
      </c>
      <c r="C9" s="192"/>
      <c r="D9" s="11" t="s">
        <v>151</v>
      </c>
      <c r="E9" s="10" t="str">
        <f>INDEX(施設情報!$D$1:$D$1000,MATCH(D9,施設情報!$C$1:$C$1000,0))</f>
        <v>1</v>
      </c>
      <c r="F9" s="11"/>
      <c r="G9" s="8" t="str">
        <f>$D9&amp;"-"&amp;$N$5</f>
        <v>001-46391</v>
      </c>
      <c r="H9" s="10" t="str">
        <f>$D9&amp;"-"&amp;$AL$5</f>
        <v>001-46392</v>
      </c>
      <c r="I9" s="10" t="str">
        <f>$D9&amp;"-"&amp;$BJ$5</f>
        <v>001-46393</v>
      </c>
      <c r="J9" s="10" t="str">
        <f>$D9&amp;"-"&amp;$CH$5</f>
        <v>001-46394</v>
      </c>
      <c r="K9" s="10" t="str">
        <f>$D9&amp;"-"&amp;$DF$5</f>
        <v>001-46395</v>
      </c>
      <c r="L9" s="10" t="str">
        <f>$D9&amp;"-"&amp;$ED$5</f>
        <v>001-46396</v>
      </c>
      <c r="M9" s="10" t="str">
        <f>$D9&amp;"-"&amp;$FB$5</f>
        <v>001-46397</v>
      </c>
      <c r="N9" s="121" t="str">
        <f ca="1">空き状況確認テーブル!N9</f>
        <v>△</v>
      </c>
      <c r="O9" s="122" t="str">
        <f ca="1">空き状況確認テーブル!O9</f>
        <v>△</v>
      </c>
      <c r="P9" s="122" t="str">
        <f ca="1">空き状況確認テーブル!P9</f>
        <v>△</v>
      </c>
      <c r="Q9" s="122" t="str">
        <f ca="1">空き状況確認テーブル!Q9</f>
        <v>△</v>
      </c>
      <c r="R9" s="122" t="str">
        <f ca="1">空き状況確認テーブル!R9</f>
        <v>△</v>
      </c>
      <c r="S9" s="122" t="str">
        <f ca="1">空き状況確認テーブル!S9</f>
        <v>△</v>
      </c>
      <c r="T9" s="216" t="str">
        <f ca="1">IF(COUNTIF(空き状況確認テーブル!T9:V9,"×")&lt;&gt;0,"×",IF(COUNTIF(空き状況確認テーブル!T9:V9,"△")&lt;&gt;0,"△",IF(COUNTIF(空き状況確認テーブル!T9:V9,"△")&lt;&gt;0,"△","〇")))</f>
        <v>△</v>
      </c>
      <c r="U9" s="217"/>
      <c r="V9" s="218"/>
      <c r="W9" s="219" t="str">
        <f ca="1">IF(COUNTIF(空き状況確認テーブル!W9:Z9,"×")&lt;&gt;0,"×",IF(COUNTIF(空き状況確認テーブル!W9:Z9,"△")&lt;&gt;0,"△",IF(COUNTIF(空き状況確認テーブル!W9:Z9,"△")&lt;&gt;0,"△","〇")))</f>
        <v>△</v>
      </c>
      <c r="X9" s="219"/>
      <c r="Y9" s="219"/>
      <c r="Z9" s="219"/>
      <c r="AA9" s="219" t="str">
        <f ca="1">IF(COUNTIF(空き状況確認テーブル!AA9:AD9,"×")&lt;&gt;0,"×",IF(COUNTIF(空き状況確認テーブル!AA9:AD9,"△")&lt;&gt;0,"△",IF(COUNTIF(空き状況確認テーブル!AA9:AD9,"△")&lt;&gt;0,"△","〇")))</f>
        <v>△</v>
      </c>
      <c r="AB9" s="219"/>
      <c r="AC9" s="219"/>
      <c r="AD9" s="219"/>
      <c r="AE9" s="219" t="str">
        <f ca="1">IF(COUNTIF(空き状況確認テーブル!AE9:AH9,"×")&lt;&gt;0,"×",IF(COUNTIF(空き状況確認テーブル!AE9:AH9,"△")&lt;&gt;0,"△",IF(COUNTIF(空き状況確認テーブル!AE9:AH9,"△")&lt;&gt;0,"△","〇")))</f>
        <v>△</v>
      </c>
      <c r="AF9" s="219"/>
      <c r="AG9" s="219"/>
      <c r="AH9" s="219"/>
      <c r="AI9" s="216" t="str">
        <f ca="1">IF(COUNTIF(空き状況確認テーブル!AI9:AK9,"×")&lt;&gt;0,"×",IF(COUNTIF(空き状況確認テーブル!AI9:AK9,"△")&lt;&gt;0,"△",IF(COUNTIF(空き状況確認テーブル!AI9:AK9,"△")&lt;&gt;0,"△","〇")))</f>
        <v>△</v>
      </c>
      <c r="AJ9" s="217"/>
      <c r="AK9" s="220"/>
      <c r="AL9" s="121" t="str">
        <f ca="1">空き状況確認テーブル!AL9</f>
        <v>△</v>
      </c>
      <c r="AM9" s="122" t="str">
        <f ca="1">空き状況確認テーブル!AM9</f>
        <v>△</v>
      </c>
      <c r="AN9" s="122" t="str">
        <f ca="1">空き状況確認テーブル!AN9</f>
        <v>△</v>
      </c>
      <c r="AO9" s="122" t="str">
        <f ca="1">空き状況確認テーブル!AO9</f>
        <v>△</v>
      </c>
      <c r="AP9" s="122" t="str">
        <f ca="1">空き状況確認テーブル!AP9</f>
        <v>△</v>
      </c>
      <c r="AQ9" s="122" t="str">
        <f ca="1">空き状況確認テーブル!AQ9</f>
        <v>△</v>
      </c>
      <c r="AR9" s="216" t="str">
        <f ca="1">IF(COUNTIF(空き状況確認テーブル!AR9:AT9,"×")&lt;&gt;0,"×",IF(COUNTIF(空き状況確認テーブル!AR9:AT9,"△")&lt;&gt;0,"△",IF(COUNTIF(空き状況確認テーブル!AR9:AT9,"△")&lt;&gt;0,"△","〇")))</f>
        <v>△</v>
      </c>
      <c r="AS9" s="217"/>
      <c r="AT9" s="218"/>
      <c r="AU9" s="219" t="str">
        <f ca="1">IF(COUNTIF(空き状況確認テーブル!AU9:AX9,"×")&lt;&gt;0,"×",IF(COUNTIF(空き状況確認テーブル!AU9:AX9,"△")&lt;&gt;0,"△",IF(COUNTIF(空き状況確認テーブル!AU9:AX9,"△")&lt;&gt;0,"△","〇")))</f>
        <v>△</v>
      </c>
      <c r="AV9" s="219"/>
      <c r="AW9" s="219"/>
      <c r="AX9" s="219"/>
      <c r="AY9" s="219" t="str">
        <f ca="1">IF(COUNTIF(空き状況確認テーブル!AY9:BB9,"×")&lt;&gt;0,"×",IF(COUNTIF(空き状況確認テーブル!AY9:BB9,"△")&lt;&gt;0,"△",IF(COUNTIF(空き状況確認テーブル!AY9:BB9,"△")&lt;&gt;0,"△","〇")))</f>
        <v>△</v>
      </c>
      <c r="AZ9" s="219"/>
      <c r="BA9" s="219"/>
      <c r="BB9" s="219"/>
      <c r="BC9" s="219" t="str">
        <f ca="1">IF(COUNTIF(空き状況確認テーブル!BC9:BF9,"×")&lt;&gt;0,"×",IF(COUNTIF(空き状況確認テーブル!BC9:BF9,"△")&lt;&gt;0,"△",IF(COUNTIF(空き状況確認テーブル!BC9:BF9,"△")&lt;&gt;0,"△","〇")))</f>
        <v>△</v>
      </c>
      <c r="BD9" s="219"/>
      <c r="BE9" s="219"/>
      <c r="BF9" s="219"/>
      <c r="BG9" s="216" t="str">
        <f ca="1">IF(COUNTIF(空き状況確認テーブル!BG9:BI9,"×")&lt;&gt;0,"×",IF(COUNTIF(空き状況確認テーブル!BG9:BI9,"△")&lt;&gt;0,"△",IF(COUNTIF(空き状況確認テーブル!BG9:BI9,"△")&lt;&gt;0,"△","〇")))</f>
        <v>△</v>
      </c>
      <c r="BH9" s="217"/>
      <c r="BI9" s="220"/>
      <c r="BJ9" s="121" t="str">
        <f ca="1">空き状況確認テーブル!BJ9</f>
        <v>△</v>
      </c>
      <c r="BK9" s="122" t="str">
        <f ca="1">空き状況確認テーブル!BK9</f>
        <v>△</v>
      </c>
      <c r="BL9" s="122" t="str">
        <f ca="1">空き状況確認テーブル!BL9</f>
        <v>△</v>
      </c>
      <c r="BM9" s="122" t="str">
        <f ca="1">空き状況確認テーブル!BM9</f>
        <v>△</v>
      </c>
      <c r="BN9" s="122" t="str">
        <f ca="1">空き状況確認テーブル!BN9</f>
        <v>△</v>
      </c>
      <c r="BO9" s="122" t="str">
        <f ca="1">空き状況確認テーブル!BO9</f>
        <v>△</v>
      </c>
      <c r="BP9" s="216" t="str">
        <f ca="1">IF(COUNTIF(空き状況確認テーブル!BP9:BR9,"×")&lt;&gt;0,"×",IF(COUNTIF(空き状況確認テーブル!BP9:BR9,"△")&lt;&gt;0,"△",IF(COUNTIF(空き状況確認テーブル!BP9:BR9,"△")&lt;&gt;0,"△","〇")))</f>
        <v>△</v>
      </c>
      <c r="BQ9" s="217"/>
      <c r="BR9" s="218"/>
      <c r="BS9" s="219" t="str">
        <f ca="1">IF(COUNTIF(空き状況確認テーブル!BS9:BV9,"×")&lt;&gt;0,"×",IF(COUNTIF(空き状況確認テーブル!BS9:BV9,"△")&lt;&gt;0,"△",IF(COUNTIF(空き状況確認テーブル!BS9:BV9,"△")&lt;&gt;0,"△","〇")))</f>
        <v>△</v>
      </c>
      <c r="BT9" s="219"/>
      <c r="BU9" s="219"/>
      <c r="BV9" s="219"/>
      <c r="BW9" s="219" t="str">
        <f ca="1">IF(COUNTIF(空き状況確認テーブル!BW9:BZ9,"×")&lt;&gt;0,"×",IF(COUNTIF(空き状況確認テーブル!BW9:BZ9,"△")&lt;&gt;0,"△",IF(COUNTIF(空き状況確認テーブル!BW9:BZ9,"△")&lt;&gt;0,"△","〇")))</f>
        <v>△</v>
      </c>
      <c r="BX9" s="219"/>
      <c r="BY9" s="219"/>
      <c r="BZ9" s="219"/>
      <c r="CA9" s="219" t="str">
        <f ca="1">IF(COUNTIF(空き状況確認テーブル!CA9:CD9,"×")&lt;&gt;0,"×",IF(COUNTIF(空き状況確認テーブル!CA9:CD9,"△")&lt;&gt;0,"△",IF(COUNTIF(空き状況確認テーブル!CA9:CD9,"△")&lt;&gt;0,"△","〇")))</f>
        <v>△</v>
      </c>
      <c r="CB9" s="219"/>
      <c r="CC9" s="219"/>
      <c r="CD9" s="219"/>
      <c r="CE9" s="216" t="str">
        <f ca="1">IF(COUNTIF(空き状況確認テーブル!CE9:CG9,"×")&lt;&gt;0,"×",IF(COUNTIF(空き状況確認テーブル!CE9:CG9,"△")&lt;&gt;0,"△",IF(COUNTIF(空き状況確認テーブル!CE9:CG9,"△")&lt;&gt;0,"△","〇")))</f>
        <v>△</v>
      </c>
      <c r="CF9" s="217"/>
      <c r="CG9" s="220"/>
      <c r="CH9" s="187" t="str">
        <f ca="1">空き状況確認テーブル!CH9</f>
        <v>△</v>
      </c>
      <c r="CI9" s="122" t="str">
        <f ca="1">空き状況確認テーブル!CI9</f>
        <v>△</v>
      </c>
      <c r="CJ9" s="122" t="str">
        <f ca="1">空き状況確認テーブル!CJ9</f>
        <v>△</v>
      </c>
      <c r="CK9" s="122" t="str">
        <f ca="1">空き状況確認テーブル!CK9</f>
        <v>△</v>
      </c>
      <c r="CL9" s="122" t="str">
        <f ca="1">空き状況確認テーブル!CL9</f>
        <v>△</v>
      </c>
      <c r="CM9" s="122" t="str">
        <f ca="1">空き状況確認テーブル!CM9</f>
        <v>△</v>
      </c>
      <c r="CN9" s="216" t="str">
        <f ca="1">IF(COUNTIF(空き状況確認テーブル!CN9:CP9,"×")&lt;&gt;0,"×",IF(COUNTIF(空き状況確認テーブル!CN9:CP9,"△")&lt;&gt;0,"△",IF(COUNTIF(空き状況確認テーブル!CN9:CP9,"△")&lt;&gt;0,"△","〇")))</f>
        <v>△</v>
      </c>
      <c r="CO9" s="217"/>
      <c r="CP9" s="218"/>
      <c r="CQ9" s="219" t="str">
        <f ca="1">IF(COUNTIF(空き状況確認テーブル!CQ9:CT9,"×")&lt;&gt;0,"×",IF(COUNTIF(空き状況確認テーブル!CQ9:CT9,"△")&lt;&gt;0,"△",IF(COUNTIF(空き状況確認テーブル!CQ9:CT9,"△")&lt;&gt;0,"△","〇")))</f>
        <v>△</v>
      </c>
      <c r="CR9" s="219"/>
      <c r="CS9" s="219"/>
      <c r="CT9" s="219"/>
      <c r="CU9" s="219" t="str">
        <f ca="1">IF(COUNTIF(空き状況確認テーブル!CU9:CX9,"×")&lt;&gt;0,"×",IF(COUNTIF(空き状況確認テーブル!CU9:CX9,"△")&lt;&gt;0,"△",IF(COUNTIF(空き状況確認テーブル!CU9:CX9,"△")&lt;&gt;0,"△","〇")))</f>
        <v>△</v>
      </c>
      <c r="CV9" s="219"/>
      <c r="CW9" s="219"/>
      <c r="CX9" s="219"/>
      <c r="CY9" s="219" t="str">
        <f ca="1">IF(COUNTIF(空き状況確認テーブル!CY9:DB9,"×")&lt;&gt;0,"×",IF(COUNTIF(空き状況確認テーブル!CY9:DB9,"△")&lt;&gt;0,"△",IF(COUNTIF(空き状況確認テーブル!CY9:DB9,"△")&lt;&gt;0,"△","〇")))</f>
        <v>△</v>
      </c>
      <c r="CZ9" s="219"/>
      <c r="DA9" s="219"/>
      <c r="DB9" s="219"/>
      <c r="DC9" s="216" t="str">
        <f ca="1">IF(COUNTIF(空き状況確認テーブル!DC9:DE9,"×")&lt;&gt;0,"×",IF(COUNTIF(空き状況確認テーブル!DC9:DE9,"△")&lt;&gt;0,"△",IF(COUNTIF(空き状況確認テーブル!DC9:DE9,"△")&lt;&gt;0,"△","〇")))</f>
        <v>△</v>
      </c>
      <c r="DD9" s="217"/>
      <c r="DE9" s="220"/>
      <c r="DF9" s="121" t="str">
        <f ca="1">空き状況確認テーブル!DF9</f>
        <v>△</v>
      </c>
      <c r="DG9" s="122" t="str">
        <f ca="1">空き状況確認テーブル!DG9</f>
        <v>△</v>
      </c>
      <c r="DH9" s="122" t="str">
        <f ca="1">空き状況確認テーブル!DH9</f>
        <v>△</v>
      </c>
      <c r="DI9" s="122" t="str">
        <f ca="1">空き状況確認テーブル!DI9</f>
        <v>△</v>
      </c>
      <c r="DJ9" s="122" t="str">
        <f ca="1">空き状況確認テーブル!DJ9</f>
        <v>△</v>
      </c>
      <c r="DK9" s="122" t="str">
        <f ca="1">空き状況確認テーブル!DK9</f>
        <v>△</v>
      </c>
      <c r="DL9" s="216" t="str">
        <f ca="1">IF(COUNTIF(空き状況確認テーブル!DL9:DN9,"×")&lt;&gt;0,"×",IF(COUNTIF(空き状況確認テーブル!DL9:DN9,"△")&lt;&gt;0,"△",IF(COUNTIF(空き状況確認テーブル!DL9:DN9,"△")&lt;&gt;0,"△","〇")))</f>
        <v>△</v>
      </c>
      <c r="DM9" s="217"/>
      <c r="DN9" s="218"/>
      <c r="DO9" s="219" t="str">
        <f ca="1">IF(COUNTIF(空き状況確認テーブル!DO9:DR9,"×")&lt;&gt;0,"×",IF(COUNTIF(空き状況確認テーブル!DO9:DR9,"△")&lt;&gt;0,"△",IF(COUNTIF(空き状況確認テーブル!DO9:DR9,"△")&lt;&gt;0,"△","〇")))</f>
        <v>△</v>
      </c>
      <c r="DP9" s="219"/>
      <c r="DQ9" s="219"/>
      <c r="DR9" s="219"/>
      <c r="DS9" s="219" t="str">
        <f ca="1">IF(COUNTIF(空き状況確認テーブル!DS9:DV9,"×")&lt;&gt;0,"×",IF(COUNTIF(空き状況確認テーブル!DS9:DV9,"△")&lt;&gt;0,"△",IF(COUNTIF(空き状況確認テーブル!DS9:DV9,"△")&lt;&gt;0,"△","〇")))</f>
        <v>△</v>
      </c>
      <c r="DT9" s="219"/>
      <c r="DU9" s="219"/>
      <c r="DV9" s="219"/>
      <c r="DW9" s="219" t="str">
        <f ca="1">IF(COUNTIF(空き状況確認テーブル!DW9:DZ9,"×")&lt;&gt;0,"×",IF(COUNTIF(空き状況確認テーブル!DW9:DZ9,"△")&lt;&gt;0,"△",IF(COUNTIF(空き状況確認テーブル!DW9:DZ9,"△")&lt;&gt;0,"△","〇")))</f>
        <v>△</v>
      </c>
      <c r="DX9" s="219"/>
      <c r="DY9" s="219"/>
      <c r="DZ9" s="219"/>
      <c r="EA9" s="216" t="str">
        <f ca="1">IF(COUNTIF(空き状況確認テーブル!EA9:EC9,"×")&lt;&gt;0,"×",IF(COUNTIF(空き状況確認テーブル!EA9:EC9,"△")&lt;&gt;0,"△",IF(COUNTIF(空き状況確認テーブル!EA9:EC9,"△")&lt;&gt;0,"△","〇")))</f>
        <v>△</v>
      </c>
      <c r="EB9" s="217"/>
      <c r="EC9" s="220"/>
      <c r="ED9" s="121" t="str">
        <f ca="1">空き状況確認テーブル!ED9</f>
        <v>×</v>
      </c>
      <c r="EE9" s="122" t="str">
        <f ca="1">空き状況確認テーブル!EE9</f>
        <v>×</v>
      </c>
      <c r="EF9" s="122" t="str">
        <f ca="1">空き状況確認テーブル!EF9</f>
        <v>×</v>
      </c>
      <c r="EG9" s="122" t="str">
        <f ca="1">空き状況確認テーブル!EG9</f>
        <v>×</v>
      </c>
      <c r="EH9" s="122" t="str">
        <f ca="1">空き状況確認テーブル!EH9</f>
        <v>×</v>
      </c>
      <c r="EI9" s="122" t="str">
        <f ca="1">空き状況確認テーブル!EI9</f>
        <v>×</v>
      </c>
      <c r="EJ9" s="216" t="str">
        <f ca="1">IF(COUNTIF(空き状況確認テーブル!EJ9:EL9,"×")&lt;&gt;0,"×",IF(COUNTIF(空き状況確認テーブル!EJ9:EL9,"△")&lt;&gt;0,"△",IF(COUNTIF(空き状況確認テーブル!EJ9:EL9,"△")&lt;&gt;0,"△","〇")))</f>
        <v>×</v>
      </c>
      <c r="EK9" s="217"/>
      <c r="EL9" s="218"/>
      <c r="EM9" s="219" t="str">
        <f ca="1">IF(COUNTIF(空き状況確認テーブル!EM9:EP9,"×")&lt;&gt;0,"×",IF(COUNTIF(空き状況確認テーブル!EM9:EP9,"△")&lt;&gt;0,"△",IF(COUNTIF(空き状況確認テーブル!EM9:EP9,"△")&lt;&gt;0,"△","〇")))</f>
        <v>×</v>
      </c>
      <c r="EN9" s="219"/>
      <c r="EO9" s="219"/>
      <c r="EP9" s="219"/>
      <c r="EQ9" s="219" t="str">
        <f ca="1">IF(COUNTIF(空き状況確認テーブル!EQ9:ET9,"×")&lt;&gt;0,"×",IF(COUNTIF(空き状況確認テーブル!EQ9:ET9,"△")&lt;&gt;0,"△",IF(COUNTIF(空き状況確認テーブル!EQ9:ET9,"△")&lt;&gt;0,"△","〇")))</f>
        <v>×</v>
      </c>
      <c r="ER9" s="219"/>
      <c r="ES9" s="219"/>
      <c r="ET9" s="219"/>
      <c r="EU9" s="219" t="str">
        <f ca="1">IF(COUNTIF(空き状況確認テーブル!EU9:EX9,"×")&lt;&gt;0,"×",IF(COUNTIF(空き状況確認テーブル!EU9:EX9,"△")&lt;&gt;0,"△",IF(COUNTIF(空き状況確認テーブル!EU9:EX9,"△")&lt;&gt;0,"△","〇")))</f>
        <v>×</v>
      </c>
      <c r="EV9" s="219"/>
      <c r="EW9" s="219"/>
      <c r="EX9" s="219"/>
      <c r="EY9" s="216" t="str">
        <f ca="1">IF(COUNTIF(空き状況確認テーブル!EY9:FA9,"×")&lt;&gt;0,"×",IF(COUNTIF(空き状況確認テーブル!EY9:FA9,"△")&lt;&gt;0,"△",IF(COUNTIF(空き状況確認テーブル!EY9:FA9,"△")&lt;&gt;0,"△","〇")))</f>
        <v>×</v>
      </c>
      <c r="EZ9" s="217"/>
      <c r="FA9" s="220"/>
      <c r="FB9" s="121" t="str">
        <f ca="1">空き状況確認テーブル!FB9</f>
        <v>×</v>
      </c>
      <c r="FC9" s="122" t="str">
        <f ca="1">空き状況確認テーブル!FC9</f>
        <v>×</v>
      </c>
      <c r="FD9" s="122" t="str">
        <f ca="1">空き状況確認テーブル!FD9</f>
        <v>×</v>
      </c>
      <c r="FE9" s="122" t="str">
        <f ca="1">空き状況確認テーブル!FE9</f>
        <v>×</v>
      </c>
      <c r="FF9" s="122" t="str">
        <f ca="1">空き状況確認テーブル!FF9</f>
        <v>×</v>
      </c>
      <c r="FG9" s="122" t="str">
        <f ca="1">空き状況確認テーブル!FG9</f>
        <v>×</v>
      </c>
      <c r="FH9" s="216" t="str">
        <f ca="1">IF(COUNTIF(空き状況確認テーブル!FH9:FJ9,"×")&lt;&gt;0,"×",IF(COUNTIF(空き状況確認テーブル!FH9:FJ9,"△")&lt;&gt;0,"△",IF(COUNTIF(空き状況確認テーブル!FH9:FJ9,"△")&lt;&gt;0,"△","〇")))</f>
        <v>×</v>
      </c>
      <c r="FI9" s="217"/>
      <c r="FJ9" s="218"/>
      <c r="FK9" s="219" t="str">
        <f ca="1">IF(COUNTIF(空き状況確認テーブル!FK9:FN9,"×")&lt;&gt;0,"×",IF(COUNTIF(空き状況確認テーブル!FK9:FN9,"△")&lt;&gt;0,"△",IF(COUNTIF(空き状況確認テーブル!FK9:FN9,"△")&lt;&gt;0,"△","〇")))</f>
        <v>×</v>
      </c>
      <c r="FL9" s="219"/>
      <c r="FM9" s="219"/>
      <c r="FN9" s="219"/>
      <c r="FO9" s="219" t="str">
        <f ca="1">IF(COUNTIF(空き状況確認テーブル!FO9:FR9,"×")&lt;&gt;0,"×",IF(COUNTIF(空き状況確認テーブル!FO9:FR9,"△")&lt;&gt;0,"△",IF(COUNTIF(空き状況確認テーブル!FO9:FR9,"△")&lt;&gt;0,"△","〇")))</f>
        <v>×</v>
      </c>
      <c r="FP9" s="219"/>
      <c r="FQ9" s="219"/>
      <c r="FR9" s="219"/>
      <c r="FS9" s="219" t="str">
        <f ca="1">IF(COUNTIF(空き状況確認テーブル!FS9:FV9,"×")&lt;&gt;0,"×",IF(COUNTIF(空き状況確認テーブル!FS9:FV9,"△")&lt;&gt;0,"△",IF(COUNTIF(空き状況確認テーブル!FS9:FV9,"△")&lt;&gt;0,"△","〇")))</f>
        <v>×</v>
      </c>
      <c r="FT9" s="219"/>
      <c r="FU9" s="219"/>
      <c r="FV9" s="219"/>
      <c r="FW9" s="216" t="str">
        <f ca="1">IF(COUNTIF(空き状況確認テーブル!FW9:FY9,"×")&lt;&gt;0,"×",IF(COUNTIF(空き状況確認テーブル!FW9:FY9,"△")&lt;&gt;0,"△",IF(COUNTIF(空き状況確認テーブル!FW9:FY9,"△")&lt;&gt;0,"△","〇")))</f>
        <v>×</v>
      </c>
      <c r="FX9" s="217"/>
      <c r="FY9" s="220"/>
    </row>
    <row r="10" spans="1:181">
      <c r="A10" s="14" t="s">
        <v>135</v>
      </c>
      <c r="C10" s="192"/>
      <c r="D10" s="11" t="s">
        <v>220</v>
      </c>
      <c r="E10" s="10" t="str">
        <f>INDEX(施設情報!$D$1:$D$1000,MATCH(D10,施設情報!$C$1:$C$1000,0))</f>
        <v>1</v>
      </c>
      <c r="F10" s="11"/>
      <c r="G10" s="8" t="str">
        <f>$D10&amp;"-"&amp;$N$5</f>
        <v>002-46391</v>
      </c>
      <c r="H10" s="10" t="str">
        <f>$D10&amp;"-"&amp;$AL$5</f>
        <v>002-46392</v>
      </c>
      <c r="I10" s="10" t="str">
        <f>$D10&amp;"-"&amp;$BJ$5</f>
        <v>002-46393</v>
      </c>
      <c r="J10" s="10" t="str">
        <f>$D10&amp;"-"&amp;$CH$5</f>
        <v>002-46394</v>
      </c>
      <c r="K10" s="10" t="str">
        <f>$D10&amp;"-"&amp;$DF$5</f>
        <v>002-46395</v>
      </c>
      <c r="L10" s="10" t="str">
        <f>$D10&amp;"-"&amp;$ED$5</f>
        <v>002-46396</v>
      </c>
      <c r="M10" s="10" t="str">
        <f>$D10&amp;"-"&amp;$FB$5</f>
        <v>002-46397</v>
      </c>
      <c r="N10" s="121" t="str">
        <f ca="1">空き状況確認テーブル!N10</f>
        <v>△</v>
      </c>
      <c r="O10" s="122" t="str">
        <f ca="1">空き状況確認テーブル!O10</f>
        <v>△</v>
      </c>
      <c r="P10" s="122" t="str">
        <f ca="1">空き状況確認テーブル!P10</f>
        <v>△</v>
      </c>
      <c r="Q10" s="122" t="str">
        <f ca="1">空き状況確認テーブル!Q10</f>
        <v>△</v>
      </c>
      <c r="R10" s="122" t="str">
        <f ca="1">空き状況確認テーブル!R10</f>
        <v>△</v>
      </c>
      <c r="S10" s="122" t="str">
        <f ca="1">空き状況確認テーブル!S10</f>
        <v>△</v>
      </c>
      <c r="T10" s="216" t="str">
        <f ca="1">IF(COUNTIF(空き状況確認テーブル!T10:V10,"×")&lt;&gt;0,"×",IF(COUNTIF(空き状況確認テーブル!T10:V10,"△")&lt;&gt;0,"△",IF(COUNTIF(空き状況確認テーブル!T10:V10,"△")&lt;&gt;0,"△","〇")))</f>
        <v>△</v>
      </c>
      <c r="U10" s="217"/>
      <c r="V10" s="218"/>
      <c r="W10" s="219" t="str">
        <f ca="1">IF(COUNTIF(空き状況確認テーブル!W10:Z10,"×")&lt;&gt;0,"×",IF(COUNTIF(空き状況確認テーブル!W10:Z10,"△")&lt;&gt;0,"△",IF(COUNTIF(空き状況確認テーブル!W10:Z10,"△")&lt;&gt;0,"△","〇")))</f>
        <v>△</v>
      </c>
      <c r="X10" s="219"/>
      <c r="Y10" s="219"/>
      <c r="Z10" s="219"/>
      <c r="AA10" s="219" t="str">
        <f ca="1">IF(COUNTIF(空き状況確認テーブル!AA10:AD10,"×")&lt;&gt;0,"×",IF(COUNTIF(空き状況確認テーブル!AA10:AD10,"△")&lt;&gt;0,"△",IF(COUNTIF(空き状況確認テーブル!AA10:AD10,"△")&lt;&gt;0,"△","〇")))</f>
        <v>△</v>
      </c>
      <c r="AB10" s="219"/>
      <c r="AC10" s="219"/>
      <c r="AD10" s="219"/>
      <c r="AE10" s="219" t="str">
        <f ca="1">IF(COUNTIF(空き状況確認テーブル!AE10:AH10,"×")&lt;&gt;0,"×",IF(COUNTIF(空き状況確認テーブル!AE10:AH10,"△")&lt;&gt;0,"△",IF(COUNTIF(空き状況確認テーブル!AE10:AH10,"△")&lt;&gt;0,"△","〇")))</f>
        <v>△</v>
      </c>
      <c r="AF10" s="219"/>
      <c r="AG10" s="219"/>
      <c r="AH10" s="219"/>
      <c r="AI10" s="216" t="str">
        <f ca="1">IF(COUNTIF(空き状況確認テーブル!AI10:AK10,"×")&lt;&gt;0,"×",IF(COUNTIF(空き状況確認テーブル!AI10:AK10,"△")&lt;&gt;0,"△",IF(COUNTIF(空き状況確認テーブル!AI10:AK10,"△")&lt;&gt;0,"△","〇")))</f>
        <v>△</v>
      </c>
      <c r="AJ10" s="217"/>
      <c r="AK10" s="220"/>
      <c r="AL10" s="121" t="str">
        <f ca="1">空き状況確認テーブル!AL10</f>
        <v>△</v>
      </c>
      <c r="AM10" s="122" t="str">
        <f ca="1">空き状況確認テーブル!AM10</f>
        <v>△</v>
      </c>
      <c r="AN10" s="122" t="str">
        <f ca="1">空き状況確認テーブル!AN10</f>
        <v>△</v>
      </c>
      <c r="AO10" s="122" t="str">
        <f ca="1">空き状況確認テーブル!AO10</f>
        <v>△</v>
      </c>
      <c r="AP10" s="122" t="str">
        <f ca="1">空き状況確認テーブル!AP10</f>
        <v>△</v>
      </c>
      <c r="AQ10" s="122" t="str">
        <f ca="1">空き状況確認テーブル!AQ10</f>
        <v>△</v>
      </c>
      <c r="AR10" s="216" t="str">
        <f ca="1">IF(COUNTIF(空き状況確認テーブル!AR10:AT10,"×")&lt;&gt;0,"×",IF(COUNTIF(空き状況確認テーブル!AR10:AT10,"△")&lt;&gt;0,"△",IF(COUNTIF(空き状況確認テーブル!AR10:AT10,"△")&lt;&gt;0,"△","〇")))</f>
        <v>△</v>
      </c>
      <c r="AS10" s="217"/>
      <c r="AT10" s="218"/>
      <c r="AU10" s="219" t="str">
        <f ca="1">IF(COUNTIF(空き状況確認テーブル!AU10:AX10,"×")&lt;&gt;0,"×",IF(COUNTIF(空き状況確認テーブル!AU10:AX10,"△")&lt;&gt;0,"△",IF(COUNTIF(空き状況確認テーブル!AU10:AX10,"△")&lt;&gt;0,"△","〇")))</f>
        <v>△</v>
      </c>
      <c r="AV10" s="219"/>
      <c r="AW10" s="219"/>
      <c r="AX10" s="219"/>
      <c r="AY10" s="219" t="str">
        <f ca="1">IF(COUNTIF(空き状況確認テーブル!AY10:BB10,"×")&lt;&gt;0,"×",IF(COUNTIF(空き状況確認テーブル!AY10:BB10,"△")&lt;&gt;0,"△",IF(COUNTIF(空き状況確認テーブル!AY10:BB10,"△")&lt;&gt;0,"△","〇")))</f>
        <v>△</v>
      </c>
      <c r="AZ10" s="219"/>
      <c r="BA10" s="219"/>
      <c r="BB10" s="219"/>
      <c r="BC10" s="219" t="str">
        <f ca="1">IF(COUNTIF(空き状況確認テーブル!BC10:BF10,"×")&lt;&gt;0,"×",IF(COUNTIF(空き状況確認テーブル!BC10:BF10,"△")&lt;&gt;0,"△",IF(COUNTIF(空き状況確認テーブル!BC10:BF10,"△")&lt;&gt;0,"△","〇")))</f>
        <v>△</v>
      </c>
      <c r="BD10" s="219"/>
      <c r="BE10" s="219"/>
      <c r="BF10" s="219"/>
      <c r="BG10" s="216" t="str">
        <f ca="1">IF(COUNTIF(空き状況確認テーブル!BG10:BI10,"×")&lt;&gt;0,"×",IF(COUNTIF(空き状況確認テーブル!BG10:BI10,"△")&lt;&gt;0,"△",IF(COUNTIF(空き状況確認テーブル!BG10:BI10,"△")&lt;&gt;0,"△","〇")))</f>
        <v>△</v>
      </c>
      <c r="BH10" s="217"/>
      <c r="BI10" s="220"/>
      <c r="BJ10" s="121" t="str">
        <f ca="1">空き状況確認テーブル!BJ10</f>
        <v>△</v>
      </c>
      <c r="BK10" s="122" t="str">
        <f ca="1">空き状況確認テーブル!BK10</f>
        <v>△</v>
      </c>
      <c r="BL10" s="122" t="str">
        <f ca="1">空き状況確認テーブル!BL10</f>
        <v>△</v>
      </c>
      <c r="BM10" s="122" t="str">
        <f ca="1">空き状況確認テーブル!BM10</f>
        <v>△</v>
      </c>
      <c r="BN10" s="122" t="str">
        <f ca="1">空き状況確認テーブル!BN10</f>
        <v>△</v>
      </c>
      <c r="BO10" s="122" t="str">
        <f ca="1">空き状況確認テーブル!BO10</f>
        <v>△</v>
      </c>
      <c r="BP10" s="216" t="str">
        <f ca="1">IF(COUNTIF(空き状況確認テーブル!BP10:BR10,"×")&lt;&gt;0,"×",IF(COUNTIF(空き状況確認テーブル!BP10:BR10,"△")&lt;&gt;0,"△",IF(COUNTIF(空き状況確認テーブル!BP10:BR10,"△")&lt;&gt;0,"△","〇")))</f>
        <v>△</v>
      </c>
      <c r="BQ10" s="217"/>
      <c r="BR10" s="218"/>
      <c r="BS10" s="219" t="str">
        <f ca="1">IF(COUNTIF(空き状況確認テーブル!BS10:BV10,"×")&lt;&gt;0,"×",IF(COUNTIF(空き状況確認テーブル!BS10:BV10,"△")&lt;&gt;0,"△",IF(COUNTIF(空き状況確認テーブル!BS10:BV10,"△")&lt;&gt;0,"△","〇")))</f>
        <v>△</v>
      </c>
      <c r="BT10" s="219"/>
      <c r="BU10" s="219"/>
      <c r="BV10" s="219"/>
      <c r="BW10" s="219" t="str">
        <f ca="1">IF(COUNTIF(空き状況確認テーブル!BW10:BZ10,"×")&lt;&gt;0,"×",IF(COUNTIF(空き状況確認テーブル!BW10:BZ10,"△")&lt;&gt;0,"△",IF(COUNTIF(空き状況確認テーブル!BW10:BZ10,"△")&lt;&gt;0,"△","〇")))</f>
        <v>△</v>
      </c>
      <c r="BX10" s="219"/>
      <c r="BY10" s="219"/>
      <c r="BZ10" s="219"/>
      <c r="CA10" s="219" t="str">
        <f ca="1">IF(COUNTIF(空き状況確認テーブル!CA10:CD10,"×")&lt;&gt;0,"×",IF(COUNTIF(空き状況確認テーブル!CA10:CD10,"△")&lt;&gt;0,"△",IF(COUNTIF(空き状況確認テーブル!CA10:CD10,"△")&lt;&gt;0,"△","〇")))</f>
        <v>△</v>
      </c>
      <c r="CB10" s="219"/>
      <c r="CC10" s="219"/>
      <c r="CD10" s="219"/>
      <c r="CE10" s="216" t="str">
        <f ca="1">IF(COUNTIF(空き状況確認テーブル!CE10:CG10,"×")&lt;&gt;0,"×",IF(COUNTIF(空き状況確認テーブル!CE10:CG10,"△")&lt;&gt;0,"△",IF(COUNTIF(空き状況確認テーブル!CE10:CG10,"△")&lt;&gt;0,"△","〇")))</f>
        <v>△</v>
      </c>
      <c r="CF10" s="217"/>
      <c r="CG10" s="220"/>
      <c r="CH10" s="187" t="str">
        <f ca="1">空き状況確認テーブル!CH10</f>
        <v>△</v>
      </c>
      <c r="CI10" s="122" t="str">
        <f ca="1">空き状況確認テーブル!CI10</f>
        <v>△</v>
      </c>
      <c r="CJ10" s="122" t="str">
        <f ca="1">空き状況確認テーブル!CJ10</f>
        <v>△</v>
      </c>
      <c r="CK10" s="122" t="str">
        <f ca="1">空き状況確認テーブル!CK10</f>
        <v>△</v>
      </c>
      <c r="CL10" s="122" t="str">
        <f ca="1">空き状況確認テーブル!CL10</f>
        <v>△</v>
      </c>
      <c r="CM10" s="122" t="str">
        <f ca="1">空き状況確認テーブル!CM10</f>
        <v>△</v>
      </c>
      <c r="CN10" s="216" t="str">
        <f ca="1">IF(COUNTIF(空き状況確認テーブル!CN10:CP10,"×")&lt;&gt;0,"×",IF(COUNTIF(空き状況確認テーブル!CN10:CP10,"△")&lt;&gt;0,"△",IF(COUNTIF(空き状況確認テーブル!CN10:CP10,"△")&lt;&gt;0,"△","〇")))</f>
        <v>△</v>
      </c>
      <c r="CO10" s="217"/>
      <c r="CP10" s="218"/>
      <c r="CQ10" s="219" t="str">
        <f ca="1">IF(COUNTIF(空き状況確認テーブル!CQ10:CT10,"×")&lt;&gt;0,"×",IF(COUNTIF(空き状況確認テーブル!CQ10:CT10,"△")&lt;&gt;0,"△",IF(COUNTIF(空き状況確認テーブル!CQ10:CT10,"△")&lt;&gt;0,"△","〇")))</f>
        <v>△</v>
      </c>
      <c r="CR10" s="219"/>
      <c r="CS10" s="219"/>
      <c r="CT10" s="219"/>
      <c r="CU10" s="219" t="str">
        <f ca="1">IF(COUNTIF(空き状況確認テーブル!CU10:CX10,"×")&lt;&gt;0,"×",IF(COUNTIF(空き状況確認テーブル!CU10:CX10,"△")&lt;&gt;0,"△",IF(COUNTIF(空き状況確認テーブル!CU10:CX10,"△")&lt;&gt;0,"△","〇")))</f>
        <v>△</v>
      </c>
      <c r="CV10" s="219"/>
      <c r="CW10" s="219"/>
      <c r="CX10" s="219"/>
      <c r="CY10" s="219" t="str">
        <f ca="1">IF(COUNTIF(空き状況確認テーブル!CY10:DB10,"×")&lt;&gt;0,"×",IF(COUNTIF(空き状況確認テーブル!CY10:DB10,"△")&lt;&gt;0,"△",IF(COUNTIF(空き状況確認テーブル!CY10:DB10,"△")&lt;&gt;0,"△","〇")))</f>
        <v>△</v>
      </c>
      <c r="CZ10" s="219"/>
      <c r="DA10" s="219"/>
      <c r="DB10" s="219"/>
      <c r="DC10" s="216" t="str">
        <f ca="1">IF(COUNTIF(空き状況確認テーブル!DC10:DE10,"×")&lt;&gt;0,"×",IF(COUNTIF(空き状況確認テーブル!DC10:DE10,"△")&lt;&gt;0,"△",IF(COUNTIF(空き状況確認テーブル!DC10:DE10,"△")&lt;&gt;0,"△","〇")))</f>
        <v>△</v>
      </c>
      <c r="DD10" s="217"/>
      <c r="DE10" s="220"/>
      <c r="DF10" s="121" t="str">
        <f ca="1">空き状況確認テーブル!DF10</f>
        <v>△</v>
      </c>
      <c r="DG10" s="122" t="str">
        <f ca="1">空き状況確認テーブル!DG10</f>
        <v>△</v>
      </c>
      <c r="DH10" s="122" t="str">
        <f ca="1">空き状況確認テーブル!DH10</f>
        <v>△</v>
      </c>
      <c r="DI10" s="122" t="str">
        <f ca="1">空き状況確認テーブル!DI10</f>
        <v>△</v>
      </c>
      <c r="DJ10" s="122" t="str">
        <f ca="1">空き状況確認テーブル!DJ10</f>
        <v>△</v>
      </c>
      <c r="DK10" s="122" t="str">
        <f ca="1">空き状況確認テーブル!DK10</f>
        <v>△</v>
      </c>
      <c r="DL10" s="216" t="str">
        <f ca="1">IF(COUNTIF(空き状況確認テーブル!DL10:DN10,"×")&lt;&gt;0,"×",IF(COUNTIF(空き状況確認テーブル!DL10:DN10,"△")&lt;&gt;0,"△",IF(COUNTIF(空き状況確認テーブル!DL10:DN10,"△")&lt;&gt;0,"△","〇")))</f>
        <v>△</v>
      </c>
      <c r="DM10" s="217"/>
      <c r="DN10" s="218"/>
      <c r="DO10" s="219" t="str">
        <f ca="1">IF(COUNTIF(空き状況確認テーブル!DO10:DR10,"×")&lt;&gt;0,"×",IF(COUNTIF(空き状況確認テーブル!DO10:DR10,"△")&lt;&gt;0,"△",IF(COUNTIF(空き状況確認テーブル!DO10:DR10,"△")&lt;&gt;0,"△","〇")))</f>
        <v>△</v>
      </c>
      <c r="DP10" s="219"/>
      <c r="DQ10" s="219"/>
      <c r="DR10" s="219"/>
      <c r="DS10" s="219" t="str">
        <f ca="1">IF(COUNTIF(空き状況確認テーブル!DS10:DV10,"×")&lt;&gt;0,"×",IF(COUNTIF(空き状況確認テーブル!DS10:DV10,"△")&lt;&gt;0,"△",IF(COUNTIF(空き状況確認テーブル!DS10:DV10,"△")&lt;&gt;0,"△","〇")))</f>
        <v>△</v>
      </c>
      <c r="DT10" s="219"/>
      <c r="DU10" s="219"/>
      <c r="DV10" s="219"/>
      <c r="DW10" s="219" t="str">
        <f ca="1">IF(COUNTIF(空き状況確認テーブル!DW10:DZ10,"×")&lt;&gt;0,"×",IF(COUNTIF(空き状況確認テーブル!DW10:DZ10,"△")&lt;&gt;0,"△",IF(COUNTIF(空き状況確認テーブル!DW10:DZ10,"△")&lt;&gt;0,"△","〇")))</f>
        <v>△</v>
      </c>
      <c r="DX10" s="219"/>
      <c r="DY10" s="219"/>
      <c r="DZ10" s="219"/>
      <c r="EA10" s="216" t="str">
        <f ca="1">IF(COUNTIF(空き状況確認テーブル!EA10:EC10,"×")&lt;&gt;0,"×",IF(COUNTIF(空き状況確認テーブル!EA10:EC10,"△")&lt;&gt;0,"△",IF(COUNTIF(空き状況確認テーブル!EA10:EC10,"△")&lt;&gt;0,"△","〇")))</f>
        <v>△</v>
      </c>
      <c r="EB10" s="217"/>
      <c r="EC10" s="220"/>
      <c r="ED10" s="121" t="str">
        <f ca="1">空き状況確認テーブル!ED10</f>
        <v>×</v>
      </c>
      <c r="EE10" s="122" t="str">
        <f ca="1">空き状況確認テーブル!EE10</f>
        <v>×</v>
      </c>
      <c r="EF10" s="122" t="str">
        <f ca="1">空き状況確認テーブル!EF10</f>
        <v>×</v>
      </c>
      <c r="EG10" s="122" t="str">
        <f ca="1">空き状況確認テーブル!EG10</f>
        <v>×</v>
      </c>
      <c r="EH10" s="122" t="str">
        <f ca="1">空き状況確認テーブル!EH10</f>
        <v>×</v>
      </c>
      <c r="EI10" s="122" t="str">
        <f ca="1">空き状況確認テーブル!EI10</f>
        <v>×</v>
      </c>
      <c r="EJ10" s="216" t="str">
        <f ca="1">IF(COUNTIF(空き状況確認テーブル!EJ10:EL10,"×")&lt;&gt;0,"×",IF(COUNTIF(空き状況確認テーブル!EJ10:EL10,"△")&lt;&gt;0,"△",IF(COUNTIF(空き状況確認テーブル!EJ10:EL10,"△")&lt;&gt;0,"△","〇")))</f>
        <v>×</v>
      </c>
      <c r="EK10" s="217"/>
      <c r="EL10" s="218"/>
      <c r="EM10" s="219" t="str">
        <f ca="1">IF(COUNTIF(空き状況確認テーブル!EM10:EP10,"×")&lt;&gt;0,"×",IF(COUNTIF(空き状況確認テーブル!EM10:EP10,"△")&lt;&gt;0,"△",IF(COUNTIF(空き状況確認テーブル!EM10:EP10,"△")&lt;&gt;0,"△","〇")))</f>
        <v>×</v>
      </c>
      <c r="EN10" s="219"/>
      <c r="EO10" s="219"/>
      <c r="EP10" s="219"/>
      <c r="EQ10" s="219" t="str">
        <f ca="1">IF(COUNTIF(空き状況確認テーブル!EQ10:ET10,"×")&lt;&gt;0,"×",IF(COUNTIF(空き状況確認テーブル!EQ10:ET10,"△")&lt;&gt;0,"△",IF(COUNTIF(空き状況確認テーブル!EQ10:ET10,"△")&lt;&gt;0,"△","〇")))</f>
        <v>×</v>
      </c>
      <c r="ER10" s="219"/>
      <c r="ES10" s="219"/>
      <c r="ET10" s="219"/>
      <c r="EU10" s="219" t="str">
        <f ca="1">IF(COUNTIF(空き状況確認テーブル!EU10:EX10,"×")&lt;&gt;0,"×",IF(COUNTIF(空き状況確認テーブル!EU10:EX10,"△")&lt;&gt;0,"△",IF(COUNTIF(空き状況確認テーブル!EU10:EX10,"△")&lt;&gt;0,"△","〇")))</f>
        <v>×</v>
      </c>
      <c r="EV10" s="219"/>
      <c r="EW10" s="219"/>
      <c r="EX10" s="219"/>
      <c r="EY10" s="216" t="str">
        <f ca="1">IF(COUNTIF(空き状況確認テーブル!EY10:FA10,"×")&lt;&gt;0,"×",IF(COUNTIF(空き状況確認テーブル!EY10:FA10,"△")&lt;&gt;0,"△",IF(COUNTIF(空き状況確認テーブル!EY10:FA10,"△")&lt;&gt;0,"△","〇")))</f>
        <v>×</v>
      </c>
      <c r="EZ10" s="217"/>
      <c r="FA10" s="220"/>
      <c r="FB10" s="121" t="str">
        <f ca="1">空き状況確認テーブル!FB10</f>
        <v>×</v>
      </c>
      <c r="FC10" s="122" t="str">
        <f ca="1">空き状況確認テーブル!FC10</f>
        <v>×</v>
      </c>
      <c r="FD10" s="122" t="str">
        <f ca="1">空き状況確認テーブル!FD10</f>
        <v>×</v>
      </c>
      <c r="FE10" s="122" t="str">
        <f ca="1">空き状況確認テーブル!FE10</f>
        <v>×</v>
      </c>
      <c r="FF10" s="122" t="str">
        <f ca="1">空き状況確認テーブル!FF10</f>
        <v>×</v>
      </c>
      <c r="FG10" s="122" t="str">
        <f ca="1">空き状況確認テーブル!FG10</f>
        <v>×</v>
      </c>
      <c r="FH10" s="216" t="str">
        <f ca="1">IF(COUNTIF(空き状況確認テーブル!FH10:FJ10,"×")&lt;&gt;0,"×",IF(COUNTIF(空き状況確認テーブル!FH10:FJ10,"△")&lt;&gt;0,"△",IF(COUNTIF(空き状況確認テーブル!FH10:FJ10,"△")&lt;&gt;0,"△","〇")))</f>
        <v>×</v>
      </c>
      <c r="FI10" s="217"/>
      <c r="FJ10" s="218"/>
      <c r="FK10" s="219" t="str">
        <f ca="1">IF(COUNTIF(空き状況確認テーブル!FK10:FN10,"×")&lt;&gt;0,"×",IF(COUNTIF(空き状況確認テーブル!FK10:FN10,"△")&lt;&gt;0,"△",IF(COUNTIF(空き状況確認テーブル!FK10:FN10,"△")&lt;&gt;0,"△","〇")))</f>
        <v>×</v>
      </c>
      <c r="FL10" s="219"/>
      <c r="FM10" s="219"/>
      <c r="FN10" s="219"/>
      <c r="FO10" s="219" t="str">
        <f ca="1">IF(COUNTIF(空き状況確認テーブル!FO10:FR10,"×")&lt;&gt;0,"×",IF(COUNTIF(空き状況確認テーブル!FO10:FR10,"△")&lt;&gt;0,"△",IF(COUNTIF(空き状況確認テーブル!FO10:FR10,"△")&lt;&gt;0,"△","〇")))</f>
        <v>×</v>
      </c>
      <c r="FP10" s="219"/>
      <c r="FQ10" s="219"/>
      <c r="FR10" s="219"/>
      <c r="FS10" s="219" t="str">
        <f ca="1">IF(COUNTIF(空き状況確認テーブル!FS10:FV10,"×")&lt;&gt;0,"×",IF(COUNTIF(空き状況確認テーブル!FS10:FV10,"△")&lt;&gt;0,"△",IF(COUNTIF(空き状況確認テーブル!FS10:FV10,"△")&lt;&gt;0,"△","〇")))</f>
        <v>×</v>
      </c>
      <c r="FT10" s="219"/>
      <c r="FU10" s="219"/>
      <c r="FV10" s="219"/>
      <c r="FW10" s="216" t="str">
        <f ca="1">IF(COUNTIF(空き状況確認テーブル!FW10:FY10,"×")&lt;&gt;0,"×",IF(COUNTIF(空き状況確認テーブル!FW10:FY10,"△")&lt;&gt;0,"△",IF(COUNTIF(空き状況確認テーブル!FW10:FY10,"△")&lt;&gt;0,"△","〇")))</f>
        <v>×</v>
      </c>
      <c r="FX10" s="217"/>
      <c r="FY10" s="220"/>
    </row>
    <row r="11" spans="1:181">
      <c r="A11" s="15" t="s">
        <v>122</v>
      </c>
      <c r="B11" s="34"/>
      <c r="C11" s="194"/>
      <c r="D11" s="11" t="s">
        <v>123</v>
      </c>
      <c r="E11" s="10"/>
      <c r="F11" s="11"/>
      <c r="G11" s="8"/>
      <c r="H11" s="10"/>
      <c r="I11" s="10"/>
      <c r="J11" s="10"/>
      <c r="K11" s="10"/>
      <c r="L11" s="10"/>
      <c r="M11" s="10"/>
      <c r="N11" s="124"/>
      <c r="O11" s="188"/>
      <c r="P11" s="188"/>
      <c r="Q11" s="188"/>
      <c r="R11" s="188"/>
      <c r="S11" s="188"/>
      <c r="T11" s="188"/>
      <c r="U11" s="188"/>
      <c r="V11" s="188"/>
      <c r="W11" s="125"/>
      <c r="X11" s="188"/>
      <c r="Y11" s="188"/>
      <c r="Z11" s="126"/>
      <c r="AA11" s="188"/>
      <c r="AB11" s="188"/>
      <c r="AC11" s="188"/>
      <c r="AD11" s="188"/>
      <c r="AE11" s="125"/>
      <c r="AF11" s="188"/>
      <c r="AG11" s="188"/>
      <c r="AH11" s="126"/>
      <c r="AI11" s="188"/>
      <c r="AJ11" s="188"/>
      <c r="AK11" s="190"/>
      <c r="AL11" s="124"/>
      <c r="AM11" s="188"/>
      <c r="AN11" s="188"/>
      <c r="AO11" s="188"/>
      <c r="AP11" s="188"/>
      <c r="AQ11" s="188"/>
      <c r="AR11" s="188"/>
      <c r="AS11" s="188"/>
      <c r="AT11" s="188"/>
      <c r="AU11" s="125"/>
      <c r="AV11" s="188"/>
      <c r="AW11" s="188"/>
      <c r="AX11" s="126"/>
      <c r="AY11" s="188"/>
      <c r="AZ11" s="188"/>
      <c r="BA11" s="188"/>
      <c r="BB11" s="188"/>
      <c r="BC11" s="125"/>
      <c r="BD11" s="188"/>
      <c r="BE11" s="188"/>
      <c r="BF11" s="126"/>
      <c r="BG11" s="188"/>
      <c r="BH11" s="188"/>
      <c r="BI11" s="190"/>
      <c r="BJ11" s="124"/>
      <c r="BK11" s="188"/>
      <c r="BL11" s="188"/>
      <c r="BM11" s="188"/>
      <c r="BN11" s="188"/>
      <c r="BO11" s="188"/>
      <c r="BP11" s="188"/>
      <c r="BQ11" s="188"/>
      <c r="BR11" s="188"/>
      <c r="BS11" s="125"/>
      <c r="BT11" s="188"/>
      <c r="BU11" s="188"/>
      <c r="BV11" s="126"/>
      <c r="BW11" s="188"/>
      <c r="BX11" s="188"/>
      <c r="BY11" s="188"/>
      <c r="BZ11" s="188"/>
      <c r="CA11" s="125"/>
      <c r="CB11" s="188"/>
      <c r="CC11" s="188"/>
      <c r="CD11" s="126"/>
      <c r="CE11" s="188"/>
      <c r="CF11" s="188"/>
      <c r="CG11" s="190"/>
      <c r="CH11" s="188"/>
      <c r="CI11" s="188"/>
      <c r="CJ11" s="188"/>
      <c r="CK11" s="188"/>
      <c r="CL11" s="188"/>
      <c r="CM11" s="188"/>
      <c r="CN11" s="188"/>
      <c r="CO11" s="188"/>
      <c r="CP11" s="188"/>
      <c r="CQ11" s="125"/>
      <c r="CR11" s="188"/>
      <c r="CS11" s="188"/>
      <c r="CT11" s="126"/>
      <c r="CU11" s="188"/>
      <c r="CV11" s="188"/>
      <c r="CW11" s="188"/>
      <c r="CX11" s="188"/>
      <c r="CY11" s="125"/>
      <c r="CZ11" s="188"/>
      <c r="DA11" s="188"/>
      <c r="DB11" s="126"/>
      <c r="DC11" s="188"/>
      <c r="DD11" s="188"/>
      <c r="DE11" s="190"/>
      <c r="DF11" s="124"/>
      <c r="DG11" s="188"/>
      <c r="DH11" s="188"/>
      <c r="DI11" s="188"/>
      <c r="DJ11" s="188"/>
      <c r="DK11" s="188"/>
      <c r="DL11" s="188"/>
      <c r="DM11" s="188"/>
      <c r="DN11" s="188"/>
      <c r="DO11" s="125"/>
      <c r="DP11" s="188"/>
      <c r="DQ11" s="188"/>
      <c r="DR11" s="126"/>
      <c r="DS11" s="188"/>
      <c r="DT11" s="188"/>
      <c r="DU11" s="188"/>
      <c r="DV11" s="188"/>
      <c r="DW11" s="125"/>
      <c r="DX11" s="188"/>
      <c r="DY11" s="188"/>
      <c r="DZ11" s="126"/>
      <c r="EA11" s="188"/>
      <c r="EB11" s="188"/>
      <c r="EC11" s="190"/>
      <c r="ED11" s="124"/>
      <c r="EE11" s="188"/>
      <c r="EF11" s="188"/>
      <c r="EG11" s="188"/>
      <c r="EH11" s="188"/>
      <c r="EI11" s="188"/>
      <c r="EJ11" s="188"/>
      <c r="EK11" s="188"/>
      <c r="EL11" s="188"/>
      <c r="EM11" s="125"/>
      <c r="EN11" s="188"/>
      <c r="EO11" s="188"/>
      <c r="EP11" s="126"/>
      <c r="EQ11" s="188"/>
      <c r="ER11" s="188"/>
      <c r="ES11" s="188"/>
      <c r="ET11" s="188"/>
      <c r="EU11" s="125"/>
      <c r="EV11" s="188"/>
      <c r="EW11" s="188"/>
      <c r="EX11" s="126"/>
      <c r="EY11" s="188"/>
      <c r="EZ11" s="188"/>
      <c r="FA11" s="190"/>
      <c r="FB11" s="124"/>
      <c r="FC11" s="188"/>
      <c r="FD11" s="188"/>
      <c r="FE11" s="188"/>
      <c r="FF11" s="188"/>
      <c r="FG11" s="188"/>
      <c r="FH11" s="188"/>
      <c r="FI11" s="188"/>
      <c r="FJ11" s="188"/>
      <c r="FK11" s="125"/>
      <c r="FL11" s="188"/>
      <c r="FM11" s="188"/>
      <c r="FN11" s="126"/>
      <c r="FO11" s="188"/>
      <c r="FP11" s="188"/>
      <c r="FQ11" s="188"/>
      <c r="FR11" s="188"/>
      <c r="FS11" s="125"/>
      <c r="FT11" s="188"/>
      <c r="FU11" s="188"/>
      <c r="FV11" s="126"/>
      <c r="FW11" s="188"/>
      <c r="FX11" s="188"/>
      <c r="FY11" s="190"/>
    </row>
    <row r="12" spans="1:181">
      <c r="A12" s="16"/>
      <c r="B12" s="173" t="s">
        <v>351</v>
      </c>
      <c r="C12" s="195"/>
      <c r="D12" s="11" t="s">
        <v>221</v>
      </c>
      <c r="E12" s="10" t="str">
        <f>INDEX(施設情報!$D$1:$D$1000,MATCH(D12,施設情報!$C$1:$C$1000,0))</f>
        <v>1</v>
      </c>
      <c r="F12" s="11"/>
      <c r="G12" s="8" t="str">
        <f t="shared" ref="G12:G30" si="8">$D12&amp;"-"&amp;$N$5</f>
        <v>003-46391</v>
      </c>
      <c r="H12" s="10" t="str">
        <f t="shared" ref="H12:H30" si="9">$D12&amp;"-"&amp;$AL$5</f>
        <v>003-46392</v>
      </c>
      <c r="I12" s="10" t="str">
        <f t="shared" ref="I12:I30" si="10">$D12&amp;"-"&amp;$BJ$5</f>
        <v>003-46393</v>
      </c>
      <c r="J12" s="10" t="str">
        <f t="shared" ref="J12:J30" si="11">$D12&amp;"-"&amp;$CH$5</f>
        <v>003-46394</v>
      </c>
      <c r="K12" s="10" t="str">
        <f t="shared" ref="K12:K30" si="12">$D12&amp;"-"&amp;$DF$5</f>
        <v>003-46395</v>
      </c>
      <c r="L12" s="10" t="str">
        <f t="shared" ref="L12:L30" si="13">$D12&amp;"-"&amp;$ED$5</f>
        <v>003-46396</v>
      </c>
      <c r="M12" s="10" t="str">
        <f t="shared" ref="M12:M30" si="14">$D12&amp;"-"&amp;$FB$5</f>
        <v>003-46397</v>
      </c>
      <c r="N12" s="121" t="str">
        <f ca="1">空き状況確認テーブル!N12</f>
        <v>△</v>
      </c>
      <c r="O12" s="122" t="str">
        <f ca="1">空き状況確認テーブル!O12</f>
        <v>△</v>
      </c>
      <c r="P12" s="122" t="str">
        <f ca="1">空き状況確認テーブル!P12</f>
        <v>△</v>
      </c>
      <c r="Q12" s="122" t="str">
        <f ca="1">空き状況確認テーブル!Q12</f>
        <v>△</v>
      </c>
      <c r="R12" s="122" t="str">
        <f ca="1">空き状況確認テーブル!R12</f>
        <v>△</v>
      </c>
      <c r="S12" s="122" t="str">
        <f ca="1">空き状況確認テーブル!S12</f>
        <v>△</v>
      </c>
      <c r="T12" s="122" t="str">
        <f ca="1">空き状況確認テーブル!T12</f>
        <v>△</v>
      </c>
      <c r="U12" s="122" t="str">
        <f ca="1">空き状況確認テーブル!U12</f>
        <v>△</v>
      </c>
      <c r="V12" s="122" t="str">
        <f ca="1">空き状況確認テーブル!V12</f>
        <v>△</v>
      </c>
      <c r="W12" s="122" t="str">
        <f ca="1">空き状況確認テーブル!W12</f>
        <v>〇</v>
      </c>
      <c r="X12" s="122" t="str">
        <f ca="1">空き状況確認テーブル!X12</f>
        <v>〇</v>
      </c>
      <c r="Y12" s="122" t="str">
        <f ca="1">空き状況確認テーブル!Y12</f>
        <v>〇</v>
      </c>
      <c r="Z12" s="122" t="str">
        <f ca="1">空き状況確認テーブル!Z12</f>
        <v>〇</v>
      </c>
      <c r="AA12" s="122" t="str">
        <f ca="1">空き状況確認テーブル!AA12</f>
        <v>〇</v>
      </c>
      <c r="AB12" s="122" t="str">
        <f ca="1">空き状況確認テーブル!AB12</f>
        <v>〇</v>
      </c>
      <c r="AC12" s="122" t="str">
        <f ca="1">空き状況確認テーブル!AC12</f>
        <v>〇</v>
      </c>
      <c r="AD12" s="122" t="str">
        <f ca="1">空き状況確認テーブル!AD12</f>
        <v>〇</v>
      </c>
      <c r="AE12" s="122" t="str">
        <f ca="1">空き状況確認テーブル!AE12</f>
        <v>△</v>
      </c>
      <c r="AF12" s="122" t="str">
        <f ca="1">空き状況確認テーブル!AF12</f>
        <v>△</v>
      </c>
      <c r="AG12" s="122" t="str">
        <f ca="1">空き状況確認テーブル!AG12</f>
        <v>△</v>
      </c>
      <c r="AH12" s="122" t="str">
        <f ca="1">空き状況確認テーブル!AH12</f>
        <v>△</v>
      </c>
      <c r="AI12" s="122" t="str">
        <f ca="1">空き状況確認テーブル!AI12</f>
        <v>△</v>
      </c>
      <c r="AJ12" s="122" t="str">
        <f ca="1">空き状況確認テーブル!AJ12</f>
        <v>△</v>
      </c>
      <c r="AK12" s="123" t="str">
        <f ca="1">空き状況確認テーブル!AK12</f>
        <v>△</v>
      </c>
      <c r="AL12" s="121" t="str">
        <f ca="1">空き状況確認テーブル!AL12</f>
        <v>△</v>
      </c>
      <c r="AM12" s="122" t="str">
        <f ca="1">空き状況確認テーブル!AM12</f>
        <v>△</v>
      </c>
      <c r="AN12" s="122" t="str">
        <f ca="1">空き状況確認テーブル!AN12</f>
        <v>△</v>
      </c>
      <c r="AO12" s="122" t="str">
        <f ca="1">空き状況確認テーブル!AO12</f>
        <v>△</v>
      </c>
      <c r="AP12" s="122" t="str">
        <f ca="1">空き状況確認テーブル!AP12</f>
        <v>△</v>
      </c>
      <c r="AQ12" s="122" t="str">
        <f ca="1">空き状況確認テーブル!AQ12</f>
        <v>△</v>
      </c>
      <c r="AR12" s="122" t="str">
        <f ca="1">空き状況確認テーブル!AR12</f>
        <v>△</v>
      </c>
      <c r="AS12" s="122" t="str">
        <f ca="1">空き状況確認テーブル!AS12</f>
        <v>△</v>
      </c>
      <c r="AT12" s="122" t="str">
        <f ca="1">空き状況確認テーブル!AT12</f>
        <v>△</v>
      </c>
      <c r="AU12" s="122" t="str">
        <f ca="1">空き状況確認テーブル!AU12</f>
        <v>〇</v>
      </c>
      <c r="AV12" s="122" t="str">
        <f ca="1">空き状況確認テーブル!AV12</f>
        <v>〇</v>
      </c>
      <c r="AW12" s="122" t="str">
        <f ca="1">空き状況確認テーブル!AW12</f>
        <v>〇</v>
      </c>
      <c r="AX12" s="122" t="str">
        <f ca="1">空き状況確認テーブル!AX12</f>
        <v>〇</v>
      </c>
      <c r="AY12" s="122" t="str">
        <f ca="1">空き状況確認テーブル!AY12</f>
        <v>〇</v>
      </c>
      <c r="AZ12" s="122" t="str">
        <f ca="1">空き状況確認テーブル!AZ12</f>
        <v>〇</v>
      </c>
      <c r="BA12" s="122" t="str">
        <f ca="1">空き状況確認テーブル!BA12</f>
        <v>〇</v>
      </c>
      <c r="BB12" s="122" t="str">
        <f ca="1">空き状況確認テーブル!BB12</f>
        <v>〇</v>
      </c>
      <c r="BC12" s="122" t="str">
        <f ca="1">空き状況確認テーブル!BC12</f>
        <v>△</v>
      </c>
      <c r="BD12" s="122" t="str">
        <f ca="1">空き状況確認テーブル!BD12</f>
        <v>△</v>
      </c>
      <c r="BE12" s="122" t="str">
        <f ca="1">空き状況確認テーブル!BE12</f>
        <v>△</v>
      </c>
      <c r="BF12" s="122" t="str">
        <f ca="1">空き状況確認テーブル!BF12</f>
        <v>△</v>
      </c>
      <c r="BG12" s="122" t="str">
        <f ca="1">空き状況確認テーブル!BG12</f>
        <v>△</v>
      </c>
      <c r="BH12" s="122" t="str">
        <f ca="1">空き状況確認テーブル!BH12</f>
        <v>△</v>
      </c>
      <c r="BI12" s="123" t="str">
        <f ca="1">空き状況確認テーブル!BI12</f>
        <v>△</v>
      </c>
      <c r="BJ12" s="121" t="str">
        <f ca="1">空き状況確認テーブル!BJ12</f>
        <v>△</v>
      </c>
      <c r="BK12" s="122" t="str">
        <f ca="1">空き状況確認テーブル!BK12</f>
        <v>△</v>
      </c>
      <c r="BL12" s="122" t="str">
        <f ca="1">空き状況確認テーブル!BL12</f>
        <v>△</v>
      </c>
      <c r="BM12" s="122" t="str">
        <f ca="1">空き状況確認テーブル!BM12</f>
        <v>△</v>
      </c>
      <c r="BN12" s="122" t="str">
        <f ca="1">空き状況確認テーブル!BN12</f>
        <v>△</v>
      </c>
      <c r="BO12" s="122" t="str">
        <f ca="1">空き状況確認テーブル!BO12</f>
        <v>△</v>
      </c>
      <c r="BP12" s="122" t="str">
        <f ca="1">空き状況確認テーブル!BP12</f>
        <v>△</v>
      </c>
      <c r="BQ12" s="122" t="str">
        <f ca="1">空き状況確認テーブル!BQ12</f>
        <v>△</v>
      </c>
      <c r="BR12" s="122" t="str">
        <f ca="1">空き状況確認テーブル!BR12</f>
        <v>△</v>
      </c>
      <c r="BS12" s="122" t="str">
        <f ca="1">空き状況確認テーブル!BS12</f>
        <v>〇</v>
      </c>
      <c r="BT12" s="122" t="str">
        <f ca="1">空き状況確認テーブル!BT12</f>
        <v>〇</v>
      </c>
      <c r="BU12" s="122" t="str">
        <f ca="1">空き状況確認テーブル!BU12</f>
        <v>〇</v>
      </c>
      <c r="BV12" s="122" t="str">
        <f ca="1">空き状況確認テーブル!BV12</f>
        <v>〇</v>
      </c>
      <c r="BW12" s="122" t="str">
        <f ca="1">空き状況確認テーブル!BW12</f>
        <v>〇</v>
      </c>
      <c r="BX12" s="122" t="str">
        <f ca="1">空き状況確認テーブル!BX12</f>
        <v>〇</v>
      </c>
      <c r="BY12" s="122" t="str">
        <f ca="1">空き状況確認テーブル!BY12</f>
        <v>〇</v>
      </c>
      <c r="BZ12" s="122" t="str">
        <f ca="1">空き状況確認テーブル!BZ12</f>
        <v>〇</v>
      </c>
      <c r="CA12" s="122" t="str">
        <f ca="1">空き状況確認テーブル!CA12</f>
        <v>△</v>
      </c>
      <c r="CB12" s="122" t="str">
        <f ca="1">空き状況確認テーブル!CB12</f>
        <v>△</v>
      </c>
      <c r="CC12" s="122" t="str">
        <f ca="1">空き状況確認テーブル!CC12</f>
        <v>△</v>
      </c>
      <c r="CD12" s="122" t="str">
        <f ca="1">空き状況確認テーブル!CD12</f>
        <v>△</v>
      </c>
      <c r="CE12" s="122" t="str">
        <f ca="1">空き状況確認テーブル!CE12</f>
        <v>△</v>
      </c>
      <c r="CF12" s="122" t="str">
        <f ca="1">空き状況確認テーブル!CF12</f>
        <v>△</v>
      </c>
      <c r="CG12" s="123" t="str">
        <f ca="1">空き状況確認テーブル!CG12</f>
        <v>△</v>
      </c>
      <c r="CH12" s="187" t="str">
        <f ca="1">空き状況確認テーブル!CH12</f>
        <v>△</v>
      </c>
      <c r="CI12" s="122" t="str">
        <f ca="1">空き状況確認テーブル!CI12</f>
        <v>△</v>
      </c>
      <c r="CJ12" s="122" t="str">
        <f ca="1">空き状況確認テーブル!CJ12</f>
        <v>△</v>
      </c>
      <c r="CK12" s="122" t="str">
        <f ca="1">空き状況確認テーブル!CK12</f>
        <v>△</v>
      </c>
      <c r="CL12" s="122" t="str">
        <f ca="1">空き状況確認テーブル!CL12</f>
        <v>△</v>
      </c>
      <c r="CM12" s="122" t="str">
        <f ca="1">空き状況確認テーブル!CM12</f>
        <v>△</v>
      </c>
      <c r="CN12" s="122" t="str">
        <f ca="1">空き状況確認テーブル!CN12</f>
        <v>△</v>
      </c>
      <c r="CO12" s="122" t="str">
        <f ca="1">空き状況確認テーブル!CO12</f>
        <v>△</v>
      </c>
      <c r="CP12" s="122" t="str">
        <f ca="1">空き状況確認テーブル!CP12</f>
        <v>△</v>
      </c>
      <c r="CQ12" s="122" t="str">
        <f ca="1">空き状況確認テーブル!CQ12</f>
        <v>〇</v>
      </c>
      <c r="CR12" s="122" t="str">
        <f ca="1">空き状況確認テーブル!CR12</f>
        <v>〇</v>
      </c>
      <c r="CS12" s="122" t="str">
        <f ca="1">空き状況確認テーブル!CS12</f>
        <v>〇</v>
      </c>
      <c r="CT12" s="122" t="str">
        <f ca="1">空き状況確認テーブル!CT12</f>
        <v>〇</v>
      </c>
      <c r="CU12" s="122" t="str">
        <f ca="1">空き状況確認テーブル!CU12</f>
        <v>〇</v>
      </c>
      <c r="CV12" s="122" t="str">
        <f ca="1">空き状況確認テーブル!CV12</f>
        <v>〇</v>
      </c>
      <c r="CW12" s="122" t="str">
        <f ca="1">空き状況確認テーブル!CW12</f>
        <v>〇</v>
      </c>
      <c r="CX12" s="122" t="str">
        <f ca="1">空き状況確認テーブル!CX12</f>
        <v>〇</v>
      </c>
      <c r="CY12" s="122" t="str">
        <f ca="1">空き状況確認テーブル!CY12</f>
        <v>△</v>
      </c>
      <c r="CZ12" s="122" t="str">
        <f ca="1">空き状況確認テーブル!CZ12</f>
        <v>△</v>
      </c>
      <c r="DA12" s="122" t="str">
        <f ca="1">空き状況確認テーブル!DA12</f>
        <v>△</v>
      </c>
      <c r="DB12" s="122" t="str">
        <f ca="1">空き状況確認テーブル!DB12</f>
        <v>△</v>
      </c>
      <c r="DC12" s="122" t="str">
        <f ca="1">空き状況確認テーブル!DC12</f>
        <v>△</v>
      </c>
      <c r="DD12" s="122" t="str">
        <f ca="1">空き状況確認テーブル!DD12</f>
        <v>△</v>
      </c>
      <c r="DE12" s="123" t="str">
        <f ca="1">空き状況確認テーブル!DE12</f>
        <v>△</v>
      </c>
      <c r="DF12" s="121" t="str">
        <f ca="1">空き状況確認テーブル!DF12</f>
        <v>△</v>
      </c>
      <c r="DG12" s="122" t="str">
        <f ca="1">空き状況確認テーブル!DG12</f>
        <v>△</v>
      </c>
      <c r="DH12" s="122" t="str">
        <f ca="1">空き状況確認テーブル!DH12</f>
        <v>△</v>
      </c>
      <c r="DI12" s="122" t="str">
        <f ca="1">空き状況確認テーブル!DI12</f>
        <v>△</v>
      </c>
      <c r="DJ12" s="122" t="str">
        <f ca="1">空き状況確認テーブル!DJ12</f>
        <v>△</v>
      </c>
      <c r="DK12" s="122" t="str">
        <f ca="1">空き状況確認テーブル!DK12</f>
        <v>△</v>
      </c>
      <c r="DL12" s="122" t="str">
        <f ca="1">空き状況確認テーブル!DL12</f>
        <v>△</v>
      </c>
      <c r="DM12" s="122" t="str">
        <f ca="1">空き状況確認テーブル!DM12</f>
        <v>△</v>
      </c>
      <c r="DN12" s="122" t="str">
        <f ca="1">空き状況確認テーブル!DN12</f>
        <v>△</v>
      </c>
      <c r="DO12" s="122" t="str">
        <f ca="1">空き状況確認テーブル!DO12</f>
        <v>〇</v>
      </c>
      <c r="DP12" s="122" t="str">
        <f ca="1">空き状況確認テーブル!DP12</f>
        <v>〇</v>
      </c>
      <c r="DQ12" s="122" t="str">
        <f ca="1">空き状況確認テーブル!DQ12</f>
        <v>〇</v>
      </c>
      <c r="DR12" s="122" t="str">
        <f ca="1">空き状況確認テーブル!DR12</f>
        <v>〇</v>
      </c>
      <c r="DS12" s="122" t="str">
        <f ca="1">空き状況確認テーブル!DS12</f>
        <v>〇</v>
      </c>
      <c r="DT12" s="122" t="str">
        <f ca="1">空き状況確認テーブル!DT12</f>
        <v>〇</v>
      </c>
      <c r="DU12" s="122" t="str">
        <f ca="1">空き状況確認テーブル!DU12</f>
        <v>〇</v>
      </c>
      <c r="DV12" s="122" t="str">
        <f ca="1">空き状況確認テーブル!DV12</f>
        <v>〇</v>
      </c>
      <c r="DW12" s="122" t="str">
        <f ca="1">空き状況確認テーブル!DW12</f>
        <v>△</v>
      </c>
      <c r="DX12" s="122" t="str">
        <f ca="1">空き状況確認テーブル!DX12</f>
        <v>△</v>
      </c>
      <c r="DY12" s="122" t="str">
        <f ca="1">空き状況確認テーブル!DY12</f>
        <v>△</v>
      </c>
      <c r="DZ12" s="122" t="str">
        <f ca="1">空き状況確認テーブル!DZ12</f>
        <v>△</v>
      </c>
      <c r="EA12" s="122" t="str">
        <f ca="1">空き状況確認テーブル!EA12</f>
        <v>△</v>
      </c>
      <c r="EB12" s="122" t="str">
        <f ca="1">空き状況確認テーブル!EB12</f>
        <v>△</v>
      </c>
      <c r="EC12" s="123" t="str">
        <f ca="1">空き状況確認テーブル!EC12</f>
        <v>△</v>
      </c>
      <c r="ED12" s="121" t="str">
        <f ca="1">空き状況確認テーブル!ED12</f>
        <v>×</v>
      </c>
      <c r="EE12" s="122" t="str">
        <f ca="1">空き状況確認テーブル!EE12</f>
        <v>×</v>
      </c>
      <c r="EF12" s="122" t="str">
        <f ca="1">空き状況確認テーブル!EF12</f>
        <v>×</v>
      </c>
      <c r="EG12" s="122" t="str">
        <f ca="1">空き状況確認テーブル!EG12</f>
        <v>×</v>
      </c>
      <c r="EH12" s="122" t="str">
        <f ca="1">空き状況確認テーブル!EH12</f>
        <v>×</v>
      </c>
      <c r="EI12" s="122" t="str">
        <f ca="1">空き状況確認テーブル!EI12</f>
        <v>×</v>
      </c>
      <c r="EJ12" s="122" t="str">
        <f ca="1">空き状況確認テーブル!EJ12</f>
        <v>×</v>
      </c>
      <c r="EK12" s="122" t="str">
        <f ca="1">空き状況確認テーブル!EK12</f>
        <v>×</v>
      </c>
      <c r="EL12" s="122" t="str">
        <f ca="1">空き状況確認テーブル!EL12</f>
        <v>×</v>
      </c>
      <c r="EM12" s="122" t="str">
        <f ca="1">空き状況確認テーブル!EM12</f>
        <v>×</v>
      </c>
      <c r="EN12" s="122" t="str">
        <f ca="1">空き状況確認テーブル!EN12</f>
        <v>×</v>
      </c>
      <c r="EO12" s="122" t="str">
        <f ca="1">空き状況確認テーブル!EO12</f>
        <v>×</v>
      </c>
      <c r="EP12" s="122" t="str">
        <f ca="1">空き状況確認テーブル!EP12</f>
        <v>×</v>
      </c>
      <c r="EQ12" s="122" t="str">
        <f ca="1">空き状況確認テーブル!EQ12</f>
        <v>×</v>
      </c>
      <c r="ER12" s="122" t="str">
        <f ca="1">空き状況確認テーブル!ER12</f>
        <v>×</v>
      </c>
      <c r="ES12" s="122" t="str">
        <f ca="1">空き状況確認テーブル!ES12</f>
        <v>×</v>
      </c>
      <c r="ET12" s="122" t="str">
        <f ca="1">空き状況確認テーブル!ET12</f>
        <v>×</v>
      </c>
      <c r="EU12" s="122" t="str">
        <f ca="1">空き状況確認テーブル!EU12</f>
        <v>×</v>
      </c>
      <c r="EV12" s="122" t="str">
        <f ca="1">空き状況確認テーブル!EV12</f>
        <v>×</v>
      </c>
      <c r="EW12" s="122" t="str">
        <f ca="1">空き状況確認テーブル!EW12</f>
        <v>×</v>
      </c>
      <c r="EX12" s="122" t="str">
        <f ca="1">空き状況確認テーブル!EX12</f>
        <v>×</v>
      </c>
      <c r="EY12" s="122" t="str">
        <f ca="1">空き状況確認テーブル!EY12</f>
        <v>×</v>
      </c>
      <c r="EZ12" s="122" t="str">
        <f ca="1">空き状況確認テーブル!EZ12</f>
        <v>×</v>
      </c>
      <c r="FA12" s="123" t="str">
        <f ca="1">空き状況確認テーブル!FA12</f>
        <v>×</v>
      </c>
      <c r="FB12" s="121" t="str">
        <f ca="1">空き状況確認テーブル!FB12</f>
        <v>×</v>
      </c>
      <c r="FC12" s="122" t="str">
        <f ca="1">空き状況確認テーブル!FC12</f>
        <v>×</v>
      </c>
      <c r="FD12" s="122" t="str">
        <f ca="1">空き状況確認テーブル!FD12</f>
        <v>×</v>
      </c>
      <c r="FE12" s="122" t="str">
        <f ca="1">空き状況確認テーブル!FE12</f>
        <v>×</v>
      </c>
      <c r="FF12" s="122" t="str">
        <f ca="1">空き状況確認テーブル!FF12</f>
        <v>×</v>
      </c>
      <c r="FG12" s="122" t="str">
        <f ca="1">空き状況確認テーブル!FG12</f>
        <v>×</v>
      </c>
      <c r="FH12" s="122" t="str">
        <f ca="1">空き状況確認テーブル!FH12</f>
        <v>×</v>
      </c>
      <c r="FI12" s="122" t="str">
        <f ca="1">空き状況確認テーブル!FI12</f>
        <v>×</v>
      </c>
      <c r="FJ12" s="122" t="str">
        <f ca="1">空き状況確認テーブル!FJ12</f>
        <v>×</v>
      </c>
      <c r="FK12" s="122" t="str">
        <f ca="1">空き状況確認テーブル!FK12</f>
        <v>×</v>
      </c>
      <c r="FL12" s="122" t="str">
        <f ca="1">空き状況確認テーブル!FL12</f>
        <v>×</v>
      </c>
      <c r="FM12" s="122" t="str">
        <f ca="1">空き状況確認テーブル!FM12</f>
        <v>×</v>
      </c>
      <c r="FN12" s="122" t="str">
        <f ca="1">空き状況確認テーブル!FN12</f>
        <v>×</v>
      </c>
      <c r="FO12" s="122" t="str">
        <f ca="1">空き状況確認テーブル!FO12</f>
        <v>×</v>
      </c>
      <c r="FP12" s="122" t="str">
        <f ca="1">空き状況確認テーブル!FP12</f>
        <v>×</v>
      </c>
      <c r="FQ12" s="122" t="str">
        <f ca="1">空き状況確認テーブル!FQ12</f>
        <v>×</v>
      </c>
      <c r="FR12" s="122" t="str">
        <f ca="1">空き状況確認テーブル!FR12</f>
        <v>×</v>
      </c>
      <c r="FS12" s="122" t="str">
        <f ca="1">空き状況確認テーブル!FS12</f>
        <v>×</v>
      </c>
      <c r="FT12" s="122" t="str">
        <f ca="1">空き状況確認テーブル!FT12</f>
        <v>×</v>
      </c>
      <c r="FU12" s="122" t="str">
        <f ca="1">空き状況確認テーブル!FU12</f>
        <v>×</v>
      </c>
      <c r="FV12" s="122" t="str">
        <f ca="1">空き状況確認テーブル!FV12</f>
        <v>×</v>
      </c>
      <c r="FW12" s="122" t="str">
        <f ca="1">空き状況確認テーブル!FW12</f>
        <v>×</v>
      </c>
      <c r="FX12" s="122" t="str">
        <f ca="1">空き状況確認テーブル!FX12</f>
        <v>×</v>
      </c>
      <c r="FY12" s="123" t="str">
        <f ca="1">空き状況確認テーブル!FY12</f>
        <v>×</v>
      </c>
    </row>
    <row r="13" spans="1:181">
      <c r="A13" s="16"/>
      <c r="B13" s="174" t="s">
        <v>365</v>
      </c>
      <c r="C13" s="195" t="s">
        <v>409</v>
      </c>
      <c r="D13" s="11" t="s">
        <v>154</v>
      </c>
      <c r="E13" s="10" t="str">
        <f>INDEX(施設情報!$D$1:$D$1000,MATCH(D13,施設情報!$C$1:$C$1000,0))</f>
        <v>1</v>
      </c>
      <c r="F13" s="11" t="s">
        <v>275</v>
      </c>
      <c r="G13" s="8" t="str">
        <f t="shared" si="8"/>
        <v>004-46391</v>
      </c>
      <c r="H13" s="10" t="str">
        <f t="shared" si="9"/>
        <v>004-46392</v>
      </c>
      <c r="I13" s="10" t="str">
        <f t="shared" si="10"/>
        <v>004-46393</v>
      </c>
      <c r="J13" s="10" t="str">
        <f t="shared" si="11"/>
        <v>004-46394</v>
      </c>
      <c r="K13" s="10" t="str">
        <f t="shared" si="12"/>
        <v>004-46395</v>
      </c>
      <c r="L13" s="10" t="str">
        <f t="shared" si="13"/>
        <v>004-46396</v>
      </c>
      <c r="M13" s="10" t="str">
        <f t="shared" si="14"/>
        <v>004-46397</v>
      </c>
      <c r="N13" s="121" t="str">
        <f ca="1">空き状況確認テーブル!N13</f>
        <v>△</v>
      </c>
      <c r="O13" s="122" t="str">
        <f ca="1">空き状況確認テーブル!O13</f>
        <v>△</v>
      </c>
      <c r="P13" s="122" t="str">
        <f ca="1">空き状況確認テーブル!P13</f>
        <v>△</v>
      </c>
      <c r="Q13" s="122" t="str">
        <f ca="1">空き状況確認テーブル!Q13</f>
        <v>△</v>
      </c>
      <c r="R13" s="122" t="str">
        <f ca="1">空き状況確認テーブル!R13</f>
        <v>△</v>
      </c>
      <c r="S13" s="122" t="str">
        <f ca="1">空き状況確認テーブル!S13</f>
        <v>△</v>
      </c>
      <c r="T13" s="216" t="str">
        <f ca="1">IF(COUNTIF(空き状況確認テーブル!T13:V13,"×")&lt;&gt;0,"×",IF(COUNTIF(空き状況確認テーブル!T13:V13,"△")&lt;&gt;0,"△",IF(COUNTIF(空き状況確認テーブル!T13:V13,"△")&lt;&gt;0,"△","〇")))</f>
        <v>△</v>
      </c>
      <c r="U13" s="217"/>
      <c r="V13" s="218"/>
      <c r="W13" s="219" t="str">
        <f ca="1">IF(COUNTIF(空き状況確認テーブル!W13:Z13,"×")&lt;&gt;0,"×",IF(COUNTIF(空き状況確認テーブル!W13:Z13,"△")&lt;&gt;0,"△",IF(COUNTIF(空き状況確認テーブル!W13:Z13,"△")&lt;&gt;0,"△","〇")))</f>
        <v>〇</v>
      </c>
      <c r="X13" s="219"/>
      <c r="Y13" s="219"/>
      <c r="Z13" s="219"/>
      <c r="AA13" s="219" t="str">
        <f ca="1">IF(COUNTIF(空き状況確認テーブル!AA13:AD13,"×")&lt;&gt;0,"×",IF(COUNTIF(空き状況確認テーブル!AA13:AD13,"△")&lt;&gt;0,"△",IF(COUNTIF(空き状況確認テーブル!AA13:AD13,"△")&lt;&gt;0,"△","〇")))</f>
        <v>〇</v>
      </c>
      <c r="AB13" s="219"/>
      <c r="AC13" s="219"/>
      <c r="AD13" s="219"/>
      <c r="AE13" s="219" t="str">
        <f ca="1">IF(COUNTIF(空き状況確認テーブル!AE13:AH13,"×")&lt;&gt;0,"×",IF(COUNTIF(空き状況確認テーブル!AE13:AH13,"△")&lt;&gt;0,"△",IF(COUNTIF(空き状況確認テーブル!AE13:AH13,"△")&lt;&gt;0,"△","〇")))</f>
        <v>△</v>
      </c>
      <c r="AF13" s="219"/>
      <c r="AG13" s="219"/>
      <c r="AH13" s="219"/>
      <c r="AI13" s="216" t="str">
        <f ca="1">IF(COUNTIF(空き状況確認テーブル!AI13:AK13,"×")&lt;&gt;0,"×",IF(COUNTIF(空き状況確認テーブル!AI13:AK13,"△")&lt;&gt;0,"△",IF(COUNTIF(空き状況確認テーブル!AI13:AK13,"△")&lt;&gt;0,"△","〇")))</f>
        <v>△</v>
      </c>
      <c r="AJ13" s="217"/>
      <c r="AK13" s="220"/>
      <c r="AL13" s="121" t="str">
        <f ca="1">空き状況確認テーブル!AL13</f>
        <v>△</v>
      </c>
      <c r="AM13" s="122" t="str">
        <f ca="1">空き状況確認テーブル!AM13</f>
        <v>△</v>
      </c>
      <c r="AN13" s="122" t="str">
        <f ca="1">空き状況確認テーブル!AN13</f>
        <v>△</v>
      </c>
      <c r="AO13" s="122" t="str">
        <f ca="1">空き状況確認テーブル!AO13</f>
        <v>△</v>
      </c>
      <c r="AP13" s="122" t="str">
        <f ca="1">空き状況確認テーブル!AP13</f>
        <v>△</v>
      </c>
      <c r="AQ13" s="122" t="str">
        <f ca="1">空き状況確認テーブル!AQ13</f>
        <v>△</v>
      </c>
      <c r="AR13" s="216" t="str">
        <f ca="1">IF(COUNTIF(空き状況確認テーブル!AR13:AT13,"×")&lt;&gt;0,"×",IF(COUNTIF(空き状況確認テーブル!AR13:AT13,"△")&lt;&gt;0,"△",IF(COUNTIF(空き状況確認テーブル!AR13:AT13,"△")&lt;&gt;0,"△","〇")))</f>
        <v>△</v>
      </c>
      <c r="AS13" s="217"/>
      <c r="AT13" s="218"/>
      <c r="AU13" s="219" t="str">
        <f ca="1">IF(COUNTIF(空き状況確認テーブル!AU13:AX13,"×")&lt;&gt;0,"×",IF(COUNTIF(空き状況確認テーブル!AU13:AX13,"△")&lt;&gt;0,"△",IF(COUNTIF(空き状況確認テーブル!AU13:AX13,"△")&lt;&gt;0,"△","〇")))</f>
        <v>〇</v>
      </c>
      <c r="AV13" s="219"/>
      <c r="AW13" s="219"/>
      <c r="AX13" s="219"/>
      <c r="AY13" s="219" t="str">
        <f ca="1">IF(COUNTIF(空き状況確認テーブル!AY13:BB13,"×")&lt;&gt;0,"×",IF(COUNTIF(空き状況確認テーブル!AY13:BB13,"△")&lt;&gt;0,"△",IF(COUNTIF(空き状況確認テーブル!AY13:BB13,"△")&lt;&gt;0,"△","〇")))</f>
        <v>〇</v>
      </c>
      <c r="AZ13" s="219"/>
      <c r="BA13" s="219"/>
      <c r="BB13" s="219"/>
      <c r="BC13" s="219" t="str">
        <f ca="1">IF(COUNTIF(空き状況確認テーブル!BC13:BF13,"×")&lt;&gt;0,"×",IF(COUNTIF(空き状況確認テーブル!BC13:BF13,"△")&lt;&gt;0,"△",IF(COUNTIF(空き状況確認テーブル!BC13:BF13,"△")&lt;&gt;0,"△","〇")))</f>
        <v>△</v>
      </c>
      <c r="BD13" s="219"/>
      <c r="BE13" s="219"/>
      <c r="BF13" s="219"/>
      <c r="BG13" s="216" t="str">
        <f ca="1">IF(COUNTIF(空き状況確認テーブル!BG13:BI13,"×")&lt;&gt;0,"×",IF(COUNTIF(空き状況確認テーブル!BG13:BI13,"△")&lt;&gt;0,"△",IF(COUNTIF(空き状況確認テーブル!BG13:BI13,"△")&lt;&gt;0,"△","〇")))</f>
        <v>△</v>
      </c>
      <c r="BH13" s="217"/>
      <c r="BI13" s="220"/>
      <c r="BJ13" s="121" t="str">
        <f ca="1">空き状況確認テーブル!BJ13</f>
        <v>△</v>
      </c>
      <c r="BK13" s="122" t="str">
        <f ca="1">空き状況確認テーブル!BK13</f>
        <v>△</v>
      </c>
      <c r="BL13" s="122" t="str">
        <f ca="1">空き状況確認テーブル!BL13</f>
        <v>△</v>
      </c>
      <c r="BM13" s="122" t="str">
        <f ca="1">空き状況確認テーブル!BM13</f>
        <v>△</v>
      </c>
      <c r="BN13" s="122" t="str">
        <f ca="1">空き状況確認テーブル!BN13</f>
        <v>△</v>
      </c>
      <c r="BO13" s="122" t="str">
        <f ca="1">空き状況確認テーブル!BO13</f>
        <v>△</v>
      </c>
      <c r="BP13" s="216" t="str">
        <f ca="1">IF(COUNTIF(空き状況確認テーブル!BP13:BR13,"×")&lt;&gt;0,"×",IF(COUNTIF(空き状況確認テーブル!BP13:BR13,"△")&lt;&gt;0,"△",IF(COUNTIF(空き状況確認テーブル!BP13:BR13,"△")&lt;&gt;0,"△","〇")))</f>
        <v>△</v>
      </c>
      <c r="BQ13" s="217"/>
      <c r="BR13" s="218"/>
      <c r="BS13" s="219" t="str">
        <f ca="1">IF(COUNTIF(空き状況確認テーブル!BS13:BV13,"×")&lt;&gt;0,"×",IF(COUNTIF(空き状況確認テーブル!BS13:BV13,"△")&lt;&gt;0,"△",IF(COUNTIF(空き状況確認テーブル!BS13:BV13,"△")&lt;&gt;0,"△","〇")))</f>
        <v>〇</v>
      </c>
      <c r="BT13" s="219"/>
      <c r="BU13" s="219"/>
      <c r="BV13" s="219"/>
      <c r="BW13" s="219" t="str">
        <f ca="1">IF(COUNTIF(空き状況確認テーブル!BW13:BZ13,"×")&lt;&gt;0,"×",IF(COUNTIF(空き状況確認テーブル!BW13:BZ13,"△")&lt;&gt;0,"△",IF(COUNTIF(空き状況確認テーブル!BW13:BZ13,"△")&lt;&gt;0,"△","〇")))</f>
        <v>〇</v>
      </c>
      <c r="BX13" s="219"/>
      <c r="BY13" s="219"/>
      <c r="BZ13" s="219"/>
      <c r="CA13" s="219" t="str">
        <f ca="1">IF(COUNTIF(空き状況確認テーブル!CA13:CD13,"×")&lt;&gt;0,"×",IF(COUNTIF(空き状況確認テーブル!CA13:CD13,"△")&lt;&gt;0,"△",IF(COUNTIF(空き状況確認テーブル!CA13:CD13,"△")&lt;&gt;0,"△","〇")))</f>
        <v>△</v>
      </c>
      <c r="CB13" s="219"/>
      <c r="CC13" s="219"/>
      <c r="CD13" s="219"/>
      <c r="CE13" s="216" t="str">
        <f ca="1">IF(COUNTIF(空き状況確認テーブル!CE13:CG13,"×")&lt;&gt;0,"×",IF(COUNTIF(空き状況確認テーブル!CE13:CG13,"△")&lt;&gt;0,"△",IF(COUNTIF(空き状況確認テーブル!CE13:CG13,"△")&lt;&gt;0,"△","〇")))</f>
        <v>△</v>
      </c>
      <c r="CF13" s="217"/>
      <c r="CG13" s="220"/>
      <c r="CH13" s="187" t="str">
        <f ca="1">空き状況確認テーブル!CH13</f>
        <v>△</v>
      </c>
      <c r="CI13" s="122" t="str">
        <f ca="1">空き状況確認テーブル!CI13</f>
        <v>△</v>
      </c>
      <c r="CJ13" s="122" t="str">
        <f ca="1">空き状況確認テーブル!CJ13</f>
        <v>△</v>
      </c>
      <c r="CK13" s="122" t="str">
        <f ca="1">空き状況確認テーブル!CK13</f>
        <v>△</v>
      </c>
      <c r="CL13" s="122" t="str">
        <f ca="1">空き状況確認テーブル!CL13</f>
        <v>△</v>
      </c>
      <c r="CM13" s="122" t="str">
        <f ca="1">空き状況確認テーブル!CM13</f>
        <v>△</v>
      </c>
      <c r="CN13" s="216" t="str">
        <f ca="1">IF(COUNTIF(空き状況確認テーブル!CN13:CP13,"×")&lt;&gt;0,"×",IF(COUNTIF(空き状況確認テーブル!CN13:CP13,"△")&lt;&gt;0,"△",IF(COUNTIF(空き状況確認テーブル!CN13:CP13,"△")&lt;&gt;0,"△","〇")))</f>
        <v>△</v>
      </c>
      <c r="CO13" s="217"/>
      <c r="CP13" s="218"/>
      <c r="CQ13" s="219" t="str">
        <f ca="1">IF(COUNTIF(空き状況確認テーブル!CQ13:CT13,"×")&lt;&gt;0,"×",IF(COUNTIF(空き状況確認テーブル!CQ13:CT13,"△")&lt;&gt;0,"△",IF(COUNTIF(空き状況確認テーブル!CQ13:CT13,"△")&lt;&gt;0,"△","〇")))</f>
        <v>〇</v>
      </c>
      <c r="CR13" s="219"/>
      <c r="CS13" s="219"/>
      <c r="CT13" s="219"/>
      <c r="CU13" s="219" t="str">
        <f ca="1">IF(COUNTIF(空き状況確認テーブル!CU13:CX13,"×")&lt;&gt;0,"×",IF(COUNTIF(空き状況確認テーブル!CU13:CX13,"△")&lt;&gt;0,"△",IF(COUNTIF(空き状況確認テーブル!CU13:CX13,"△")&lt;&gt;0,"△","〇")))</f>
        <v>〇</v>
      </c>
      <c r="CV13" s="219"/>
      <c r="CW13" s="219"/>
      <c r="CX13" s="219"/>
      <c r="CY13" s="219" t="str">
        <f ca="1">IF(COUNTIF(空き状況確認テーブル!CY13:DB13,"×")&lt;&gt;0,"×",IF(COUNTIF(空き状況確認テーブル!CY13:DB13,"△")&lt;&gt;0,"△",IF(COUNTIF(空き状況確認テーブル!CY13:DB13,"△")&lt;&gt;0,"△","〇")))</f>
        <v>△</v>
      </c>
      <c r="CZ13" s="219"/>
      <c r="DA13" s="219"/>
      <c r="DB13" s="219"/>
      <c r="DC13" s="216" t="str">
        <f ca="1">IF(COUNTIF(空き状況確認テーブル!DC13:DE13,"×")&lt;&gt;0,"×",IF(COUNTIF(空き状況確認テーブル!DC13:DE13,"△")&lt;&gt;0,"△",IF(COUNTIF(空き状況確認テーブル!DC13:DE13,"△")&lt;&gt;0,"△","〇")))</f>
        <v>△</v>
      </c>
      <c r="DD13" s="217"/>
      <c r="DE13" s="220"/>
      <c r="DF13" s="121" t="str">
        <f ca="1">空き状況確認テーブル!DF13</f>
        <v>△</v>
      </c>
      <c r="DG13" s="122" t="str">
        <f ca="1">空き状況確認テーブル!DG13</f>
        <v>△</v>
      </c>
      <c r="DH13" s="122" t="str">
        <f ca="1">空き状況確認テーブル!DH13</f>
        <v>△</v>
      </c>
      <c r="DI13" s="122" t="str">
        <f ca="1">空き状況確認テーブル!DI13</f>
        <v>△</v>
      </c>
      <c r="DJ13" s="122" t="str">
        <f ca="1">空き状況確認テーブル!DJ13</f>
        <v>△</v>
      </c>
      <c r="DK13" s="122" t="str">
        <f ca="1">空き状況確認テーブル!DK13</f>
        <v>△</v>
      </c>
      <c r="DL13" s="216" t="str">
        <f ca="1">IF(COUNTIF(空き状況確認テーブル!DL13:DN13,"×")&lt;&gt;0,"×",IF(COUNTIF(空き状況確認テーブル!DL13:DN13,"△")&lt;&gt;0,"△",IF(COUNTIF(空き状況確認テーブル!DL13:DN13,"△")&lt;&gt;0,"△","〇")))</f>
        <v>△</v>
      </c>
      <c r="DM13" s="217"/>
      <c r="DN13" s="218"/>
      <c r="DO13" s="219" t="str">
        <f ca="1">IF(COUNTIF(空き状況確認テーブル!DO13:DR13,"×")&lt;&gt;0,"×",IF(COUNTIF(空き状況確認テーブル!DO13:DR13,"△")&lt;&gt;0,"△",IF(COUNTIF(空き状況確認テーブル!DO13:DR13,"△")&lt;&gt;0,"△","〇")))</f>
        <v>〇</v>
      </c>
      <c r="DP13" s="219"/>
      <c r="DQ13" s="219"/>
      <c r="DR13" s="219"/>
      <c r="DS13" s="219" t="str">
        <f ca="1">IF(COUNTIF(空き状況確認テーブル!DS13:DV13,"×")&lt;&gt;0,"×",IF(COUNTIF(空き状況確認テーブル!DS13:DV13,"△")&lt;&gt;0,"△",IF(COUNTIF(空き状況確認テーブル!DS13:DV13,"△")&lt;&gt;0,"△","〇")))</f>
        <v>〇</v>
      </c>
      <c r="DT13" s="219"/>
      <c r="DU13" s="219"/>
      <c r="DV13" s="219"/>
      <c r="DW13" s="219" t="str">
        <f ca="1">IF(COUNTIF(空き状況確認テーブル!DW13:DZ13,"×")&lt;&gt;0,"×",IF(COUNTIF(空き状況確認テーブル!DW13:DZ13,"△")&lt;&gt;0,"△",IF(COUNTIF(空き状況確認テーブル!DW13:DZ13,"△")&lt;&gt;0,"△","〇")))</f>
        <v>△</v>
      </c>
      <c r="DX13" s="219"/>
      <c r="DY13" s="219"/>
      <c r="DZ13" s="219"/>
      <c r="EA13" s="216" t="str">
        <f ca="1">IF(COUNTIF(空き状況確認テーブル!EA13:EC13,"×")&lt;&gt;0,"×",IF(COUNTIF(空き状況確認テーブル!EA13:EC13,"△")&lt;&gt;0,"△",IF(COUNTIF(空き状況確認テーブル!EA13:EC13,"△")&lt;&gt;0,"△","〇")))</f>
        <v>△</v>
      </c>
      <c r="EB13" s="217"/>
      <c r="EC13" s="220"/>
      <c r="ED13" s="121" t="str">
        <f ca="1">空き状況確認テーブル!ED13</f>
        <v>×</v>
      </c>
      <c r="EE13" s="122" t="str">
        <f ca="1">空き状況確認テーブル!EE13</f>
        <v>×</v>
      </c>
      <c r="EF13" s="122" t="str">
        <f ca="1">空き状況確認テーブル!EF13</f>
        <v>×</v>
      </c>
      <c r="EG13" s="122" t="str">
        <f ca="1">空き状況確認テーブル!EG13</f>
        <v>×</v>
      </c>
      <c r="EH13" s="122" t="str">
        <f ca="1">空き状況確認テーブル!EH13</f>
        <v>×</v>
      </c>
      <c r="EI13" s="122" t="str">
        <f ca="1">空き状況確認テーブル!EI13</f>
        <v>×</v>
      </c>
      <c r="EJ13" s="216" t="str">
        <f ca="1">IF(COUNTIF(空き状況確認テーブル!EJ13:EL13,"×")&lt;&gt;0,"×",IF(COUNTIF(空き状況確認テーブル!EJ13:EL13,"△")&lt;&gt;0,"△",IF(COUNTIF(空き状況確認テーブル!EJ13:EL13,"△")&lt;&gt;0,"△","〇")))</f>
        <v>×</v>
      </c>
      <c r="EK13" s="217"/>
      <c r="EL13" s="218"/>
      <c r="EM13" s="219" t="str">
        <f ca="1">IF(COUNTIF(空き状況確認テーブル!EM13:EP13,"×")&lt;&gt;0,"×",IF(COUNTIF(空き状況確認テーブル!EM13:EP13,"△")&lt;&gt;0,"△",IF(COUNTIF(空き状況確認テーブル!EM13:EP13,"△")&lt;&gt;0,"△","〇")))</f>
        <v>×</v>
      </c>
      <c r="EN13" s="219"/>
      <c r="EO13" s="219"/>
      <c r="EP13" s="219"/>
      <c r="EQ13" s="219" t="str">
        <f ca="1">IF(COUNTIF(空き状況確認テーブル!EQ13:ET13,"×")&lt;&gt;0,"×",IF(COUNTIF(空き状況確認テーブル!EQ13:ET13,"△")&lt;&gt;0,"△",IF(COUNTIF(空き状況確認テーブル!EQ13:ET13,"△")&lt;&gt;0,"△","〇")))</f>
        <v>×</v>
      </c>
      <c r="ER13" s="219"/>
      <c r="ES13" s="219"/>
      <c r="ET13" s="219"/>
      <c r="EU13" s="219" t="str">
        <f ca="1">IF(COUNTIF(空き状況確認テーブル!EU13:EX13,"×")&lt;&gt;0,"×",IF(COUNTIF(空き状況確認テーブル!EU13:EX13,"△")&lt;&gt;0,"△",IF(COUNTIF(空き状況確認テーブル!EU13:EX13,"△")&lt;&gt;0,"△","〇")))</f>
        <v>×</v>
      </c>
      <c r="EV13" s="219"/>
      <c r="EW13" s="219"/>
      <c r="EX13" s="219"/>
      <c r="EY13" s="216" t="str">
        <f ca="1">IF(COUNTIF(空き状況確認テーブル!EY13:FA13,"×")&lt;&gt;0,"×",IF(COUNTIF(空き状況確認テーブル!EY13:FA13,"△")&lt;&gt;0,"△",IF(COUNTIF(空き状況確認テーブル!EY13:FA13,"△")&lt;&gt;0,"△","〇")))</f>
        <v>×</v>
      </c>
      <c r="EZ13" s="217"/>
      <c r="FA13" s="220"/>
      <c r="FB13" s="121" t="str">
        <f ca="1">空き状況確認テーブル!FB13</f>
        <v>×</v>
      </c>
      <c r="FC13" s="122" t="str">
        <f ca="1">空き状況確認テーブル!FC13</f>
        <v>×</v>
      </c>
      <c r="FD13" s="122" t="str">
        <f ca="1">空き状況確認テーブル!FD13</f>
        <v>×</v>
      </c>
      <c r="FE13" s="122" t="str">
        <f ca="1">空き状況確認テーブル!FE13</f>
        <v>×</v>
      </c>
      <c r="FF13" s="122" t="str">
        <f ca="1">空き状況確認テーブル!FF13</f>
        <v>×</v>
      </c>
      <c r="FG13" s="122" t="str">
        <f ca="1">空き状況確認テーブル!FG13</f>
        <v>×</v>
      </c>
      <c r="FH13" s="216" t="str">
        <f ca="1">IF(COUNTIF(空き状況確認テーブル!FH13:FJ13,"×")&lt;&gt;0,"×",IF(COUNTIF(空き状況確認テーブル!FH13:FJ13,"△")&lt;&gt;0,"△",IF(COUNTIF(空き状況確認テーブル!FH13:FJ13,"△")&lt;&gt;0,"△","〇")))</f>
        <v>×</v>
      </c>
      <c r="FI13" s="217"/>
      <c r="FJ13" s="218"/>
      <c r="FK13" s="219" t="str">
        <f ca="1">IF(COUNTIF(空き状況確認テーブル!FK13:FN13,"×")&lt;&gt;0,"×",IF(COUNTIF(空き状況確認テーブル!FK13:FN13,"△")&lt;&gt;0,"△",IF(COUNTIF(空き状況確認テーブル!FK13:FN13,"△")&lt;&gt;0,"△","〇")))</f>
        <v>×</v>
      </c>
      <c r="FL13" s="219"/>
      <c r="FM13" s="219"/>
      <c r="FN13" s="219"/>
      <c r="FO13" s="219" t="str">
        <f ca="1">IF(COUNTIF(空き状況確認テーブル!FO13:FR13,"×")&lt;&gt;0,"×",IF(COUNTIF(空き状況確認テーブル!FO13:FR13,"△")&lt;&gt;0,"△",IF(COUNTIF(空き状況確認テーブル!FO13:FR13,"△")&lt;&gt;0,"△","〇")))</f>
        <v>×</v>
      </c>
      <c r="FP13" s="219"/>
      <c r="FQ13" s="219"/>
      <c r="FR13" s="219"/>
      <c r="FS13" s="219" t="str">
        <f ca="1">IF(COUNTIF(空き状況確認テーブル!FS13:FV13,"×")&lt;&gt;0,"×",IF(COUNTIF(空き状況確認テーブル!FS13:FV13,"△")&lt;&gt;0,"△",IF(COUNTIF(空き状況確認テーブル!FS13:FV13,"△")&lt;&gt;0,"△","〇")))</f>
        <v>×</v>
      </c>
      <c r="FT13" s="219"/>
      <c r="FU13" s="219"/>
      <c r="FV13" s="219"/>
      <c r="FW13" s="216" t="str">
        <f ca="1">IF(COUNTIF(空き状況確認テーブル!FW13:FY13,"×")&lt;&gt;0,"×",IF(COUNTIF(空き状況確認テーブル!FW13:FY13,"△")&lt;&gt;0,"△",IF(COUNTIF(空き状況確認テーブル!FW13:FY13,"△")&lt;&gt;0,"△","〇")))</f>
        <v>×</v>
      </c>
      <c r="FX13" s="217"/>
      <c r="FY13" s="220"/>
    </row>
    <row r="14" spans="1:181">
      <c r="A14" s="16"/>
      <c r="B14" s="165" t="s">
        <v>352</v>
      </c>
      <c r="C14" s="195" t="s">
        <v>447</v>
      </c>
      <c r="D14" s="11" t="s">
        <v>155</v>
      </c>
      <c r="E14" s="10" t="str">
        <f>INDEX(施設情報!$D$1:$D$1000,MATCH(D14,施設情報!$C$1:$C$1000,0))</f>
        <v>1</v>
      </c>
      <c r="F14" s="11"/>
      <c r="G14" s="8" t="str">
        <f t="shared" si="8"/>
        <v>005-46391</v>
      </c>
      <c r="H14" s="10" t="str">
        <f t="shared" si="9"/>
        <v>005-46392</v>
      </c>
      <c r="I14" s="10" t="str">
        <f t="shared" si="10"/>
        <v>005-46393</v>
      </c>
      <c r="J14" s="10" t="str">
        <f t="shared" si="11"/>
        <v>005-46394</v>
      </c>
      <c r="K14" s="10" t="str">
        <f t="shared" si="12"/>
        <v>005-46395</v>
      </c>
      <c r="L14" s="10" t="str">
        <f t="shared" si="13"/>
        <v>005-46396</v>
      </c>
      <c r="M14" s="10" t="str">
        <f t="shared" si="14"/>
        <v>005-46397</v>
      </c>
      <c r="N14" s="121" t="str">
        <f ca="1">空き状況確認テーブル!N14</f>
        <v>△</v>
      </c>
      <c r="O14" s="122" t="str">
        <f ca="1">空き状況確認テーブル!O14</f>
        <v>△</v>
      </c>
      <c r="P14" s="122" t="str">
        <f ca="1">空き状況確認テーブル!P14</f>
        <v>△</v>
      </c>
      <c r="Q14" s="122" t="str">
        <f ca="1">空き状況確認テーブル!Q14</f>
        <v>△</v>
      </c>
      <c r="R14" s="122" t="str">
        <f ca="1">空き状況確認テーブル!R14</f>
        <v>△</v>
      </c>
      <c r="S14" s="122" t="str">
        <f ca="1">空き状況確認テーブル!S14</f>
        <v>△</v>
      </c>
      <c r="T14" s="216" t="str">
        <f ca="1">IF(COUNTIF(空き状況確認テーブル!T14:V14,"×")&lt;&gt;0,"×",IF(COUNTIF(空き状況確認テーブル!T14:V14,"△")&lt;&gt;0,"△",IF(COUNTIF(空き状況確認テーブル!T14:V14,"△")&lt;&gt;0,"△","〇")))</f>
        <v>△</v>
      </c>
      <c r="U14" s="217"/>
      <c r="V14" s="218"/>
      <c r="W14" s="219" t="str">
        <f ca="1">IF(COUNTIF(空き状況確認テーブル!W14:Z14,"×")&lt;&gt;0,"×",IF(COUNTIF(空き状況確認テーブル!W14:Z14,"△")&lt;&gt;0,"△",IF(COUNTIF(空き状況確認テーブル!W14:Z14,"△")&lt;&gt;0,"△","〇")))</f>
        <v>〇</v>
      </c>
      <c r="X14" s="219"/>
      <c r="Y14" s="219"/>
      <c r="Z14" s="219"/>
      <c r="AA14" s="219" t="str">
        <f ca="1">IF(COUNTIF(空き状況確認テーブル!AA14:AD14,"×")&lt;&gt;0,"×",IF(COUNTIF(空き状況確認テーブル!AA14:AD14,"△")&lt;&gt;0,"△",IF(COUNTIF(空き状況確認テーブル!AA14:AD14,"△")&lt;&gt;0,"△","〇")))</f>
        <v>〇</v>
      </c>
      <c r="AB14" s="219"/>
      <c r="AC14" s="219"/>
      <c r="AD14" s="219"/>
      <c r="AE14" s="219" t="str">
        <f ca="1">IF(COUNTIF(空き状況確認テーブル!AE14:AH14,"×")&lt;&gt;0,"×",IF(COUNTIF(空き状況確認テーブル!AE14:AH14,"△")&lt;&gt;0,"△",IF(COUNTIF(空き状況確認テーブル!AE14:AH14,"△")&lt;&gt;0,"△","〇")))</f>
        <v>△</v>
      </c>
      <c r="AF14" s="219"/>
      <c r="AG14" s="219"/>
      <c r="AH14" s="219"/>
      <c r="AI14" s="216" t="str">
        <f ca="1">IF(COUNTIF(空き状況確認テーブル!AI14:AK14,"×")&lt;&gt;0,"×",IF(COUNTIF(空き状況確認テーブル!AI14:AK14,"△")&lt;&gt;0,"△",IF(COUNTIF(空き状況確認テーブル!AI14:AK14,"△")&lt;&gt;0,"△","〇")))</f>
        <v>△</v>
      </c>
      <c r="AJ14" s="217"/>
      <c r="AK14" s="220"/>
      <c r="AL14" s="121" t="str">
        <f ca="1">空き状況確認テーブル!AL14</f>
        <v>△</v>
      </c>
      <c r="AM14" s="122" t="str">
        <f ca="1">空き状況確認テーブル!AM14</f>
        <v>△</v>
      </c>
      <c r="AN14" s="122" t="str">
        <f ca="1">空き状況確認テーブル!AN14</f>
        <v>△</v>
      </c>
      <c r="AO14" s="122" t="str">
        <f ca="1">空き状況確認テーブル!AO14</f>
        <v>△</v>
      </c>
      <c r="AP14" s="122" t="str">
        <f ca="1">空き状況確認テーブル!AP14</f>
        <v>△</v>
      </c>
      <c r="AQ14" s="122" t="str">
        <f ca="1">空き状況確認テーブル!AQ14</f>
        <v>△</v>
      </c>
      <c r="AR14" s="216" t="str">
        <f ca="1">IF(COUNTIF(空き状況確認テーブル!AR14:AT14,"×")&lt;&gt;0,"×",IF(COUNTIF(空き状況確認テーブル!AR14:AT14,"△")&lt;&gt;0,"△",IF(COUNTIF(空き状況確認テーブル!AR14:AT14,"△")&lt;&gt;0,"△","〇")))</f>
        <v>△</v>
      </c>
      <c r="AS14" s="217"/>
      <c r="AT14" s="218"/>
      <c r="AU14" s="219" t="str">
        <f ca="1">IF(COUNTIF(空き状況確認テーブル!AU14:AX14,"×")&lt;&gt;0,"×",IF(COUNTIF(空き状況確認テーブル!AU14:AX14,"△")&lt;&gt;0,"△",IF(COUNTIF(空き状況確認テーブル!AU14:AX14,"△")&lt;&gt;0,"△","〇")))</f>
        <v>〇</v>
      </c>
      <c r="AV14" s="219"/>
      <c r="AW14" s="219"/>
      <c r="AX14" s="219"/>
      <c r="AY14" s="219" t="str">
        <f ca="1">IF(COUNTIF(空き状況確認テーブル!AY14:BB14,"×")&lt;&gt;0,"×",IF(COUNTIF(空き状況確認テーブル!AY14:BB14,"△")&lt;&gt;0,"△",IF(COUNTIF(空き状況確認テーブル!AY14:BB14,"△")&lt;&gt;0,"△","〇")))</f>
        <v>〇</v>
      </c>
      <c r="AZ14" s="219"/>
      <c r="BA14" s="219"/>
      <c r="BB14" s="219"/>
      <c r="BC14" s="219" t="str">
        <f ca="1">IF(COUNTIF(空き状況確認テーブル!BC14:BF14,"×")&lt;&gt;0,"×",IF(COUNTIF(空き状況確認テーブル!BC14:BF14,"△")&lt;&gt;0,"△",IF(COUNTIF(空き状況確認テーブル!BC14:BF14,"△")&lt;&gt;0,"△","〇")))</f>
        <v>△</v>
      </c>
      <c r="BD14" s="219"/>
      <c r="BE14" s="219"/>
      <c r="BF14" s="219"/>
      <c r="BG14" s="216" t="str">
        <f ca="1">IF(COUNTIF(空き状況確認テーブル!BG14:BI14,"×")&lt;&gt;0,"×",IF(COUNTIF(空き状況確認テーブル!BG14:BI14,"△")&lt;&gt;0,"△",IF(COUNTIF(空き状況確認テーブル!BG14:BI14,"△")&lt;&gt;0,"△","〇")))</f>
        <v>△</v>
      </c>
      <c r="BH14" s="217"/>
      <c r="BI14" s="220"/>
      <c r="BJ14" s="121" t="str">
        <f ca="1">空き状況確認テーブル!BJ14</f>
        <v>△</v>
      </c>
      <c r="BK14" s="122" t="str">
        <f ca="1">空き状況確認テーブル!BK14</f>
        <v>△</v>
      </c>
      <c r="BL14" s="122" t="str">
        <f ca="1">空き状況確認テーブル!BL14</f>
        <v>△</v>
      </c>
      <c r="BM14" s="122" t="str">
        <f ca="1">空き状況確認テーブル!BM14</f>
        <v>△</v>
      </c>
      <c r="BN14" s="122" t="str">
        <f ca="1">空き状況確認テーブル!BN14</f>
        <v>△</v>
      </c>
      <c r="BO14" s="122" t="str">
        <f ca="1">空き状況確認テーブル!BO14</f>
        <v>△</v>
      </c>
      <c r="BP14" s="216" t="str">
        <f ca="1">IF(COUNTIF(空き状況確認テーブル!BP14:BR14,"×")&lt;&gt;0,"×",IF(COUNTIF(空き状況確認テーブル!BP14:BR14,"△")&lt;&gt;0,"△",IF(COUNTIF(空き状況確認テーブル!BP14:BR14,"△")&lt;&gt;0,"△","〇")))</f>
        <v>△</v>
      </c>
      <c r="BQ14" s="217"/>
      <c r="BR14" s="218"/>
      <c r="BS14" s="219" t="str">
        <f ca="1">IF(COUNTIF(空き状況確認テーブル!BS14:BV14,"×")&lt;&gt;0,"×",IF(COUNTIF(空き状況確認テーブル!BS14:BV14,"△")&lt;&gt;0,"△",IF(COUNTIF(空き状況確認テーブル!BS14:BV14,"△")&lt;&gt;0,"△","〇")))</f>
        <v>〇</v>
      </c>
      <c r="BT14" s="219"/>
      <c r="BU14" s="219"/>
      <c r="BV14" s="219"/>
      <c r="BW14" s="219" t="str">
        <f ca="1">IF(COUNTIF(空き状況確認テーブル!BW14:BZ14,"×")&lt;&gt;0,"×",IF(COUNTIF(空き状況確認テーブル!BW14:BZ14,"△")&lt;&gt;0,"△",IF(COUNTIF(空き状況確認テーブル!BW14:BZ14,"△")&lt;&gt;0,"△","〇")))</f>
        <v>〇</v>
      </c>
      <c r="BX14" s="219"/>
      <c r="BY14" s="219"/>
      <c r="BZ14" s="219"/>
      <c r="CA14" s="219" t="str">
        <f ca="1">IF(COUNTIF(空き状況確認テーブル!CA14:CD14,"×")&lt;&gt;0,"×",IF(COUNTIF(空き状況確認テーブル!CA14:CD14,"△")&lt;&gt;0,"△",IF(COUNTIF(空き状況確認テーブル!CA14:CD14,"△")&lt;&gt;0,"△","〇")))</f>
        <v>△</v>
      </c>
      <c r="CB14" s="219"/>
      <c r="CC14" s="219"/>
      <c r="CD14" s="219"/>
      <c r="CE14" s="216" t="str">
        <f ca="1">IF(COUNTIF(空き状況確認テーブル!CE14:CG14,"×")&lt;&gt;0,"×",IF(COUNTIF(空き状況確認テーブル!CE14:CG14,"△")&lt;&gt;0,"△",IF(COUNTIF(空き状況確認テーブル!CE14:CG14,"△")&lt;&gt;0,"△","〇")))</f>
        <v>△</v>
      </c>
      <c r="CF14" s="217"/>
      <c r="CG14" s="220"/>
      <c r="CH14" s="187" t="str">
        <f ca="1">空き状況確認テーブル!CH14</f>
        <v>△</v>
      </c>
      <c r="CI14" s="122" t="str">
        <f ca="1">空き状況確認テーブル!CI14</f>
        <v>△</v>
      </c>
      <c r="CJ14" s="122" t="str">
        <f ca="1">空き状況確認テーブル!CJ14</f>
        <v>△</v>
      </c>
      <c r="CK14" s="122" t="str">
        <f ca="1">空き状況確認テーブル!CK14</f>
        <v>△</v>
      </c>
      <c r="CL14" s="122" t="str">
        <f ca="1">空き状況確認テーブル!CL14</f>
        <v>△</v>
      </c>
      <c r="CM14" s="122" t="str">
        <f ca="1">空き状況確認テーブル!CM14</f>
        <v>△</v>
      </c>
      <c r="CN14" s="216" t="str">
        <f ca="1">IF(COUNTIF(空き状況確認テーブル!CN14:CP14,"×")&lt;&gt;0,"×",IF(COUNTIF(空き状況確認テーブル!CN14:CP14,"△")&lt;&gt;0,"△",IF(COUNTIF(空き状況確認テーブル!CN14:CP14,"△")&lt;&gt;0,"△","〇")))</f>
        <v>△</v>
      </c>
      <c r="CO14" s="217"/>
      <c r="CP14" s="218"/>
      <c r="CQ14" s="219" t="str">
        <f ca="1">IF(COUNTIF(空き状況確認テーブル!CQ14:CT14,"×")&lt;&gt;0,"×",IF(COUNTIF(空き状況確認テーブル!CQ14:CT14,"△")&lt;&gt;0,"△",IF(COUNTIF(空き状況確認テーブル!CQ14:CT14,"△")&lt;&gt;0,"△","〇")))</f>
        <v>〇</v>
      </c>
      <c r="CR14" s="219"/>
      <c r="CS14" s="219"/>
      <c r="CT14" s="219"/>
      <c r="CU14" s="219" t="str">
        <f ca="1">IF(COUNTIF(空き状況確認テーブル!CU14:CX14,"×")&lt;&gt;0,"×",IF(COUNTIF(空き状況確認テーブル!CU14:CX14,"△")&lt;&gt;0,"△",IF(COUNTIF(空き状況確認テーブル!CU14:CX14,"△")&lt;&gt;0,"△","〇")))</f>
        <v>〇</v>
      </c>
      <c r="CV14" s="219"/>
      <c r="CW14" s="219"/>
      <c r="CX14" s="219"/>
      <c r="CY14" s="219" t="str">
        <f ca="1">IF(COUNTIF(空き状況確認テーブル!CY14:DB14,"×")&lt;&gt;0,"×",IF(COUNTIF(空き状況確認テーブル!CY14:DB14,"△")&lt;&gt;0,"△",IF(COUNTIF(空き状況確認テーブル!CY14:DB14,"△")&lt;&gt;0,"△","〇")))</f>
        <v>△</v>
      </c>
      <c r="CZ14" s="219"/>
      <c r="DA14" s="219"/>
      <c r="DB14" s="219"/>
      <c r="DC14" s="216" t="str">
        <f ca="1">IF(COUNTIF(空き状況確認テーブル!DC14:DE14,"×")&lt;&gt;0,"×",IF(COUNTIF(空き状況確認テーブル!DC14:DE14,"△")&lt;&gt;0,"△",IF(COUNTIF(空き状況確認テーブル!DC14:DE14,"△")&lt;&gt;0,"△","〇")))</f>
        <v>△</v>
      </c>
      <c r="DD14" s="217"/>
      <c r="DE14" s="220"/>
      <c r="DF14" s="121" t="str">
        <f ca="1">空き状況確認テーブル!DF14</f>
        <v>△</v>
      </c>
      <c r="DG14" s="122" t="str">
        <f ca="1">空き状況確認テーブル!DG14</f>
        <v>△</v>
      </c>
      <c r="DH14" s="122" t="str">
        <f ca="1">空き状況確認テーブル!DH14</f>
        <v>△</v>
      </c>
      <c r="DI14" s="122" t="str">
        <f ca="1">空き状況確認テーブル!DI14</f>
        <v>△</v>
      </c>
      <c r="DJ14" s="122" t="str">
        <f ca="1">空き状況確認テーブル!DJ14</f>
        <v>△</v>
      </c>
      <c r="DK14" s="122" t="str">
        <f ca="1">空き状況確認テーブル!DK14</f>
        <v>△</v>
      </c>
      <c r="DL14" s="216" t="str">
        <f ca="1">IF(COUNTIF(空き状況確認テーブル!DL14:DN14,"×")&lt;&gt;0,"×",IF(COUNTIF(空き状況確認テーブル!DL14:DN14,"△")&lt;&gt;0,"△",IF(COUNTIF(空き状況確認テーブル!DL14:DN14,"△")&lt;&gt;0,"△","〇")))</f>
        <v>△</v>
      </c>
      <c r="DM14" s="217"/>
      <c r="DN14" s="218"/>
      <c r="DO14" s="219" t="str">
        <f ca="1">IF(COUNTIF(空き状況確認テーブル!DO14:DR14,"×")&lt;&gt;0,"×",IF(COUNTIF(空き状況確認テーブル!DO14:DR14,"△")&lt;&gt;0,"△",IF(COUNTIF(空き状況確認テーブル!DO14:DR14,"△")&lt;&gt;0,"△","〇")))</f>
        <v>〇</v>
      </c>
      <c r="DP14" s="219"/>
      <c r="DQ14" s="219"/>
      <c r="DR14" s="219"/>
      <c r="DS14" s="219" t="str">
        <f ca="1">IF(COUNTIF(空き状況確認テーブル!DS14:DV14,"×")&lt;&gt;0,"×",IF(COUNTIF(空き状況確認テーブル!DS14:DV14,"△")&lt;&gt;0,"△",IF(COUNTIF(空き状況確認テーブル!DS14:DV14,"△")&lt;&gt;0,"△","〇")))</f>
        <v>〇</v>
      </c>
      <c r="DT14" s="219"/>
      <c r="DU14" s="219"/>
      <c r="DV14" s="219"/>
      <c r="DW14" s="219" t="str">
        <f ca="1">IF(COUNTIF(空き状況確認テーブル!DW14:DZ14,"×")&lt;&gt;0,"×",IF(COUNTIF(空き状況確認テーブル!DW14:DZ14,"△")&lt;&gt;0,"△",IF(COUNTIF(空き状況確認テーブル!DW14:DZ14,"△")&lt;&gt;0,"△","〇")))</f>
        <v>△</v>
      </c>
      <c r="DX14" s="219"/>
      <c r="DY14" s="219"/>
      <c r="DZ14" s="219"/>
      <c r="EA14" s="216" t="str">
        <f ca="1">IF(COUNTIF(空き状況確認テーブル!EA14:EC14,"×")&lt;&gt;0,"×",IF(COUNTIF(空き状況確認テーブル!EA14:EC14,"△")&lt;&gt;0,"△",IF(COUNTIF(空き状況確認テーブル!EA14:EC14,"△")&lt;&gt;0,"△","〇")))</f>
        <v>△</v>
      </c>
      <c r="EB14" s="217"/>
      <c r="EC14" s="220"/>
      <c r="ED14" s="121" t="str">
        <f ca="1">空き状況確認テーブル!ED14</f>
        <v>×</v>
      </c>
      <c r="EE14" s="122" t="str">
        <f ca="1">空き状況確認テーブル!EE14</f>
        <v>×</v>
      </c>
      <c r="EF14" s="122" t="str">
        <f ca="1">空き状況確認テーブル!EF14</f>
        <v>×</v>
      </c>
      <c r="EG14" s="122" t="str">
        <f ca="1">空き状況確認テーブル!EG14</f>
        <v>×</v>
      </c>
      <c r="EH14" s="122" t="str">
        <f ca="1">空き状況確認テーブル!EH14</f>
        <v>×</v>
      </c>
      <c r="EI14" s="122" t="str">
        <f ca="1">空き状況確認テーブル!EI14</f>
        <v>×</v>
      </c>
      <c r="EJ14" s="216" t="str">
        <f ca="1">IF(COUNTIF(空き状況確認テーブル!EJ14:EL14,"×")&lt;&gt;0,"×",IF(COUNTIF(空き状況確認テーブル!EJ14:EL14,"△")&lt;&gt;0,"△",IF(COUNTIF(空き状況確認テーブル!EJ14:EL14,"△")&lt;&gt;0,"△","〇")))</f>
        <v>×</v>
      </c>
      <c r="EK14" s="217"/>
      <c r="EL14" s="218"/>
      <c r="EM14" s="219" t="str">
        <f ca="1">IF(COUNTIF(空き状況確認テーブル!EM14:EP14,"×")&lt;&gt;0,"×",IF(COUNTIF(空き状況確認テーブル!EM14:EP14,"△")&lt;&gt;0,"△",IF(COUNTIF(空き状況確認テーブル!EM14:EP14,"△")&lt;&gt;0,"△","〇")))</f>
        <v>×</v>
      </c>
      <c r="EN14" s="219"/>
      <c r="EO14" s="219"/>
      <c r="EP14" s="219"/>
      <c r="EQ14" s="219" t="str">
        <f ca="1">IF(COUNTIF(空き状況確認テーブル!EQ14:ET14,"×")&lt;&gt;0,"×",IF(COUNTIF(空き状況確認テーブル!EQ14:ET14,"△")&lt;&gt;0,"△",IF(COUNTIF(空き状況確認テーブル!EQ14:ET14,"△")&lt;&gt;0,"△","〇")))</f>
        <v>×</v>
      </c>
      <c r="ER14" s="219"/>
      <c r="ES14" s="219"/>
      <c r="ET14" s="219"/>
      <c r="EU14" s="219" t="str">
        <f ca="1">IF(COUNTIF(空き状況確認テーブル!EU14:EX14,"×")&lt;&gt;0,"×",IF(COUNTIF(空き状況確認テーブル!EU14:EX14,"△")&lt;&gt;0,"△",IF(COUNTIF(空き状況確認テーブル!EU14:EX14,"△")&lt;&gt;0,"△","〇")))</f>
        <v>×</v>
      </c>
      <c r="EV14" s="219"/>
      <c r="EW14" s="219"/>
      <c r="EX14" s="219"/>
      <c r="EY14" s="216" t="str">
        <f ca="1">IF(COUNTIF(空き状況確認テーブル!EY14:FA14,"×")&lt;&gt;0,"×",IF(COUNTIF(空き状況確認テーブル!EY14:FA14,"△")&lt;&gt;0,"△",IF(COUNTIF(空き状況確認テーブル!EY14:FA14,"△")&lt;&gt;0,"△","〇")))</f>
        <v>×</v>
      </c>
      <c r="EZ14" s="217"/>
      <c r="FA14" s="220"/>
      <c r="FB14" s="121" t="str">
        <f ca="1">空き状況確認テーブル!FB14</f>
        <v>×</v>
      </c>
      <c r="FC14" s="122" t="str">
        <f ca="1">空き状況確認テーブル!FC14</f>
        <v>×</v>
      </c>
      <c r="FD14" s="122" t="str">
        <f ca="1">空き状況確認テーブル!FD14</f>
        <v>×</v>
      </c>
      <c r="FE14" s="122" t="str">
        <f ca="1">空き状況確認テーブル!FE14</f>
        <v>×</v>
      </c>
      <c r="FF14" s="122" t="str">
        <f ca="1">空き状況確認テーブル!FF14</f>
        <v>×</v>
      </c>
      <c r="FG14" s="122" t="str">
        <f ca="1">空き状況確認テーブル!FG14</f>
        <v>×</v>
      </c>
      <c r="FH14" s="216" t="str">
        <f ca="1">IF(COUNTIF(空き状況確認テーブル!FH14:FJ14,"×")&lt;&gt;0,"×",IF(COUNTIF(空き状況確認テーブル!FH14:FJ14,"△")&lt;&gt;0,"△",IF(COUNTIF(空き状況確認テーブル!FH14:FJ14,"△")&lt;&gt;0,"△","〇")))</f>
        <v>×</v>
      </c>
      <c r="FI14" s="217"/>
      <c r="FJ14" s="218"/>
      <c r="FK14" s="219" t="str">
        <f ca="1">IF(COUNTIF(空き状況確認テーブル!FK14:FN14,"×")&lt;&gt;0,"×",IF(COUNTIF(空き状況確認テーブル!FK14:FN14,"△")&lt;&gt;0,"△",IF(COUNTIF(空き状況確認テーブル!FK14:FN14,"△")&lt;&gt;0,"△","〇")))</f>
        <v>×</v>
      </c>
      <c r="FL14" s="219"/>
      <c r="FM14" s="219"/>
      <c r="FN14" s="219"/>
      <c r="FO14" s="219" t="str">
        <f ca="1">IF(COUNTIF(空き状況確認テーブル!FO14:FR14,"×")&lt;&gt;0,"×",IF(COUNTIF(空き状況確認テーブル!FO14:FR14,"△")&lt;&gt;0,"△",IF(COUNTIF(空き状況確認テーブル!FO14:FR14,"△")&lt;&gt;0,"△","〇")))</f>
        <v>×</v>
      </c>
      <c r="FP14" s="219"/>
      <c r="FQ14" s="219"/>
      <c r="FR14" s="219"/>
      <c r="FS14" s="219" t="str">
        <f ca="1">IF(COUNTIF(空き状況確認テーブル!FS14:FV14,"×")&lt;&gt;0,"×",IF(COUNTIF(空き状況確認テーブル!FS14:FV14,"△")&lt;&gt;0,"△",IF(COUNTIF(空き状況確認テーブル!FS14:FV14,"△")&lt;&gt;0,"△","〇")))</f>
        <v>×</v>
      </c>
      <c r="FT14" s="219"/>
      <c r="FU14" s="219"/>
      <c r="FV14" s="219"/>
      <c r="FW14" s="216" t="str">
        <f ca="1">IF(COUNTIF(空き状況確認テーブル!FW14:FY14,"×")&lt;&gt;0,"×",IF(COUNTIF(空き状況確認テーブル!FW14:FY14,"△")&lt;&gt;0,"△",IF(COUNTIF(空き状況確認テーブル!FW14:FY14,"△")&lt;&gt;0,"△","〇")))</f>
        <v>×</v>
      </c>
      <c r="FX14" s="217"/>
      <c r="FY14" s="220"/>
    </row>
    <row r="15" spans="1:181">
      <c r="A15" s="16"/>
      <c r="B15" s="165" t="s">
        <v>352</v>
      </c>
      <c r="C15" s="195" t="s">
        <v>408</v>
      </c>
      <c r="D15" s="11" t="s">
        <v>156</v>
      </c>
      <c r="E15" s="10" t="str">
        <f>INDEX(施設情報!$D$1:$D$1000,MATCH(D15,施設情報!$C$1:$C$1000,0))</f>
        <v>1</v>
      </c>
      <c r="F15" s="11"/>
      <c r="G15" s="8" t="str">
        <f t="shared" si="8"/>
        <v>006-46391</v>
      </c>
      <c r="H15" s="10" t="str">
        <f t="shared" si="9"/>
        <v>006-46392</v>
      </c>
      <c r="I15" s="10" t="str">
        <f t="shared" si="10"/>
        <v>006-46393</v>
      </c>
      <c r="J15" s="10" t="str">
        <f t="shared" si="11"/>
        <v>006-46394</v>
      </c>
      <c r="K15" s="10" t="str">
        <f t="shared" si="12"/>
        <v>006-46395</v>
      </c>
      <c r="L15" s="10" t="str">
        <f t="shared" si="13"/>
        <v>006-46396</v>
      </c>
      <c r="M15" s="10" t="str">
        <f t="shared" si="14"/>
        <v>006-46397</v>
      </c>
      <c r="N15" s="121" t="str">
        <f ca="1">空き状況確認テーブル!N15</f>
        <v>△</v>
      </c>
      <c r="O15" s="122" t="str">
        <f ca="1">空き状況確認テーブル!O15</f>
        <v>△</v>
      </c>
      <c r="P15" s="122" t="str">
        <f ca="1">空き状況確認テーブル!P15</f>
        <v>△</v>
      </c>
      <c r="Q15" s="122" t="str">
        <f ca="1">空き状況確認テーブル!Q15</f>
        <v>△</v>
      </c>
      <c r="R15" s="122" t="str">
        <f ca="1">空き状況確認テーブル!R15</f>
        <v>△</v>
      </c>
      <c r="S15" s="122" t="str">
        <f ca="1">空き状況確認テーブル!S15</f>
        <v>△</v>
      </c>
      <c r="T15" s="216" t="str">
        <f ca="1">IF(COUNTIF(空き状況確認テーブル!T15:V15,"×")&lt;&gt;0,"×",IF(COUNTIF(空き状況確認テーブル!T15:V15,"△")&lt;&gt;0,"△",IF(COUNTIF(空き状況確認テーブル!T15:V15,"△")&lt;&gt;0,"△","〇")))</f>
        <v>△</v>
      </c>
      <c r="U15" s="217"/>
      <c r="V15" s="218"/>
      <c r="W15" s="219" t="str">
        <f ca="1">IF(COUNTIF(空き状況確認テーブル!W15:Z15,"×")&lt;&gt;0,"×",IF(COUNTIF(空き状況確認テーブル!W15:Z15,"△")&lt;&gt;0,"△",IF(COUNTIF(空き状況確認テーブル!W15:Z15,"△")&lt;&gt;0,"△","〇")))</f>
        <v>〇</v>
      </c>
      <c r="X15" s="219"/>
      <c r="Y15" s="219"/>
      <c r="Z15" s="219"/>
      <c r="AA15" s="219" t="str">
        <f ca="1">IF(COUNTIF(空き状況確認テーブル!AA15:AD15,"×")&lt;&gt;0,"×",IF(COUNTIF(空き状況確認テーブル!AA15:AD15,"△")&lt;&gt;0,"△",IF(COUNTIF(空き状況確認テーブル!AA15:AD15,"△")&lt;&gt;0,"△","〇")))</f>
        <v>〇</v>
      </c>
      <c r="AB15" s="219"/>
      <c r="AC15" s="219"/>
      <c r="AD15" s="219"/>
      <c r="AE15" s="219" t="str">
        <f ca="1">IF(COUNTIF(空き状況確認テーブル!AE15:AH15,"×")&lt;&gt;0,"×",IF(COUNTIF(空き状況確認テーブル!AE15:AH15,"△")&lt;&gt;0,"△",IF(COUNTIF(空き状況確認テーブル!AE15:AH15,"△")&lt;&gt;0,"△","〇")))</f>
        <v>△</v>
      </c>
      <c r="AF15" s="219"/>
      <c r="AG15" s="219"/>
      <c r="AH15" s="219"/>
      <c r="AI15" s="216" t="str">
        <f ca="1">IF(COUNTIF(空き状況確認テーブル!AI15:AK15,"×")&lt;&gt;0,"×",IF(COUNTIF(空き状況確認テーブル!AI15:AK15,"△")&lt;&gt;0,"△",IF(COUNTIF(空き状況確認テーブル!AI15:AK15,"△")&lt;&gt;0,"△","〇")))</f>
        <v>△</v>
      </c>
      <c r="AJ15" s="217"/>
      <c r="AK15" s="220"/>
      <c r="AL15" s="121" t="str">
        <f ca="1">空き状況確認テーブル!AL15</f>
        <v>△</v>
      </c>
      <c r="AM15" s="122" t="str">
        <f ca="1">空き状況確認テーブル!AM15</f>
        <v>△</v>
      </c>
      <c r="AN15" s="122" t="str">
        <f ca="1">空き状況確認テーブル!AN15</f>
        <v>△</v>
      </c>
      <c r="AO15" s="122" t="str">
        <f ca="1">空き状況確認テーブル!AO15</f>
        <v>△</v>
      </c>
      <c r="AP15" s="122" t="str">
        <f ca="1">空き状況確認テーブル!AP15</f>
        <v>△</v>
      </c>
      <c r="AQ15" s="122" t="str">
        <f ca="1">空き状況確認テーブル!AQ15</f>
        <v>△</v>
      </c>
      <c r="AR15" s="216" t="str">
        <f ca="1">IF(COUNTIF(空き状況確認テーブル!AR15:AT15,"×")&lt;&gt;0,"×",IF(COUNTIF(空き状況確認テーブル!AR15:AT15,"△")&lt;&gt;0,"△",IF(COUNTIF(空き状況確認テーブル!AR15:AT15,"△")&lt;&gt;0,"△","〇")))</f>
        <v>△</v>
      </c>
      <c r="AS15" s="217"/>
      <c r="AT15" s="218"/>
      <c r="AU15" s="219" t="str">
        <f ca="1">IF(COUNTIF(空き状況確認テーブル!AU15:AX15,"×")&lt;&gt;0,"×",IF(COUNTIF(空き状況確認テーブル!AU15:AX15,"△")&lt;&gt;0,"△",IF(COUNTIF(空き状況確認テーブル!AU15:AX15,"△")&lt;&gt;0,"△","〇")))</f>
        <v>〇</v>
      </c>
      <c r="AV15" s="219"/>
      <c r="AW15" s="219"/>
      <c r="AX15" s="219"/>
      <c r="AY15" s="219" t="str">
        <f ca="1">IF(COUNTIF(空き状況確認テーブル!AY15:BB15,"×")&lt;&gt;0,"×",IF(COUNTIF(空き状況確認テーブル!AY15:BB15,"△")&lt;&gt;0,"△",IF(COUNTIF(空き状況確認テーブル!AY15:BB15,"△")&lt;&gt;0,"△","〇")))</f>
        <v>〇</v>
      </c>
      <c r="AZ15" s="219"/>
      <c r="BA15" s="219"/>
      <c r="BB15" s="219"/>
      <c r="BC15" s="219" t="str">
        <f ca="1">IF(COUNTIF(空き状況確認テーブル!BC15:BF15,"×")&lt;&gt;0,"×",IF(COUNTIF(空き状況確認テーブル!BC15:BF15,"△")&lt;&gt;0,"△",IF(COUNTIF(空き状況確認テーブル!BC15:BF15,"△")&lt;&gt;0,"△","〇")))</f>
        <v>△</v>
      </c>
      <c r="BD15" s="219"/>
      <c r="BE15" s="219"/>
      <c r="BF15" s="219"/>
      <c r="BG15" s="216" t="str">
        <f ca="1">IF(COUNTIF(空き状況確認テーブル!BG15:BI15,"×")&lt;&gt;0,"×",IF(COUNTIF(空き状況確認テーブル!BG15:BI15,"△")&lt;&gt;0,"△",IF(COUNTIF(空き状況確認テーブル!BG15:BI15,"△")&lt;&gt;0,"△","〇")))</f>
        <v>△</v>
      </c>
      <c r="BH15" s="217"/>
      <c r="BI15" s="220"/>
      <c r="BJ15" s="121" t="str">
        <f ca="1">空き状況確認テーブル!BJ15</f>
        <v>△</v>
      </c>
      <c r="BK15" s="122" t="str">
        <f ca="1">空き状況確認テーブル!BK15</f>
        <v>△</v>
      </c>
      <c r="BL15" s="122" t="str">
        <f ca="1">空き状況確認テーブル!BL15</f>
        <v>△</v>
      </c>
      <c r="BM15" s="122" t="str">
        <f ca="1">空き状況確認テーブル!BM15</f>
        <v>△</v>
      </c>
      <c r="BN15" s="122" t="str">
        <f ca="1">空き状況確認テーブル!BN15</f>
        <v>△</v>
      </c>
      <c r="BO15" s="122" t="str">
        <f ca="1">空き状況確認テーブル!BO15</f>
        <v>△</v>
      </c>
      <c r="BP15" s="216" t="str">
        <f ca="1">IF(COUNTIF(空き状況確認テーブル!BP15:BR15,"×")&lt;&gt;0,"×",IF(COUNTIF(空き状況確認テーブル!BP15:BR15,"△")&lt;&gt;0,"△",IF(COUNTIF(空き状況確認テーブル!BP15:BR15,"△")&lt;&gt;0,"△","〇")))</f>
        <v>△</v>
      </c>
      <c r="BQ15" s="217"/>
      <c r="BR15" s="218"/>
      <c r="BS15" s="219" t="str">
        <f ca="1">IF(COUNTIF(空き状況確認テーブル!BS15:BV15,"×")&lt;&gt;0,"×",IF(COUNTIF(空き状況確認テーブル!BS15:BV15,"△")&lt;&gt;0,"△",IF(COUNTIF(空き状況確認テーブル!BS15:BV15,"△")&lt;&gt;0,"△","〇")))</f>
        <v>〇</v>
      </c>
      <c r="BT15" s="219"/>
      <c r="BU15" s="219"/>
      <c r="BV15" s="219"/>
      <c r="BW15" s="219" t="str">
        <f ca="1">IF(COUNTIF(空き状況確認テーブル!BW15:BZ15,"×")&lt;&gt;0,"×",IF(COUNTIF(空き状況確認テーブル!BW15:BZ15,"△")&lt;&gt;0,"△",IF(COUNTIF(空き状況確認テーブル!BW15:BZ15,"△")&lt;&gt;0,"△","〇")))</f>
        <v>〇</v>
      </c>
      <c r="BX15" s="219"/>
      <c r="BY15" s="219"/>
      <c r="BZ15" s="219"/>
      <c r="CA15" s="219" t="str">
        <f ca="1">IF(COUNTIF(空き状況確認テーブル!CA15:CD15,"×")&lt;&gt;0,"×",IF(COUNTIF(空き状況確認テーブル!CA15:CD15,"△")&lt;&gt;0,"△",IF(COUNTIF(空き状況確認テーブル!CA15:CD15,"△")&lt;&gt;0,"△","〇")))</f>
        <v>△</v>
      </c>
      <c r="CB15" s="219"/>
      <c r="CC15" s="219"/>
      <c r="CD15" s="219"/>
      <c r="CE15" s="216" t="str">
        <f ca="1">IF(COUNTIF(空き状況確認テーブル!CE15:CG15,"×")&lt;&gt;0,"×",IF(COUNTIF(空き状況確認テーブル!CE15:CG15,"△")&lt;&gt;0,"△",IF(COUNTIF(空き状況確認テーブル!CE15:CG15,"△")&lt;&gt;0,"△","〇")))</f>
        <v>△</v>
      </c>
      <c r="CF15" s="217"/>
      <c r="CG15" s="220"/>
      <c r="CH15" s="187" t="str">
        <f ca="1">空き状況確認テーブル!CH15</f>
        <v>△</v>
      </c>
      <c r="CI15" s="122" t="str">
        <f ca="1">空き状況確認テーブル!CI15</f>
        <v>△</v>
      </c>
      <c r="CJ15" s="122" t="str">
        <f ca="1">空き状況確認テーブル!CJ15</f>
        <v>△</v>
      </c>
      <c r="CK15" s="122" t="str">
        <f ca="1">空き状況確認テーブル!CK15</f>
        <v>△</v>
      </c>
      <c r="CL15" s="122" t="str">
        <f ca="1">空き状況確認テーブル!CL15</f>
        <v>△</v>
      </c>
      <c r="CM15" s="122" t="str">
        <f ca="1">空き状況確認テーブル!CM15</f>
        <v>△</v>
      </c>
      <c r="CN15" s="216" t="str">
        <f ca="1">IF(COUNTIF(空き状況確認テーブル!CN15:CP15,"×")&lt;&gt;0,"×",IF(COUNTIF(空き状況確認テーブル!CN15:CP15,"△")&lt;&gt;0,"△",IF(COUNTIF(空き状況確認テーブル!CN15:CP15,"△")&lt;&gt;0,"△","〇")))</f>
        <v>△</v>
      </c>
      <c r="CO15" s="217"/>
      <c r="CP15" s="218"/>
      <c r="CQ15" s="219" t="str">
        <f ca="1">IF(COUNTIF(空き状況確認テーブル!CQ15:CT15,"×")&lt;&gt;0,"×",IF(COUNTIF(空き状況確認テーブル!CQ15:CT15,"△")&lt;&gt;0,"△",IF(COUNTIF(空き状況確認テーブル!CQ15:CT15,"△")&lt;&gt;0,"△","〇")))</f>
        <v>〇</v>
      </c>
      <c r="CR15" s="219"/>
      <c r="CS15" s="219"/>
      <c r="CT15" s="219"/>
      <c r="CU15" s="219" t="str">
        <f ca="1">IF(COUNTIF(空き状況確認テーブル!CU15:CX15,"×")&lt;&gt;0,"×",IF(COUNTIF(空き状況確認テーブル!CU15:CX15,"△")&lt;&gt;0,"△",IF(COUNTIF(空き状況確認テーブル!CU15:CX15,"△")&lt;&gt;0,"△","〇")))</f>
        <v>〇</v>
      </c>
      <c r="CV15" s="219"/>
      <c r="CW15" s="219"/>
      <c r="CX15" s="219"/>
      <c r="CY15" s="219" t="str">
        <f ca="1">IF(COUNTIF(空き状況確認テーブル!CY15:DB15,"×")&lt;&gt;0,"×",IF(COUNTIF(空き状況確認テーブル!CY15:DB15,"△")&lt;&gt;0,"△",IF(COUNTIF(空き状況確認テーブル!CY15:DB15,"△")&lt;&gt;0,"△","〇")))</f>
        <v>△</v>
      </c>
      <c r="CZ15" s="219"/>
      <c r="DA15" s="219"/>
      <c r="DB15" s="219"/>
      <c r="DC15" s="216" t="str">
        <f ca="1">IF(COUNTIF(空き状況確認テーブル!DC15:DE15,"×")&lt;&gt;0,"×",IF(COUNTIF(空き状況確認テーブル!DC15:DE15,"△")&lt;&gt;0,"△",IF(COUNTIF(空き状況確認テーブル!DC15:DE15,"△")&lt;&gt;0,"△","〇")))</f>
        <v>△</v>
      </c>
      <c r="DD15" s="217"/>
      <c r="DE15" s="220"/>
      <c r="DF15" s="121" t="str">
        <f ca="1">空き状況確認テーブル!DF15</f>
        <v>△</v>
      </c>
      <c r="DG15" s="122" t="str">
        <f ca="1">空き状況確認テーブル!DG15</f>
        <v>△</v>
      </c>
      <c r="DH15" s="122" t="str">
        <f ca="1">空き状況確認テーブル!DH15</f>
        <v>△</v>
      </c>
      <c r="DI15" s="122" t="str">
        <f ca="1">空き状況確認テーブル!DI15</f>
        <v>△</v>
      </c>
      <c r="DJ15" s="122" t="str">
        <f ca="1">空き状況確認テーブル!DJ15</f>
        <v>△</v>
      </c>
      <c r="DK15" s="122" t="str">
        <f ca="1">空き状況確認テーブル!DK15</f>
        <v>△</v>
      </c>
      <c r="DL15" s="216" t="str">
        <f ca="1">IF(COUNTIF(空き状況確認テーブル!DL15:DN15,"×")&lt;&gt;0,"×",IF(COUNTIF(空き状況確認テーブル!DL15:DN15,"△")&lt;&gt;0,"△",IF(COUNTIF(空き状況確認テーブル!DL15:DN15,"△")&lt;&gt;0,"△","〇")))</f>
        <v>△</v>
      </c>
      <c r="DM15" s="217"/>
      <c r="DN15" s="218"/>
      <c r="DO15" s="219" t="str">
        <f ca="1">IF(COUNTIF(空き状況確認テーブル!DO15:DR15,"×")&lt;&gt;0,"×",IF(COUNTIF(空き状況確認テーブル!DO15:DR15,"△")&lt;&gt;0,"△",IF(COUNTIF(空き状況確認テーブル!DO15:DR15,"△")&lt;&gt;0,"△","〇")))</f>
        <v>〇</v>
      </c>
      <c r="DP15" s="219"/>
      <c r="DQ15" s="219"/>
      <c r="DR15" s="219"/>
      <c r="DS15" s="219" t="str">
        <f ca="1">IF(COUNTIF(空き状況確認テーブル!DS15:DV15,"×")&lt;&gt;0,"×",IF(COUNTIF(空き状況確認テーブル!DS15:DV15,"△")&lt;&gt;0,"△",IF(COUNTIF(空き状況確認テーブル!DS15:DV15,"△")&lt;&gt;0,"△","〇")))</f>
        <v>〇</v>
      </c>
      <c r="DT15" s="219"/>
      <c r="DU15" s="219"/>
      <c r="DV15" s="219"/>
      <c r="DW15" s="219" t="str">
        <f ca="1">IF(COUNTIF(空き状況確認テーブル!DW15:DZ15,"×")&lt;&gt;0,"×",IF(COUNTIF(空き状況確認テーブル!DW15:DZ15,"△")&lt;&gt;0,"△",IF(COUNTIF(空き状況確認テーブル!DW15:DZ15,"△")&lt;&gt;0,"△","〇")))</f>
        <v>△</v>
      </c>
      <c r="DX15" s="219"/>
      <c r="DY15" s="219"/>
      <c r="DZ15" s="219"/>
      <c r="EA15" s="216" t="str">
        <f ca="1">IF(COUNTIF(空き状況確認テーブル!EA15:EC15,"×")&lt;&gt;0,"×",IF(COUNTIF(空き状況確認テーブル!EA15:EC15,"△")&lt;&gt;0,"△",IF(COUNTIF(空き状況確認テーブル!EA15:EC15,"△")&lt;&gt;0,"△","〇")))</f>
        <v>△</v>
      </c>
      <c r="EB15" s="217"/>
      <c r="EC15" s="220"/>
      <c r="ED15" s="121" t="str">
        <f ca="1">空き状況確認テーブル!ED15</f>
        <v>×</v>
      </c>
      <c r="EE15" s="122" t="str">
        <f ca="1">空き状況確認テーブル!EE15</f>
        <v>×</v>
      </c>
      <c r="EF15" s="122" t="str">
        <f ca="1">空き状況確認テーブル!EF15</f>
        <v>×</v>
      </c>
      <c r="EG15" s="122" t="str">
        <f ca="1">空き状況確認テーブル!EG15</f>
        <v>×</v>
      </c>
      <c r="EH15" s="122" t="str">
        <f ca="1">空き状況確認テーブル!EH15</f>
        <v>×</v>
      </c>
      <c r="EI15" s="122" t="str">
        <f ca="1">空き状況確認テーブル!EI15</f>
        <v>×</v>
      </c>
      <c r="EJ15" s="216" t="str">
        <f ca="1">IF(COUNTIF(空き状況確認テーブル!EJ15:EL15,"×")&lt;&gt;0,"×",IF(COUNTIF(空き状況確認テーブル!EJ15:EL15,"△")&lt;&gt;0,"△",IF(COUNTIF(空き状況確認テーブル!EJ15:EL15,"△")&lt;&gt;0,"△","〇")))</f>
        <v>×</v>
      </c>
      <c r="EK15" s="217"/>
      <c r="EL15" s="218"/>
      <c r="EM15" s="219" t="str">
        <f ca="1">IF(COUNTIF(空き状況確認テーブル!EM15:EP15,"×")&lt;&gt;0,"×",IF(COUNTIF(空き状況確認テーブル!EM15:EP15,"△")&lt;&gt;0,"△",IF(COUNTIF(空き状況確認テーブル!EM15:EP15,"△")&lt;&gt;0,"△","〇")))</f>
        <v>×</v>
      </c>
      <c r="EN15" s="219"/>
      <c r="EO15" s="219"/>
      <c r="EP15" s="219"/>
      <c r="EQ15" s="219" t="str">
        <f ca="1">IF(COUNTIF(空き状況確認テーブル!EQ15:ET15,"×")&lt;&gt;0,"×",IF(COUNTIF(空き状況確認テーブル!EQ15:ET15,"△")&lt;&gt;0,"△",IF(COUNTIF(空き状況確認テーブル!EQ15:ET15,"△")&lt;&gt;0,"△","〇")))</f>
        <v>×</v>
      </c>
      <c r="ER15" s="219"/>
      <c r="ES15" s="219"/>
      <c r="ET15" s="219"/>
      <c r="EU15" s="219" t="str">
        <f ca="1">IF(COUNTIF(空き状況確認テーブル!EU15:EX15,"×")&lt;&gt;0,"×",IF(COUNTIF(空き状況確認テーブル!EU15:EX15,"△")&lt;&gt;0,"△",IF(COUNTIF(空き状況確認テーブル!EU15:EX15,"△")&lt;&gt;0,"△","〇")))</f>
        <v>×</v>
      </c>
      <c r="EV15" s="219"/>
      <c r="EW15" s="219"/>
      <c r="EX15" s="219"/>
      <c r="EY15" s="216" t="str">
        <f ca="1">IF(COUNTIF(空き状況確認テーブル!EY15:FA15,"×")&lt;&gt;0,"×",IF(COUNTIF(空き状況確認テーブル!EY15:FA15,"△")&lt;&gt;0,"△",IF(COUNTIF(空き状況確認テーブル!EY15:FA15,"△")&lt;&gt;0,"△","〇")))</f>
        <v>×</v>
      </c>
      <c r="EZ15" s="217"/>
      <c r="FA15" s="220"/>
      <c r="FB15" s="121" t="str">
        <f ca="1">空き状況確認テーブル!FB15</f>
        <v>×</v>
      </c>
      <c r="FC15" s="122" t="str">
        <f ca="1">空き状況確認テーブル!FC15</f>
        <v>×</v>
      </c>
      <c r="FD15" s="122" t="str">
        <f ca="1">空き状況確認テーブル!FD15</f>
        <v>×</v>
      </c>
      <c r="FE15" s="122" t="str">
        <f ca="1">空き状況確認テーブル!FE15</f>
        <v>×</v>
      </c>
      <c r="FF15" s="122" t="str">
        <f ca="1">空き状況確認テーブル!FF15</f>
        <v>×</v>
      </c>
      <c r="FG15" s="122" t="str">
        <f ca="1">空き状況確認テーブル!FG15</f>
        <v>×</v>
      </c>
      <c r="FH15" s="216" t="str">
        <f ca="1">IF(COUNTIF(空き状況確認テーブル!FH15:FJ15,"×")&lt;&gt;0,"×",IF(COUNTIF(空き状況確認テーブル!FH15:FJ15,"△")&lt;&gt;0,"△",IF(COUNTIF(空き状況確認テーブル!FH15:FJ15,"△")&lt;&gt;0,"△","〇")))</f>
        <v>×</v>
      </c>
      <c r="FI15" s="217"/>
      <c r="FJ15" s="218"/>
      <c r="FK15" s="219" t="str">
        <f ca="1">IF(COUNTIF(空き状況確認テーブル!FK15:FN15,"×")&lt;&gt;0,"×",IF(COUNTIF(空き状況確認テーブル!FK15:FN15,"△")&lt;&gt;0,"△",IF(COUNTIF(空き状況確認テーブル!FK15:FN15,"△")&lt;&gt;0,"△","〇")))</f>
        <v>×</v>
      </c>
      <c r="FL15" s="219"/>
      <c r="FM15" s="219"/>
      <c r="FN15" s="219"/>
      <c r="FO15" s="219" t="str">
        <f ca="1">IF(COUNTIF(空き状況確認テーブル!FO15:FR15,"×")&lt;&gt;0,"×",IF(COUNTIF(空き状況確認テーブル!FO15:FR15,"△")&lt;&gt;0,"△",IF(COUNTIF(空き状況確認テーブル!FO15:FR15,"△")&lt;&gt;0,"△","〇")))</f>
        <v>×</v>
      </c>
      <c r="FP15" s="219"/>
      <c r="FQ15" s="219"/>
      <c r="FR15" s="219"/>
      <c r="FS15" s="219" t="str">
        <f ca="1">IF(COUNTIF(空き状況確認テーブル!FS15:FV15,"×")&lt;&gt;0,"×",IF(COUNTIF(空き状況確認テーブル!FS15:FV15,"△")&lt;&gt;0,"△",IF(COUNTIF(空き状況確認テーブル!FS15:FV15,"△")&lt;&gt;0,"△","〇")))</f>
        <v>×</v>
      </c>
      <c r="FT15" s="219"/>
      <c r="FU15" s="219"/>
      <c r="FV15" s="219"/>
      <c r="FW15" s="216" t="str">
        <f ca="1">IF(COUNTIF(空き状況確認テーブル!FW15:FY15,"×")&lt;&gt;0,"×",IF(COUNTIF(空き状況確認テーブル!FW15:FY15,"△")&lt;&gt;0,"△",IF(COUNTIF(空き状況確認テーブル!FW15:FY15,"△")&lt;&gt;0,"△","〇")))</f>
        <v>×</v>
      </c>
      <c r="FX15" s="217"/>
      <c r="FY15" s="220"/>
    </row>
    <row r="16" spans="1:181">
      <c r="A16" s="16"/>
      <c r="B16" s="173" t="s">
        <v>366</v>
      </c>
      <c r="C16" s="195"/>
      <c r="D16" s="11" t="s">
        <v>158</v>
      </c>
      <c r="E16" s="10" t="str">
        <f>INDEX(施設情報!$D$1:$D$1000,MATCH(D16,施設情報!$C$1:$C$1000,0))</f>
        <v>1</v>
      </c>
      <c r="F16" s="11"/>
      <c r="G16" s="8" t="str">
        <f t="shared" si="8"/>
        <v>008-46391</v>
      </c>
      <c r="H16" s="10" t="str">
        <f t="shared" si="9"/>
        <v>008-46392</v>
      </c>
      <c r="I16" s="10" t="str">
        <f t="shared" si="10"/>
        <v>008-46393</v>
      </c>
      <c r="J16" s="10" t="str">
        <f t="shared" si="11"/>
        <v>008-46394</v>
      </c>
      <c r="K16" s="10" t="str">
        <f t="shared" si="12"/>
        <v>008-46395</v>
      </c>
      <c r="L16" s="10" t="str">
        <f t="shared" si="13"/>
        <v>008-46396</v>
      </c>
      <c r="M16" s="10" t="str">
        <f t="shared" si="14"/>
        <v>008-46397</v>
      </c>
      <c r="N16" s="121" t="str">
        <f ca="1">空き状況確認テーブル!N17</f>
        <v>△</v>
      </c>
      <c r="O16" s="122" t="str">
        <f ca="1">空き状況確認テーブル!O17</f>
        <v>△</v>
      </c>
      <c r="P16" s="122" t="str">
        <f ca="1">空き状況確認テーブル!P17</f>
        <v>△</v>
      </c>
      <c r="Q16" s="122" t="str">
        <f ca="1">空き状況確認テーブル!Q17</f>
        <v>△</v>
      </c>
      <c r="R16" s="122" t="str">
        <f ca="1">空き状況確認テーブル!R17</f>
        <v>△</v>
      </c>
      <c r="S16" s="122" t="str">
        <f ca="1">空き状況確認テーブル!S17</f>
        <v>△</v>
      </c>
      <c r="T16" s="216" t="str">
        <f ca="1">IF(COUNTIF(空き状況確認テーブル!T17:V17,"×")&lt;&gt;0,"×",IF(COUNTIF(空き状況確認テーブル!T17:V17,"△")&lt;&gt;0,"△",IF(COUNTIF(空き状況確認テーブル!T17:V17,"△")&lt;&gt;0,"△","〇")))</f>
        <v>△</v>
      </c>
      <c r="U16" s="217"/>
      <c r="V16" s="218"/>
      <c r="W16" s="219" t="str">
        <f ca="1">IF(COUNTIF(空き状況確認テーブル!W17:Z17,"×")&lt;&gt;0,"×",IF(COUNTIF(空き状況確認テーブル!W17:Z17,"△")&lt;&gt;0,"△",IF(COUNTIF(空き状況確認テーブル!W17:Z17,"△")&lt;&gt;0,"△","〇")))</f>
        <v>〇</v>
      </c>
      <c r="X16" s="219"/>
      <c r="Y16" s="219"/>
      <c r="Z16" s="219"/>
      <c r="AA16" s="219" t="str">
        <f ca="1">IF(COUNTIF(空き状況確認テーブル!AA17:AD17,"×")&lt;&gt;0,"×",IF(COUNTIF(空き状況確認テーブル!AA17:AD17,"△")&lt;&gt;0,"△",IF(COUNTIF(空き状況確認テーブル!AA17:AD17,"△")&lt;&gt;0,"△","〇")))</f>
        <v>〇</v>
      </c>
      <c r="AB16" s="219"/>
      <c r="AC16" s="219"/>
      <c r="AD16" s="219"/>
      <c r="AE16" s="219" t="str">
        <f ca="1">IF(COUNTIF(空き状況確認テーブル!AE17:AH17,"×")&lt;&gt;0,"×",IF(COUNTIF(空き状況確認テーブル!AE17:AH17,"△")&lt;&gt;0,"△",IF(COUNTIF(空き状況確認テーブル!AE17:AH17,"△")&lt;&gt;0,"△","〇")))</f>
        <v>△</v>
      </c>
      <c r="AF16" s="219"/>
      <c r="AG16" s="219"/>
      <c r="AH16" s="219"/>
      <c r="AI16" s="216" t="str">
        <f ca="1">IF(COUNTIF(空き状況確認テーブル!AI17:AK17,"×")&lt;&gt;0,"×",IF(COUNTIF(空き状況確認テーブル!AI17:AK17,"△")&lt;&gt;0,"△",IF(COUNTIF(空き状況確認テーブル!AI17:AK17,"△")&lt;&gt;0,"△","〇")))</f>
        <v>△</v>
      </c>
      <c r="AJ16" s="217"/>
      <c r="AK16" s="220"/>
      <c r="AL16" s="121" t="str">
        <f ca="1">空き状況確認テーブル!AL17</f>
        <v>△</v>
      </c>
      <c r="AM16" s="122" t="str">
        <f ca="1">空き状況確認テーブル!AM17</f>
        <v>△</v>
      </c>
      <c r="AN16" s="122" t="str">
        <f ca="1">空き状況確認テーブル!AN17</f>
        <v>△</v>
      </c>
      <c r="AO16" s="122" t="str">
        <f ca="1">空き状況確認テーブル!AO17</f>
        <v>△</v>
      </c>
      <c r="AP16" s="122" t="str">
        <f ca="1">空き状況確認テーブル!AP17</f>
        <v>△</v>
      </c>
      <c r="AQ16" s="122" t="str">
        <f ca="1">空き状況確認テーブル!AQ17</f>
        <v>△</v>
      </c>
      <c r="AR16" s="216" t="str">
        <f ca="1">IF(COUNTIF(空き状況確認テーブル!AR17:AT17,"×")&lt;&gt;0,"×",IF(COUNTIF(空き状況確認テーブル!AR17:AT17,"△")&lt;&gt;0,"△",IF(COUNTIF(空き状況確認テーブル!AR17:AT17,"△")&lt;&gt;0,"△","〇")))</f>
        <v>△</v>
      </c>
      <c r="AS16" s="217"/>
      <c r="AT16" s="218"/>
      <c r="AU16" s="219" t="str">
        <f ca="1">IF(COUNTIF(空き状況確認テーブル!AU17:AX17,"×")&lt;&gt;0,"×",IF(COUNTIF(空き状況確認テーブル!AU17:AX17,"△")&lt;&gt;0,"△",IF(COUNTIF(空き状況確認テーブル!AU17:AX17,"△")&lt;&gt;0,"△","〇")))</f>
        <v>〇</v>
      </c>
      <c r="AV16" s="219"/>
      <c r="AW16" s="219"/>
      <c r="AX16" s="219"/>
      <c r="AY16" s="219" t="str">
        <f ca="1">IF(COUNTIF(空き状況確認テーブル!AY17:BB17,"×")&lt;&gt;0,"×",IF(COUNTIF(空き状況確認テーブル!AY17:BB17,"△")&lt;&gt;0,"△",IF(COUNTIF(空き状況確認テーブル!AY17:BB17,"△")&lt;&gt;0,"△","〇")))</f>
        <v>〇</v>
      </c>
      <c r="AZ16" s="219"/>
      <c r="BA16" s="219"/>
      <c r="BB16" s="219"/>
      <c r="BC16" s="219" t="str">
        <f ca="1">IF(COUNTIF(空き状況確認テーブル!BC17:BF17,"×")&lt;&gt;0,"×",IF(COUNTIF(空き状況確認テーブル!BC17:BF17,"△")&lt;&gt;0,"△",IF(COUNTIF(空き状況確認テーブル!BC17:BF17,"△")&lt;&gt;0,"△","〇")))</f>
        <v>△</v>
      </c>
      <c r="BD16" s="219"/>
      <c r="BE16" s="219"/>
      <c r="BF16" s="219"/>
      <c r="BG16" s="216" t="str">
        <f ca="1">IF(COUNTIF(空き状況確認テーブル!BG17:BI17,"×")&lt;&gt;0,"×",IF(COUNTIF(空き状況確認テーブル!BG17:BI17,"△")&lt;&gt;0,"△",IF(COUNTIF(空き状況確認テーブル!BG17:BI17,"△")&lt;&gt;0,"△","〇")))</f>
        <v>△</v>
      </c>
      <c r="BH16" s="217"/>
      <c r="BI16" s="220"/>
      <c r="BJ16" s="121" t="str">
        <f ca="1">空き状況確認テーブル!BJ17</f>
        <v>△</v>
      </c>
      <c r="BK16" s="122" t="str">
        <f ca="1">空き状況確認テーブル!BK17</f>
        <v>△</v>
      </c>
      <c r="BL16" s="122" t="str">
        <f ca="1">空き状況確認テーブル!BL17</f>
        <v>△</v>
      </c>
      <c r="BM16" s="122" t="str">
        <f ca="1">空き状況確認テーブル!BM17</f>
        <v>△</v>
      </c>
      <c r="BN16" s="122" t="str">
        <f ca="1">空き状況確認テーブル!BN17</f>
        <v>△</v>
      </c>
      <c r="BO16" s="122" t="str">
        <f ca="1">空き状況確認テーブル!BO17</f>
        <v>△</v>
      </c>
      <c r="BP16" s="216" t="str">
        <f ca="1">IF(COUNTIF(空き状況確認テーブル!BP17:BR17,"×")&lt;&gt;0,"×",IF(COUNTIF(空き状況確認テーブル!BP17:BR17,"△")&lt;&gt;0,"△",IF(COUNTIF(空き状況確認テーブル!BP17:BR17,"△")&lt;&gt;0,"△","〇")))</f>
        <v>△</v>
      </c>
      <c r="BQ16" s="217"/>
      <c r="BR16" s="218"/>
      <c r="BS16" s="219" t="str">
        <f ca="1">IF(COUNTIF(空き状況確認テーブル!BS17:BV17,"×")&lt;&gt;0,"×",IF(COUNTIF(空き状況確認テーブル!BS17:BV17,"△")&lt;&gt;0,"△",IF(COUNTIF(空き状況確認テーブル!BS17:BV17,"△")&lt;&gt;0,"△","〇")))</f>
        <v>〇</v>
      </c>
      <c r="BT16" s="219"/>
      <c r="BU16" s="219"/>
      <c r="BV16" s="219"/>
      <c r="BW16" s="219" t="str">
        <f ca="1">IF(COUNTIF(空き状況確認テーブル!BW17:BZ17,"×")&lt;&gt;0,"×",IF(COUNTIF(空き状況確認テーブル!BW17:BZ17,"△")&lt;&gt;0,"△",IF(COUNTIF(空き状況確認テーブル!BW17:BZ17,"△")&lt;&gt;0,"△","〇")))</f>
        <v>〇</v>
      </c>
      <c r="BX16" s="219"/>
      <c r="BY16" s="219"/>
      <c r="BZ16" s="219"/>
      <c r="CA16" s="219" t="str">
        <f ca="1">IF(COUNTIF(空き状況確認テーブル!CA17:CD17,"×")&lt;&gt;0,"×",IF(COUNTIF(空き状況確認テーブル!CA17:CD17,"△")&lt;&gt;0,"△",IF(COUNTIF(空き状況確認テーブル!CA17:CD17,"△")&lt;&gt;0,"△","〇")))</f>
        <v>△</v>
      </c>
      <c r="CB16" s="219"/>
      <c r="CC16" s="219"/>
      <c r="CD16" s="219"/>
      <c r="CE16" s="216" t="str">
        <f ca="1">IF(COUNTIF(空き状況確認テーブル!CE17:CG17,"×")&lt;&gt;0,"×",IF(COUNTIF(空き状況確認テーブル!CE17:CG17,"△")&lt;&gt;0,"△",IF(COUNTIF(空き状況確認テーブル!CE17:CG17,"△")&lt;&gt;0,"△","〇")))</f>
        <v>△</v>
      </c>
      <c r="CF16" s="217"/>
      <c r="CG16" s="220"/>
      <c r="CH16" s="187" t="str">
        <f ca="1">空き状況確認テーブル!CH17</f>
        <v>△</v>
      </c>
      <c r="CI16" s="122" t="str">
        <f ca="1">空き状況確認テーブル!CI17</f>
        <v>△</v>
      </c>
      <c r="CJ16" s="122" t="str">
        <f ca="1">空き状況確認テーブル!CJ17</f>
        <v>△</v>
      </c>
      <c r="CK16" s="122" t="str">
        <f ca="1">空き状況確認テーブル!CK17</f>
        <v>△</v>
      </c>
      <c r="CL16" s="122" t="str">
        <f ca="1">空き状況確認テーブル!CL17</f>
        <v>△</v>
      </c>
      <c r="CM16" s="122" t="str">
        <f ca="1">空き状況確認テーブル!CM17</f>
        <v>△</v>
      </c>
      <c r="CN16" s="216" t="str">
        <f ca="1">IF(COUNTIF(空き状況確認テーブル!CN17:CP17,"×")&lt;&gt;0,"×",IF(COUNTIF(空き状況確認テーブル!CN17:CP17,"△")&lt;&gt;0,"△",IF(COUNTIF(空き状況確認テーブル!CN17:CP17,"△")&lt;&gt;0,"△","〇")))</f>
        <v>△</v>
      </c>
      <c r="CO16" s="217"/>
      <c r="CP16" s="218"/>
      <c r="CQ16" s="219" t="str">
        <f ca="1">IF(COUNTIF(空き状況確認テーブル!CQ17:CT17,"×")&lt;&gt;0,"×",IF(COUNTIF(空き状況確認テーブル!CQ17:CT17,"△")&lt;&gt;0,"△",IF(COUNTIF(空き状況確認テーブル!CQ17:CT17,"△")&lt;&gt;0,"△","〇")))</f>
        <v>〇</v>
      </c>
      <c r="CR16" s="219"/>
      <c r="CS16" s="219"/>
      <c r="CT16" s="219"/>
      <c r="CU16" s="219" t="str">
        <f ca="1">IF(COUNTIF(空き状況確認テーブル!CU17:CX17,"×")&lt;&gt;0,"×",IF(COUNTIF(空き状況確認テーブル!CU17:CX17,"△")&lt;&gt;0,"△",IF(COUNTIF(空き状況確認テーブル!CU17:CX17,"△")&lt;&gt;0,"△","〇")))</f>
        <v>〇</v>
      </c>
      <c r="CV16" s="219"/>
      <c r="CW16" s="219"/>
      <c r="CX16" s="219"/>
      <c r="CY16" s="219" t="str">
        <f ca="1">IF(COUNTIF(空き状況確認テーブル!CY17:DB17,"×")&lt;&gt;0,"×",IF(COUNTIF(空き状況確認テーブル!CY17:DB17,"△")&lt;&gt;0,"△",IF(COUNTIF(空き状況確認テーブル!CY17:DB17,"△")&lt;&gt;0,"△","〇")))</f>
        <v>△</v>
      </c>
      <c r="CZ16" s="219"/>
      <c r="DA16" s="219"/>
      <c r="DB16" s="219"/>
      <c r="DC16" s="216" t="str">
        <f ca="1">IF(COUNTIF(空き状況確認テーブル!DC17:DE17,"×")&lt;&gt;0,"×",IF(COUNTIF(空き状況確認テーブル!DC17:DE17,"△")&lt;&gt;0,"△",IF(COUNTIF(空き状況確認テーブル!DC17:DE17,"△")&lt;&gt;0,"△","〇")))</f>
        <v>△</v>
      </c>
      <c r="DD16" s="217"/>
      <c r="DE16" s="220"/>
      <c r="DF16" s="121" t="str">
        <f ca="1">空き状況確認テーブル!DF17</f>
        <v>△</v>
      </c>
      <c r="DG16" s="122" t="str">
        <f ca="1">空き状況確認テーブル!DG17</f>
        <v>△</v>
      </c>
      <c r="DH16" s="122" t="str">
        <f ca="1">空き状況確認テーブル!DH17</f>
        <v>△</v>
      </c>
      <c r="DI16" s="122" t="str">
        <f ca="1">空き状況確認テーブル!DI17</f>
        <v>△</v>
      </c>
      <c r="DJ16" s="122" t="str">
        <f ca="1">空き状況確認テーブル!DJ17</f>
        <v>△</v>
      </c>
      <c r="DK16" s="122" t="str">
        <f ca="1">空き状況確認テーブル!DK17</f>
        <v>△</v>
      </c>
      <c r="DL16" s="216" t="str">
        <f ca="1">IF(COUNTIF(空き状況確認テーブル!DL17:DN17,"×")&lt;&gt;0,"×",IF(COUNTIF(空き状況確認テーブル!DL17:DN17,"△")&lt;&gt;0,"△",IF(COUNTIF(空き状況確認テーブル!DL17:DN17,"△")&lt;&gt;0,"△","〇")))</f>
        <v>△</v>
      </c>
      <c r="DM16" s="217"/>
      <c r="DN16" s="218"/>
      <c r="DO16" s="219" t="str">
        <f ca="1">IF(COUNTIF(空き状況確認テーブル!DO17:DR17,"×")&lt;&gt;0,"×",IF(COUNTIF(空き状況確認テーブル!DO17:DR17,"△")&lt;&gt;0,"△",IF(COUNTIF(空き状況確認テーブル!DO17:DR17,"△")&lt;&gt;0,"△","〇")))</f>
        <v>〇</v>
      </c>
      <c r="DP16" s="219"/>
      <c r="DQ16" s="219"/>
      <c r="DR16" s="219"/>
      <c r="DS16" s="219" t="str">
        <f ca="1">IF(COUNTIF(空き状況確認テーブル!DS17:DV17,"×")&lt;&gt;0,"×",IF(COUNTIF(空き状況確認テーブル!DS17:DV17,"△")&lt;&gt;0,"△",IF(COUNTIF(空き状況確認テーブル!DS17:DV17,"△")&lt;&gt;0,"△","〇")))</f>
        <v>〇</v>
      </c>
      <c r="DT16" s="219"/>
      <c r="DU16" s="219"/>
      <c r="DV16" s="219"/>
      <c r="DW16" s="219" t="str">
        <f ca="1">IF(COUNTIF(空き状況確認テーブル!DW17:DZ17,"×")&lt;&gt;0,"×",IF(COUNTIF(空き状況確認テーブル!DW17:DZ17,"△")&lt;&gt;0,"△",IF(COUNTIF(空き状況確認テーブル!DW17:DZ17,"△")&lt;&gt;0,"△","〇")))</f>
        <v>△</v>
      </c>
      <c r="DX16" s="219"/>
      <c r="DY16" s="219"/>
      <c r="DZ16" s="219"/>
      <c r="EA16" s="216" t="str">
        <f ca="1">IF(COUNTIF(空き状況確認テーブル!EA17:EC17,"×")&lt;&gt;0,"×",IF(COUNTIF(空き状況確認テーブル!EA17:EC17,"△")&lt;&gt;0,"△",IF(COUNTIF(空き状況確認テーブル!EA17:EC17,"△")&lt;&gt;0,"△","〇")))</f>
        <v>△</v>
      </c>
      <c r="EB16" s="217"/>
      <c r="EC16" s="220"/>
      <c r="ED16" s="121" t="str">
        <f ca="1">空き状況確認テーブル!ED17</f>
        <v>×</v>
      </c>
      <c r="EE16" s="122" t="str">
        <f ca="1">空き状況確認テーブル!EE17</f>
        <v>×</v>
      </c>
      <c r="EF16" s="122" t="str">
        <f ca="1">空き状況確認テーブル!EF17</f>
        <v>×</v>
      </c>
      <c r="EG16" s="122" t="str">
        <f ca="1">空き状況確認テーブル!EG17</f>
        <v>×</v>
      </c>
      <c r="EH16" s="122" t="str">
        <f ca="1">空き状況確認テーブル!EH17</f>
        <v>×</v>
      </c>
      <c r="EI16" s="122" t="str">
        <f ca="1">空き状況確認テーブル!EI17</f>
        <v>×</v>
      </c>
      <c r="EJ16" s="216" t="str">
        <f ca="1">IF(COUNTIF(空き状況確認テーブル!EJ17:EL17,"×")&lt;&gt;0,"×",IF(COUNTIF(空き状況確認テーブル!EJ17:EL17,"△")&lt;&gt;0,"△",IF(COUNTIF(空き状況確認テーブル!EJ17:EL17,"△")&lt;&gt;0,"△","〇")))</f>
        <v>×</v>
      </c>
      <c r="EK16" s="217"/>
      <c r="EL16" s="218"/>
      <c r="EM16" s="219" t="str">
        <f ca="1">IF(COUNTIF(空き状況確認テーブル!EM17:EP17,"×")&lt;&gt;0,"×",IF(COUNTIF(空き状況確認テーブル!EM17:EP17,"△")&lt;&gt;0,"△",IF(COUNTIF(空き状況確認テーブル!EM17:EP17,"△")&lt;&gt;0,"△","〇")))</f>
        <v>×</v>
      </c>
      <c r="EN16" s="219"/>
      <c r="EO16" s="219"/>
      <c r="EP16" s="219"/>
      <c r="EQ16" s="219" t="str">
        <f ca="1">IF(COUNTIF(空き状況確認テーブル!EQ17:ET17,"×")&lt;&gt;0,"×",IF(COUNTIF(空き状況確認テーブル!EQ17:ET17,"△")&lt;&gt;0,"△",IF(COUNTIF(空き状況確認テーブル!EQ17:ET17,"△")&lt;&gt;0,"△","〇")))</f>
        <v>×</v>
      </c>
      <c r="ER16" s="219"/>
      <c r="ES16" s="219"/>
      <c r="ET16" s="219"/>
      <c r="EU16" s="219" t="str">
        <f ca="1">IF(COUNTIF(空き状況確認テーブル!EU17:EX17,"×")&lt;&gt;0,"×",IF(COUNTIF(空き状況確認テーブル!EU17:EX17,"△")&lt;&gt;0,"△",IF(COUNTIF(空き状況確認テーブル!EU17:EX17,"△")&lt;&gt;0,"△","〇")))</f>
        <v>×</v>
      </c>
      <c r="EV16" s="219"/>
      <c r="EW16" s="219"/>
      <c r="EX16" s="219"/>
      <c r="EY16" s="216" t="str">
        <f ca="1">IF(COUNTIF(空き状況確認テーブル!EY17:FA17,"×")&lt;&gt;0,"×",IF(COUNTIF(空き状況確認テーブル!EY17:FA17,"△")&lt;&gt;0,"△",IF(COUNTIF(空き状況確認テーブル!EY17:FA17,"△")&lt;&gt;0,"△","〇")))</f>
        <v>×</v>
      </c>
      <c r="EZ16" s="217"/>
      <c r="FA16" s="220"/>
      <c r="FB16" s="121" t="str">
        <f ca="1">空き状況確認テーブル!FB17</f>
        <v>×</v>
      </c>
      <c r="FC16" s="122" t="str">
        <f ca="1">空き状況確認テーブル!FC17</f>
        <v>×</v>
      </c>
      <c r="FD16" s="122" t="str">
        <f ca="1">空き状況確認テーブル!FD17</f>
        <v>×</v>
      </c>
      <c r="FE16" s="122" t="str">
        <f ca="1">空き状況確認テーブル!FE17</f>
        <v>×</v>
      </c>
      <c r="FF16" s="122" t="str">
        <f ca="1">空き状況確認テーブル!FF17</f>
        <v>×</v>
      </c>
      <c r="FG16" s="122" t="str">
        <f ca="1">空き状況確認テーブル!FG17</f>
        <v>×</v>
      </c>
      <c r="FH16" s="216" t="str">
        <f ca="1">IF(COUNTIF(空き状況確認テーブル!FH17:FJ17,"×")&lt;&gt;0,"×",IF(COUNTIF(空き状況確認テーブル!FH17:FJ17,"△")&lt;&gt;0,"△",IF(COUNTIF(空き状況確認テーブル!FH17:FJ17,"△")&lt;&gt;0,"△","〇")))</f>
        <v>×</v>
      </c>
      <c r="FI16" s="217"/>
      <c r="FJ16" s="218"/>
      <c r="FK16" s="219" t="str">
        <f ca="1">IF(COUNTIF(空き状況確認テーブル!FK17:FN17,"×")&lt;&gt;0,"×",IF(COUNTIF(空き状況確認テーブル!FK17:FN17,"△")&lt;&gt;0,"△",IF(COUNTIF(空き状況確認テーブル!FK17:FN17,"△")&lt;&gt;0,"△","〇")))</f>
        <v>×</v>
      </c>
      <c r="FL16" s="219"/>
      <c r="FM16" s="219"/>
      <c r="FN16" s="219"/>
      <c r="FO16" s="219" t="str">
        <f ca="1">IF(COUNTIF(空き状況確認テーブル!FO17:FR17,"×")&lt;&gt;0,"×",IF(COUNTIF(空き状況確認テーブル!FO17:FR17,"△")&lt;&gt;0,"△",IF(COUNTIF(空き状況確認テーブル!FO17:FR17,"△")&lt;&gt;0,"△","〇")))</f>
        <v>×</v>
      </c>
      <c r="FP16" s="219"/>
      <c r="FQ16" s="219"/>
      <c r="FR16" s="219"/>
      <c r="FS16" s="219" t="str">
        <f ca="1">IF(COUNTIF(空き状況確認テーブル!FS17:FV17,"×")&lt;&gt;0,"×",IF(COUNTIF(空き状況確認テーブル!FS17:FV17,"△")&lt;&gt;0,"△",IF(COUNTIF(空き状況確認テーブル!FS17:FV17,"△")&lt;&gt;0,"△","〇")))</f>
        <v>×</v>
      </c>
      <c r="FT16" s="219"/>
      <c r="FU16" s="219"/>
      <c r="FV16" s="219"/>
      <c r="FW16" s="216" t="str">
        <f ca="1">IF(COUNTIF(空き状況確認テーブル!FW17:FY17,"×")&lt;&gt;0,"×",IF(COUNTIF(空き状況確認テーブル!FW17:FY17,"△")&lt;&gt;0,"△",IF(COUNTIF(空き状況確認テーブル!FW17:FY17,"△")&lt;&gt;0,"△","〇")))</f>
        <v>×</v>
      </c>
      <c r="FX16" s="217"/>
      <c r="FY16" s="220"/>
    </row>
    <row r="17" spans="1:181">
      <c r="A17" s="16"/>
      <c r="B17" s="173" t="s">
        <v>367</v>
      </c>
      <c r="C17" s="195"/>
      <c r="D17" s="11" t="s">
        <v>159</v>
      </c>
      <c r="E17" s="10" t="str">
        <f>INDEX(施設情報!$D$1:$D$1000,MATCH(D17,施設情報!$C$1:$C$1000,0))</f>
        <v>1</v>
      </c>
      <c r="F17" s="11" t="s">
        <v>275</v>
      </c>
      <c r="G17" s="8" t="str">
        <f t="shared" si="8"/>
        <v>009-46391</v>
      </c>
      <c r="H17" s="10" t="str">
        <f t="shared" si="9"/>
        <v>009-46392</v>
      </c>
      <c r="I17" s="10" t="str">
        <f t="shared" si="10"/>
        <v>009-46393</v>
      </c>
      <c r="J17" s="10" t="str">
        <f t="shared" si="11"/>
        <v>009-46394</v>
      </c>
      <c r="K17" s="10" t="str">
        <f t="shared" si="12"/>
        <v>009-46395</v>
      </c>
      <c r="L17" s="10" t="str">
        <f t="shared" si="13"/>
        <v>009-46396</v>
      </c>
      <c r="M17" s="10" t="str">
        <f t="shared" si="14"/>
        <v>009-46397</v>
      </c>
      <c r="N17" s="121" t="str">
        <f ca="1">空き状況確認テーブル!N18</f>
        <v>△</v>
      </c>
      <c r="O17" s="122" t="str">
        <f ca="1">空き状況確認テーブル!O18</f>
        <v>△</v>
      </c>
      <c r="P17" s="122" t="str">
        <f ca="1">空き状況確認テーブル!P18</f>
        <v>△</v>
      </c>
      <c r="Q17" s="122" t="str">
        <f ca="1">空き状況確認テーブル!Q18</f>
        <v>△</v>
      </c>
      <c r="R17" s="122" t="str">
        <f ca="1">空き状況確認テーブル!R18</f>
        <v>△</v>
      </c>
      <c r="S17" s="122" t="str">
        <f ca="1">空き状況確認テーブル!S18</f>
        <v>△</v>
      </c>
      <c r="T17" s="122" t="str">
        <f ca="1">空き状況確認テーブル!T18</f>
        <v>△</v>
      </c>
      <c r="U17" s="122" t="str">
        <f ca="1">空き状況確認テーブル!U18</f>
        <v>△</v>
      </c>
      <c r="V17" s="122" t="str">
        <f ca="1">空き状況確認テーブル!V18</f>
        <v>△</v>
      </c>
      <c r="W17" s="122" t="str">
        <f ca="1">空き状況確認テーブル!W18</f>
        <v>〇</v>
      </c>
      <c r="X17" s="122" t="str">
        <f ca="1">空き状況確認テーブル!X18</f>
        <v>〇</v>
      </c>
      <c r="Y17" s="122" t="str">
        <f ca="1">空き状況確認テーブル!Y18</f>
        <v>〇</v>
      </c>
      <c r="Z17" s="122" t="str">
        <f ca="1">空き状況確認テーブル!Z18</f>
        <v>〇</v>
      </c>
      <c r="AA17" s="122" t="str">
        <f ca="1">空き状況確認テーブル!AA18</f>
        <v>〇</v>
      </c>
      <c r="AB17" s="122" t="str">
        <f ca="1">空き状況確認テーブル!AB18</f>
        <v>〇</v>
      </c>
      <c r="AC17" s="122" t="str">
        <f ca="1">空き状況確認テーブル!AC18</f>
        <v>〇</v>
      </c>
      <c r="AD17" s="122" t="str">
        <f ca="1">空き状況確認テーブル!AD18</f>
        <v>〇</v>
      </c>
      <c r="AE17" s="122" t="str">
        <f ca="1">空き状況確認テーブル!AE18</f>
        <v>△</v>
      </c>
      <c r="AF17" s="122" t="str">
        <f ca="1">空き状況確認テーブル!AF18</f>
        <v>△</v>
      </c>
      <c r="AG17" s="122" t="str">
        <f ca="1">空き状況確認テーブル!AG18</f>
        <v>△</v>
      </c>
      <c r="AH17" s="122" t="str">
        <f ca="1">空き状況確認テーブル!AH18</f>
        <v>△</v>
      </c>
      <c r="AI17" s="122" t="str">
        <f ca="1">空き状況確認テーブル!AI18</f>
        <v>△</v>
      </c>
      <c r="AJ17" s="122" t="str">
        <f ca="1">空き状況確認テーブル!AJ18</f>
        <v>△</v>
      </c>
      <c r="AK17" s="123" t="str">
        <f ca="1">空き状況確認テーブル!AK18</f>
        <v>△</v>
      </c>
      <c r="AL17" s="121" t="str">
        <f ca="1">空き状況確認テーブル!AL18</f>
        <v>△</v>
      </c>
      <c r="AM17" s="122" t="str">
        <f ca="1">空き状況確認テーブル!AM18</f>
        <v>△</v>
      </c>
      <c r="AN17" s="122" t="str">
        <f ca="1">空き状況確認テーブル!AN18</f>
        <v>△</v>
      </c>
      <c r="AO17" s="122" t="str">
        <f ca="1">空き状況確認テーブル!AO18</f>
        <v>△</v>
      </c>
      <c r="AP17" s="122" t="str">
        <f ca="1">空き状況確認テーブル!AP18</f>
        <v>△</v>
      </c>
      <c r="AQ17" s="122" t="str">
        <f ca="1">空き状況確認テーブル!AQ18</f>
        <v>△</v>
      </c>
      <c r="AR17" s="122" t="str">
        <f ca="1">空き状況確認テーブル!AR18</f>
        <v>△</v>
      </c>
      <c r="AS17" s="122" t="str">
        <f ca="1">空き状況確認テーブル!AS18</f>
        <v>△</v>
      </c>
      <c r="AT17" s="122" t="str">
        <f ca="1">空き状況確認テーブル!AT18</f>
        <v>△</v>
      </c>
      <c r="AU17" s="122" t="str">
        <f ca="1">空き状況確認テーブル!AU18</f>
        <v>〇</v>
      </c>
      <c r="AV17" s="122" t="str">
        <f ca="1">空き状況確認テーブル!AV18</f>
        <v>〇</v>
      </c>
      <c r="AW17" s="122" t="str">
        <f ca="1">空き状況確認テーブル!AW18</f>
        <v>〇</v>
      </c>
      <c r="AX17" s="122" t="str">
        <f ca="1">空き状況確認テーブル!AX18</f>
        <v>〇</v>
      </c>
      <c r="AY17" s="122" t="str">
        <f ca="1">空き状況確認テーブル!AY18</f>
        <v>〇</v>
      </c>
      <c r="AZ17" s="122" t="str">
        <f ca="1">空き状況確認テーブル!AZ18</f>
        <v>〇</v>
      </c>
      <c r="BA17" s="122" t="str">
        <f ca="1">空き状況確認テーブル!BA18</f>
        <v>〇</v>
      </c>
      <c r="BB17" s="122" t="str">
        <f ca="1">空き状況確認テーブル!BB18</f>
        <v>〇</v>
      </c>
      <c r="BC17" s="122" t="str">
        <f ca="1">空き状況確認テーブル!BC18</f>
        <v>△</v>
      </c>
      <c r="BD17" s="122" t="str">
        <f ca="1">空き状況確認テーブル!BD18</f>
        <v>△</v>
      </c>
      <c r="BE17" s="122" t="str">
        <f ca="1">空き状況確認テーブル!BE18</f>
        <v>△</v>
      </c>
      <c r="BF17" s="122" t="str">
        <f ca="1">空き状況確認テーブル!BF18</f>
        <v>△</v>
      </c>
      <c r="BG17" s="122" t="str">
        <f ca="1">空き状況確認テーブル!BG18</f>
        <v>△</v>
      </c>
      <c r="BH17" s="122" t="str">
        <f ca="1">空き状況確認テーブル!BH18</f>
        <v>△</v>
      </c>
      <c r="BI17" s="123" t="str">
        <f ca="1">空き状況確認テーブル!BI18</f>
        <v>△</v>
      </c>
      <c r="BJ17" s="121" t="str">
        <f ca="1">空き状況確認テーブル!BJ18</f>
        <v>△</v>
      </c>
      <c r="BK17" s="122" t="str">
        <f ca="1">空き状況確認テーブル!BK18</f>
        <v>△</v>
      </c>
      <c r="BL17" s="122" t="str">
        <f ca="1">空き状況確認テーブル!BL18</f>
        <v>△</v>
      </c>
      <c r="BM17" s="122" t="str">
        <f ca="1">空き状況確認テーブル!BM18</f>
        <v>△</v>
      </c>
      <c r="BN17" s="122" t="str">
        <f ca="1">空き状況確認テーブル!BN18</f>
        <v>△</v>
      </c>
      <c r="BO17" s="122" t="str">
        <f ca="1">空き状況確認テーブル!BO18</f>
        <v>△</v>
      </c>
      <c r="BP17" s="122" t="str">
        <f ca="1">空き状況確認テーブル!BP18</f>
        <v>△</v>
      </c>
      <c r="BQ17" s="122" t="str">
        <f ca="1">空き状況確認テーブル!BQ18</f>
        <v>△</v>
      </c>
      <c r="BR17" s="122" t="str">
        <f ca="1">空き状況確認テーブル!BR18</f>
        <v>△</v>
      </c>
      <c r="BS17" s="122" t="str">
        <f ca="1">空き状況確認テーブル!BS18</f>
        <v>〇</v>
      </c>
      <c r="BT17" s="122" t="str">
        <f ca="1">空き状況確認テーブル!BT18</f>
        <v>〇</v>
      </c>
      <c r="BU17" s="122" t="str">
        <f ca="1">空き状況確認テーブル!BU18</f>
        <v>〇</v>
      </c>
      <c r="BV17" s="122" t="str">
        <f ca="1">空き状況確認テーブル!BV18</f>
        <v>〇</v>
      </c>
      <c r="BW17" s="122" t="str">
        <f ca="1">空き状況確認テーブル!BW18</f>
        <v>〇</v>
      </c>
      <c r="BX17" s="122" t="str">
        <f ca="1">空き状況確認テーブル!BX18</f>
        <v>〇</v>
      </c>
      <c r="BY17" s="122" t="str">
        <f ca="1">空き状況確認テーブル!BY18</f>
        <v>〇</v>
      </c>
      <c r="BZ17" s="122" t="str">
        <f ca="1">空き状況確認テーブル!BZ18</f>
        <v>〇</v>
      </c>
      <c r="CA17" s="122" t="str">
        <f ca="1">空き状況確認テーブル!CA18</f>
        <v>△</v>
      </c>
      <c r="CB17" s="122" t="str">
        <f ca="1">空き状況確認テーブル!CB18</f>
        <v>△</v>
      </c>
      <c r="CC17" s="122" t="str">
        <f ca="1">空き状況確認テーブル!CC18</f>
        <v>△</v>
      </c>
      <c r="CD17" s="122" t="str">
        <f ca="1">空き状況確認テーブル!CD18</f>
        <v>△</v>
      </c>
      <c r="CE17" s="122" t="str">
        <f ca="1">空き状況確認テーブル!CE18</f>
        <v>△</v>
      </c>
      <c r="CF17" s="122" t="str">
        <f ca="1">空き状況確認テーブル!CF18</f>
        <v>△</v>
      </c>
      <c r="CG17" s="123" t="str">
        <f ca="1">空き状況確認テーブル!CG18</f>
        <v>△</v>
      </c>
      <c r="CH17" s="187" t="str">
        <f ca="1">空き状況確認テーブル!CH18</f>
        <v>△</v>
      </c>
      <c r="CI17" s="122" t="str">
        <f ca="1">空き状況確認テーブル!CI18</f>
        <v>△</v>
      </c>
      <c r="CJ17" s="122" t="str">
        <f ca="1">空き状況確認テーブル!CJ18</f>
        <v>△</v>
      </c>
      <c r="CK17" s="122" t="str">
        <f ca="1">空き状況確認テーブル!CK18</f>
        <v>△</v>
      </c>
      <c r="CL17" s="122" t="str">
        <f ca="1">空き状況確認テーブル!CL18</f>
        <v>△</v>
      </c>
      <c r="CM17" s="122" t="str">
        <f ca="1">空き状況確認テーブル!CM18</f>
        <v>△</v>
      </c>
      <c r="CN17" s="122" t="str">
        <f ca="1">空き状況確認テーブル!CN18</f>
        <v>△</v>
      </c>
      <c r="CO17" s="122" t="str">
        <f ca="1">空き状況確認テーブル!CO18</f>
        <v>△</v>
      </c>
      <c r="CP17" s="122" t="str">
        <f ca="1">空き状況確認テーブル!CP18</f>
        <v>△</v>
      </c>
      <c r="CQ17" s="122" t="str">
        <f ca="1">空き状況確認テーブル!CQ18</f>
        <v>〇</v>
      </c>
      <c r="CR17" s="122" t="str">
        <f ca="1">空き状況確認テーブル!CR18</f>
        <v>〇</v>
      </c>
      <c r="CS17" s="122" t="str">
        <f ca="1">空き状況確認テーブル!CS18</f>
        <v>〇</v>
      </c>
      <c r="CT17" s="122" t="str">
        <f ca="1">空き状況確認テーブル!CT18</f>
        <v>〇</v>
      </c>
      <c r="CU17" s="122" t="str">
        <f ca="1">空き状況確認テーブル!CU18</f>
        <v>〇</v>
      </c>
      <c r="CV17" s="122" t="str">
        <f ca="1">空き状況確認テーブル!CV18</f>
        <v>〇</v>
      </c>
      <c r="CW17" s="122" t="str">
        <f ca="1">空き状況確認テーブル!CW18</f>
        <v>〇</v>
      </c>
      <c r="CX17" s="122" t="str">
        <f ca="1">空き状況確認テーブル!CX18</f>
        <v>〇</v>
      </c>
      <c r="CY17" s="122" t="str">
        <f ca="1">空き状況確認テーブル!CY18</f>
        <v>△</v>
      </c>
      <c r="CZ17" s="122" t="str">
        <f ca="1">空き状況確認テーブル!CZ18</f>
        <v>△</v>
      </c>
      <c r="DA17" s="122" t="str">
        <f ca="1">空き状況確認テーブル!DA18</f>
        <v>△</v>
      </c>
      <c r="DB17" s="122" t="str">
        <f ca="1">空き状況確認テーブル!DB18</f>
        <v>△</v>
      </c>
      <c r="DC17" s="122" t="str">
        <f ca="1">空き状況確認テーブル!DC18</f>
        <v>△</v>
      </c>
      <c r="DD17" s="122" t="str">
        <f ca="1">空き状況確認テーブル!DD18</f>
        <v>△</v>
      </c>
      <c r="DE17" s="123" t="str">
        <f ca="1">空き状況確認テーブル!DE18</f>
        <v>△</v>
      </c>
      <c r="DF17" s="121" t="str">
        <f ca="1">空き状況確認テーブル!DF18</f>
        <v>△</v>
      </c>
      <c r="DG17" s="122" t="str">
        <f ca="1">空き状況確認テーブル!DG18</f>
        <v>△</v>
      </c>
      <c r="DH17" s="122" t="str">
        <f ca="1">空き状況確認テーブル!DH18</f>
        <v>△</v>
      </c>
      <c r="DI17" s="122" t="str">
        <f ca="1">空き状況確認テーブル!DI18</f>
        <v>△</v>
      </c>
      <c r="DJ17" s="122" t="str">
        <f ca="1">空き状況確認テーブル!DJ18</f>
        <v>△</v>
      </c>
      <c r="DK17" s="122" t="str">
        <f ca="1">空き状況確認テーブル!DK18</f>
        <v>△</v>
      </c>
      <c r="DL17" s="122" t="str">
        <f ca="1">空き状況確認テーブル!DL18</f>
        <v>△</v>
      </c>
      <c r="DM17" s="122" t="str">
        <f ca="1">空き状況確認テーブル!DM18</f>
        <v>△</v>
      </c>
      <c r="DN17" s="122" t="str">
        <f ca="1">空き状況確認テーブル!DN18</f>
        <v>△</v>
      </c>
      <c r="DO17" s="122" t="str">
        <f ca="1">空き状況確認テーブル!DO18</f>
        <v>〇</v>
      </c>
      <c r="DP17" s="122" t="str">
        <f ca="1">空き状況確認テーブル!DP18</f>
        <v>〇</v>
      </c>
      <c r="DQ17" s="122" t="str">
        <f ca="1">空き状況確認テーブル!DQ18</f>
        <v>〇</v>
      </c>
      <c r="DR17" s="122" t="str">
        <f ca="1">空き状況確認テーブル!DR18</f>
        <v>〇</v>
      </c>
      <c r="DS17" s="122" t="str">
        <f ca="1">空き状況確認テーブル!DS18</f>
        <v>〇</v>
      </c>
      <c r="DT17" s="122" t="str">
        <f ca="1">空き状況確認テーブル!DT18</f>
        <v>〇</v>
      </c>
      <c r="DU17" s="122" t="str">
        <f ca="1">空き状況確認テーブル!DU18</f>
        <v>〇</v>
      </c>
      <c r="DV17" s="122" t="str">
        <f ca="1">空き状況確認テーブル!DV18</f>
        <v>〇</v>
      </c>
      <c r="DW17" s="122" t="str">
        <f ca="1">空き状況確認テーブル!DW18</f>
        <v>△</v>
      </c>
      <c r="DX17" s="122" t="str">
        <f ca="1">空き状況確認テーブル!DX18</f>
        <v>△</v>
      </c>
      <c r="DY17" s="122" t="str">
        <f ca="1">空き状況確認テーブル!DY18</f>
        <v>△</v>
      </c>
      <c r="DZ17" s="122" t="str">
        <f ca="1">空き状況確認テーブル!DZ18</f>
        <v>△</v>
      </c>
      <c r="EA17" s="122" t="str">
        <f ca="1">空き状況確認テーブル!EA18</f>
        <v>△</v>
      </c>
      <c r="EB17" s="122" t="str">
        <f ca="1">空き状況確認テーブル!EB18</f>
        <v>△</v>
      </c>
      <c r="EC17" s="123" t="str">
        <f ca="1">空き状況確認テーブル!EC18</f>
        <v>△</v>
      </c>
      <c r="ED17" s="121" t="str">
        <f ca="1">空き状況確認テーブル!ED18</f>
        <v>×</v>
      </c>
      <c r="EE17" s="122" t="str">
        <f ca="1">空き状況確認テーブル!EE18</f>
        <v>×</v>
      </c>
      <c r="EF17" s="122" t="str">
        <f ca="1">空き状況確認テーブル!EF18</f>
        <v>×</v>
      </c>
      <c r="EG17" s="122" t="str">
        <f ca="1">空き状況確認テーブル!EG18</f>
        <v>×</v>
      </c>
      <c r="EH17" s="122" t="str">
        <f ca="1">空き状況確認テーブル!EH18</f>
        <v>×</v>
      </c>
      <c r="EI17" s="122" t="str">
        <f ca="1">空き状況確認テーブル!EI18</f>
        <v>×</v>
      </c>
      <c r="EJ17" s="122" t="str">
        <f ca="1">空き状況確認テーブル!EJ18</f>
        <v>×</v>
      </c>
      <c r="EK17" s="122" t="str">
        <f ca="1">空き状況確認テーブル!EK18</f>
        <v>×</v>
      </c>
      <c r="EL17" s="122" t="str">
        <f ca="1">空き状況確認テーブル!EL18</f>
        <v>×</v>
      </c>
      <c r="EM17" s="122" t="str">
        <f ca="1">空き状況確認テーブル!EM18</f>
        <v>×</v>
      </c>
      <c r="EN17" s="122" t="str">
        <f ca="1">空き状況確認テーブル!EN18</f>
        <v>×</v>
      </c>
      <c r="EO17" s="122" t="str">
        <f ca="1">空き状況確認テーブル!EO18</f>
        <v>×</v>
      </c>
      <c r="EP17" s="122" t="str">
        <f ca="1">空き状況確認テーブル!EP18</f>
        <v>×</v>
      </c>
      <c r="EQ17" s="122" t="str">
        <f ca="1">空き状況確認テーブル!EQ18</f>
        <v>×</v>
      </c>
      <c r="ER17" s="122" t="str">
        <f ca="1">空き状況確認テーブル!ER18</f>
        <v>×</v>
      </c>
      <c r="ES17" s="122" t="str">
        <f ca="1">空き状況確認テーブル!ES18</f>
        <v>×</v>
      </c>
      <c r="ET17" s="122" t="str">
        <f ca="1">空き状況確認テーブル!ET18</f>
        <v>×</v>
      </c>
      <c r="EU17" s="122" t="str">
        <f ca="1">空き状況確認テーブル!EU18</f>
        <v>×</v>
      </c>
      <c r="EV17" s="122" t="str">
        <f ca="1">空き状況確認テーブル!EV18</f>
        <v>×</v>
      </c>
      <c r="EW17" s="122" t="str">
        <f ca="1">空き状況確認テーブル!EW18</f>
        <v>×</v>
      </c>
      <c r="EX17" s="122" t="str">
        <f ca="1">空き状況確認テーブル!EX18</f>
        <v>×</v>
      </c>
      <c r="EY17" s="122" t="str">
        <f ca="1">空き状況確認テーブル!EY18</f>
        <v>×</v>
      </c>
      <c r="EZ17" s="122" t="str">
        <f ca="1">空き状況確認テーブル!EZ18</f>
        <v>×</v>
      </c>
      <c r="FA17" s="123" t="str">
        <f ca="1">空き状況確認テーブル!FA18</f>
        <v>×</v>
      </c>
      <c r="FB17" s="121" t="str">
        <f ca="1">空き状況確認テーブル!FB18</f>
        <v>×</v>
      </c>
      <c r="FC17" s="122" t="str">
        <f ca="1">空き状況確認テーブル!FC18</f>
        <v>×</v>
      </c>
      <c r="FD17" s="122" t="str">
        <f ca="1">空き状況確認テーブル!FD18</f>
        <v>×</v>
      </c>
      <c r="FE17" s="122" t="str">
        <f ca="1">空き状況確認テーブル!FE18</f>
        <v>×</v>
      </c>
      <c r="FF17" s="122" t="str">
        <f ca="1">空き状況確認テーブル!FF18</f>
        <v>×</v>
      </c>
      <c r="FG17" s="122" t="str">
        <f ca="1">空き状況確認テーブル!FG18</f>
        <v>×</v>
      </c>
      <c r="FH17" s="122" t="str">
        <f ca="1">空き状況確認テーブル!FH18</f>
        <v>×</v>
      </c>
      <c r="FI17" s="122" t="str">
        <f ca="1">空き状況確認テーブル!FI18</f>
        <v>×</v>
      </c>
      <c r="FJ17" s="122" t="str">
        <f ca="1">空き状況確認テーブル!FJ18</f>
        <v>×</v>
      </c>
      <c r="FK17" s="122" t="str">
        <f ca="1">空き状況確認テーブル!FK18</f>
        <v>×</v>
      </c>
      <c r="FL17" s="122" t="str">
        <f ca="1">空き状況確認テーブル!FL18</f>
        <v>×</v>
      </c>
      <c r="FM17" s="122" t="str">
        <f ca="1">空き状況確認テーブル!FM18</f>
        <v>×</v>
      </c>
      <c r="FN17" s="122" t="str">
        <f ca="1">空き状況確認テーブル!FN18</f>
        <v>×</v>
      </c>
      <c r="FO17" s="122" t="str">
        <f ca="1">空き状況確認テーブル!FO18</f>
        <v>×</v>
      </c>
      <c r="FP17" s="122" t="str">
        <f ca="1">空き状況確認テーブル!FP18</f>
        <v>×</v>
      </c>
      <c r="FQ17" s="122" t="str">
        <f ca="1">空き状況確認テーブル!FQ18</f>
        <v>×</v>
      </c>
      <c r="FR17" s="122" t="str">
        <f ca="1">空き状況確認テーブル!FR18</f>
        <v>×</v>
      </c>
      <c r="FS17" s="122" t="str">
        <f ca="1">空き状況確認テーブル!FS18</f>
        <v>×</v>
      </c>
      <c r="FT17" s="122" t="str">
        <f ca="1">空き状況確認テーブル!FT18</f>
        <v>×</v>
      </c>
      <c r="FU17" s="122" t="str">
        <f ca="1">空き状況確認テーブル!FU18</f>
        <v>×</v>
      </c>
      <c r="FV17" s="122" t="str">
        <f ca="1">空き状況確認テーブル!FV18</f>
        <v>×</v>
      </c>
      <c r="FW17" s="122" t="str">
        <f ca="1">空き状況確認テーブル!FW18</f>
        <v>×</v>
      </c>
      <c r="FX17" s="122" t="str">
        <f ca="1">空き状況確認テーブル!FX18</f>
        <v>×</v>
      </c>
      <c r="FY17" s="123" t="str">
        <f ca="1">空き状況確認テーブル!FY18</f>
        <v>×</v>
      </c>
    </row>
    <row r="18" spans="1:181">
      <c r="A18" s="16"/>
      <c r="B18" s="175" t="s">
        <v>368</v>
      </c>
      <c r="C18" s="195" t="s">
        <v>409</v>
      </c>
      <c r="D18" s="11" t="s">
        <v>160</v>
      </c>
      <c r="E18" s="10" t="str">
        <f>INDEX(施設情報!$D$1:$D$1000,MATCH(D18,施設情報!$C$1:$C$1000,0))</f>
        <v>1</v>
      </c>
      <c r="F18" s="11" t="s">
        <v>275</v>
      </c>
      <c r="G18" s="8" t="str">
        <f t="shared" si="8"/>
        <v>010-46391</v>
      </c>
      <c r="H18" s="10" t="str">
        <f t="shared" si="9"/>
        <v>010-46392</v>
      </c>
      <c r="I18" s="10" t="str">
        <f t="shared" si="10"/>
        <v>010-46393</v>
      </c>
      <c r="J18" s="10" t="str">
        <f t="shared" si="11"/>
        <v>010-46394</v>
      </c>
      <c r="K18" s="10" t="str">
        <f t="shared" si="12"/>
        <v>010-46395</v>
      </c>
      <c r="L18" s="10" t="str">
        <f t="shared" si="13"/>
        <v>010-46396</v>
      </c>
      <c r="M18" s="10" t="str">
        <f t="shared" si="14"/>
        <v>010-46397</v>
      </c>
      <c r="N18" s="121" t="str">
        <f ca="1">空き状況確認テーブル!N19</f>
        <v>△</v>
      </c>
      <c r="O18" s="122" t="str">
        <f ca="1">空き状況確認テーブル!O19</f>
        <v>△</v>
      </c>
      <c r="P18" s="122" t="str">
        <f ca="1">空き状況確認テーブル!P19</f>
        <v>△</v>
      </c>
      <c r="Q18" s="122" t="str">
        <f ca="1">空き状況確認テーブル!Q19</f>
        <v>△</v>
      </c>
      <c r="R18" s="122" t="str">
        <f ca="1">空き状況確認テーブル!R19</f>
        <v>△</v>
      </c>
      <c r="S18" s="122" t="str">
        <f ca="1">空き状況確認テーブル!S19</f>
        <v>△</v>
      </c>
      <c r="T18" s="216" t="str">
        <f ca="1">IF(COUNTIF(空き状況確認テーブル!T19:V19,"×")&lt;&gt;0,"×",IF(COUNTIF(空き状況確認テーブル!T19:V19,"△")&lt;&gt;0,"△",IF(COUNTIF(空き状況確認テーブル!T19:V19,"△")&lt;&gt;0,"△","〇")))</f>
        <v>△</v>
      </c>
      <c r="U18" s="217"/>
      <c r="V18" s="218"/>
      <c r="W18" s="219" t="str">
        <f ca="1">IF(COUNTIF(空き状況確認テーブル!W19:Z19,"×")&lt;&gt;0,"×",IF(COUNTIF(空き状況確認テーブル!W19:Z19,"△")&lt;&gt;0,"△",IF(COUNTIF(空き状況確認テーブル!W19:Z19,"△")&lt;&gt;0,"△","〇")))</f>
        <v>〇</v>
      </c>
      <c r="X18" s="219"/>
      <c r="Y18" s="219"/>
      <c r="Z18" s="219"/>
      <c r="AA18" s="219" t="str">
        <f ca="1">IF(COUNTIF(空き状況確認テーブル!AA19:AD19,"×")&lt;&gt;0,"×",IF(COUNTIF(空き状況確認テーブル!AA19:AD19,"△")&lt;&gt;0,"△",IF(COUNTIF(空き状況確認テーブル!AA19:AD19,"△")&lt;&gt;0,"△","〇")))</f>
        <v>〇</v>
      </c>
      <c r="AB18" s="219"/>
      <c r="AC18" s="219"/>
      <c r="AD18" s="219"/>
      <c r="AE18" s="219" t="str">
        <f ca="1">IF(COUNTIF(空き状況確認テーブル!AE19:AH19,"×")&lt;&gt;0,"×",IF(COUNTIF(空き状況確認テーブル!AE19:AH19,"△")&lt;&gt;0,"△",IF(COUNTIF(空き状況確認テーブル!AE19:AH19,"△")&lt;&gt;0,"△","〇")))</f>
        <v>△</v>
      </c>
      <c r="AF18" s="219"/>
      <c r="AG18" s="219"/>
      <c r="AH18" s="219"/>
      <c r="AI18" s="216" t="str">
        <f ca="1">IF(COUNTIF(空き状況確認テーブル!AI19:AK19,"×")&lt;&gt;0,"×",IF(COUNTIF(空き状況確認テーブル!AI19:AK19,"△")&lt;&gt;0,"△",IF(COUNTIF(空き状況確認テーブル!AI19:AK19,"△")&lt;&gt;0,"△","〇")))</f>
        <v>△</v>
      </c>
      <c r="AJ18" s="217"/>
      <c r="AK18" s="220"/>
      <c r="AL18" s="121" t="str">
        <f ca="1">空き状況確認テーブル!AL19</f>
        <v>△</v>
      </c>
      <c r="AM18" s="122" t="str">
        <f ca="1">空き状況確認テーブル!AM19</f>
        <v>△</v>
      </c>
      <c r="AN18" s="122" t="str">
        <f ca="1">空き状況確認テーブル!AN19</f>
        <v>△</v>
      </c>
      <c r="AO18" s="122" t="str">
        <f ca="1">空き状況確認テーブル!AO19</f>
        <v>△</v>
      </c>
      <c r="AP18" s="122" t="str">
        <f ca="1">空き状況確認テーブル!AP19</f>
        <v>△</v>
      </c>
      <c r="AQ18" s="122" t="str">
        <f ca="1">空き状況確認テーブル!AQ19</f>
        <v>△</v>
      </c>
      <c r="AR18" s="216" t="str">
        <f ca="1">IF(COUNTIF(空き状況確認テーブル!AR19:AT19,"×")&lt;&gt;0,"×",IF(COUNTIF(空き状況確認テーブル!AR19:AT19,"△")&lt;&gt;0,"△",IF(COUNTIF(空き状況確認テーブル!AR19:AT19,"△")&lt;&gt;0,"△","〇")))</f>
        <v>△</v>
      </c>
      <c r="AS18" s="217"/>
      <c r="AT18" s="218"/>
      <c r="AU18" s="219" t="str">
        <f ca="1">IF(COUNTIF(空き状況確認テーブル!AU19:AX19,"×")&lt;&gt;0,"×",IF(COUNTIF(空き状況確認テーブル!AU19:AX19,"△")&lt;&gt;0,"△",IF(COUNTIF(空き状況確認テーブル!AU19:AX19,"△")&lt;&gt;0,"△","〇")))</f>
        <v>〇</v>
      </c>
      <c r="AV18" s="219"/>
      <c r="AW18" s="219"/>
      <c r="AX18" s="219"/>
      <c r="AY18" s="219" t="str">
        <f ca="1">IF(COUNTIF(空き状況確認テーブル!AY19:BB19,"×")&lt;&gt;0,"×",IF(COUNTIF(空き状況確認テーブル!AY19:BB19,"△")&lt;&gt;0,"△",IF(COUNTIF(空き状況確認テーブル!AY19:BB19,"△")&lt;&gt;0,"△","〇")))</f>
        <v>〇</v>
      </c>
      <c r="AZ18" s="219"/>
      <c r="BA18" s="219"/>
      <c r="BB18" s="219"/>
      <c r="BC18" s="219" t="str">
        <f ca="1">IF(COUNTIF(空き状況確認テーブル!BC19:BF19,"×")&lt;&gt;0,"×",IF(COUNTIF(空き状況確認テーブル!BC19:BF19,"△")&lt;&gt;0,"△",IF(COUNTIF(空き状況確認テーブル!BC19:BF19,"△")&lt;&gt;0,"△","〇")))</f>
        <v>△</v>
      </c>
      <c r="BD18" s="219"/>
      <c r="BE18" s="219"/>
      <c r="BF18" s="219"/>
      <c r="BG18" s="216" t="str">
        <f ca="1">IF(COUNTIF(空き状況確認テーブル!BG19:BI19,"×")&lt;&gt;0,"×",IF(COUNTIF(空き状況確認テーブル!BG19:BI19,"△")&lt;&gt;0,"△",IF(COUNTIF(空き状況確認テーブル!BG19:BI19,"△")&lt;&gt;0,"△","〇")))</f>
        <v>△</v>
      </c>
      <c r="BH18" s="217"/>
      <c r="BI18" s="220"/>
      <c r="BJ18" s="121" t="str">
        <f ca="1">空き状況確認テーブル!BJ19</f>
        <v>△</v>
      </c>
      <c r="BK18" s="122" t="str">
        <f ca="1">空き状況確認テーブル!BK19</f>
        <v>△</v>
      </c>
      <c r="BL18" s="122" t="str">
        <f ca="1">空き状況確認テーブル!BL19</f>
        <v>△</v>
      </c>
      <c r="BM18" s="122" t="str">
        <f ca="1">空き状況確認テーブル!BM19</f>
        <v>△</v>
      </c>
      <c r="BN18" s="122" t="str">
        <f ca="1">空き状況確認テーブル!BN19</f>
        <v>△</v>
      </c>
      <c r="BO18" s="122" t="str">
        <f ca="1">空き状況確認テーブル!BO19</f>
        <v>△</v>
      </c>
      <c r="BP18" s="216" t="str">
        <f ca="1">IF(COUNTIF(空き状況確認テーブル!BP19:BR19,"×")&lt;&gt;0,"×",IF(COUNTIF(空き状況確認テーブル!BP19:BR19,"△")&lt;&gt;0,"△",IF(COUNTIF(空き状況確認テーブル!BP19:BR19,"△")&lt;&gt;0,"△","〇")))</f>
        <v>△</v>
      </c>
      <c r="BQ18" s="217"/>
      <c r="BR18" s="218"/>
      <c r="BS18" s="219" t="str">
        <f ca="1">IF(COUNTIF(空き状況確認テーブル!BS19:BV19,"×")&lt;&gt;0,"×",IF(COUNTIF(空き状況確認テーブル!BS19:BV19,"△")&lt;&gt;0,"△",IF(COUNTIF(空き状況確認テーブル!BS19:BV19,"△")&lt;&gt;0,"△","〇")))</f>
        <v>〇</v>
      </c>
      <c r="BT18" s="219"/>
      <c r="BU18" s="219"/>
      <c r="BV18" s="219"/>
      <c r="BW18" s="219" t="str">
        <f ca="1">IF(COUNTIF(空き状況確認テーブル!BW19:BZ19,"×")&lt;&gt;0,"×",IF(COUNTIF(空き状況確認テーブル!BW19:BZ19,"△")&lt;&gt;0,"△",IF(COUNTIF(空き状況確認テーブル!BW19:BZ19,"△")&lt;&gt;0,"△","〇")))</f>
        <v>〇</v>
      </c>
      <c r="BX18" s="219"/>
      <c r="BY18" s="219"/>
      <c r="BZ18" s="219"/>
      <c r="CA18" s="219" t="str">
        <f ca="1">IF(COUNTIF(空き状況確認テーブル!CA19:CD19,"×")&lt;&gt;0,"×",IF(COUNTIF(空き状況確認テーブル!CA19:CD19,"△")&lt;&gt;0,"△",IF(COUNTIF(空き状況確認テーブル!CA19:CD19,"△")&lt;&gt;0,"△","〇")))</f>
        <v>△</v>
      </c>
      <c r="CB18" s="219"/>
      <c r="CC18" s="219"/>
      <c r="CD18" s="219"/>
      <c r="CE18" s="216" t="str">
        <f ca="1">IF(COUNTIF(空き状況確認テーブル!CE19:CG19,"×")&lt;&gt;0,"×",IF(COUNTIF(空き状況確認テーブル!CE19:CG19,"△")&lt;&gt;0,"△",IF(COUNTIF(空き状況確認テーブル!CE19:CG19,"△")&lt;&gt;0,"△","〇")))</f>
        <v>△</v>
      </c>
      <c r="CF18" s="217"/>
      <c r="CG18" s="220"/>
      <c r="CH18" s="187" t="str">
        <f ca="1">空き状況確認テーブル!CH19</f>
        <v>△</v>
      </c>
      <c r="CI18" s="122" t="str">
        <f ca="1">空き状況確認テーブル!CI19</f>
        <v>△</v>
      </c>
      <c r="CJ18" s="122" t="str">
        <f ca="1">空き状況確認テーブル!CJ19</f>
        <v>△</v>
      </c>
      <c r="CK18" s="122" t="str">
        <f ca="1">空き状況確認テーブル!CK19</f>
        <v>△</v>
      </c>
      <c r="CL18" s="122" t="str">
        <f ca="1">空き状況確認テーブル!CL19</f>
        <v>△</v>
      </c>
      <c r="CM18" s="122" t="str">
        <f ca="1">空き状況確認テーブル!CM19</f>
        <v>△</v>
      </c>
      <c r="CN18" s="216" t="str">
        <f ca="1">IF(COUNTIF(空き状況確認テーブル!CN19:CP19,"×")&lt;&gt;0,"×",IF(COUNTIF(空き状況確認テーブル!CN19:CP19,"△")&lt;&gt;0,"△",IF(COUNTIF(空き状況確認テーブル!CN19:CP19,"△")&lt;&gt;0,"△","〇")))</f>
        <v>△</v>
      </c>
      <c r="CO18" s="217"/>
      <c r="CP18" s="218"/>
      <c r="CQ18" s="219" t="str">
        <f ca="1">IF(COUNTIF(空き状況確認テーブル!CQ19:CT19,"×")&lt;&gt;0,"×",IF(COUNTIF(空き状況確認テーブル!CQ19:CT19,"△")&lt;&gt;0,"△",IF(COUNTIF(空き状況確認テーブル!CQ19:CT19,"△")&lt;&gt;0,"△","〇")))</f>
        <v>〇</v>
      </c>
      <c r="CR18" s="219"/>
      <c r="CS18" s="219"/>
      <c r="CT18" s="219"/>
      <c r="CU18" s="219" t="str">
        <f ca="1">IF(COUNTIF(空き状況確認テーブル!CU19:CX19,"×")&lt;&gt;0,"×",IF(COUNTIF(空き状況確認テーブル!CU19:CX19,"△")&lt;&gt;0,"△",IF(COUNTIF(空き状況確認テーブル!CU19:CX19,"△")&lt;&gt;0,"△","〇")))</f>
        <v>〇</v>
      </c>
      <c r="CV18" s="219"/>
      <c r="CW18" s="219"/>
      <c r="CX18" s="219"/>
      <c r="CY18" s="219" t="str">
        <f ca="1">IF(COUNTIF(空き状況確認テーブル!CY19:DB19,"×")&lt;&gt;0,"×",IF(COUNTIF(空き状況確認テーブル!CY19:DB19,"△")&lt;&gt;0,"△",IF(COUNTIF(空き状況確認テーブル!CY19:DB19,"△")&lt;&gt;0,"△","〇")))</f>
        <v>△</v>
      </c>
      <c r="CZ18" s="219"/>
      <c r="DA18" s="219"/>
      <c r="DB18" s="219"/>
      <c r="DC18" s="216" t="str">
        <f ca="1">IF(COUNTIF(空き状況確認テーブル!DC19:DE19,"×")&lt;&gt;0,"×",IF(COUNTIF(空き状況確認テーブル!DC19:DE19,"△")&lt;&gt;0,"△",IF(COUNTIF(空き状況確認テーブル!DC19:DE19,"△")&lt;&gt;0,"△","〇")))</f>
        <v>△</v>
      </c>
      <c r="DD18" s="217"/>
      <c r="DE18" s="220"/>
      <c r="DF18" s="121" t="str">
        <f ca="1">空き状況確認テーブル!DF19</f>
        <v>△</v>
      </c>
      <c r="DG18" s="122" t="str">
        <f ca="1">空き状況確認テーブル!DG19</f>
        <v>△</v>
      </c>
      <c r="DH18" s="122" t="str">
        <f ca="1">空き状況確認テーブル!DH19</f>
        <v>△</v>
      </c>
      <c r="DI18" s="122" t="str">
        <f ca="1">空き状況確認テーブル!DI19</f>
        <v>△</v>
      </c>
      <c r="DJ18" s="122" t="str">
        <f ca="1">空き状況確認テーブル!DJ19</f>
        <v>△</v>
      </c>
      <c r="DK18" s="122" t="str">
        <f ca="1">空き状況確認テーブル!DK19</f>
        <v>△</v>
      </c>
      <c r="DL18" s="216" t="str">
        <f ca="1">IF(COUNTIF(空き状況確認テーブル!DL19:DN19,"×")&lt;&gt;0,"×",IF(COUNTIF(空き状況確認テーブル!DL19:DN19,"△")&lt;&gt;0,"△",IF(COUNTIF(空き状況確認テーブル!DL19:DN19,"△")&lt;&gt;0,"△","〇")))</f>
        <v>△</v>
      </c>
      <c r="DM18" s="217"/>
      <c r="DN18" s="218"/>
      <c r="DO18" s="219" t="str">
        <f ca="1">IF(COUNTIF(空き状況確認テーブル!DO19:DR19,"×")&lt;&gt;0,"×",IF(COUNTIF(空き状況確認テーブル!DO19:DR19,"△")&lt;&gt;0,"△",IF(COUNTIF(空き状況確認テーブル!DO19:DR19,"△")&lt;&gt;0,"△","〇")))</f>
        <v>〇</v>
      </c>
      <c r="DP18" s="219"/>
      <c r="DQ18" s="219"/>
      <c r="DR18" s="219"/>
      <c r="DS18" s="219" t="str">
        <f ca="1">IF(COUNTIF(空き状況確認テーブル!DS19:DV19,"×")&lt;&gt;0,"×",IF(COUNTIF(空き状況確認テーブル!DS19:DV19,"△")&lt;&gt;0,"△",IF(COUNTIF(空き状況確認テーブル!DS19:DV19,"△")&lt;&gt;0,"△","〇")))</f>
        <v>〇</v>
      </c>
      <c r="DT18" s="219"/>
      <c r="DU18" s="219"/>
      <c r="DV18" s="219"/>
      <c r="DW18" s="219" t="str">
        <f ca="1">IF(COUNTIF(空き状況確認テーブル!DW19:DZ19,"×")&lt;&gt;0,"×",IF(COUNTIF(空き状況確認テーブル!DW19:DZ19,"△")&lt;&gt;0,"△",IF(COUNTIF(空き状況確認テーブル!DW19:DZ19,"△")&lt;&gt;0,"△","〇")))</f>
        <v>△</v>
      </c>
      <c r="DX18" s="219"/>
      <c r="DY18" s="219"/>
      <c r="DZ18" s="219"/>
      <c r="EA18" s="216" t="str">
        <f ca="1">IF(COUNTIF(空き状況確認テーブル!EA19:EC19,"×")&lt;&gt;0,"×",IF(COUNTIF(空き状況確認テーブル!EA19:EC19,"△")&lt;&gt;0,"△",IF(COUNTIF(空き状況確認テーブル!EA19:EC19,"△")&lt;&gt;0,"△","〇")))</f>
        <v>△</v>
      </c>
      <c r="EB18" s="217"/>
      <c r="EC18" s="220"/>
      <c r="ED18" s="121" t="str">
        <f ca="1">空き状況確認テーブル!ED19</f>
        <v>×</v>
      </c>
      <c r="EE18" s="122" t="str">
        <f ca="1">空き状況確認テーブル!EE19</f>
        <v>×</v>
      </c>
      <c r="EF18" s="122" t="str">
        <f ca="1">空き状況確認テーブル!EF19</f>
        <v>×</v>
      </c>
      <c r="EG18" s="122" t="str">
        <f ca="1">空き状況確認テーブル!EG19</f>
        <v>×</v>
      </c>
      <c r="EH18" s="122" t="str">
        <f ca="1">空き状況確認テーブル!EH19</f>
        <v>×</v>
      </c>
      <c r="EI18" s="122" t="str">
        <f ca="1">空き状況確認テーブル!EI19</f>
        <v>×</v>
      </c>
      <c r="EJ18" s="216" t="str">
        <f ca="1">IF(COUNTIF(空き状況確認テーブル!EJ19:EL19,"×")&lt;&gt;0,"×",IF(COUNTIF(空き状況確認テーブル!EJ19:EL19,"△")&lt;&gt;0,"△",IF(COUNTIF(空き状況確認テーブル!EJ19:EL19,"△")&lt;&gt;0,"△","〇")))</f>
        <v>×</v>
      </c>
      <c r="EK18" s="217"/>
      <c r="EL18" s="218"/>
      <c r="EM18" s="219" t="str">
        <f ca="1">IF(COUNTIF(空き状況確認テーブル!EM19:EP19,"×")&lt;&gt;0,"×",IF(COUNTIF(空き状況確認テーブル!EM19:EP19,"△")&lt;&gt;0,"△",IF(COUNTIF(空き状況確認テーブル!EM19:EP19,"△")&lt;&gt;0,"△","〇")))</f>
        <v>×</v>
      </c>
      <c r="EN18" s="219"/>
      <c r="EO18" s="219"/>
      <c r="EP18" s="219"/>
      <c r="EQ18" s="219" t="str">
        <f ca="1">IF(COUNTIF(空き状況確認テーブル!EQ19:ET19,"×")&lt;&gt;0,"×",IF(COUNTIF(空き状況確認テーブル!EQ19:ET19,"△")&lt;&gt;0,"△",IF(COUNTIF(空き状況確認テーブル!EQ19:ET19,"△")&lt;&gt;0,"△","〇")))</f>
        <v>×</v>
      </c>
      <c r="ER18" s="219"/>
      <c r="ES18" s="219"/>
      <c r="ET18" s="219"/>
      <c r="EU18" s="219" t="str">
        <f ca="1">IF(COUNTIF(空き状況確認テーブル!EU19:EX19,"×")&lt;&gt;0,"×",IF(COUNTIF(空き状況確認テーブル!EU19:EX19,"△")&lt;&gt;0,"△",IF(COUNTIF(空き状況確認テーブル!EU19:EX19,"△")&lt;&gt;0,"△","〇")))</f>
        <v>×</v>
      </c>
      <c r="EV18" s="219"/>
      <c r="EW18" s="219"/>
      <c r="EX18" s="219"/>
      <c r="EY18" s="216" t="str">
        <f ca="1">IF(COUNTIF(空き状況確認テーブル!EY19:FA19,"×")&lt;&gt;0,"×",IF(COUNTIF(空き状況確認テーブル!EY19:FA19,"△")&lt;&gt;0,"△",IF(COUNTIF(空き状況確認テーブル!EY19:FA19,"△")&lt;&gt;0,"△","〇")))</f>
        <v>×</v>
      </c>
      <c r="EZ18" s="217"/>
      <c r="FA18" s="220"/>
      <c r="FB18" s="121" t="str">
        <f ca="1">空き状況確認テーブル!FB19</f>
        <v>×</v>
      </c>
      <c r="FC18" s="122" t="str">
        <f ca="1">空き状況確認テーブル!FC19</f>
        <v>×</v>
      </c>
      <c r="FD18" s="122" t="str">
        <f ca="1">空き状況確認テーブル!FD19</f>
        <v>×</v>
      </c>
      <c r="FE18" s="122" t="str">
        <f ca="1">空き状況確認テーブル!FE19</f>
        <v>×</v>
      </c>
      <c r="FF18" s="122" t="str">
        <f ca="1">空き状況確認テーブル!FF19</f>
        <v>×</v>
      </c>
      <c r="FG18" s="122" t="str">
        <f ca="1">空き状況確認テーブル!FG19</f>
        <v>×</v>
      </c>
      <c r="FH18" s="216" t="str">
        <f ca="1">IF(COUNTIF(空き状況確認テーブル!FH19:FJ19,"×")&lt;&gt;0,"×",IF(COUNTIF(空き状況確認テーブル!FH19:FJ19,"△")&lt;&gt;0,"△",IF(COUNTIF(空き状況確認テーブル!FH19:FJ19,"△")&lt;&gt;0,"△","〇")))</f>
        <v>×</v>
      </c>
      <c r="FI18" s="217"/>
      <c r="FJ18" s="218"/>
      <c r="FK18" s="219" t="str">
        <f ca="1">IF(COUNTIF(空き状況確認テーブル!FK19:FN19,"×")&lt;&gt;0,"×",IF(COUNTIF(空き状況確認テーブル!FK19:FN19,"△")&lt;&gt;0,"△",IF(COUNTIF(空き状況確認テーブル!FK19:FN19,"△")&lt;&gt;0,"△","〇")))</f>
        <v>×</v>
      </c>
      <c r="FL18" s="219"/>
      <c r="FM18" s="219"/>
      <c r="FN18" s="219"/>
      <c r="FO18" s="219" t="str">
        <f ca="1">IF(COUNTIF(空き状況確認テーブル!FO19:FR19,"×")&lt;&gt;0,"×",IF(COUNTIF(空き状況確認テーブル!FO19:FR19,"△")&lt;&gt;0,"△",IF(COUNTIF(空き状況確認テーブル!FO19:FR19,"△")&lt;&gt;0,"△","〇")))</f>
        <v>×</v>
      </c>
      <c r="FP18" s="219"/>
      <c r="FQ18" s="219"/>
      <c r="FR18" s="219"/>
      <c r="FS18" s="219" t="str">
        <f ca="1">IF(COUNTIF(空き状況確認テーブル!FS19:FV19,"×")&lt;&gt;0,"×",IF(COUNTIF(空き状況確認テーブル!FS19:FV19,"△")&lt;&gt;0,"△",IF(COUNTIF(空き状況確認テーブル!FS19:FV19,"△")&lt;&gt;0,"△","〇")))</f>
        <v>×</v>
      </c>
      <c r="FT18" s="219"/>
      <c r="FU18" s="219"/>
      <c r="FV18" s="219"/>
      <c r="FW18" s="216" t="str">
        <f ca="1">IF(COUNTIF(空き状況確認テーブル!FW19:FY19,"×")&lt;&gt;0,"×",IF(COUNTIF(空き状況確認テーブル!FW19:FY19,"△")&lt;&gt;0,"△",IF(COUNTIF(空き状況確認テーブル!FW19:FY19,"△")&lt;&gt;0,"△","〇")))</f>
        <v>×</v>
      </c>
      <c r="FX18" s="217"/>
      <c r="FY18" s="220"/>
    </row>
    <row r="19" spans="1:181">
      <c r="A19" s="16"/>
      <c r="B19" s="166" t="s">
        <v>353</v>
      </c>
      <c r="C19" s="195" t="s">
        <v>447</v>
      </c>
      <c r="D19" s="11" t="s">
        <v>161</v>
      </c>
      <c r="E19" s="10" t="str">
        <f>INDEX(施設情報!$D$1:$D$1000,MATCH(D19,施設情報!$C$1:$C$1000,0))</f>
        <v>1</v>
      </c>
      <c r="F19" s="11" t="s">
        <v>275</v>
      </c>
      <c r="G19" s="8" t="str">
        <f t="shared" si="8"/>
        <v>011-46391</v>
      </c>
      <c r="H19" s="10" t="str">
        <f t="shared" si="9"/>
        <v>011-46392</v>
      </c>
      <c r="I19" s="10" t="str">
        <f t="shared" si="10"/>
        <v>011-46393</v>
      </c>
      <c r="J19" s="10" t="str">
        <f t="shared" si="11"/>
        <v>011-46394</v>
      </c>
      <c r="K19" s="10" t="str">
        <f t="shared" si="12"/>
        <v>011-46395</v>
      </c>
      <c r="L19" s="10" t="str">
        <f t="shared" si="13"/>
        <v>011-46396</v>
      </c>
      <c r="M19" s="10" t="str">
        <f t="shared" si="14"/>
        <v>011-46397</v>
      </c>
      <c r="N19" s="121" t="str">
        <f ca="1">空き状況確認テーブル!N20</f>
        <v>△</v>
      </c>
      <c r="O19" s="122" t="str">
        <f ca="1">空き状況確認テーブル!O20</f>
        <v>△</v>
      </c>
      <c r="P19" s="122" t="str">
        <f ca="1">空き状況確認テーブル!P20</f>
        <v>△</v>
      </c>
      <c r="Q19" s="122" t="str">
        <f ca="1">空き状況確認テーブル!Q20</f>
        <v>△</v>
      </c>
      <c r="R19" s="122" t="str">
        <f ca="1">空き状況確認テーブル!R20</f>
        <v>△</v>
      </c>
      <c r="S19" s="122" t="str">
        <f ca="1">空き状況確認テーブル!S20</f>
        <v>△</v>
      </c>
      <c r="T19" s="216" t="str">
        <f ca="1">IF(COUNTIF(空き状況確認テーブル!T20:V20,"×")&lt;&gt;0,"×",IF(COUNTIF(空き状況確認テーブル!T20:V20,"△")&lt;&gt;0,"△",IF(COUNTIF(空き状況確認テーブル!T20:V20,"△")&lt;&gt;0,"△","〇")))</f>
        <v>△</v>
      </c>
      <c r="U19" s="217"/>
      <c r="V19" s="218"/>
      <c r="W19" s="219" t="str">
        <f ca="1">IF(COUNTIF(空き状況確認テーブル!W20:Z20,"×")&lt;&gt;0,"×",IF(COUNTIF(空き状況確認テーブル!W20:Z20,"△")&lt;&gt;0,"△",IF(COUNTIF(空き状況確認テーブル!W20:Z20,"△")&lt;&gt;0,"△","〇")))</f>
        <v>〇</v>
      </c>
      <c r="X19" s="219"/>
      <c r="Y19" s="219"/>
      <c r="Z19" s="219"/>
      <c r="AA19" s="219" t="str">
        <f ca="1">IF(COUNTIF(空き状況確認テーブル!AA20:AD20,"×")&lt;&gt;0,"×",IF(COUNTIF(空き状況確認テーブル!AA20:AD20,"△")&lt;&gt;0,"△",IF(COUNTIF(空き状況確認テーブル!AA20:AD20,"△")&lt;&gt;0,"△","〇")))</f>
        <v>〇</v>
      </c>
      <c r="AB19" s="219"/>
      <c r="AC19" s="219"/>
      <c r="AD19" s="219"/>
      <c r="AE19" s="219" t="str">
        <f ca="1">IF(COUNTIF(空き状況確認テーブル!AE20:AH20,"×")&lt;&gt;0,"×",IF(COUNTIF(空き状況確認テーブル!AE20:AH20,"△")&lt;&gt;0,"△",IF(COUNTIF(空き状況確認テーブル!AE20:AH20,"△")&lt;&gt;0,"△","〇")))</f>
        <v>△</v>
      </c>
      <c r="AF19" s="219"/>
      <c r="AG19" s="219"/>
      <c r="AH19" s="219"/>
      <c r="AI19" s="216" t="str">
        <f ca="1">IF(COUNTIF(空き状況確認テーブル!AI20:AK20,"×")&lt;&gt;0,"×",IF(COUNTIF(空き状況確認テーブル!AI20:AK20,"△")&lt;&gt;0,"△",IF(COUNTIF(空き状況確認テーブル!AI20:AK20,"△")&lt;&gt;0,"△","〇")))</f>
        <v>△</v>
      </c>
      <c r="AJ19" s="217"/>
      <c r="AK19" s="220"/>
      <c r="AL19" s="121" t="str">
        <f ca="1">空き状況確認テーブル!AL20</f>
        <v>△</v>
      </c>
      <c r="AM19" s="122" t="str">
        <f ca="1">空き状況確認テーブル!AM20</f>
        <v>△</v>
      </c>
      <c r="AN19" s="122" t="str">
        <f ca="1">空き状況確認テーブル!AN20</f>
        <v>△</v>
      </c>
      <c r="AO19" s="122" t="str">
        <f ca="1">空き状況確認テーブル!AO20</f>
        <v>△</v>
      </c>
      <c r="AP19" s="122" t="str">
        <f ca="1">空き状況確認テーブル!AP20</f>
        <v>△</v>
      </c>
      <c r="AQ19" s="122" t="str">
        <f ca="1">空き状況確認テーブル!AQ20</f>
        <v>△</v>
      </c>
      <c r="AR19" s="216" t="str">
        <f ca="1">IF(COUNTIF(空き状況確認テーブル!AR20:AT20,"×")&lt;&gt;0,"×",IF(COUNTIF(空き状況確認テーブル!AR20:AT20,"△")&lt;&gt;0,"△",IF(COUNTIF(空き状況確認テーブル!AR20:AT20,"△")&lt;&gt;0,"△","〇")))</f>
        <v>△</v>
      </c>
      <c r="AS19" s="217"/>
      <c r="AT19" s="218"/>
      <c r="AU19" s="219" t="str">
        <f ca="1">IF(COUNTIF(空き状況確認テーブル!AU20:AX20,"×")&lt;&gt;0,"×",IF(COUNTIF(空き状況確認テーブル!AU20:AX20,"△")&lt;&gt;0,"△",IF(COUNTIF(空き状況確認テーブル!AU20:AX20,"△")&lt;&gt;0,"△","〇")))</f>
        <v>〇</v>
      </c>
      <c r="AV19" s="219"/>
      <c r="AW19" s="219"/>
      <c r="AX19" s="219"/>
      <c r="AY19" s="219" t="str">
        <f ca="1">IF(COUNTIF(空き状況確認テーブル!AY20:BB20,"×")&lt;&gt;0,"×",IF(COUNTIF(空き状況確認テーブル!AY20:BB20,"△")&lt;&gt;0,"△",IF(COUNTIF(空き状況確認テーブル!AY20:BB20,"△")&lt;&gt;0,"△","〇")))</f>
        <v>〇</v>
      </c>
      <c r="AZ19" s="219"/>
      <c r="BA19" s="219"/>
      <c r="BB19" s="219"/>
      <c r="BC19" s="219" t="str">
        <f ca="1">IF(COUNTIF(空き状況確認テーブル!BC20:BF20,"×")&lt;&gt;0,"×",IF(COUNTIF(空き状況確認テーブル!BC20:BF20,"△")&lt;&gt;0,"△",IF(COUNTIF(空き状況確認テーブル!BC20:BF20,"△")&lt;&gt;0,"△","〇")))</f>
        <v>△</v>
      </c>
      <c r="BD19" s="219"/>
      <c r="BE19" s="219"/>
      <c r="BF19" s="219"/>
      <c r="BG19" s="216" t="str">
        <f ca="1">IF(COUNTIF(空き状況確認テーブル!BG20:BI20,"×")&lt;&gt;0,"×",IF(COUNTIF(空き状況確認テーブル!BG20:BI20,"△")&lt;&gt;0,"△",IF(COUNTIF(空き状況確認テーブル!BG20:BI20,"△")&lt;&gt;0,"△","〇")))</f>
        <v>△</v>
      </c>
      <c r="BH19" s="217"/>
      <c r="BI19" s="220"/>
      <c r="BJ19" s="121" t="str">
        <f ca="1">空き状況確認テーブル!BJ20</f>
        <v>△</v>
      </c>
      <c r="BK19" s="122" t="str">
        <f ca="1">空き状況確認テーブル!BK20</f>
        <v>△</v>
      </c>
      <c r="BL19" s="122" t="str">
        <f ca="1">空き状況確認テーブル!BL20</f>
        <v>△</v>
      </c>
      <c r="BM19" s="122" t="str">
        <f ca="1">空き状況確認テーブル!BM20</f>
        <v>△</v>
      </c>
      <c r="BN19" s="122" t="str">
        <f ca="1">空き状況確認テーブル!BN20</f>
        <v>△</v>
      </c>
      <c r="BO19" s="122" t="str">
        <f ca="1">空き状況確認テーブル!BO20</f>
        <v>△</v>
      </c>
      <c r="BP19" s="216" t="str">
        <f ca="1">IF(COUNTIF(空き状況確認テーブル!BP20:BR20,"×")&lt;&gt;0,"×",IF(COUNTIF(空き状況確認テーブル!BP20:BR20,"△")&lt;&gt;0,"△",IF(COUNTIF(空き状況確認テーブル!BP20:BR20,"△")&lt;&gt;0,"△","〇")))</f>
        <v>△</v>
      </c>
      <c r="BQ19" s="217"/>
      <c r="BR19" s="218"/>
      <c r="BS19" s="219" t="str">
        <f ca="1">IF(COUNTIF(空き状況確認テーブル!BS20:BV20,"×")&lt;&gt;0,"×",IF(COUNTIF(空き状況確認テーブル!BS20:BV20,"△")&lt;&gt;0,"△",IF(COUNTIF(空き状況確認テーブル!BS20:BV20,"△")&lt;&gt;0,"△","〇")))</f>
        <v>〇</v>
      </c>
      <c r="BT19" s="219"/>
      <c r="BU19" s="219"/>
      <c r="BV19" s="219"/>
      <c r="BW19" s="219" t="str">
        <f ca="1">IF(COUNTIF(空き状況確認テーブル!BW20:BZ20,"×")&lt;&gt;0,"×",IF(COUNTIF(空き状況確認テーブル!BW20:BZ20,"△")&lt;&gt;0,"△",IF(COUNTIF(空き状況確認テーブル!BW20:BZ20,"△")&lt;&gt;0,"△","〇")))</f>
        <v>〇</v>
      </c>
      <c r="BX19" s="219"/>
      <c r="BY19" s="219"/>
      <c r="BZ19" s="219"/>
      <c r="CA19" s="219" t="str">
        <f ca="1">IF(COUNTIF(空き状況確認テーブル!CA20:CD20,"×")&lt;&gt;0,"×",IF(COUNTIF(空き状況確認テーブル!CA20:CD20,"△")&lt;&gt;0,"△",IF(COUNTIF(空き状況確認テーブル!CA20:CD20,"△")&lt;&gt;0,"△","〇")))</f>
        <v>△</v>
      </c>
      <c r="CB19" s="219"/>
      <c r="CC19" s="219"/>
      <c r="CD19" s="219"/>
      <c r="CE19" s="216" t="str">
        <f ca="1">IF(COUNTIF(空き状況確認テーブル!CE20:CG20,"×")&lt;&gt;0,"×",IF(COUNTIF(空き状況確認テーブル!CE20:CG20,"△")&lt;&gt;0,"△",IF(COUNTIF(空き状況確認テーブル!CE20:CG20,"△")&lt;&gt;0,"△","〇")))</f>
        <v>△</v>
      </c>
      <c r="CF19" s="217"/>
      <c r="CG19" s="220"/>
      <c r="CH19" s="187" t="str">
        <f ca="1">空き状況確認テーブル!CH20</f>
        <v>△</v>
      </c>
      <c r="CI19" s="122" t="str">
        <f ca="1">空き状況確認テーブル!CI20</f>
        <v>△</v>
      </c>
      <c r="CJ19" s="122" t="str">
        <f ca="1">空き状況確認テーブル!CJ20</f>
        <v>△</v>
      </c>
      <c r="CK19" s="122" t="str">
        <f ca="1">空き状況確認テーブル!CK20</f>
        <v>△</v>
      </c>
      <c r="CL19" s="122" t="str">
        <f ca="1">空き状況確認テーブル!CL20</f>
        <v>△</v>
      </c>
      <c r="CM19" s="122" t="str">
        <f ca="1">空き状況確認テーブル!CM20</f>
        <v>△</v>
      </c>
      <c r="CN19" s="216" t="str">
        <f ca="1">IF(COUNTIF(空き状況確認テーブル!CN20:CP20,"×")&lt;&gt;0,"×",IF(COUNTIF(空き状況確認テーブル!CN20:CP20,"△")&lt;&gt;0,"△",IF(COUNTIF(空き状況確認テーブル!CN20:CP20,"△")&lt;&gt;0,"△","〇")))</f>
        <v>△</v>
      </c>
      <c r="CO19" s="217"/>
      <c r="CP19" s="218"/>
      <c r="CQ19" s="219" t="str">
        <f ca="1">IF(COUNTIF(空き状況確認テーブル!CQ20:CT20,"×")&lt;&gt;0,"×",IF(COUNTIF(空き状況確認テーブル!CQ20:CT20,"△")&lt;&gt;0,"△",IF(COUNTIF(空き状況確認テーブル!CQ20:CT20,"△")&lt;&gt;0,"△","〇")))</f>
        <v>〇</v>
      </c>
      <c r="CR19" s="219"/>
      <c r="CS19" s="219"/>
      <c r="CT19" s="219"/>
      <c r="CU19" s="219" t="str">
        <f ca="1">IF(COUNTIF(空き状況確認テーブル!CU20:CX20,"×")&lt;&gt;0,"×",IF(COUNTIF(空き状況確認テーブル!CU20:CX20,"△")&lt;&gt;0,"△",IF(COUNTIF(空き状況確認テーブル!CU20:CX20,"△")&lt;&gt;0,"△","〇")))</f>
        <v>〇</v>
      </c>
      <c r="CV19" s="219"/>
      <c r="CW19" s="219"/>
      <c r="CX19" s="219"/>
      <c r="CY19" s="219" t="str">
        <f ca="1">IF(COUNTIF(空き状況確認テーブル!CY20:DB20,"×")&lt;&gt;0,"×",IF(COUNTIF(空き状況確認テーブル!CY20:DB20,"△")&lt;&gt;0,"△",IF(COUNTIF(空き状況確認テーブル!CY20:DB20,"△")&lt;&gt;0,"△","〇")))</f>
        <v>△</v>
      </c>
      <c r="CZ19" s="219"/>
      <c r="DA19" s="219"/>
      <c r="DB19" s="219"/>
      <c r="DC19" s="216" t="str">
        <f ca="1">IF(COUNTIF(空き状況確認テーブル!DC20:DE20,"×")&lt;&gt;0,"×",IF(COUNTIF(空き状況確認テーブル!DC20:DE20,"△")&lt;&gt;0,"△",IF(COUNTIF(空き状況確認テーブル!DC20:DE20,"△")&lt;&gt;0,"△","〇")))</f>
        <v>△</v>
      </c>
      <c r="DD19" s="217"/>
      <c r="DE19" s="220"/>
      <c r="DF19" s="121" t="str">
        <f ca="1">空き状況確認テーブル!DF20</f>
        <v>△</v>
      </c>
      <c r="DG19" s="122" t="str">
        <f ca="1">空き状況確認テーブル!DG20</f>
        <v>△</v>
      </c>
      <c r="DH19" s="122" t="str">
        <f ca="1">空き状況確認テーブル!DH20</f>
        <v>△</v>
      </c>
      <c r="DI19" s="122" t="str">
        <f ca="1">空き状況確認テーブル!DI20</f>
        <v>△</v>
      </c>
      <c r="DJ19" s="122" t="str">
        <f ca="1">空き状況確認テーブル!DJ20</f>
        <v>△</v>
      </c>
      <c r="DK19" s="122" t="str">
        <f ca="1">空き状況確認テーブル!DK20</f>
        <v>△</v>
      </c>
      <c r="DL19" s="216" t="str">
        <f ca="1">IF(COUNTIF(空き状況確認テーブル!DL20:DN20,"×")&lt;&gt;0,"×",IF(COUNTIF(空き状況確認テーブル!DL20:DN20,"△")&lt;&gt;0,"△",IF(COUNTIF(空き状況確認テーブル!DL20:DN20,"△")&lt;&gt;0,"△","〇")))</f>
        <v>△</v>
      </c>
      <c r="DM19" s="217"/>
      <c r="DN19" s="218"/>
      <c r="DO19" s="219" t="str">
        <f ca="1">IF(COUNTIF(空き状況確認テーブル!DO20:DR20,"×")&lt;&gt;0,"×",IF(COUNTIF(空き状況確認テーブル!DO20:DR20,"△")&lt;&gt;0,"△",IF(COUNTIF(空き状況確認テーブル!DO20:DR20,"△")&lt;&gt;0,"△","〇")))</f>
        <v>〇</v>
      </c>
      <c r="DP19" s="219"/>
      <c r="DQ19" s="219"/>
      <c r="DR19" s="219"/>
      <c r="DS19" s="219" t="str">
        <f ca="1">IF(COUNTIF(空き状況確認テーブル!DS20:DV20,"×")&lt;&gt;0,"×",IF(COUNTIF(空き状況確認テーブル!DS20:DV20,"△")&lt;&gt;0,"△",IF(COUNTIF(空き状況確認テーブル!DS20:DV20,"△")&lt;&gt;0,"△","〇")))</f>
        <v>〇</v>
      </c>
      <c r="DT19" s="219"/>
      <c r="DU19" s="219"/>
      <c r="DV19" s="219"/>
      <c r="DW19" s="219" t="str">
        <f ca="1">IF(COUNTIF(空き状況確認テーブル!DW20:DZ20,"×")&lt;&gt;0,"×",IF(COUNTIF(空き状況確認テーブル!DW20:DZ20,"△")&lt;&gt;0,"△",IF(COUNTIF(空き状況確認テーブル!DW20:DZ20,"△")&lt;&gt;0,"△","〇")))</f>
        <v>△</v>
      </c>
      <c r="DX19" s="219"/>
      <c r="DY19" s="219"/>
      <c r="DZ19" s="219"/>
      <c r="EA19" s="216" t="str">
        <f ca="1">IF(COUNTIF(空き状況確認テーブル!EA20:EC20,"×")&lt;&gt;0,"×",IF(COUNTIF(空き状況確認テーブル!EA20:EC20,"△")&lt;&gt;0,"△",IF(COUNTIF(空き状況確認テーブル!EA20:EC20,"△")&lt;&gt;0,"△","〇")))</f>
        <v>△</v>
      </c>
      <c r="EB19" s="217"/>
      <c r="EC19" s="220"/>
      <c r="ED19" s="121" t="str">
        <f ca="1">空き状況確認テーブル!ED20</f>
        <v>×</v>
      </c>
      <c r="EE19" s="122" t="str">
        <f ca="1">空き状況確認テーブル!EE20</f>
        <v>×</v>
      </c>
      <c r="EF19" s="122" t="str">
        <f ca="1">空き状況確認テーブル!EF20</f>
        <v>×</v>
      </c>
      <c r="EG19" s="122" t="str">
        <f ca="1">空き状況確認テーブル!EG20</f>
        <v>×</v>
      </c>
      <c r="EH19" s="122" t="str">
        <f ca="1">空き状況確認テーブル!EH20</f>
        <v>×</v>
      </c>
      <c r="EI19" s="122" t="str">
        <f ca="1">空き状況確認テーブル!EI20</f>
        <v>×</v>
      </c>
      <c r="EJ19" s="216" t="str">
        <f ca="1">IF(COUNTIF(空き状況確認テーブル!EJ20:EL20,"×")&lt;&gt;0,"×",IF(COUNTIF(空き状況確認テーブル!EJ20:EL20,"△")&lt;&gt;0,"△",IF(COUNTIF(空き状況確認テーブル!EJ20:EL20,"△")&lt;&gt;0,"△","〇")))</f>
        <v>×</v>
      </c>
      <c r="EK19" s="217"/>
      <c r="EL19" s="218"/>
      <c r="EM19" s="219" t="str">
        <f ca="1">IF(COUNTIF(空き状況確認テーブル!EM20:EP20,"×")&lt;&gt;0,"×",IF(COUNTIF(空き状況確認テーブル!EM20:EP20,"△")&lt;&gt;0,"△",IF(COUNTIF(空き状況確認テーブル!EM20:EP20,"△")&lt;&gt;0,"△","〇")))</f>
        <v>×</v>
      </c>
      <c r="EN19" s="219"/>
      <c r="EO19" s="219"/>
      <c r="EP19" s="219"/>
      <c r="EQ19" s="219" t="str">
        <f ca="1">IF(COUNTIF(空き状況確認テーブル!EQ20:ET20,"×")&lt;&gt;0,"×",IF(COUNTIF(空き状況確認テーブル!EQ20:ET20,"△")&lt;&gt;0,"△",IF(COUNTIF(空き状況確認テーブル!EQ20:ET20,"△")&lt;&gt;0,"△","〇")))</f>
        <v>×</v>
      </c>
      <c r="ER19" s="219"/>
      <c r="ES19" s="219"/>
      <c r="ET19" s="219"/>
      <c r="EU19" s="219" t="str">
        <f ca="1">IF(COUNTIF(空き状況確認テーブル!EU20:EX20,"×")&lt;&gt;0,"×",IF(COUNTIF(空き状況確認テーブル!EU20:EX20,"△")&lt;&gt;0,"△",IF(COUNTIF(空き状況確認テーブル!EU20:EX20,"△")&lt;&gt;0,"△","〇")))</f>
        <v>×</v>
      </c>
      <c r="EV19" s="219"/>
      <c r="EW19" s="219"/>
      <c r="EX19" s="219"/>
      <c r="EY19" s="216" t="str">
        <f ca="1">IF(COUNTIF(空き状況確認テーブル!EY20:FA20,"×")&lt;&gt;0,"×",IF(COUNTIF(空き状況確認テーブル!EY20:FA20,"△")&lt;&gt;0,"△",IF(COUNTIF(空き状況確認テーブル!EY20:FA20,"△")&lt;&gt;0,"△","〇")))</f>
        <v>×</v>
      </c>
      <c r="EZ19" s="217"/>
      <c r="FA19" s="220"/>
      <c r="FB19" s="121" t="str">
        <f ca="1">空き状況確認テーブル!FB20</f>
        <v>×</v>
      </c>
      <c r="FC19" s="122" t="str">
        <f ca="1">空き状況確認テーブル!FC20</f>
        <v>×</v>
      </c>
      <c r="FD19" s="122" t="str">
        <f ca="1">空き状況確認テーブル!FD20</f>
        <v>×</v>
      </c>
      <c r="FE19" s="122" t="str">
        <f ca="1">空き状況確認テーブル!FE20</f>
        <v>×</v>
      </c>
      <c r="FF19" s="122" t="str">
        <f ca="1">空き状況確認テーブル!FF20</f>
        <v>×</v>
      </c>
      <c r="FG19" s="122" t="str">
        <f ca="1">空き状況確認テーブル!FG20</f>
        <v>×</v>
      </c>
      <c r="FH19" s="216" t="str">
        <f ca="1">IF(COUNTIF(空き状況確認テーブル!FH20:FJ20,"×")&lt;&gt;0,"×",IF(COUNTIF(空き状況確認テーブル!FH20:FJ20,"△")&lt;&gt;0,"△",IF(COUNTIF(空き状況確認テーブル!FH20:FJ20,"△")&lt;&gt;0,"△","〇")))</f>
        <v>×</v>
      </c>
      <c r="FI19" s="217"/>
      <c r="FJ19" s="218"/>
      <c r="FK19" s="219" t="str">
        <f ca="1">IF(COUNTIF(空き状況確認テーブル!FK20:FN20,"×")&lt;&gt;0,"×",IF(COUNTIF(空き状況確認テーブル!FK20:FN20,"△")&lt;&gt;0,"△",IF(COUNTIF(空き状況確認テーブル!FK20:FN20,"△")&lt;&gt;0,"△","〇")))</f>
        <v>×</v>
      </c>
      <c r="FL19" s="219"/>
      <c r="FM19" s="219"/>
      <c r="FN19" s="219"/>
      <c r="FO19" s="219" t="str">
        <f ca="1">IF(COUNTIF(空き状況確認テーブル!FO20:FR20,"×")&lt;&gt;0,"×",IF(COUNTIF(空き状況確認テーブル!FO20:FR20,"△")&lt;&gt;0,"△",IF(COUNTIF(空き状況確認テーブル!FO20:FR20,"△")&lt;&gt;0,"△","〇")))</f>
        <v>×</v>
      </c>
      <c r="FP19" s="219"/>
      <c r="FQ19" s="219"/>
      <c r="FR19" s="219"/>
      <c r="FS19" s="219" t="str">
        <f ca="1">IF(COUNTIF(空き状況確認テーブル!FS20:FV20,"×")&lt;&gt;0,"×",IF(COUNTIF(空き状況確認テーブル!FS20:FV20,"△")&lt;&gt;0,"△",IF(COUNTIF(空き状況確認テーブル!FS20:FV20,"△")&lt;&gt;0,"△","〇")))</f>
        <v>×</v>
      </c>
      <c r="FT19" s="219"/>
      <c r="FU19" s="219"/>
      <c r="FV19" s="219"/>
      <c r="FW19" s="216" t="str">
        <f ca="1">IF(COUNTIF(空き状況確認テーブル!FW20:FY20,"×")&lt;&gt;0,"×",IF(COUNTIF(空き状況確認テーブル!FW20:FY20,"△")&lt;&gt;0,"△",IF(COUNTIF(空き状況確認テーブル!FW20:FY20,"△")&lt;&gt;0,"△","〇")))</f>
        <v>×</v>
      </c>
      <c r="FX19" s="217"/>
      <c r="FY19" s="220"/>
    </row>
    <row r="20" spans="1:181">
      <c r="A20" s="16"/>
      <c r="B20" s="167" t="s">
        <v>353</v>
      </c>
      <c r="C20" s="195" t="s">
        <v>408</v>
      </c>
      <c r="D20" s="11" t="s">
        <v>162</v>
      </c>
      <c r="E20" s="10" t="str">
        <f>INDEX(施設情報!$D$1:$D$1000,MATCH(D20,施設情報!$C$1:$C$1000,0))</f>
        <v>1</v>
      </c>
      <c r="F20" s="11" t="s">
        <v>275</v>
      </c>
      <c r="G20" s="8" t="str">
        <f t="shared" si="8"/>
        <v>012-46391</v>
      </c>
      <c r="H20" s="10" t="str">
        <f t="shared" si="9"/>
        <v>012-46392</v>
      </c>
      <c r="I20" s="10" t="str">
        <f t="shared" si="10"/>
        <v>012-46393</v>
      </c>
      <c r="J20" s="10" t="str">
        <f t="shared" si="11"/>
        <v>012-46394</v>
      </c>
      <c r="K20" s="10" t="str">
        <f t="shared" si="12"/>
        <v>012-46395</v>
      </c>
      <c r="L20" s="10" t="str">
        <f t="shared" si="13"/>
        <v>012-46396</v>
      </c>
      <c r="M20" s="10" t="str">
        <f t="shared" si="14"/>
        <v>012-46397</v>
      </c>
      <c r="N20" s="121" t="str">
        <f ca="1">空き状況確認テーブル!N21</f>
        <v>△</v>
      </c>
      <c r="O20" s="122" t="str">
        <f ca="1">空き状況確認テーブル!O21</f>
        <v>△</v>
      </c>
      <c r="P20" s="122" t="str">
        <f ca="1">空き状況確認テーブル!P21</f>
        <v>△</v>
      </c>
      <c r="Q20" s="122" t="str">
        <f ca="1">空き状況確認テーブル!Q21</f>
        <v>△</v>
      </c>
      <c r="R20" s="122" t="str">
        <f ca="1">空き状況確認テーブル!R21</f>
        <v>△</v>
      </c>
      <c r="S20" s="122" t="str">
        <f ca="1">空き状況確認テーブル!S21</f>
        <v>△</v>
      </c>
      <c r="T20" s="216" t="str">
        <f ca="1">IF(COUNTIF(空き状況確認テーブル!T21:V21,"×")&lt;&gt;0,"×",IF(COUNTIF(空き状況確認テーブル!T21:V21,"△")&lt;&gt;0,"△",IF(COUNTIF(空き状況確認テーブル!T21:V21,"△")&lt;&gt;0,"△","〇")))</f>
        <v>△</v>
      </c>
      <c r="U20" s="217"/>
      <c r="V20" s="218"/>
      <c r="W20" s="219" t="str">
        <f ca="1">IF(COUNTIF(空き状況確認テーブル!W21:Z21,"×")&lt;&gt;0,"×",IF(COUNTIF(空き状況確認テーブル!W21:Z21,"△")&lt;&gt;0,"△",IF(COUNTIF(空き状況確認テーブル!W21:Z21,"△")&lt;&gt;0,"△","〇")))</f>
        <v>〇</v>
      </c>
      <c r="X20" s="219"/>
      <c r="Y20" s="219"/>
      <c r="Z20" s="219"/>
      <c r="AA20" s="219" t="str">
        <f ca="1">IF(COUNTIF(空き状況確認テーブル!AA21:AD21,"×")&lt;&gt;0,"×",IF(COUNTIF(空き状況確認テーブル!AA21:AD21,"△")&lt;&gt;0,"△",IF(COUNTIF(空き状況確認テーブル!AA21:AD21,"△")&lt;&gt;0,"△","〇")))</f>
        <v>〇</v>
      </c>
      <c r="AB20" s="219"/>
      <c r="AC20" s="219"/>
      <c r="AD20" s="219"/>
      <c r="AE20" s="219" t="str">
        <f ca="1">IF(COUNTIF(空き状況確認テーブル!AE21:AH21,"×")&lt;&gt;0,"×",IF(COUNTIF(空き状況確認テーブル!AE21:AH21,"△")&lt;&gt;0,"△",IF(COUNTIF(空き状況確認テーブル!AE21:AH21,"△")&lt;&gt;0,"△","〇")))</f>
        <v>△</v>
      </c>
      <c r="AF20" s="219"/>
      <c r="AG20" s="219"/>
      <c r="AH20" s="219"/>
      <c r="AI20" s="216" t="str">
        <f ca="1">IF(COUNTIF(空き状況確認テーブル!AI21:AK21,"×")&lt;&gt;0,"×",IF(COUNTIF(空き状況確認テーブル!AI21:AK21,"△")&lt;&gt;0,"△",IF(COUNTIF(空き状況確認テーブル!AI21:AK21,"△")&lt;&gt;0,"△","〇")))</f>
        <v>△</v>
      </c>
      <c r="AJ20" s="217"/>
      <c r="AK20" s="220"/>
      <c r="AL20" s="121" t="str">
        <f ca="1">空き状況確認テーブル!AL21</f>
        <v>△</v>
      </c>
      <c r="AM20" s="122" t="str">
        <f ca="1">空き状況確認テーブル!AM21</f>
        <v>△</v>
      </c>
      <c r="AN20" s="122" t="str">
        <f ca="1">空き状況確認テーブル!AN21</f>
        <v>△</v>
      </c>
      <c r="AO20" s="122" t="str">
        <f ca="1">空き状況確認テーブル!AO21</f>
        <v>△</v>
      </c>
      <c r="AP20" s="122" t="str">
        <f ca="1">空き状況確認テーブル!AP21</f>
        <v>△</v>
      </c>
      <c r="AQ20" s="122" t="str">
        <f ca="1">空き状況確認テーブル!AQ21</f>
        <v>△</v>
      </c>
      <c r="AR20" s="216" t="str">
        <f ca="1">IF(COUNTIF(空き状況確認テーブル!AR21:AT21,"×")&lt;&gt;0,"×",IF(COUNTIF(空き状況確認テーブル!AR21:AT21,"△")&lt;&gt;0,"△",IF(COUNTIF(空き状況確認テーブル!AR21:AT21,"△")&lt;&gt;0,"△","〇")))</f>
        <v>△</v>
      </c>
      <c r="AS20" s="217"/>
      <c r="AT20" s="218"/>
      <c r="AU20" s="219" t="str">
        <f ca="1">IF(COUNTIF(空き状況確認テーブル!AU21:AX21,"×")&lt;&gt;0,"×",IF(COUNTIF(空き状況確認テーブル!AU21:AX21,"△")&lt;&gt;0,"△",IF(COUNTIF(空き状況確認テーブル!AU21:AX21,"△")&lt;&gt;0,"△","〇")))</f>
        <v>〇</v>
      </c>
      <c r="AV20" s="219"/>
      <c r="AW20" s="219"/>
      <c r="AX20" s="219"/>
      <c r="AY20" s="219" t="str">
        <f ca="1">IF(COUNTIF(空き状況確認テーブル!AY21:BB21,"×")&lt;&gt;0,"×",IF(COUNTIF(空き状況確認テーブル!AY21:BB21,"△")&lt;&gt;0,"△",IF(COUNTIF(空き状況確認テーブル!AY21:BB21,"△")&lt;&gt;0,"△","〇")))</f>
        <v>〇</v>
      </c>
      <c r="AZ20" s="219"/>
      <c r="BA20" s="219"/>
      <c r="BB20" s="219"/>
      <c r="BC20" s="219" t="str">
        <f ca="1">IF(COUNTIF(空き状況確認テーブル!BC21:BF21,"×")&lt;&gt;0,"×",IF(COUNTIF(空き状況確認テーブル!BC21:BF21,"△")&lt;&gt;0,"△",IF(COUNTIF(空き状況確認テーブル!BC21:BF21,"△")&lt;&gt;0,"△","〇")))</f>
        <v>△</v>
      </c>
      <c r="BD20" s="219"/>
      <c r="BE20" s="219"/>
      <c r="BF20" s="219"/>
      <c r="BG20" s="216" t="str">
        <f ca="1">IF(COUNTIF(空き状況確認テーブル!BG21:BI21,"×")&lt;&gt;0,"×",IF(COUNTIF(空き状況確認テーブル!BG21:BI21,"△")&lt;&gt;0,"△",IF(COUNTIF(空き状況確認テーブル!BG21:BI21,"△")&lt;&gt;0,"△","〇")))</f>
        <v>△</v>
      </c>
      <c r="BH20" s="217"/>
      <c r="BI20" s="220"/>
      <c r="BJ20" s="121" t="str">
        <f ca="1">空き状況確認テーブル!BJ21</f>
        <v>△</v>
      </c>
      <c r="BK20" s="122" t="str">
        <f ca="1">空き状況確認テーブル!BK21</f>
        <v>△</v>
      </c>
      <c r="BL20" s="122" t="str">
        <f ca="1">空き状況確認テーブル!BL21</f>
        <v>△</v>
      </c>
      <c r="BM20" s="122" t="str">
        <f ca="1">空き状況確認テーブル!BM21</f>
        <v>△</v>
      </c>
      <c r="BN20" s="122" t="str">
        <f ca="1">空き状況確認テーブル!BN21</f>
        <v>△</v>
      </c>
      <c r="BO20" s="122" t="str">
        <f ca="1">空き状況確認テーブル!BO21</f>
        <v>△</v>
      </c>
      <c r="BP20" s="216" t="str">
        <f ca="1">IF(COUNTIF(空き状況確認テーブル!BP21:BR21,"×")&lt;&gt;0,"×",IF(COUNTIF(空き状況確認テーブル!BP21:BR21,"△")&lt;&gt;0,"△",IF(COUNTIF(空き状況確認テーブル!BP21:BR21,"△")&lt;&gt;0,"△","〇")))</f>
        <v>△</v>
      </c>
      <c r="BQ20" s="217"/>
      <c r="BR20" s="218"/>
      <c r="BS20" s="219" t="str">
        <f ca="1">IF(COUNTIF(空き状況確認テーブル!BS21:BV21,"×")&lt;&gt;0,"×",IF(COUNTIF(空き状況確認テーブル!BS21:BV21,"△")&lt;&gt;0,"△",IF(COUNTIF(空き状況確認テーブル!BS21:BV21,"△")&lt;&gt;0,"△","〇")))</f>
        <v>〇</v>
      </c>
      <c r="BT20" s="219"/>
      <c r="BU20" s="219"/>
      <c r="BV20" s="219"/>
      <c r="BW20" s="219" t="str">
        <f ca="1">IF(COUNTIF(空き状況確認テーブル!BW21:BZ21,"×")&lt;&gt;0,"×",IF(COUNTIF(空き状況確認テーブル!BW21:BZ21,"△")&lt;&gt;0,"△",IF(COUNTIF(空き状況確認テーブル!BW21:BZ21,"△")&lt;&gt;0,"△","〇")))</f>
        <v>〇</v>
      </c>
      <c r="BX20" s="219"/>
      <c r="BY20" s="219"/>
      <c r="BZ20" s="219"/>
      <c r="CA20" s="219" t="str">
        <f ca="1">IF(COUNTIF(空き状況確認テーブル!CA21:CD21,"×")&lt;&gt;0,"×",IF(COUNTIF(空き状況確認テーブル!CA21:CD21,"△")&lt;&gt;0,"△",IF(COUNTIF(空き状況確認テーブル!CA21:CD21,"△")&lt;&gt;0,"△","〇")))</f>
        <v>△</v>
      </c>
      <c r="CB20" s="219"/>
      <c r="CC20" s="219"/>
      <c r="CD20" s="219"/>
      <c r="CE20" s="216" t="str">
        <f ca="1">IF(COUNTIF(空き状況確認テーブル!CE21:CG21,"×")&lt;&gt;0,"×",IF(COUNTIF(空き状況確認テーブル!CE21:CG21,"△")&lt;&gt;0,"△",IF(COUNTIF(空き状況確認テーブル!CE21:CG21,"△")&lt;&gt;0,"△","〇")))</f>
        <v>△</v>
      </c>
      <c r="CF20" s="217"/>
      <c r="CG20" s="220"/>
      <c r="CH20" s="187" t="str">
        <f ca="1">空き状況確認テーブル!CH21</f>
        <v>△</v>
      </c>
      <c r="CI20" s="122" t="str">
        <f ca="1">空き状況確認テーブル!CI21</f>
        <v>△</v>
      </c>
      <c r="CJ20" s="122" t="str">
        <f ca="1">空き状況確認テーブル!CJ21</f>
        <v>△</v>
      </c>
      <c r="CK20" s="122" t="str">
        <f ca="1">空き状況確認テーブル!CK21</f>
        <v>△</v>
      </c>
      <c r="CL20" s="122" t="str">
        <f ca="1">空き状況確認テーブル!CL21</f>
        <v>△</v>
      </c>
      <c r="CM20" s="122" t="str">
        <f ca="1">空き状況確認テーブル!CM21</f>
        <v>△</v>
      </c>
      <c r="CN20" s="216" t="str">
        <f ca="1">IF(COUNTIF(空き状況確認テーブル!CN21:CP21,"×")&lt;&gt;0,"×",IF(COUNTIF(空き状況確認テーブル!CN21:CP21,"△")&lt;&gt;0,"△",IF(COUNTIF(空き状況確認テーブル!CN21:CP21,"△")&lt;&gt;0,"△","〇")))</f>
        <v>△</v>
      </c>
      <c r="CO20" s="217"/>
      <c r="CP20" s="218"/>
      <c r="CQ20" s="219" t="str">
        <f ca="1">IF(COUNTIF(空き状況確認テーブル!CQ21:CT21,"×")&lt;&gt;0,"×",IF(COUNTIF(空き状況確認テーブル!CQ21:CT21,"△")&lt;&gt;0,"△",IF(COUNTIF(空き状況確認テーブル!CQ21:CT21,"△")&lt;&gt;0,"△","〇")))</f>
        <v>〇</v>
      </c>
      <c r="CR20" s="219"/>
      <c r="CS20" s="219"/>
      <c r="CT20" s="219"/>
      <c r="CU20" s="219" t="str">
        <f ca="1">IF(COUNTIF(空き状況確認テーブル!CU21:CX21,"×")&lt;&gt;0,"×",IF(COUNTIF(空き状況確認テーブル!CU21:CX21,"△")&lt;&gt;0,"△",IF(COUNTIF(空き状況確認テーブル!CU21:CX21,"△")&lt;&gt;0,"△","〇")))</f>
        <v>〇</v>
      </c>
      <c r="CV20" s="219"/>
      <c r="CW20" s="219"/>
      <c r="CX20" s="219"/>
      <c r="CY20" s="219" t="str">
        <f ca="1">IF(COUNTIF(空き状況確認テーブル!CY21:DB21,"×")&lt;&gt;0,"×",IF(COUNTIF(空き状況確認テーブル!CY21:DB21,"△")&lt;&gt;0,"△",IF(COUNTIF(空き状況確認テーブル!CY21:DB21,"△")&lt;&gt;0,"△","〇")))</f>
        <v>△</v>
      </c>
      <c r="CZ20" s="219"/>
      <c r="DA20" s="219"/>
      <c r="DB20" s="219"/>
      <c r="DC20" s="216" t="str">
        <f ca="1">IF(COUNTIF(空き状況確認テーブル!DC21:DE21,"×")&lt;&gt;0,"×",IF(COUNTIF(空き状況確認テーブル!DC21:DE21,"△")&lt;&gt;0,"△",IF(COUNTIF(空き状況確認テーブル!DC21:DE21,"△")&lt;&gt;0,"△","〇")))</f>
        <v>△</v>
      </c>
      <c r="DD20" s="217"/>
      <c r="DE20" s="220"/>
      <c r="DF20" s="121" t="str">
        <f ca="1">空き状況確認テーブル!DF21</f>
        <v>△</v>
      </c>
      <c r="DG20" s="122" t="str">
        <f ca="1">空き状況確認テーブル!DG21</f>
        <v>△</v>
      </c>
      <c r="DH20" s="122" t="str">
        <f ca="1">空き状況確認テーブル!DH21</f>
        <v>△</v>
      </c>
      <c r="DI20" s="122" t="str">
        <f ca="1">空き状況確認テーブル!DI21</f>
        <v>△</v>
      </c>
      <c r="DJ20" s="122" t="str">
        <f ca="1">空き状況確認テーブル!DJ21</f>
        <v>△</v>
      </c>
      <c r="DK20" s="122" t="str">
        <f ca="1">空き状況確認テーブル!DK21</f>
        <v>△</v>
      </c>
      <c r="DL20" s="216" t="str">
        <f ca="1">IF(COUNTIF(空き状況確認テーブル!DL21:DN21,"×")&lt;&gt;0,"×",IF(COUNTIF(空き状況確認テーブル!DL21:DN21,"△")&lt;&gt;0,"△",IF(COUNTIF(空き状況確認テーブル!DL21:DN21,"△")&lt;&gt;0,"△","〇")))</f>
        <v>△</v>
      </c>
      <c r="DM20" s="217"/>
      <c r="DN20" s="218"/>
      <c r="DO20" s="219" t="str">
        <f ca="1">IF(COUNTIF(空き状況確認テーブル!DO21:DR21,"×")&lt;&gt;0,"×",IF(COUNTIF(空き状況確認テーブル!DO21:DR21,"△")&lt;&gt;0,"△",IF(COUNTIF(空き状況確認テーブル!DO21:DR21,"△")&lt;&gt;0,"△","〇")))</f>
        <v>〇</v>
      </c>
      <c r="DP20" s="219"/>
      <c r="DQ20" s="219"/>
      <c r="DR20" s="219"/>
      <c r="DS20" s="219" t="str">
        <f ca="1">IF(COUNTIF(空き状況確認テーブル!DS21:DV21,"×")&lt;&gt;0,"×",IF(COUNTIF(空き状況確認テーブル!DS21:DV21,"△")&lt;&gt;0,"△",IF(COUNTIF(空き状況確認テーブル!DS21:DV21,"△")&lt;&gt;0,"△","〇")))</f>
        <v>〇</v>
      </c>
      <c r="DT20" s="219"/>
      <c r="DU20" s="219"/>
      <c r="DV20" s="219"/>
      <c r="DW20" s="219" t="str">
        <f ca="1">IF(COUNTIF(空き状況確認テーブル!DW21:DZ21,"×")&lt;&gt;0,"×",IF(COUNTIF(空き状況確認テーブル!DW21:DZ21,"△")&lt;&gt;0,"△",IF(COUNTIF(空き状況確認テーブル!DW21:DZ21,"△")&lt;&gt;0,"△","〇")))</f>
        <v>△</v>
      </c>
      <c r="DX20" s="219"/>
      <c r="DY20" s="219"/>
      <c r="DZ20" s="219"/>
      <c r="EA20" s="216" t="str">
        <f ca="1">IF(COUNTIF(空き状況確認テーブル!EA21:EC21,"×")&lt;&gt;0,"×",IF(COUNTIF(空き状況確認テーブル!EA21:EC21,"△")&lt;&gt;0,"△",IF(COUNTIF(空き状況確認テーブル!EA21:EC21,"△")&lt;&gt;0,"△","〇")))</f>
        <v>△</v>
      </c>
      <c r="EB20" s="217"/>
      <c r="EC20" s="220"/>
      <c r="ED20" s="121" t="str">
        <f ca="1">空き状況確認テーブル!ED21</f>
        <v>×</v>
      </c>
      <c r="EE20" s="122" t="str">
        <f ca="1">空き状況確認テーブル!EE21</f>
        <v>×</v>
      </c>
      <c r="EF20" s="122" t="str">
        <f ca="1">空き状況確認テーブル!EF21</f>
        <v>×</v>
      </c>
      <c r="EG20" s="122" t="str">
        <f ca="1">空き状況確認テーブル!EG21</f>
        <v>×</v>
      </c>
      <c r="EH20" s="122" t="str">
        <f ca="1">空き状況確認テーブル!EH21</f>
        <v>×</v>
      </c>
      <c r="EI20" s="122" t="str">
        <f ca="1">空き状況確認テーブル!EI21</f>
        <v>×</v>
      </c>
      <c r="EJ20" s="216" t="str">
        <f ca="1">IF(COUNTIF(空き状況確認テーブル!EJ21:EL21,"×")&lt;&gt;0,"×",IF(COUNTIF(空き状況確認テーブル!EJ21:EL21,"△")&lt;&gt;0,"△",IF(COUNTIF(空き状況確認テーブル!EJ21:EL21,"△")&lt;&gt;0,"△","〇")))</f>
        <v>×</v>
      </c>
      <c r="EK20" s="217"/>
      <c r="EL20" s="218"/>
      <c r="EM20" s="219" t="str">
        <f ca="1">IF(COUNTIF(空き状況確認テーブル!EM21:EP21,"×")&lt;&gt;0,"×",IF(COUNTIF(空き状況確認テーブル!EM21:EP21,"△")&lt;&gt;0,"△",IF(COUNTIF(空き状況確認テーブル!EM21:EP21,"△")&lt;&gt;0,"△","〇")))</f>
        <v>×</v>
      </c>
      <c r="EN20" s="219"/>
      <c r="EO20" s="219"/>
      <c r="EP20" s="219"/>
      <c r="EQ20" s="219" t="str">
        <f ca="1">IF(COUNTIF(空き状況確認テーブル!EQ21:ET21,"×")&lt;&gt;0,"×",IF(COUNTIF(空き状況確認テーブル!EQ21:ET21,"△")&lt;&gt;0,"△",IF(COUNTIF(空き状況確認テーブル!EQ21:ET21,"△")&lt;&gt;0,"△","〇")))</f>
        <v>×</v>
      </c>
      <c r="ER20" s="219"/>
      <c r="ES20" s="219"/>
      <c r="ET20" s="219"/>
      <c r="EU20" s="219" t="str">
        <f ca="1">IF(COUNTIF(空き状況確認テーブル!EU21:EX21,"×")&lt;&gt;0,"×",IF(COUNTIF(空き状況確認テーブル!EU21:EX21,"△")&lt;&gt;0,"△",IF(COUNTIF(空き状況確認テーブル!EU21:EX21,"△")&lt;&gt;0,"△","〇")))</f>
        <v>×</v>
      </c>
      <c r="EV20" s="219"/>
      <c r="EW20" s="219"/>
      <c r="EX20" s="219"/>
      <c r="EY20" s="216" t="str">
        <f ca="1">IF(COUNTIF(空き状況確認テーブル!EY21:FA21,"×")&lt;&gt;0,"×",IF(COUNTIF(空き状況確認テーブル!EY21:FA21,"△")&lt;&gt;0,"△",IF(COUNTIF(空き状況確認テーブル!EY21:FA21,"△")&lt;&gt;0,"△","〇")))</f>
        <v>×</v>
      </c>
      <c r="EZ20" s="217"/>
      <c r="FA20" s="220"/>
      <c r="FB20" s="121" t="str">
        <f ca="1">空き状況確認テーブル!FB21</f>
        <v>×</v>
      </c>
      <c r="FC20" s="122" t="str">
        <f ca="1">空き状況確認テーブル!FC21</f>
        <v>×</v>
      </c>
      <c r="FD20" s="122" t="str">
        <f ca="1">空き状況確認テーブル!FD21</f>
        <v>×</v>
      </c>
      <c r="FE20" s="122" t="str">
        <f ca="1">空き状況確認テーブル!FE21</f>
        <v>×</v>
      </c>
      <c r="FF20" s="122" t="str">
        <f ca="1">空き状況確認テーブル!FF21</f>
        <v>×</v>
      </c>
      <c r="FG20" s="122" t="str">
        <f ca="1">空き状況確認テーブル!FG21</f>
        <v>×</v>
      </c>
      <c r="FH20" s="216" t="str">
        <f ca="1">IF(COUNTIF(空き状況確認テーブル!FH21:FJ21,"×")&lt;&gt;0,"×",IF(COUNTIF(空き状況確認テーブル!FH21:FJ21,"△")&lt;&gt;0,"△",IF(COUNTIF(空き状況確認テーブル!FH21:FJ21,"△")&lt;&gt;0,"△","〇")))</f>
        <v>×</v>
      </c>
      <c r="FI20" s="217"/>
      <c r="FJ20" s="218"/>
      <c r="FK20" s="219" t="str">
        <f ca="1">IF(COUNTIF(空き状況確認テーブル!FK21:FN21,"×")&lt;&gt;0,"×",IF(COUNTIF(空き状況確認テーブル!FK21:FN21,"△")&lt;&gt;0,"△",IF(COUNTIF(空き状況確認テーブル!FK21:FN21,"△")&lt;&gt;0,"△","〇")))</f>
        <v>×</v>
      </c>
      <c r="FL20" s="219"/>
      <c r="FM20" s="219"/>
      <c r="FN20" s="219"/>
      <c r="FO20" s="219" t="str">
        <f ca="1">IF(COUNTIF(空き状況確認テーブル!FO21:FR21,"×")&lt;&gt;0,"×",IF(COUNTIF(空き状況確認テーブル!FO21:FR21,"△")&lt;&gt;0,"△",IF(COUNTIF(空き状況確認テーブル!FO21:FR21,"△")&lt;&gt;0,"△","〇")))</f>
        <v>×</v>
      </c>
      <c r="FP20" s="219"/>
      <c r="FQ20" s="219"/>
      <c r="FR20" s="219"/>
      <c r="FS20" s="219" t="str">
        <f ca="1">IF(COUNTIF(空き状況確認テーブル!FS21:FV21,"×")&lt;&gt;0,"×",IF(COUNTIF(空き状況確認テーブル!FS21:FV21,"△")&lt;&gt;0,"△",IF(COUNTIF(空き状況確認テーブル!FS21:FV21,"△")&lt;&gt;0,"△","〇")))</f>
        <v>×</v>
      </c>
      <c r="FT20" s="219"/>
      <c r="FU20" s="219"/>
      <c r="FV20" s="219"/>
      <c r="FW20" s="216" t="str">
        <f ca="1">IF(COUNTIF(空き状況確認テーブル!FW21:FY21,"×")&lt;&gt;0,"×",IF(COUNTIF(空き状況確認テーブル!FW21:FY21,"△")&lt;&gt;0,"△",IF(COUNTIF(空き状況確認テーブル!FW21:FY21,"△")&lt;&gt;0,"△","〇")))</f>
        <v>×</v>
      </c>
      <c r="FX20" s="217"/>
      <c r="FY20" s="220"/>
    </row>
    <row r="21" spans="1:181">
      <c r="A21" s="16"/>
      <c r="B21" s="175" t="s">
        <v>369</v>
      </c>
      <c r="C21" s="195" t="s">
        <v>452</v>
      </c>
      <c r="D21" s="11" t="s">
        <v>164</v>
      </c>
      <c r="E21" s="10" t="str">
        <f>INDEX(施設情報!$D$1:$D$1000,MATCH(D21,施設情報!$C$1:$C$1000,0))</f>
        <v>1</v>
      </c>
      <c r="F21" s="11"/>
      <c r="G21" s="8" t="str">
        <f t="shared" si="8"/>
        <v>014-46391</v>
      </c>
      <c r="H21" s="10" t="str">
        <f t="shared" si="9"/>
        <v>014-46392</v>
      </c>
      <c r="I21" s="10" t="str">
        <f t="shared" si="10"/>
        <v>014-46393</v>
      </c>
      <c r="J21" s="10" t="str">
        <f t="shared" si="11"/>
        <v>014-46394</v>
      </c>
      <c r="K21" s="10" t="str">
        <f t="shared" si="12"/>
        <v>014-46395</v>
      </c>
      <c r="L21" s="10" t="str">
        <f t="shared" si="13"/>
        <v>014-46396</v>
      </c>
      <c r="M21" s="10" t="str">
        <f t="shared" si="14"/>
        <v>014-46397</v>
      </c>
      <c r="N21" s="121" t="str">
        <f ca="1">空き状況確認テーブル!N23</f>
        <v>△</v>
      </c>
      <c r="O21" s="122" t="str">
        <f ca="1">空き状況確認テーブル!O23</f>
        <v>△</v>
      </c>
      <c r="P21" s="122" t="str">
        <f ca="1">空き状況確認テーブル!P23</f>
        <v>△</v>
      </c>
      <c r="Q21" s="122" t="str">
        <f ca="1">空き状況確認テーブル!Q23</f>
        <v>△</v>
      </c>
      <c r="R21" s="122" t="str">
        <f ca="1">空き状況確認テーブル!R23</f>
        <v>△</v>
      </c>
      <c r="S21" s="122" t="str">
        <f ca="1">空き状況確認テーブル!S23</f>
        <v>△</v>
      </c>
      <c r="T21" s="216" t="str">
        <f ca="1">IF(COUNTIF(空き状況確認テーブル!T23:V23,"×")&lt;&gt;0,"×",IF(COUNTIF(空き状況確認テーブル!T23:V23,"△")&lt;&gt;0,"△",IF(COUNTIF(空き状況確認テーブル!T23:V23,"△")&lt;&gt;0,"△","〇")))</f>
        <v>△</v>
      </c>
      <c r="U21" s="217"/>
      <c r="V21" s="218"/>
      <c r="W21" s="219" t="str">
        <f ca="1">IF(COUNTIF(空き状況確認テーブル!W23:Z23,"×")&lt;&gt;0,"×",IF(COUNTIF(空き状況確認テーブル!W23:Z23,"△")&lt;&gt;0,"△",IF(COUNTIF(空き状況確認テーブル!W23:Z23,"△")&lt;&gt;0,"△","〇")))</f>
        <v>〇</v>
      </c>
      <c r="X21" s="219"/>
      <c r="Y21" s="219"/>
      <c r="Z21" s="219"/>
      <c r="AA21" s="219" t="str">
        <f ca="1">IF(COUNTIF(空き状況確認テーブル!AA23:AD23,"×")&lt;&gt;0,"×",IF(COUNTIF(空き状況確認テーブル!AA23:AD23,"△")&lt;&gt;0,"△",IF(COUNTIF(空き状況確認テーブル!AA23:AD23,"△")&lt;&gt;0,"△","〇")))</f>
        <v>〇</v>
      </c>
      <c r="AB21" s="219"/>
      <c r="AC21" s="219"/>
      <c r="AD21" s="219"/>
      <c r="AE21" s="219" t="str">
        <f ca="1">IF(COUNTIF(空き状況確認テーブル!AE23:AH23,"×")&lt;&gt;0,"×",IF(COUNTIF(空き状況確認テーブル!AE23:AH23,"△")&lt;&gt;0,"△",IF(COUNTIF(空き状況確認テーブル!AE23:AH23,"△")&lt;&gt;0,"△","〇")))</f>
        <v>△</v>
      </c>
      <c r="AF21" s="219"/>
      <c r="AG21" s="219"/>
      <c r="AH21" s="219"/>
      <c r="AI21" s="216" t="str">
        <f ca="1">IF(COUNTIF(空き状況確認テーブル!AI23:AK23,"×")&lt;&gt;0,"×",IF(COUNTIF(空き状況確認テーブル!AI23:AK23,"△")&lt;&gt;0,"△",IF(COUNTIF(空き状況確認テーブル!AI23:AK23,"△")&lt;&gt;0,"△","〇")))</f>
        <v>△</v>
      </c>
      <c r="AJ21" s="217"/>
      <c r="AK21" s="220"/>
      <c r="AL21" s="121" t="str">
        <f ca="1">空き状況確認テーブル!AL23</f>
        <v>△</v>
      </c>
      <c r="AM21" s="122" t="str">
        <f ca="1">空き状況確認テーブル!AM23</f>
        <v>△</v>
      </c>
      <c r="AN21" s="122" t="str">
        <f ca="1">空き状況確認テーブル!AN23</f>
        <v>△</v>
      </c>
      <c r="AO21" s="122" t="str">
        <f ca="1">空き状況確認テーブル!AO23</f>
        <v>△</v>
      </c>
      <c r="AP21" s="122" t="str">
        <f ca="1">空き状況確認テーブル!AP23</f>
        <v>△</v>
      </c>
      <c r="AQ21" s="122" t="str">
        <f ca="1">空き状況確認テーブル!AQ23</f>
        <v>△</v>
      </c>
      <c r="AR21" s="216" t="str">
        <f ca="1">IF(COUNTIF(空き状況確認テーブル!AR23:AT23,"×")&lt;&gt;0,"×",IF(COUNTIF(空き状況確認テーブル!AR23:AT23,"△")&lt;&gt;0,"△",IF(COUNTIF(空き状況確認テーブル!AR23:AT23,"△")&lt;&gt;0,"△","〇")))</f>
        <v>△</v>
      </c>
      <c r="AS21" s="217"/>
      <c r="AT21" s="218"/>
      <c r="AU21" s="219" t="str">
        <f ca="1">IF(COUNTIF(空き状況確認テーブル!AU23:AX23,"×")&lt;&gt;0,"×",IF(COUNTIF(空き状況確認テーブル!AU23:AX23,"△")&lt;&gt;0,"△",IF(COUNTIF(空き状況確認テーブル!AU23:AX23,"△")&lt;&gt;0,"△","〇")))</f>
        <v>〇</v>
      </c>
      <c r="AV21" s="219"/>
      <c r="AW21" s="219"/>
      <c r="AX21" s="219"/>
      <c r="AY21" s="219" t="str">
        <f ca="1">IF(COUNTIF(空き状況確認テーブル!AY23:BB23,"×")&lt;&gt;0,"×",IF(COUNTIF(空き状況確認テーブル!AY23:BB23,"△")&lt;&gt;0,"△",IF(COUNTIF(空き状況確認テーブル!AY23:BB23,"△")&lt;&gt;0,"△","〇")))</f>
        <v>〇</v>
      </c>
      <c r="AZ21" s="219"/>
      <c r="BA21" s="219"/>
      <c r="BB21" s="219"/>
      <c r="BC21" s="219" t="str">
        <f ca="1">IF(COUNTIF(空き状況確認テーブル!BC23:BF23,"×")&lt;&gt;0,"×",IF(COUNTIF(空き状況確認テーブル!BC23:BF23,"△")&lt;&gt;0,"△",IF(COUNTIF(空き状況確認テーブル!BC23:BF23,"△")&lt;&gt;0,"△","〇")))</f>
        <v>△</v>
      </c>
      <c r="BD21" s="219"/>
      <c r="BE21" s="219"/>
      <c r="BF21" s="219"/>
      <c r="BG21" s="216" t="str">
        <f ca="1">IF(COUNTIF(空き状況確認テーブル!BG23:BI23,"×")&lt;&gt;0,"×",IF(COUNTIF(空き状況確認テーブル!BG23:BI23,"△")&lt;&gt;0,"△",IF(COUNTIF(空き状況確認テーブル!BG23:BI23,"△")&lt;&gt;0,"△","〇")))</f>
        <v>△</v>
      </c>
      <c r="BH21" s="217"/>
      <c r="BI21" s="220"/>
      <c r="BJ21" s="121" t="str">
        <f ca="1">空き状況確認テーブル!BJ23</f>
        <v>△</v>
      </c>
      <c r="BK21" s="122" t="str">
        <f ca="1">空き状況確認テーブル!BK23</f>
        <v>△</v>
      </c>
      <c r="BL21" s="122" t="str">
        <f ca="1">空き状況確認テーブル!BL23</f>
        <v>△</v>
      </c>
      <c r="BM21" s="122" t="str">
        <f ca="1">空き状況確認テーブル!BM23</f>
        <v>△</v>
      </c>
      <c r="BN21" s="122" t="str">
        <f ca="1">空き状況確認テーブル!BN23</f>
        <v>△</v>
      </c>
      <c r="BO21" s="122" t="str">
        <f ca="1">空き状況確認テーブル!BO23</f>
        <v>△</v>
      </c>
      <c r="BP21" s="216" t="str">
        <f ca="1">IF(COUNTIF(空き状況確認テーブル!BP23:BR23,"×")&lt;&gt;0,"×",IF(COUNTIF(空き状況確認テーブル!BP23:BR23,"△")&lt;&gt;0,"△",IF(COUNTIF(空き状況確認テーブル!BP23:BR23,"△")&lt;&gt;0,"△","〇")))</f>
        <v>△</v>
      </c>
      <c r="BQ21" s="217"/>
      <c r="BR21" s="218"/>
      <c r="BS21" s="219" t="str">
        <f ca="1">IF(COUNTIF(空き状況確認テーブル!BS23:BV23,"×")&lt;&gt;0,"×",IF(COUNTIF(空き状況確認テーブル!BS23:BV23,"△")&lt;&gt;0,"△",IF(COUNTIF(空き状況確認テーブル!BS23:BV23,"△")&lt;&gt;0,"△","〇")))</f>
        <v>〇</v>
      </c>
      <c r="BT21" s="219"/>
      <c r="BU21" s="219"/>
      <c r="BV21" s="219"/>
      <c r="BW21" s="219" t="str">
        <f ca="1">IF(COUNTIF(空き状況確認テーブル!BW23:BZ23,"×")&lt;&gt;0,"×",IF(COUNTIF(空き状況確認テーブル!BW23:BZ23,"△")&lt;&gt;0,"△",IF(COUNTIF(空き状況確認テーブル!BW23:BZ23,"△")&lt;&gt;0,"△","〇")))</f>
        <v>〇</v>
      </c>
      <c r="BX21" s="219"/>
      <c r="BY21" s="219"/>
      <c r="BZ21" s="219"/>
      <c r="CA21" s="219" t="str">
        <f ca="1">IF(COUNTIF(空き状況確認テーブル!CA23:CD23,"×")&lt;&gt;0,"×",IF(COUNTIF(空き状況確認テーブル!CA23:CD23,"△")&lt;&gt;0,"△",IF(COUNTIF(空き状況確認テーブル!CA23:CD23,"△")&lt;&gt;0,"△","〇")))</f>
        <v>△</v>
      </c>
      <c r="CB21" s="219"/>
      <c r="CC21" s="219"/>
      <c r="CD21" s="219"/>
      <c r="CE21" s="216" t="str">
        <f ca="1">IF(COUNTIF(空き状況確認テーブル!CE23:CG23,"×")&lt;&gt;0,"×",IF(COUNTIF(空き状況確認テーブル!CE23:CG23,"△")&lt;&gt;0,"△",IF(COUNTIF(空き状況確認テーブル!CE23:CG23,"△")&lt;&gt;0,"△","〇")))</f>
        <v>△</v>
      </c>
      <c r="CF21" s="217"/>
      <c r="CG21" s="220"/>
      <c r="CH21" s="187" t="str">
        <f ca="1">空き状況確認テーブル!CH23</f>
        <v>△</v>
      </c>
      <c r="CI21" s="122" t="str">
        <f ca="1">空き状況確認テーブル!CI23</f>
        <v>△</v>
      </c>
      <c r="CJ21" s="122" t="str">
        <f ca="1">空き状況確認テーブル!CJ23</f>
        <v>△</v>
      </c>
      <c r="CK21" s="122" t="str">
        <f ca="1">空き状況確認テーブル!CK23</f>
        <v>△</v>
      </c>
      <c r="CL21" s="122" t="str">
        <f ca="1">空き状況確認テーブル!CL23</f>
        <v>△</v>
      </c>
      <c r="CM21" s="122" t="str">
        <f ca="1">空き状況確認テーブル!CM23</f>
        <v>△</v>
      </c>
      <c r="CN21" s="216" t="str">
        <f ca="1">IF(COUNTIF(空き状況確認テーブル!CN23:CP23,"×")&lt;&gt;0,"×",IF(COUNTIF(空き状況確認テーブル!CN23:CP23,"△")&lt;&gt;0,"△",IF(COUNTIF(空き状況確認テーブル!CN23:CP23,"△")&lt;&gt;0,"△","〇")))</f>
        <v>△</v>
      </c>
      <c r="CO21" s="217"/>
      <c r="CP21" s="218"/>
      <c r="CQ21" s="219" t="str">
        <f ca="1">IF(COUNTIF(空き状況確認テーブル!CQ23:CT23,"×")&lt;&gt;0,"×",IF(COUNTIF(空き状況確認テーブル!CQ23:CT23,"△")&lt;&gt;0,"△",IF(COUNTIF(空き状況確認テーブル!CQ23:CT23,"△")&lt;&gt;0,"△","〇")))</f>
        <v>〇</v>
      </c>
      <c r="CR21" s="219"/>
      <c r="CS21" s="219"/>
      <c r="CT21" s="219"/>
      <c r="CU21" s="219" t="str">
        <f ca="1">IF(COUNTIF(空き状況確認テーブル!CU23:CX23,"×")&lt;&gt;0,"×",IF(COUNTIF(空き状況確認テーブル!CU23:CX23,"△")&lt;&gt;0,"△",IF(COUNTIF(空き状況確認テーブル!CU23:CX23,"△")&lt;&gt;0,"△","〇")))</f>
        <v>〇</v>
      </c>
      <c r="CV21" s="219"/>
      <c r="CW21" s="219"/>
      <c r="CX21" s="219"/>
      <c r="CY21" s="219" t="str">
        <f ca="1">IF(COUNTIF(空き状況確認テーブル!CY23:DB23,"×")&lt;&gt;0,"×",IF(COUNTIF(空き状況確認テーブル!CY23:DB23,"△")&lt;&gt;0,"△",IF(COUNTIF(空き状況確認テーブル!CY23:DB23,"△")&lt;&gt;0,"△","〇")))</f>
        <v>△</v>
      </c>
      <c r="CZ21" s="219"/>
      <c r="DA21" s="219"/>
      <c r="DB21" s="219"/>
      <c r="DC21" s="216" t="str">
        <f ca="1">IF(COUNTIF(空き状況確認テーブル!DC23:DE23,"×")&lt;&gt;0,"×",IF(COUNTIF(空き状況確認テーブル!DC23:DE23,"△")&lt;&gt;0,"△",IF(COUNTIF(空き状況確認テーブル!DC23:DE23,"△")&lt;&gt;0,"△","〇")))</f>
        <v>△</v>
      </c>
      <c r="DD21" s="217"/>
      <c r="DE21" s="220"/>
      <c r="DF21" s="121" t="str">
        <f ca="1">空き状況確認テーブル!DF23</f>
        <v>△</v>
      </c>
      <c r="DG21" s="122" t="str">
        <f ca="1">空き状況確認テーブル!DG23</f>
        <v>△</v>
      </c>
      <c r="DH21" s="122" t="str">
        <f ca="1">空き状況確認テーブル!DH23</f>
        <v>△</v>
      </c>
      <c r="DI21" s="122" t="str">
        <f ca="1">空き状況確認テーブル!DI23</f>
        <v>△</v>
      </c>
      <c r="DJ21" s="122" t="str">
        <f ca="1">空き状況確認テーブル!DJ23</f>
        <v>△</v>
      </c>
      <c r="DK21" s="122" t="str">
        <f ca="1">空き状況確認テーブル!DK23</f>
        <v>△</v>
      </c>
      <c r="DL21" s="216" t="str">
        <f ca="1">IF(COUNTIF(空き状況確認テーブル!DL23:DN23,"×")&lt;&gt;0,"×",IF(COUNTIF(空き状況確認テーブル!DL23:DN23,"△")&lt;&gt;0,"△",IF(COUNTIF(空き状況確認テーブル!DL23:DN23,"△")&lt;&gt;0,"△","〇")))</f>
        <v>△</v>
      </c>
      <c r="DM21" s="217"/>
      <c r="DN21" s="218"/>
      <c r="DO21" s="219" t="str">
        <f ca="1">IF(COUNTIF(空き状況確認テーブル!DO23:DR23,"×")&lt;&gt;0,"×",IF(COUNTIF(空き状況確認テーブル!DO23:DR23,"△")&lt;&gt;0,"△",IF(COUNTIF(空き状況確認テーブル!DO23:DR23,"△")&lt;&gt;0,"△","〇")))</f>
        <v>〇</v>
      </c>
      <c r="DP21" s="219"/>
      <c r="DQ21" s="219"/>
      <c r="DR21" s="219"/>
      <c r="DS21" s="219" t="str">
        <f ca="1">IF(COUNTIF(空き状況確認テーブル!DS23:DV23,"×")&lt;&gt;0,"×",IF(COUNTIF(空き状況確認テーブル!DS23:DV23,"△")&lt;&gt;0,"△",IF(COUNTIF(空き状況確認テーブル!DS23:DV23,"△")&lt;&gt;0,"△","〇")))</f>
        <v>〇</v>
      </c>
      <c r="DT21" s="219"/>
      <c r="DU21" s="219"/>
      <c r="DV21" s="219"/>
      <c r="DW21" s="219" t="str">
        <f ca="1">IF(COUNTIF(空き状況確認テーブル!DW23:DZ23,"×")&lt;&gt;0,"×",IF(COUNTIF(空き状況確認テーブル!DW23:DZ23,"△")&lt;&gt;0,"△",IF(COUNTIF(空き状況確認テーブル!DW23:DZ23,"△")&lt;&gt;0,"△","〇")))</f>
        <v>△</v>
      </c>
      <c r="DX21" s="219"/>
      <c r="DY21" s="219"/>
      <c r="DZ21" s="219"/>
      <c r="EA21" s="216" t="str">
        <f ca="1">IF(COUNTIF(空き状況確認テーブル!EA23:EC23,"×")&lt;&gt;0,"×",IF(COUNTIF(空き状況確認テーブル!EA23:EC23,"△")&lt;&gt;0,"△",IF(COUNTIF(空き状況確認テーブル!EA23:EC23,"△")&lt;&gt;0,"△","〇")))</f>
        <v>△</v>
      </c>
      <c r="EB21" s="217"/>
      <c r="EC21" s="220"/>
      <c r="ED21" s="121" t="str">
        <f ca="1">空き状況確認テーブル!ED23</f>
        <v>×</v>
      </c>
      <c r="EE21" s="122" t="str">
        <f ca="1">空き状況確認テーブル!EE23</f>
        <v>×</v>
      </c>
      <c r="EF21" s="122" t="str">
        <f ca="1">空き状況確認テーブル!EF23</f>
        <v>×</v>
      </c>
      <c r="EG21" s="122" t="str">
        <f ca="1">空き状況確認テーブル!EG23</f>
        <v>×</v>
      </c>
      <c r="EH21" s="122" t="str">
        <f ca="1">空き状況確認テーブル!EH23</f>
        <v>×</v>
      </c>
      <c r="EI21" s="122" t="str">
        <f ca="1">空き状況確認テーブル!EI23</f>
        <v>×</v>
      </c>
      <c r="EJ21" s="216" t="str">
        <f ca="1">IF(COUNTIF(空き状況確認テーブル!EJ23:EL23,"×")&lt;&gt;0,"×",IF(COUNTIF(空き状況確認テーブル!EJ23:EL23,"△")&lt;&gt;0,"△",IF(COUNTIF(空き状況確認テーブル!EJ23:EL23,"△")&lt;&gt;0,"△","〇")))</f>
        <v>×</v>
      </c>
      <c r="EK21" s="217"/>
      <c r="EL21" s="218"/>
      <c r="EM21" s="219" t="str">
        <f ca="1">IF(COUNTIF(空き状況確認テーブル!EM23:EP23,"×")&lt;&gt;0,"×",IF(COUNTIF(空き状況確認テーブル!EM23:EP23,"△")&lt;&gt;0,"△",IF(COUNTIF(空き状況確認テーブル!EM23:EP23,"△")&lt;&gt;0,"△","〇")))</f>
        <v>×</v>
      </c>
      <c r="EN21" s="219"/>
      <c r="EO21" s="219"/>
      <c r="EP21" s="219"/>
      <c r="EQ21" s="219" t="str">
        <f ca="1">IF(COUNTIF(空き状況確認テーブル!EQ23:ET23,"×")&lt;&gt;0,"×",IF(COUNTIF(空き状況確認テーブル!EQ23:ET23,"△")&lt;&gt;0,"△",IF(COUNTIF(空き状況確認テーブル!EQ23:ET23,"△")&lt;&gt;0,"△","〇")))</f>
        <v>×</v>
      </c>
      <c r="ER21" s="219"/>
      <c r="ES21" s="219"/>
      <c r="ET21" s="219"/>
      <c r="EU21" s="219" t="str">
        <f ca="1">IF(COUNTIF(空き状況確認テーブル!EU23:EX23,"×")&lt;&gt;0,"×",IF(COUNTIF(空き状況確認テーブル!EU23:EX23,"△")&lt;&gt;0,"△",IF(COUNTIF(空き状況確認テーブル!EU23:EX23,"△")&lt;&gt;0,"△","〇")))</f>
        <v>×</v>
      </c>
      <c r="EV21" s="219"/>
      <c r="EW21" s="219"/>
      <c r="EX21" s="219"/>
      <c r="EY21" s="216" t="str">
        <f ca="1">IF(COUNTIF(空き状況確認テーブル!EY23:FA23,"×")&lt;&gt;0,"×",IF(COUNTIF(空き状況確認テーブル!EY23:FA23,"△")&lt;&gt;0,"△",IF(COUNTIF(空き状況確認テーブル!EY23:FA23,"△")&lt;&gt;0,"△","〇")))</f>
        <v>×</v>
      </c>
      <c r="EZ21" s="217"/>
      <c r="FA21" s="220"/>
      <c r="FB21" s="121" t="str">
        <f ca="1">空き状況確認テーブル!FB23</f>
        <v>×</v>
      </c>
      <c r="FC21" s="122" t="str">
        <f ca="1">空き状況確認テーブル!FC23</f>
        <v>×</v>
      </c>
      <c r="FD21" s="122" t="str">
        <f ca="1">空き状況確認テーブル!FD23</f>
        <v>×</v>
      </c>
      <c r="FE21" s="122" t="str">
        <f ca="1">空き状況確認テーブル!FE23</f>
        <v>×</v>
      </c>
      <c r="FF21" s="122" t="str">
        <f ca="1">空き状況確認テーブル!FF23</f>
        <v>×</v>
      </c>
      <c r="FG21" s="122" t="str">
        <f ca="1">空き状況確認テーブル!FG23</f>
        <v>×</v>
      </c>
      <c r="FH21" s="216" t="str">
        <f ca="1">IF(COUNTIF(空き状況確認テーブル!FH23:FJ23,"×")&lt;&gt;0,"×",IF(COUNTIF(空き状況確認テーブル!FH23:FJ23,"△")&lt;&gt;0,"△",IF(COUNTIF(空き状況確認テーブル!FH23:FJ23,"△")&lt;&gt;0,"△","〇")))</f>
        <v>×</v>
      </c>
      <c r="FI21" s="217"/>
      <c r="FJ21" s="218"/>
      <c r="FK21" s="219" t="str">
        <f ca="1">IF(COUNTIF(空き状況確認テーブル!FK23:FN23,"×")&lt;&gt;0,"×",IF(COUNTIF(空き状況確認テーブル!FK23:FN23,"△")&lt;&gt;0,"△",IF(COUNTIF(空き状況確認テーブル!FK23:FN23,"△")&lt;&gt;0,"△","〇")))</f>
        <v>×</v>
      </c>
      <c r="FL21" s="219"/>
      <c r="FM21" s="219"/>
      <c r="FN21" s="219"/>
      <c r="FO21" s="219" t="str">
        <f ca="1">IF(COUNTIF(空き状況確認テーブル!FO23:FR23,"×")&lt;&gt;0,"×",IF(COUNTIF(空き状況確認テーブル!FO23:FR23,"△")&lt;&gt;0,"△",IF(COUNTIF(空き状況確認テーブル!FO23:FR23,"△")&lt;&gt;0,"△","〇")))</f>
        <v>×</v>
      </c>
      <c r="FP21" s="219"/>
      <c r="FQ21" s="219"/>
      <c r="FR21" s="219"/>
      <c r="FS21" s="219" t="str">
        <f ca="1">IF(COUNTIF(空き状況確認テーブル!FS23:FV23,"×")&lt;&gt;0,"×",IF(COUNTIF(空き状況確認テーブル!FS23:FV23,"△")&lt;&gt;0,"△",IF(COUNTIF(空き状況確認テーブル!FS23:FV23,"△")&lt;&gt;0,"△","〇")))</f>
        <v>×</v>
      </c>
      <c r="FT21" s="219"/>
      <c r="FU21" s="219"/>
      <c r="FV21" s="219"/>
      <c r="FW21" s="216" t="str">
        <f ca="1">IF(COUNTIF(空き状況確認テーブル!FW23:FY23,"×")&lt;&gt;0,"×",IF(COUNTIF(空き状況確認テーブル!FW23:FY23,"△")&lt;&gt;0,"△",IF(COUNTIF(空き状況確認テーブル!FW23:FY23,"△")&lt;&gt;0,"△","〇")))</f>
        <v>×</v>
      </c>
      <c r="FX21" s="217"/>
      <c r="FY21" s="220"/>
    </row>
    <row r="22" spans="1:181">
      <c r="A22" s="16"/>
      <c r="B22" s="166" t="s">
        <v>354</v>
      </c>
      <c r="C22" s="195" t="s">
        <v>453</v>
      </c>
      <c r="D22" s="11" t="s">
        <v>165</v>
      </c>
      <c r="E22" s="10" t="str">
        <f>INDEX(施設情報!$D$1:$D$1000,MATCH(D22,施設情報!$C$1:$C$1000,0))</f>
        <v>1</v>
      </c>
      <c r="F22" s="11"/>
      <c r="G22" s="8" t="str">
        <f t="shared" si="8"/>
        <v>015-46391</v>
      </c>
      <c r="H22" s="10" t="str">
        <f t="shared" si="9"/>
        <v>015-46392</v>
      </c>
      <c r="I22" s="10" t="str">
        <f t="shared" si="10"/>
        <v>015-46393</v>
      </c>
      <c r="J22" s="10" t="str">
        <f t="shared" si="11"/>
        <v>015-46394</v>
      </c>
      <c r="K22" s="10" t="str">
        <f t="shared" si="12"/>
        <v>015-46395</v>
      </c>
      <c r="L22" s="10" t="str">
        <f t="shared" si="13"/>
        <v>015-46396</v>
      </c>
      <c r="M22" s="10" t="str">
        <f t="shared" si="14"/>
        <v>015-46397</v>
      </c>
      <c r="N22" s="121" t="str">
        <f ca="1">空き状況確認テーブル!N24</f>
        <v>△</v>
      </c>
      <c r="O22" s="122" t="str">
        <f ca="1">空き状況確認テーブル!O24</f>
        <v>△</v>
      </c>
      <c r="P22" s="122" t="str">
        <f ca="1">空き状況確認テーブル!P24</f>
        <v>△</v>
      </c>
      <c r="Q22" s="122" t="str">
        <f ca="1">空き状況確認テーブル!Q24</f>
        <v>△</v>
      </c>
      <c r="R22" s="122" t="str">
        <f ca="1">空き状況確認テーブル!R24</f>
        <v>△</v>
      </c>
      <c r="S22" s="122" t="str">
        <f ca="1">空き状況確認テーブル!S24</f>
        <v>△</v>
      </c>
      <c r="T22" s="216" t="str">
        <f ca="1">IF(COUNTIF(空き状況確認テーブル!T24:V24,"×")&lt;&gt;0,"×",IF(COUNTIF(空き状況確認テーブル!T24:V24,"△")&lt;&gt;0,"△",IF(COUNTIF(空き状況確認テーブル!T24:V24,"△")&lt;&gt;0,"△","〇")))</f>
        <v>△</v>
      </c>
      <c r="U22" s="217"/>
      <c r="V22" s="218"/>
      <c r="W22" s="219" t="str">
        <f ca="1">IF(COUNTIF(空き状況確認テーブル!W24:Z24,"×")&lt;&gt;0,"×",IF(COUNTIF(空き状況確認テーブル!W24:Z24,"△")&lt;&gt;0,"△",IF(COUNTIF(空き状況確認テーブル!W24:Z24,"△")&lt;&gt;0,"△","〇")))</f>
        <v>〇</v>
      </c>
      <c r="X22" s="219"/>
      <c r="Y22" s="219"/>
      <c r="Z22" s="219"/>
      <c r="AA22" s="219" t="str">
        <f ca="1">IF(COUNTIF(空き状況確認テーブル!AA24:AD24,"×")&lt;&gt;0,"×",IF(COUNTIF(空き状況確認テーブル!AA24:AD24,"△")&lt;&gt;0,"△",IF(COUNTIF(空き状況確認テーブル!AA24:AD24,"△")&lt;&gt;0,"△","〇")))</f>
        <v>〇</v>
      </c>
      <c r="AB22" s="219"/>
      <c r="AC22" s="219"/>
      <c r="AD22" s="219"/>
      <c r="AE22" s="219" t="str">
        <f ca="1">IF(COUNTIF(空き状況確認テーブル!AE24:AH24,"×")&lt;&gt;0,"×",IF(COUNTIF(空き状況確認テーブル!AE24:AH24,"△")&lt;&gt;0,"△",IF(COUNTIF(空き状況確認テーブル!AE24:AH24,"△")&lt;&gt;0,"△","〇")))</f>
        <v>△</v>
      </c>
      <c r="AF22" s="219"/>
      <c r="AG22" s="219"/>
      <c r="AH22" s="219"/>
      <c r="AI22" s="216" t="str">
        <f ca="1">IF(COUNTIF(空き状況確認テーブル!AI24:AK24,"×")&lt;&gt;0,"×",IF(COUNTIF(空き状況確認テーブル!AI24:AK24,"△")&lt;&gt;0,"△",IF(COUNTIF(空き状況確認テーブル!AI24:AK24,"△")&lt;&gt;0,"△","〇")))</f>
        <v>△</v>
      </c>
      <c r="AJ22" s="217"/>
      <c r="AK22" s="220"/>
      <c r="AL22" s="121" t="str">
        <f ca="1">空き状況確認テーブル!AL24</f>
        <v>△</v>
      </c>
      <c r="AM22" s="122" t="str">
        <f ca="1">空き状況確認テーブル!AM24</f>
        <v>△</v>
      </c>
      <c r="AN22" s="122" t="str">
        <f ca="1">空き状況確認テーブル!AN24</f>
        <v>△</v>
      </c>
      <c r="AO22" s="122" t="str">
        <f ca="1">空き状況確認テーブル!AO24</f>
        <v>△</v>
      </c>
      <c r="AP22" s="122" t="str">
        <f ca="1">空き状況確認テーブル!AP24</f>
        <v>△</v>
      </c>
      <c r="AQ22" s="122" t="str">
        <f ca="1">空き状況確認テーブル!AQ24</f>
        <v>△</v>
      </c>
      <c r="AR22" s="216" t="str">
        <f ca="1">IF(COUNTIF(空き状況確認テーブル!AR24:AT24,"×")&lt;&gt;0,"×",IF(COUNTIF(空き状況確認テーブル!AR24:AT24,"△")&lt;&gt;0,"△",IF(COUNTIF(空き状況確認テーブル!AR24:AT24,"△")&lt;&gt;0,"△","〇")))</f>
        <v>△</v>
      </c>
      <c r="AS22" s="217"/>
      <c r="AT22" s="218"/>
      <c r="AU22" s="219" t="str">
        <f ca="1">IF(COUNTIF(空き状況確認テーブル!AU24:AX24,"×")&lt;&gt;0,"×",IF(COUNTIF(空き状況確認テーブル!AU24:AX24,"△")&lt;&gt;0,"△",IF(COUNTIF(空き状況確認テーブル!AU24:AX24,"△")&lt;&gt;0,"△","〇")))</f>
        <v>〇</v>
      </c>
      <c r="AV22" s="219"/>
      <c r="AW22" s="219"/>
      <c r="AX22" s="219"/>
      <c r="AY22" s="219" t="str">
        <f ca="1">IF(COUNTIF(空き状況確認テーブル!AY24:BB24,"×")&lt;&gt;0,"×",IF(COUNTIF(空き状況確認テーブル!AY24:BB24,"△")&lt;&gt;0,"△",IF(COUNTIF(空き状況確認テーブル!AY24:BB24,"△")&lt;&gt;0,"△","〇")))</f>
        <v>〇</v>
      </c>
      <c r="AZ22" s="219"/>
      <c r="BA22" s="219"/>
      <c r="BB22" s="219"/>
      <c r="BC22" s="219" t="str">
        <f ca="1">IF(COUNTIF(空き状況確認テーブル!BC24:BF24,"×")&lt;&gt;0,"×",IF(COUNTIF(空き状況確認テーブル!BC24:BF24,"△")&lt;&gt;0,"△",IF(COUNTIF(空き状況確認テーブル!BC24:BF24,"△")&lt;&gt;0,"△","〇")))</f>
        <v>△</v>
      </c>
      <c r="BD22" s="219"/>
      <c r="BE22" s="219"/>
      <c r="BF22" s="219"/>
      <c r="BG22" s="216" t="str">
        <f ca="1">IF(COUNTIF(空き状況確認テーブル!BG24:BI24,"×")&lt;&gt;0,"×",IF(COUNTIF(空き状況確認テーブル!BG24:BI24,"△")&lt;&gt;0,"△",IF(COUNTIF(空き状況確認テーブル!BG24:BI24,"△")&lt;&gt;0,"△","〇")))</f>
        <v>△</v>
      </c>
      <c r="BH22" s="217"/>
      <c r="BI22" s="220"/>
      <c r="BJ22" s="121" t="str">
        <f ca="1">空き状況確認テーブル!BJ24</f>
        <v>△</v>
      </c>
      <c r="BK22" s="122" t="str">
        <f ca="1">空き状況確認テーブル!BK24</f>
        <v>△</v>
      </c>
      <c r="BL22" s="122" t="str">
        <f ca="1">空き状況確認テーブル!BL24</f>
        <v>△</v>
      </c>
      <c r="BM22" s="122" t="str">
        <f ca="1">空き状況確認テーブル!BM24</f>
        <v>△</v>
      </c>
      <c r="BN22" s="122" t="str">
        <f ca="1">空き状況確認テーブル!BN24</f>
        <v>△</v>
      </c>
      <c r="BO22" s="122" t="str">
        <f ca="1">空き状況確認テーブル!BO24</f>
        <v>△</v>
      </c>
      <c r="BP22" s="216" t="str">
        <f ca="1">IF(COUNTIF(空き状況確認テーブル!BP24:BR24,"×")&lt;&gt;0,"×",IF(COUNTIF(空き状況確認テーブル!BP24:BR24,"△")&lt;&gt;0,"△",IF(COUNTIF(空き状況確認テーブル!BP24:BR24,"△")&lt;&gt;0,"△","〇")))</f>
        <v>△</v>
      </c>
      <c r="BQ22" s="217"/>
      <c r="BR22" s="218"/>
      <c r="BS22" s="219" t="str">
        <f ca="1">IF(COUNTIF(空き状況確認テーブル!BS24:BV24,"×")&lt;&gt;0,"×",IF(COUNTIF(空き状況確認テーブル!BS24:BV24,"△")&lt;&gt;0,"△",IF(COUNTIF(空き状況確認テーブル!BS24:BV24,"△")&lt;&gt;0,"△","〇")))</f>
        <v>〇</v>
      </c>
      <c r="BT22" s="219"/>
      <c r="BU22" s="219"/>
      <c r="BV22" s="219"/>
      <c r="BW22" s="219" t="str">
        <f ca="1">IF(COUNTIF(空き状況確認テーブル!BW24:BZ24,"×")&lt;&gt;0,"×",IF(COUNTIF(空き状況確認テーブル!BW24:BZ24,"△")&lt;&gt;0,"△",IF(COUNTIF(空き状況確認テーブル!BW24:BZ24,"△")&lt;&gt;0,"△","〇")))</f>
        <v>〇</v>
      </c>
      <c r="BX22" s="219"/>
      <c r="BY22" s="219"/>
      <c r="BZ22" s="219"/>
      <c r="CA22" s="219" t="str">
        <f ca="1">IF(COUNTIF(空き状況確認テーブル!CA24:CD24,"×")&lt;&gt;0,"×",IF(COUNTIF(空き状況確認テーブル!CA24:CD24,"△")&lt;&gt;0,"△",IF(COUNTIF(空き状況確認テーブル!CA24:CD24,"△")&lt;&gt;0,"△","〇")))</f>
        <v>△</v>
      </c>
      <c r="CB22" s="219"/>
      <c r="CC22" s="219"/>
      <c r="CD22" s="219"/>
      <c r="CE22" s="216" t="str">
        <f ca="1">IF(COUNTIF(空き状況確認テーブル!CE24:CG24,"×")&lt;&gt;0,"×",IF(COUNTIF(空き状況確認テーブル!CE24:CG24,"△")&lt;&gt;0,"△",IF(COUNTIF(空き状況確認テーブル!CE24:CG24,"△")&lt;&gt;0,"△","〇")))</f>
        <v>△</v>
      </c>
      <c r="CF22" s="217"/>
      <c r="CG22" s="220"/>
      <c r="CH22" s="187" t="str">
        <f ca="1">空き状況確認テーブル!CH24</f>
        <v>△</v>
      </c>
      <c r="CI22" s="122" t="str">
        <f ca="1">空き状況確認テーブル!CI24</f>
        <v>△</v>
      </c>
      <c r="CJ22" s="122" t="str">
        <f ca="1">空き状況確認テーブル!CJ24</f>
        <v>△</v>
      </c>
      <c r="CK22" s="122" t="str">
        <f ca="1">空き状況確認テーブル!CK24</f>
        <v>△</v>
      </c>
      <c r="CL22" s="122" t="str">
        <f ca="1">空き状況確認テーブル!CL24</f>
        <v>△</v>
      </c>
      <c r="CM22" s="122" t="str">
        <f ca="1">空き状況確認テーブル!CM24</f>
        <v>△</v>
      </c>
      <c r="CN22" s="216" t="str">
        <f ca="1">IF(COUNTIF(空き状況確認テーブル!CN24:CP24,"×")&lt;&gt;0,"×",IF(COUNTIF(空き状況確認テーブル!CN24:CP24,"△")&lt;&gt;0,"△",IF(COUNTIF(空き状況確認テーブル!CN24:CP24,"△")&lt;&gt;0,"△","〇")))</f>
        <v>△</v>
      </c>
      <c r="CO22" s="217"/>
      <c r="CP22" s="218"/>
      <c r="CQ22" s="219" t="str">
        <f ca="1">IF(COUNTIF(空き状況確認テーブル!CQ24:CT24,"×")&lt;&gt;0,"×",IF(COUNTIF(空き状況確認テーブル!CQ24:CT24,"△")&lt;&gt;0,"△",IF(COUNTIF(空き状況確認テーブル!CQ24:CT24,"△")&lt;&gt;0,"△","〇")))</f>
        <v>〇</v>
      </c>
      <c r="CR22" s="219"/>
      <c r="CS22" s="219"/>
      <c r="CT22" s="219"/>
      <c r="CU22" s="219" t="str">
        <f ca="1">IF(COUNTIF(空き状況確認テーブル!CU24:CX24,"×")&lt;&gt;0,"×",IF(COUNTIF(空き状況確認テーブル!CU24:CX24,"△")&lt;&gt;0,"△",IF(COUNTIF(空き状況確認テーブル!CU24:CX24,"△")&lt;&gt;0,"△","〇")))</f>
        <v>〇</v>
      </c>
      <c r="CV22" s="219"/>
      <c r="CW22" s="219"/>
      <c r="CX22" s="219"/>
      <c r="CY22" s="219" t="str">
        <f ca="1">IF(COUNTIF(空き状況確認テーブル!CY24:DB24,"×")&lt;&gt;0,"×",IF(COUNTIF(空き状況確認テーブル!CY24:DB24,"△")&lt;&gt;0,"△",IF(COUNTIF(空き状況確認テーブル!CY24:DB24,"△")&lt;&gt;0,"△","〇")))</f>
        <v>△</v>
      </c>
      <c r="CZ22" s="219"/>
      <c r="DA22" s="219"/>
      <c r="DB22" s="219"/>
      <c r="DC22" s="216" t="str">
        <f ca="1">IF(COUNTIF(空き状況確認テーブル!DC24:DE24,"×")&lt;&gt;0,"×",IF(COUNTIF(空き状況確認テーブル!DC24:DE24,"△")&lt;&gt;0,"△",IF(COUNTIF(空き状況確認テーブル!DC24:DE24,"△")&lt;&gt;0,"△","〇")))</f>
        <v>△</v>
      </c>
      <c r="DD22" s="217"/>
      <c r="DE22" s="220"/>
      <c r="DF22" s="121" t="str">
        <f ca="1">空き状況確認テーブル!DF24</f>
        <v>△</v>
      </c>
      <c r="DG22" s="122" t="str">
        <f ca="1">空き状況確認テーブル!DG24</f>
        <v>△</v>
      </c>
      <c r="DH22" s="122" t="str">
        <f ca="1">空き状況確認テーブル!DH24</f>
        <v>△</v>
      </c>
      <c r="DI22" s="122" t="str">
        <f ca="1">空き状況確認テーブル!DI24</f>
        <v>△</v>
      </c>
      <c r="DJ22" s="122" t="str">
        <f ca="1">空き状況確認テーブル!DJ24</f>
        <v>△</v>
      </c>
      <c r="DK22" s="122" t="str">
        <f ca="1">空き状況確認テーブル!DK24</f>
        <v>△</v>
      </c>
      <c r="DL22" s="216" t="str">
        <f ca="1">IF(COUNTIF(空き状況確認テーブル!DL24:DN24,"×")&lt;&gt;0,"×",IF(COUNTIF(空き状況確認テーブル!DL24:DN24,"△")&lt;&gt;0,"△",IF(COUNTIF(空き状況確認テーブル!DL24:DN24,"△")&lt;&gt;0,"△","〇")))</f>
        <v>△</v>
      </c>
      <c r="DM22" s="217"/>
      <c r="DN22" s="218"/>
      <c r="DO22" s="219" t="str">
        <f ca="1">IF(COUNTIF(空き状況確認テーブル!DO24:DR24,"×")&lt;&gt;0,"×",IF(COUNTIF(空き状況確認テーブル!DO24:DR24,"△")&lt;&gt;0,"△",IF(COUNTIF(空き状況確認テーブル!DO24:DR24,"△")&lt;&gt;0,"△","〇")))</f>
        <v>〇</v>
      </c>
      <c r="DP22" s="219"/>
      <c r="DQ22" s="219"/>
      <c r="DR22" s="219"/>
      <c r="DS22" s="219" t="str">
        <f ca="1">IF(COUNTIF(空き状況確認テーブル!DS24:DV24,"×")&lt;&gt;0,"×",IF(COUNTIF(空き状況確認テーブル!DS24:DV24,"△")&lt;&gt;0,"△",IF(COUNTIF(空き状況確認テーブル!DS24:DV24,"△")&lt;&gt;0,"△","〇")))</f>
        <v>〇</v>
      </c>
      <c r="DT22" s="219"/>
      <c r="DU22" s="219"/>
      <c r="DV22" s="219"/>
      <c r="DW22" s="219" t="str">
        <f ca="1">IF(COUNTIF(空き状況確認テーブル!DW24:DZ24,"×")&lt;&gt;0,"×",IF(COUNTIF(空き状況確認テーブル!DW24:DZ24,"△")&lt;&gt;0,"△",IF(COUNTIF(空き状況確認テーブル!DW24:DZ24,"△")&lt;&gt;0,"△","〇")))</f>
        <v>△</v>
      </c>
      <c r="DX22" s="219"/>
      <c r="DY22" s="219"/>
      <c r="DZ22" s="219"/>
      <c r="EA22" s="216" t="str">
        <f ca="1">IF(COUNTIF(空き状況確認テーブル!EA24:EC24,"×")&lt;&gt;0,"×",IF(COUNTIF(空き状況確認テーブル!EA24:EC24,"△")&lt;&gt;0,"△",IF(COUNTIF(空き状況確認テーブル!EA24:EC24,"△")&lt;&gt;0,"△","〇")))</f>
        <v>△</v>
      </c>
      <c r="EB22" s="217"/>
      <c r="EC22" s="220"/>
      <c r="ED22" s="121" t="str">
        <f ca="1">空き状況確認テーブル!ED24</f>
        <v>×</v>
      </c>
      <c r="EE22" s="122" t="str">
        <f ca="1">空き状況確認テーブル!EE24</f>
        <v>×</v>
      </c>
      <c r="EF22" s="122" t="str">
        <f ca="1">空き状況確認テーブル!EF24</f>
        <v>×</v>
      </c>
      <c r="EG22" s="122" t="str">
        <f ca="1">空き状況確認テーブル!EG24</f>
        <v>×</v>
      </c>
      <c r="EH22" s="122" t="str">
        <f ca="1">空き状況確認テーブル!EH24</f>
        <v>×</v>
      </c>
      <c r="EI22" s="122" t="str">
        <f ca="1">空き状況確認テーブル!EI24</f>
        <v>×</v>
      </c>
      <c r="EJ22" s="216" t="str">
        <f ca="1">IF(COUNTIF(空き状況確認テーブル!EJ24:EL24,"×")&lt;&gt;0,"×",IF(COUNTIF(空き状況確認テーブル!EJ24:EL24,"△")&lt;&gt;0,"△",IF(COUNTIF(空き状況確認テーブル!EJ24:EL24,"△")&lt;&gt;0,"△","〇")))</f>
        <v>×</v>
      </c>
      <c r="EK22" s="217"/>
      <c r="EL22" s="218"/>
      <c r="EM22" s="219" t="str">
        <f ca="1">IF(COUNTIF(空き状況確認テーブル!EM24:EP24,"×")&lt;&gt;0,"×",IF(COUNTIF(空き状況確認テーブル!EM24:EP24,"△")&lt;&gt;0,"△",IF(COUNTIF(空き状況確認テーブル!EM24:EP24,"△")&lt;&gt;0,"△","〇")))</f>
        <v>×</v>
      </c>
      <c r="EN22" s="219"/>
      <c r="EO22" s="219"/>
      <c r="EP22" s="219"/>
      <c r="EQ22" s="219" t="str">
        <f ca="1">IF(COUNTIF(空き状況確認テーブル!EQ24:ET24,"×")&lt;&gt;0,"×",IF(COUNTIF(空き状況確認テーブル!EQ24:ET24,"△")&lt;&gt;0,"△",IF(COUNTIF(空き状況確認テーブル!EQ24:ET24,"△")&lt;&gt;0,"△","〇")))</f>
        <v>×</v>
      </c>
      <c r="ER22" s="219"/>
      <c r="ES22" s="219"/>
      <c r="ET22" s="219"/>
      <c r="EU22" s="219" t="str">
        <f ca="1">IF(COUNTIF(空き状況確認テーブル!EU24:EX24,"×")&lt;&gt;0,"×",IF(COUNTIF(空き状況確認テーブル!EU24:EX24,"△")&lt;&gt;0,"△",IF(COUNTIF(空き状況確認テーブル!EU24:EX24,"△")&lt;&gt;0,"△","〇")))</f>
        <v>×</v>
      </c>
      <c r="EV22" s="219"/>
      <c r="EW22" s="219"/>
      <c r="EX22" s="219"/>
      <c r="EY22" s="216" t="str">
        <f ca="1">IF(COUNTIF(空き状況確認テーブル!EY24:FA24,"×")&lt;&gt;0,"×",IF(COUNTIF(空き状況確認テーブル!EY24:FA24,"△")&lt;&gt;0,"△",IF(COUNTIF(空き状況確認テーブル!EY24:FA24,"△")&lt;&gt;0,"△","〇")))</f>
        <v>×</v>
      </c>
      <c r="EZ22" s="217"/>
      <c r="FA22" s="220"/>
      <c r="FB22" s="121" t="str">
        <f ca="1">空き状況確認テーブル!FB24</f>
        <v>×</v>
      </c>
      <c r="FC22" s="122" t="str">
        <f ca="1">空き状況確認テーブル!FC24</f>
        <v>×</v>
      </c>
      <c r="FD22" s="122" t="str">
        <f ca="1">空き状況確認テーブル!FD24</f>
        <v>×</v>
      </c>
      <c r="FE22" s="122" t="str">
        <f ca="1">空き状況確認テーブル!FE24</f>
        <v>×</v>
      </c>
      <c r="FF22" s="122" t="str">
        <f ca="1">空き状況確認テーブル!FF24</f>
        <v>×</v>
      </c>
      <c r="FG22" s="122" t="str">
        <f ca="1">空き状況確認テーブル!FG24</f>
        <v>×</v>
      </c>
      <c r="FH22" s="216" t="str">
        <f ca="1">IF(COUNTIF(空き状況確認テーブル!FH24:FJ24,"×")&lt;&gt;0,"×",IF(COUNTIF(空き状況確認テーブル!FH24:FJ24,"△")&lt;&gt;0,"△",IF(COUNTIF(空き状況確認テーブル!FH24:FJ24,"△")&lt;&gt;0,"△","〇")))</f>
        <v>×</v>
      </c>
      <c r="FI22" s="217"/>
      <c r="FJ22" s="218"/>
      <c r="FK22" s="219" t="str">
        <f ca="1">IF(COUNTIF(空き状況確認テーブル!FK24:FN24,"×")&lt;&gt;0,"×",IF(COUNTIF(空き状況確認テーブル!FK24:FN24,"△")&lt;&gt;0,"△",IF(COUNTIF(空き状況確認テーブル!FK24:FN24,"△")&lt;&gt;0,"△","〇")))</f>
        <v>×</v>
      </c>
      <c r="FL22" s="219"/>
      <c r="FM22" s="219"/>
      <c r="FN22" s="219"/>
      <c r="FO22" s="219" t="str">
        <f ca="1">IF(COUNTIF(空き状況確認テーブル!FO24:FR24,"×")&lt;&gt;0,"×",IF(COUNTIF(空き状況確認テーブル!FO24:FR24,"△")&lt;&gt;0,"△",IF(COUNTIF(空き状況確認テーブル!FO24:FR24,"△")&lt;&gt;0,"△","〇")))</f>
        <v>×</v>
      </c>
      <c r="FP22" s="219"/>
      <c r="FQ22" s="219"/>
      <c r="FR22" s="219"/>
      <c r="FS22" s="219" t="str">
        <f ca="1">IF(COUNTIF(空き状況確認テーブル!FS24:FV24,"×")&lt;&gt;0,"×",IF(COUNTIF(空き状況確認テーブル!FS24:FV24,"△")&lt;&gt;0,"△",IF(COUNTIF(空き状況確認テーブル!FS24:FV24,"△")&lt;&gt;0,"△","〇")))</f>
        <v>×</v>
      </c>
      <c r="FT22" s="219"/>
      <c r="FU22" s="219"/>
      <c r="FV22" s="219"/>
      <c r="FW22" s="216" t="str">
        <f ca="1">IF(COUNTIF(空き状況確認テーブル!FW24:FY24,"×")&lt;&gt;0,"×",IF(COUNTIF(空き状況確認テーブル!FW24:FY24,"△")&lt;&gt;0,"△",IF(COUNTIF(空き状況確認テーブル!FW24:FY24,"△")&lt;&gt;0,"△","〇")))</f>
        <v>×</v>
      </c>
      <c r="FX22" s="217"/>
      <c r="FY22" s="220"/>
    </row>
    <row r="23" spans="1:181">
      <c r="A23" s="16"/>
      <c r="B23" s="169" t="s">
        <v>355</v>
      </c>
      <c r="C23" s="195" t="s">
        <v>454</v>
      </c>
      <c r="D23" s="11" t="s">
        <v>166</v>
      </c>
      <c r="E23" s="10" t="str">
        <f>INDEX(施設情報!$D$1:$D$1000,MATCH(D23,施設情報!$C$1:$C$1000,0))</f>
        <v>1</v>
      </c>
      <c r="F23" s="11"/>
      <c r="G23" s="8" t="str">
        <f t="shared" si="8"/>
        <v>016-46391</v>
      </c>
      <c r="H23" s="10" t="str">
        <f t="shared" si="9"/>
        <v>016-46392</v>
      </c>
      <c r="I23" s="10" t="str">
        <f t="shared" si="10"/>
        <v>016-46393</v>
      </c>
      <c r="J23" s="10" t="str">
        <f t="shared" si="11"/>
        <v>016-46394</v>
      </c>
      <c r="K23" s="10" t="str">
        <f t="shared" si="12"/>
        <v>016-46395</v>
      </c>
      <c r="L23" s="10" t="str">
        <f t="shared" si="13"/>
        <v>016-46396</v>
      </c>
      <c r="M23" s="10" t="str">
        <f t="shared" si="14"/>
        <v>016-46397</v>
      </c>
      <c r="N23" s="121" t="str">
        <f ca="1">空き状況確認テーブル!N25</f>
        <v>△</v>
      </c>
      <c r="O23" s="122" t="str">
        <f ca="1">空き状況確認テーブル!O25</f>
        <v>△</v>
      </c>
      <c r="P23" s="122" t="str">
        <f ca="1">空き状況確認テーブル!P25</f>
        <v>△</v>
      </c>
      <c r="Q23" s="122" t="str">
        <f ca="1">空き状況確認テーブル!Q25</f>
        <v>△</v>
      </c>
      <c r="R23" s="122" t="str">
        <f ca="1">空き状況確認テーブル!R25</f>
        <v>△</v>
      </c>
      <c r="S23" s="122" t="str">
        <f ca="1">空き状況確認テーブル!S25</f>
        <v>△</v>
      </c>
      <c r="T23" s="216" t="str">
        <f ca="1">IF(COUNTIF(空き状況確認テーブル!T25:V25,"×")&lt;&gt;0,"×",IF(COUNTIF(空き状況確認テーブル!T25:V25,"△")&lt;&gt;0,"△",IF(COUNTIF(空き状況確認テーブル!T25:V25,"△")&lt;&gt;0,"△","〇")))</f>
        <v>△</v>
      </c>
      <c r="U23" s="217"/>
      <c r="V23" s="218"/>
      <c r="W23" s="219" t="str">
        <f ca="1">IF(COUNTIF(空き状況確認テーブル!W25:Z25,"×")&lt;&gt;0,"×",IF(COUNTIF(空き状況確認テーブル!W25:Z25,"△")&lt;&gt;0,"△",IF(COUNTIF(空き状況確認テーブル!W25:Z25,"△")&lt;&gt;0,"△","〇")))</f>
        <v>〇</v>
      </c>
      <c r="X23" s="219"/>
      <c r="Y23" s="219"/>
      <c r="Z23" s="219"/>
      <c r="AA23" s="219" t="str">
        <f ca="1">IF(COUNTIF(空き状況確認テーブル!AA25:AD25,"×")&lt;&gt;0,"×",IF(COUNTIF(空き状況確認テーブル!AA25:AD25,"△")&lt;&gt;0,"△",IF(COUNTIF(空き状況確認テーブル!AA25:AD25,"△")&lt;&gt;0,"△","〇")))</f>
        <v>〇</v>
      </c>
      <c r="AB23" s="219"/>
      <c r="AC23" s="219"/>
      <c r="AD23" s="219"/>
      <c r="AE23" s="219" t="str">
        <f ca="1">IF(COUNTIF(空き状況確認テーブル!AE25:AH25,"×")&lt;&gt;0,"×",IF(COUNTIF(空き状況確認テーブル!AE25:AH25,"△")&lt;&gt;0,"△",IF(COUNTIF(空き状況確認テーブル!AE25:AH25,"△")&lt;&gt;0,"△","〇")))</f>
        <v>△</v>
      </c>
      <c r="AF23" s="219"/>
      <c r="AG23" s="219"/>
      <c r="AH23" s="219"/>
      <c r="AI23" s="216" t="str">
        <f ca="1">IF(COUNTIF(空き状況確認テーブル!AI25:AK25,"×")&lt;&gt;0,"×",IF(COUNTIF(空き状況確認テーブル!AI25:AK25,"△")&lt;&gt;0,"△",IF(COUNTIF(空き状況確認テーブル!AI25:AK25,"△")&lt;&gt;0,"△","〇")))</f>
        <v>△</v>
      </c>
      <c r="AJ23" s="217"/>
      <c r="AK23" s="220"/>
      <c r="AL23" s="121" t="str">
        <f ca="1">空き状況確認テーブル!AL25</f>
        <v>△</v>
      </c>
      <c r="AM23" s="122" t="str">
        <f ca="1">空き状況確認テーブル!AM25</f>
        <v>△</v>
      </c>
      <c r="AN23" s="122" t="str">
        <f ca="1">空き状況確認テーブル!AN25</f>
        <v>△</v>
      </c>
      <c r="AO23" s="122" t="str">
        <f ca="1">空き状況確認テーブル!AO25</f>
        <v>△</v>
      </c>
      <c r="AP23" s="122" t="str">
        <f ca="1">空き状況確認テーブル!AP25</f>
        <v>△</v>
      </c>
      <c r="AQ23" s="122" t="str">
        <f ca="1">空き状況確認テーブル!AQ25</f>
        <v>△</v>
      </c>
      <c r="AR23" s="216" t="str">
        <f ca="1">IF(COUNTIF(空き状況確認テーブル!AR25:AT25,"×")&lt;&gt;0,"×",IF(COUNTIF(空き状況確認テーブル!AR25:AT25,"△")&lt;&gt;0,"△",IF(COUNTIF(空き状況確認テーブル!AR25:AT25,"△")&lt;&gt;0,"△","〇")))</f>
        <v>△</v>
      </c>
      <c r="AS23" s="217"/>
      <c r="AT23" s="218"/>
      <c r="AU23" s="219" t="str">
        <f ca="1">IF(COUNTIF(空き状況確認テーブル!AU25:AX25,"×")&lt;&gt;0,"×",IF(COUNTIF(空き状況確認テーブル!AU25:AX25,"△")&lt;&gt;0,"△",IF(COUNTIF(空き状況確認テーブル!AU25:AX25,"△")&lt;&gt;0,"△","〇")))</f>
        <v>〇</v>
      </c>
      <c r="AV23" s="219"/>
      <c r="AW23" s="219"/>
      <c r="AX23" s="219"/>
      <c r="AY23" s="219" t="str">
        <f ca="1">IF(COUNTIF(空き状況確認テーブル!AY25:BB25,"×")&lt;&gt;0,"×",IF(COUNTIF(空き状況確認テーブル!AY25:BB25,"△")&lt;&gt;0,"△",IF(COUNTIF(空き状況確認テーブル!AY25:BB25,"△")&lt;&gt;0,"△","〇")))</f>
        <v>〇</v>
      </c>
      <c r="AZ23" s="219"/>
      <c r="BA23" s="219"/>
      <c r="BB23" s="219"/>
      <c r="BC23" s="219" t="str">
        <f ca="1">IF(COUNTIF(空き状況確認テーブル!BC25:BF25,"×")&lt;&gt;0,"×",IF(COUNTIF(空き状況確認テーブル!BC25:BF25,"△")&lt;&gt;0,"△",IF(COUNTIF(空き状況確認テーブル!BC25:BF25,"△")&lt;&gt;0,"△","〇")))</f>
        <v>△</v>
      </c>
      <c r="BD23" s="219"/>
      <c r="BE23" s="219"/>
      <c r="BF23" s="219"/>
      <c r="BG23" s="216" t="str">
        <f ca="1">IF(COUNTIF(空き状況確認テーブル!BG25:BI25,"×")&lt;&gt;0,"×",IF(COUNTIF(空き状況確認テーブル!BG25:BI25,"△")&lt;&gt;0,"△",IF(COUNTIF(空き状況確認テーブル!BG25:BI25,"△")&lt;&gt;0,"△","〇")))</f>
        <v>△</v>
      </c>
      <c r="BH23" s="217"/>
      <c r="BI23" s="220"/>
      <c r="BJ23" s="121" t="str">
        <f ca="1">空き状況確認テーブル!BJ25</f>
        <v>△</v>
      </c>
      <c r="BK23" s="122" t="str">
        <f ca="1">空き状況確認テーブル!BK25</f>
        <v>△</v>
      </c>
      <c r="BL23" s="122" t="str">
        <f ca="1">空き状況確認テーブル!BL25</f>
        <v>△</v>
      </c>
      <c r="BM23" s="122" t="str">
        <f ca="1">空き状況確認テーブル!BM25</f>
        <v>△</v>
      </c>
      <c r="BN23" s="122" t="str">
        <f ca="1">空き状況確認テーブル!BN25</f>
        <v>△</v>
      </c>
      <c r="BO23" s="122" t="str">
        <f ca="1">空き状況確認テーブル!BO25</f>
        <v>△</v>
      </c>
      <c r="BP23" s="216" t="str">
        <f ca="1">IF(COUNTIF(空き状況確認テーブル!BP25:BR25,"×")&lt;&gt;0,"×",IF(COUNTIF(空き状況確認テーブル!BP25:BR25,"△")&lt;&gt;0,"△",IF(COUNTIF(空き状況確認テーブル!BP25:BR25,"△")&lt;&gt;0,"△","〇")))</f>
        <v>△</v>
      </c>
      <c r="BQ23" s="217"/>
      <c r="BR23" s="218"/>
      <c r="BS23" s="219" t="str">
        <f ca="1">IF(COUNTIF(空き状況確認テーブル!BS25:BV25,"×")&lt;&gt;0,"×",IF(COUNTIF(空き状況確認テーブル!BS25:BV25,"△")&lt;&gt;0,"△",IF(COUNTIF(空き状況確認テーブル!BS25:BV25,"△")&lt;&gt;0,"△","〇")))</f>
        <v>〇</v>
      </c>
      <c r="BT23" s="219"/>
      <c r="BU23" s="219"/>
      <c r="BV23" s="219"/>
      <c r="BW23" s="219" t="str">
        <f ca="1">IF(COUNTIF(空き状況確認テーブル!BW25:BZ25,"×")&lt;&gt;0,"×",IF(COUNTIF(空き状況確認テーブル!BW25:BZ25,"△")&lt;&gt;0,"△",IF(COUNTIF(空き状況確認テーブル!BW25:BZ25,"△")&lt;&gt;0,"△","〇")))</f>
        <v>〇</v>
      </c>
      <c r="BX23" s="219"/>
      <c r="BY23" s="219"/>
      <c r="BZ23" s="219"/>
      <c r="CA23" s="219" t="str">
        <f ca="1">IF(COUNTIF(空き状況確認テーブル!CA25:CD25,"×")&lt;&gt;0,"×",IF(COUNTIF(空き状況確認テーブル!CA25:CD25,"△")&lt;&gt;0,"△",IF(COUNTIF(空き状況確認テーブル!CA25:CD25,"△")&lt;&gt;0,"△","〇")))</f>
        <v>△</v>
      </c>
      <c r="CB23" s="219"/>
      <c r="CC23" s="219"/>
      <c r="CD23" s="219"/>
      <c r="CE23" s="216" t="str">
        <f ca="1">IF(COUNTIF(空き状況確認テーブル!CE25:CG25,"×")&lt;&gt;0,"×",IF(COUNTIF(空き状況確認テーブル!CE25:CG25,"△")&lt;&gt;0,"△",IF(COUNTIF(空き状況確認テーブル!CE25:CG25,"△")&lt;&gt;0,"△","〇")))</f>
        <v>△</v>
      </c>
      <c r="CF23" s="217"/>
      <c r="CG23" s="220"/>
      <c r="CH23" s="187" t="str">
        <f ca="1">空き状況確認テーブル!CH25</f>
        <v>△</v>
      </c>
      <c r="CI23" s="122" t="str">
        <f ca="1">空き状況確認テーブル!CI25</f>
        <v>△</v>
      </c>
      <c r="CJ23" s="122" t="str">
        <f ca="1">空き状況確認テーブル!CJ25</f>
        <v>△</v>
      </c>
      <c r="CK23" s="122" t="str">
        <f ca="1">空き状況確認テーブル!CK25</f>
        <v>△</v>
      </c>
      <c r="CL23" s="122" t="str">
        <f ca="1">空き状況確認テーブル!CL25</f>
        <v>△</v>
      </c>
      <c r="CM23" s="122" t="str">
        <f ca="1">空き状況確認テーブル!CM25</f>
        <v>△</v>
      </c>
      <c r="CN23" s="216" t="str">
        <f ca="1">IF(COUNTIF(空き状況確認テーブル!CN25:CP25,"×")&lt;&gt;0,"×",IF(COUNTIF(空き状況確認テーブル!CN25:CP25,"△")&lt;&gt;0,"△",IF(COUNTIF(空き状況確認テーブル!CN25:CP25,"△")&lt;&gt;0,"△","〇")))</f>
        <v>△</v>
      </c>
      <c r="CO23" s="217"/>
      <c r="CP23" s="218"/>
      <c r="CQ23" s="219" t="str">
        <f ca="1">IF(COUNTIF(空き状況確認テーブル!CQ25:CT25,"×")&lt;&gt;0,"×",IF(COUNTIF(空き状況確認テーブル!CQ25:CT25,"△")&lt;&gt;0,"△",IF(COUNTIF(空き状況確認テーブル!CQ25:CT25,"△")&lt;&gt;0,"△","〇")))</f>
        <v>〇</v>
      </c>
      <c r="CR23" s="219"/>
      <c r="CS23" s="219"/>
      <c r="CT23" s="219"/>
      <c r="CU23" s="219" t="str">
        <f ca="1">IF(COUNTIF(空き状況確認テーブル!CU25:CX25,"×")&lt;&gt;0,"×",IF(COUNTIF(空き状況確認テーブル!CU25:CX25,"△")&lt;&gt;0,"△",IF(COUNTIF(空き状況確認テーブル!CU25:CX25,"△")&lt;&gt;0,"△","〇")))</f>
        <v>〇</v>
      </c>
      <c r="CV23" s="219"/>
      <c r="CW23" s="219"/>
      <c r="CX23" s="219"/>
      <c r="CY23" s="219" t="str">
        <f ca="1">IF(COUNTIF(空き状況確認テーブル!CY25:DB25,"×")&lt;&gt;0,"×",IF(COUNTIF(空き状況確認テーブル!CY25:DB25,"△")&lt;&gt;0,"△",IF(COUNTIF(空き状況確認テーブル!CY25:DB25,"△")&lt;&gt;0,"△","〇")))</f>
        <v>△</v>
      </c>
      <c r="CZ23" s="219"/>
      <c r="DA23" s="219"/>
      <c r="DB23" s="219"/>
      <c r="DC23" s="216" t="str">
        <f ca="1">IF(COUNTIF(空き状況確認テーブル!DC25:DE25,"×")&lt;&gt;0,"×",IF(COUNTIF(空き状況確認テーブル!DC25:DE25,"△")&lt;&gt;0,"△",IF(COUNTIF(空き状況確認テーブル!DC25:DE25,"△")&lt;&gt;0,"△","〇")))</f>
        <v>△</v>
      </c>
      <c r="DD23" s="217"/>
      <c r="DE23" s="220"/>
      <c r="DF23" s="121" t="str">
        <f ca="1">空き状況確認テーブル!DF25</f>
        <v>△</v>
      </c>
      <c r="DG23" s="122" t="str">
        <f ca="1">空き状況確認テーブル!DG25</f>
        <v>△</v>
      </c>
      <c r="DH23" s="122" t="str">
        <f ca="1">空き状況確認テーブル!DH25</f>
        <v>△</v>
      </c>
      <c r="DI23" s="122" t="str">
        <f ca="1">空き状況確認テーブル!DI25</f>
        <v>△</v>
      </c>
      <c r="DJ23" s="122" t="str">
        <f ca="1">空き状況確認テーブル!DJ25</f>
        <v>△</v>
      </c>
      <c r="DK23" s="122" t="str">
        <f ca="1">空き状況確認テーブル!DK25</f>
        <v>△</v>
      </c>
      <c r="DL23" s="216" t="str">
        <f ca="1">IF(COUNTIF(空き状況確認テーブル!DL25:DN25,"×")&lt;&gt;0,"×",IF(COUNTIF(空き状況確認テーブル!DL25:DN25,"△")&lt;&gt;0,"△",IF(COUNTIF(空き状況確認テーブル!DL25:DN25,"△")&lt;&gt;0,"△","〇")))</f>
        <v>△</v>
      </c>
      <c r="DM23" s="217"/>
      <c r="DN23" s="218"/>
      <c r="DO23" s="219" t="str">
        <f ca="1">IF(COUNTIF(空き状況確認テーブル!DO25:DR25,"×")&lt;&gt;0,"×",IF(COUNTIF(空き状況確認テーブル!DO25:DR25,"△")&lt;&gt;0,"△",IF(COUNTIF(空き状況確認テーブル!DO25:DR25,"△")&lt;&gt;0,"△","〇")))</f>
        <v>〇</v>
      </c>
      <c r="DP23" s="219"/>
      <c r="DQ23" s="219"/>
      <c r="DR23" s="219"/>
      <c r="DS23" s="219" t="str">
        <f ca="1">IF(COUNTIF(空き状況確認テーブル!DS25:DV25,"×")&lt;&gt;0,"×",IF(COUNTIF(空き状況確認テーブル!DS25:DV25,"△")&lt;&gt;0,"△",IF(COUNTIF(空き状況確認テーブル!DS25:DV25,"△")&lt;&gt;0,"△","〇")))</f>
        <v>〇</v>
      </c>
      <c r="DT23" s="219"/>
      <c r="DU23" s="219"/>
      <c r="DV23" s="219"/>
      <c r="DW23" s="219" t="str">
        <f ca="1">IF(COUNTIF(空き状況確認テーブル!DW25:DZ25,"×")&lt;&gt;0,"×",IF(COUNTIF(空き状況確認テーブル!DW25:DZ25,"△")&lt;&gt;0,"△",IF(COUNTIF(空き状況確認テーブル!DW25:DZ25,"△")&lt;&gt;0,"△","〇")))</f>
        <v>△</v>
      </c>
      <c r="DX23" s="219"/>
      <c r="DY23" s="219"/>
      <c r="DZ23" s="219"/>
      <c r="EA23" s="216" t="str">
        <f ca="1">IF(COUNTIF(空き状況確認テーブル!EA25:EC25,"×")&lt;&gt;0,"×",IF(COUNTIF(空き状況確認テーブル!EA25:EC25,"△")&lt;&gt;0,"△",IF(COUNTIF(空き状況確認テーブル!EA25:EC25,"△")&lt;&gt;0,"△","〇")))</f>
        <v>△</v>
      </c>
      <c r="EB23" s="217"/>
      <c r="EC23" s="220"/>
      <c r="ED23" s="121" t="str">
        <f ca="1">空き状況確認テーブル!ED25</f>
        <v>×</v>
      </c>
      <c r="EE23" s="122" t="str">
        <f ca="1">空き状況確認テーブル!EE25</f>
        <v>×</v>
      </c>
      <c r="EF23" s="122" t="str">
        <f ca="1">空き状況確認テーブル!EF25</f>
        <v>×</v>
      </c>
      <c r="EG23" s="122" t="str">
        <f ca="1">空き状況確認テーブル!EG25</f>
        <v>×</v>
      </c>
      <c r="EH23" s="122" t="str">
        <f ca="1">空き状況確認テーブル!EH25</f>
        <v>×</v>
      </c>
      <c r="EI23" s="122" t="str">
        <f ca="1">空き状況確認テーブル!EI25</f>
        <v>×</v>
      </c>
      <c r="EJ23" s="216" t="str">
        <f ca="1">IF(COUNTIF(空き状況確認テーブル!EJ25:EL25,"×")&lt;&gt;0,"×",IF(COUNTIF(空き状況確認テーブル!EJ25:EL25,"△")&lt;&gt;0,"△",IF(COUNTIF(空き状況確認テーブル!EJ25:EL25,"△")&lt;&gt;0,"△","〇")))</f>
        <v>×</v>
      </c>
      <c r="EK23" s="217"/>
      <c r="EL23" s="218"/>
      <c r="EM23" s="219" t="str">
        <f ca="1">IF(COUNTIF(空き状況確認テーブル!EM25:EP25,"×")&lt;&gt;0,"×",IF(COUNTIF(空き状況確認テーブル!EM25:EP25,"△")&lt;&gt;0,"△",IF(COUNTIF(空き状況確認テーブル!EM25:EP25,"△")&lt;&gt;0,"△","〇")))</f>
        <v>×</v>
      </c>
      <c r="EN23" s="219"/>
      <c r="EO23" s="219"/>
      <c r="EP23" s="219"/>
      <c r="EQ23" s="219" t="str">
        <f ca="1">IF(COUNTIF(空き状況確認テーブル!EQ25:ET25,"×")&lt;&gt;0,"×",IF(COUNTIF(空き状況確認テーブル!EQ25:ET25,"△")&lt;&gt;0,"△",IF(COUNTIF(空き状況確認テーブル!EQ25:ET25,"△")&lt;&gt;0,"△","〇")))</f>
        <v>×</v>
      </c>
      <c r="ER23" s="219"/>
      <c r="ES23" s="219"/>
      <c r="ET23" s="219"/>
      <c r="EU23" s="219" t="str">
        <f ca="1">IF(COUNTIF(空き状況確認テーブル!EU25:EX25,"×")&lt;&gt;0,"×",IF(COUNTIF(空き状況確認テーブル!EU25:EX25,"△")&lt;&gt;0,"△",IF(COUNTIF(空き状況確認テーブル!EU25:EX25,"△")&lt;&gt;0,"△","〇")))</f>
        <v>×</v>
      </c>
      <c r="EV23" s="219"/>
      <c r="EW23" s="219"/>
      <c r="EX23" s="219"/>
      <c r="EY23" s="216" t="str">
        <f ca="1">IF(COUNTIF(空き状況確認テーブル!EY25:FA25,"×")&lt;&gt;0,"×",IF(COUNTIF(空き状況確認テーブル!EY25:FA25,"△")&lt;&gt;0,"△",IF(COUNTIF(空き状況確認テーブル!EY25:FA25,"△")&lt;&gt;0,"△","〇")))</f>
        <v>×</v>
      </c>
      <c r="EZ23" s="217"/>
      <c r="FA23" s="220"/>
      <c r="FB23" s="121" t="str">
        <f ca="1">空き状況確認テーブル!FB25</f>
        <v>×</v>
      </c>
      <c r="FC23" s="122" t="str">
        <f ca="1">空き状況確認テーブル!FC25</f>
        <v>×</v>
      </c>
      <c r="FD23" s="122" t="str">
        <f ca="1">空き状況確認テーブル!FD25</f>
        <v>×</v>
      </c>
      <c r="FE23" s="122" t="str">
        <f ca="1">空き状況確認テーブル!FE25</f>
        <v>×</v>
      </c>
      <c r="FF23" s="122" t="str">
        <f ca="1">空き状況確認テーブル!FF25</f>
        <v>×</v>
      </c>
      <c r="FG23" s="122" t="str">
        <f ca="1">空き状況確認テーブル!FG25</f>
        <v>×</v>
      </c>
      <c r="FH23" s="216" t="str">
        <f ca="1">IF(COUNTIF(空き状況確認テーブル!FH25:FJ25,"×")&lt;&gt;0,"×",IF(COUNTIF(空き状況確認テーブル!FH25:FJ25,"△")&lt;&gt;0,"△",IF(COUNTIF(空き状況確認テーブル!FH25:FJ25,"△")&lt;&gt;0,"△","〇")))</f>
        <v>×</v>
      </c>
      <c r="FI23" s="217"/>
      <c r="FJ23" s="218"/>
      <c r="FK23" s="219" t="str">
        <f ca="1">IF(COUNTIF(空き状況確認テーブル!FK25:FN25,"×")&lt;&gt;0,"×",IF(COUNTIF(空き状況確認テーブル!FK25:FN25,"△")&lt;&gt;0,"△",IF(COUNTIF(空き状況確認テーブル!FK25:FN25,"△")&lt;&gt;0,"△","〇")))</f>
        <v>×</v>
      </c>
      <c r="FL23" s="219"/>
      <c r="FM23" s="219"/>
      <c r="FN23" s="219"/>
      <c r="FO23" s="219" t="str">
        <f ca="1">IF(COUNTIF(空き状況確認テーブル!FO25:FR25,"×")&lt;&gt;0,"×",IF(COUNTIF(空き状況確認テーブル!FO25:FR25,"△")&lt;&gt;0,"△",IF(COUNTIF(空き状況確認テーブル!FO25:FR25,"△")&lt;&gt;0,"△","〇")))</f>
        <v>×</v>
      </c>
      <c r="FP23" s="219"/>
      <c r="FQ23" s="219"/>
      <c r="FR23" s="219"/>
      <c r="FS23" s="219" t="str">
        <f ca="1">IF(COUNTIF(空き状況確認テーブル!FS25:FV25,"×")&lt;&gt;0,"×",IF(COUNTIF(空き状況確認テーブル!FS25:FV25,"△")&lt;&gt;0,"△",IF(COUNTIF(空き状況確認テーブル!FS25:FV25,"△")&lt;&gt;0,"△","〇")))</f>
        <v>×</v>
      </c>
      <c r="FT23" s="219"/>
      <c r="FU23" s="219"/>
      <c r="FV23" s="219"/>
      <c r="FW23" s="216" t="str">
        <f ca="1">IF(COUNTIF(空き状況確認テーブル!FW25:FY25,"×")&lt;&gt;0,"×",IF(COUNTIF(空き状況確認テーブル!FW25:FY25,"△")&lt;&gt;0,"△",IF(COUNTIF(空き状況確認テーブル!FW25:FY25,"△")&lt;&gt;0,"△","〇")))</f>
        <v>×</v>
      </c>
      <c r="FX23" s="217"/>
      <c r="FY23" s="220"/>
    </row>
    <row r="24" spans="1:181">
      <c r="A24" s="16"/>
      <c r="B24" s="168" t="s">
        <v>354</v>
      </c>
      <c r="C24" s="195" t="s">
        <v>455</v>
      </c>
      <c r="D24" s="11" t="s">
        <v>167</v>
      </c>
      <c r="E24" s="10" t="str">
        <f>INDEX(施設情報!$D$1:$D$1000,MATCH(D24,施設情報!$C$1:$C$1000,0))</f>
        <v>1</v>
      </c>
      <c r="F24" s="11"/>
      <c r="G24" s="8" t="str">
        <f t="shared" si="8"/>
        <v>017-46391</v>
      </c>
      <c r="H24" s="10" t="str">
        <f t="shared" si="9"/>
        <v>017-46392</v>
      </c>
      <c r="I24" s="10" t="str">
        <f t="shared" si="10"/>
        <v>017-46393</v>
      </c>
      <c r="J24" s="10" t="str">
        <f t="shared" si="11"/>
        <v>017-46394</v>
      </c>
      <c r="K24" s="10" t="str">
        <f t="shared" si="12"/>
        <v>017-46395</v>
      </c>
      <c r="L24" s="10" t="str">
        <f t="shared" si="13"/>
        <v>017-46396</v>
      </c>
      <c r="M24" s="10" t="str">
        <f t="shared" si="14"/>
        <v>017-46397</v>
      </c>
      <c r="N24" s="121" t="str">
        <f ca="1">空き状況確認テーブル!N26</f>
        <v>△</v>
      </c>
      <c r="O24" s="122" t="str">
        <f ca="1">空き状況確認テーブル!O26</f>
        <v>△</v>
      </c>
      <c r="P24" s="122" t="str">
        <f ca="1">空き状況確認テーブル!P26</f>
        <v>△</v>
      </c>
      <c r="Q24" s="122" t="str">
        <f ca="1">空き状況確認テーブル!Q26</f>
        <v>△</v>
      </c>
      <c r="R24" s="122" t="str">
        <f ca="1">空き状況確認テーブル!R26</f>
        <v>△</v>
      </c>
      <c r="S24" s="122" t="str">
        <f ca="1">空き状況確認テーブル!S26</f>
        <v>△</v>
      </c>
      <c r="T24" s="216" t="str">
        <f ca="1">IF(COUNTIF(空き状況確認テーブル!T26:V26,"×")&lt;&gt;0,"×",IF(COUNTIF(空き状況確認テーブル!T26:V26,"△")&lt;&gt;0,"△",IF(COUNTIF(空き状況確認テーブル!T26:V26,"△")&lt;&gt;0,"△","〇")))</f>
        <v>△</v>
      </c>
      <c r="U24" s="217"/>
      <c r="V24" s="218"/>
      <c r="W24" s="219" t="str">
        <f ca="1">IF(COUNTIF(空き状況確認テーブル!W26:Z26,"×")&lt;&gt;0,"×",IF(COUNTIF(空き状況確認テーブル!W26:Z26,"△")&lt;&gt;0,"△",IF(COUNTIF(空き状況確認テーブル!W26:Z26,"△")&lt;&gt;0,"△","〇")))</f>
        <v>〇</v>
      </c>
      <c r="X24" s="219"/>
      <c r="Y24" s="219"/>
      <c r="Z24" s="219"/>
      <c r="AA24" s="219" t="str">
        <f ca="1">IF(COUNTIF(空き状況確認テーブル!AA26:AD26,"×")&lt;&gt;0,"×",IF(COUNTIF(空き状況確認テーブル!AA26:AD26,"△")&lt;&gt;0,"△",IF(COUNTIF(空き状況確認テーブル!AA26:AD26,"△")&lt;&gt;0,"△","〇")))</f>
        <v>〇</v>
      </c>
      <c r="AB24" s="219"/>
      <c r="AC24" s="219"/>
      <c r="AD24" s="219"/>
      <c r="AE24" s="219" t="str">
        <f ca="1">IF(COUNTIF(空き状況確認テーブル!AE26:AH26,"×")&lt;&gt;0,"×",IF(COUNTIF(空き状況確認テーブル!AE26:AH26,"△")&lt;&gt;0,"△",IF(COUNTIF(空き状況確認テーブル!AE26:AH26,"△")&lt;&gt;0,"△","〇")))</f>
        <v>△</v>
      </c>
      <c r="AF24" s="219"/>
      <c r="AG24" s="219"/>
      <c r="AH24" s="219"/>
      <c r="AI24" s="216" t="str">
        <f ca="1">IF(COUNTIF(空き状況確認テーブル!AI26:AK26,"×")&lt;&gt;0,"×",IF(COUNTIF(空き状況確認テーブル!AI26:AK26,"△")&lt;&gt;0,"△",IF(COUNTIF(空き状況確認テーブル!AI26:AK26,"△")&lt;&gt;0,"△","〇")))</f>
        <v>△</v>
      </c>
      <c r="AJ24" s="217"/>
      <c r="AK24" s="220"/>
      <c r="AL24" s="121" t="str">
        <f ca="1">空き状況確認テーブル!AL26</f>
        <v>△</v>
      </c>
      <c r="AM24" s="122" t="str">
        <f ca="1">空き状況確認テーブル!AM26</f>
        <v>△</v>
      </c>
      <c r="AN24" s="122" t="str">
        <f ca="1">空き状況確認テーブル!AN26</f>
        <v>△</v>
      </c>
      <c r="AO24" s="122" t="str">
        <f ca="1">空き状況確認テーブル!AO26</f>
        <v>△</v>
      </c>
      <c r="AP24" s="122" t="str">
        <f ca="1">空き状況確認テーブル!AP26</f>
        <v>△</v>
      </c>
      <c r="AQ24" s="122" t="str">
        <f ca="1">空き状況確認テーブル!AQ26</f>
        <v>△</v>
      </c>
      <c r="AR24" s="216" t="str">
        <f ca="1">IF(COUNTIF(空き状況確認テーブル!AR26:AT26,"×")&lt;&gt;0,"×",IF(COUNTIF(空き状況確認テーブル!AR26:AT26,"△")&lt;&gt;0,"△",IF(COUNTIF(空き状況確認テーブル!AR26:AT26,"△")&lt;&gt;0,"△","〇")))</f>
        <v>△</v>
      </c>
      <c r="AS24" s="217"/>
      <c r="AT24" s="218"/>
      <c r="AU24" s="219" t="str">
        <f ca="1">IF(COUNTIF(空き状況確認テーブル!AU26:AX26,"×")&lt;&gt;0,"×",IF(COUNTIF(空き状況確認テーブル!AU26:AX26,"△")&lt;&gt;0,"△",IF(COUNTIF(空き状況確認テーブル!AU26:AX26,"△")&lt;&gt;0,"△","〇")))</f>
        <v>〇</v>
      </c>
      <c r="AV24" s="219"/>
      <c r="AW24" s="219"/>
      <c r="AX24" s="219"/>
      <c r="AY24" s="219" t="str">
        <f ca="1">IF(COUNTIF(空き状況確認テーブル!AY26:BB26,"×")&lt;&gt;0,"×",IF(COUNTIF(空き状況確認テーブル!AY26:BB26,"△")&lt;&gt;0,"△",IF(COUNTIF(空き状況確認テーブル!AY26:BB26,"△")&lt;&gt;0,"△","〇")))</f>
        <v>〇</v>
      </c>
      <c r="AZ24" s="219"/>
      <c r="BA24" s="219"/>
      <c r="BB24" s="219"/>
      <c r="BC24" s="219" t="str">
        <f ca="1">IF(COUNTIF(空き状況確認テーブル!BC26:BF26,"×")&lt;&gt;0,"×",IF(COUNTIF(空き状況確認テーブル!BC26:BF26,"△")&lt;&gt;0,"△",IF(COUNTIF(空き状況確認テーブル!BC26:BF26,"△")&lt;&gt;0,"△","〇")))</f>
        <v>△</v>
      </c>
      <c r="BD24" s="219"/>
      <c r="BE24" s="219"/>
      <c r="BF24" s="219"/>
      <c r="BG24" s="216" t="str">
        <f ca="1">IF(COUNTIF(空き状況確認テーブル!BG26:BI26,"×")&lt;&gt;0,"×",IF(COUNTIF(空き状況確認テーブル!BG26:BI26,"△")&lt;&gt;0,"△",IF(COUNTIF(空き状況確認テーブル!BG26:BI26,"△")&lt;&gt;0,"△","〇")))</f>
        <v>△</v>
      </c>
      <c r="BH24" s="217"/>
      <c r="BI24" s="220"/>
      <c r="BJ24" s="121" t="str">
        <f ca="1">空き状況確認テーブル!BJ26</f>
        <v>△</v>
      </c>
      <c r="BK24" s="122" t="str">
        <f ca="1">空き状況確認テーブル!BK26</f>
        <v>△</v>
      </c>
      <c r="BL24" s="122" t="str">
        <f ca="1">空き状況確認テーブル!BL26</f>
        <v>△</v>
      </c>
      <c r="BM24" s="122" t="str">
        <f ca="1">空き状況確認テーブル!BM26</f>
        <v>△</v>
      </c>
      <c r="BN24" s="122" t="str">
        <f ca="1">空き状況確認テーブル!BN26</f>
        <v>△</v>
      </c>
      <c r="BO24" s="122" t="str">
        <f ca="1">空き状況確認テーブル!BO26</f>
        <v>△</v>
      </c>
      <c r="BP24" s="216" t="str">
        <f ca="1">IF(COUNTIF(空き状況確認テーブル!BP26:BR26,"×")&lt;&gt;0,"×",IF(COUNTIF(空き状況確認テーブル!BP26:BR26,"△")&lt;&gt;0,"△",IF(COUNTIF(空き状況確認テーブル!BP26:BR26,"△")&lt;&gt;0,"△","〇")))</f>
        <v>△</v>
      </c>
      <c r="BQ24" s="217"/>
      <c r="BR24" s="218"/>
      <c r="BS24" s="219" t="str">
        <f ca="1">IF(COUNTIF(空き状況確認テーブル!BS26:BV26,"×")&lt;&gt;0,"×",IF(COUNTIF(空き状況確認テーブル!BS26:BV26,"△")&lt;&gt;0,"△",IF(COUNTIF(空き状況確認テーブル!BS26:BV26,"△")&lt;&gt;0,"△","〇")))</f>
        <v>〇</v>
      </c>
      <c r="BT24" s="219"/>
      <c r="BU24" s="219"/>
      <c r="BV24" s="219"/>
      <c r="BW24" s="219" t="str">
        <f ca="1">IF(COUNTIF(空き状況確認テーブル!BW26:BZ26,"×")&lt;&gt;0,"×",IF(COUNTIF(空き状況確認テーブル!BW26:BZ26,"△")&lt;&gt;0,"△",IF(COUNTIF(空き状況確認テーブル!BW26:BZ26,"△")&lt;&gt;0,"△","〇")))</f>
        <v>〇</v>
      </c>
      <c r="BX24" s="219"/>
      <c r="BY24" s="219"/>
      <c r="BZ24" s="219"/>
      <c r="CA24" s="219" t="str">
        <f ca="1">IF(COUNTIF(空き状況確認テーブル!CA26:CD26,"×")&lt;&gt;0,"×",IF(COUNTIF(空き状況確認テーブル!CA26:CD26,"△")&lt;&gt;0,"△",IF(COUNTIF(空き状況確認テーブル!CA26:CD26,"△")&lt;&gt;0,"△","〇")))</f>
        <v>△</v>
      </c>
      <c r="CB24" s="219"/>
      <c r="CC24" s="219"/>
      <c r="CD24" s="219"/>
      <c r="CE24" s="216" t="str">
        <f ca="1">IF(COUNTIF(空き状況確認テーブル!CE26:CG26,"×")&lt;&gt;0,"×",IF(COUNTIF(空き状況確認テーブル!CE26:CG26,"△")&lt;&gt;0,"△",IF(COUNTIF(空き状況確認テーブル!CE26:CG26,"△")&lt;&gt;0,"△","〇")))</f>
        <v>△</v>
      </c>
      <c r="CF24" s="217"/>
      <c r="CG24" s="220"/>
      <c r="CH24" s="187" t="str">
        <f ca="1">空き状況確認テーブル!CH26</f>
        <v>△</v>
      </c>
      <c r="CI24" s="122" t="str">
        <f ca="1">空き状況確認テーブル!CI26</f>
        <v>△</v>
      </c>
      <c r="CJ24" s="122" t="str">
        <f ca="1">空き状況確認テーブル!CJ26</f>
        <v>△</v>
      </c>
      <c r="CK24" s="122" t="str">
        <f ca="1">空き状況確認テーブル!CK26</f>
        <v>△</v>
      </c>
      <c r="CL24" s="122" t="str">
        <f ca="1">空き状況確認テーブル!CL26</f>
        <v>△</v>
      </c>
      <c r="CM24" s="122" t="str">
        <f ca="1">空き状況確認テーブル!CM26</f>
        <v>△</v>
      </c>
      <c r="CN24" s="216" t="str">
        <f ca="1">IF(COUNTIF(空き状況確認テーブル!CN26:CP26,"×")&lt;&gt;0,"×",IF(COUNTIF(空き状況確認テーブル!CN26:CP26,"△")&lt;&gt;0,"△",IF(COUNTIF(空き状況確認テーブル!CN26:CP26,"△")&lt;&gt;0,"△","〇")))</f>
        <v>△</v>
      </c>
      <c r="CO24" s="217"/>
      <c r="CP24" s="218"/>
      <c r="CQ24" s="219" t="str">
        <f ca="1">IF(COUNTIF(空き状況確認テーブル!CQ26:CT26,"×")&lt;&gt;0,"×",IF(COUNTIF(空き状況確認テーブル!CQ26:CT26,"△")&lt;&gt;0,"△",IF(COUNTIF(空き状況確認テーブル!CQ26:CT26,"△")&lt;&gt;0,"△","〇")))</f>
        <v>〇</v>
      </c>
      <c r="CR24" s="219"/>
      <c r="CS24" s="219"/>
      <c r="CT24" s="219"/>
      <c r="CU24" s="219" t="str">
        <f ca="1">IF(COUNTIF(空き状況確認テーブル!CU26:CX26,"×")&lt;&gt;0,"×",IF(COUNTIF(空き状況確認テーブル!CU26:CX26,"△")&lt;&gt;0,"△",IF(COUNTIF(空き状況確認テーブル!CU26:CX26,"△")&lt;&gt;0,"△","〇")))</f>
        <v>〇</v>
      </c>
      <c r="CV24" s="219"/>
      <c r="CW24" s="219"/>
      <c r="CX24" s="219"/>
      <c r="CY24" s="219" t="str">
        <f ca="1">IF(COUNTIF(空き状況確認テーブル!CY26:DB26,"×")&lt;&gt;0,"×",IF(COUNTIF(空き状況確認テーブル!CY26:DB26,"△")&lt;&gt;0,"△",IF(COUNTIF(空き状況確認テーブル!CY26:DB26,"△")&lt;&gt;0,"△","〇")))</f>
        <v>△</v>
      </c>
      <c r="CZ24" s="219"/>
      <c r="DA24" s="219"/>
      <c r="DB24" s="219"/>
      <c r="DC24" s="216" t="str">
        <f ca="1">IF(COUNTIF(空き状況確認テーブル!DC26:DE26,"×")&lt;&gt;0,"×",IF(COUNTIF(空き状況確認テーブル!DC26:DE26,"△")&lt;&gt;0,"△",IF(COUNTIF(空き状況確認テーブル!DC26:DE26,"△")&lt;&gt;0,"△","〇")))</f>
        <v>△</v>
      </c>
      <c r="DD24" s="217"/>
      <c r="DE24" s="220"/>
      <c r="DF24" s="121" t="str">
        <f ca="1">空き状況確認テーブル!DF26</f>
        <v>△</v>
      </c>
      <c r="DG24" s="122" t="str">
        <f ca="1">空き状況確認テーブル!DG26</f>
        <v>△</v>
      </c>
      <c r="DH24" s="122" t="str">
        <f ca="1">空き状況確認テーブル!DH26</f>
        <v>△</v>
      </c>
      <c r="DI24" s="122" t="str">
        <f ca="1">空き状況確認テーブル!DI26</f>
        <v>△</v>
      </c>
      <c r="DJ24" s="122" t="str">
        <f ca="1">空き状況確認テーブル!DJ26</f>
        <v>△</v>
      </c>
      <c r="DK24" s="122" t="str">
        <f ca="1">空き状況確認テーブル!DK26</f>
        <v>△</v>
      </c>
      <c r="DL24" s="216" t="str">
        <f ca="1">IF(COUNTIF(空き状況確認テーブル!DL26:DN26,"×")&lt;&gt;0,"×",IF(COUNTIF(空き状況確認テーブル!DL26:DN26,"△")&lt;&gt;0,"△",IF(COUNTIF(空き状況確認テーブル!DL26:DN26,"△")&lt;&gt;0,"△","〇")))</f>
        <v>△</v>
      </c>
      <c r="DM24" s="217"/>
      <c r="DN24" s="218"/>
      <c r="DO24" s="219" t="str">
        <f ca="1">IF(COUNTIF(空き状況確認テーブル!DO26:DR26,"×")&lt;&gt;0,"×",IF(COUNTIF(空き状況確認テーブル!DO26:DR26,"△")&lt;&gt;0,"△",IF(COUNTIF(空き状況確認テーブル!DO26:DR26,"△")&lt;&gt;0,"△","〇")))</f>
        <v>〇</v>
      </c>
      <c r="DP24" s="219"/>
      <c r="DQ24" s="219"/>
      <c r="DR24" s="219"/>
      <c r="DS24" s="219" t="str">
        <f ca="1">IF(COUNTIF(空き状況確認テーブル!DS26:DV26,"×")&lt;&gt;0,"×",IF(COUNTIF(空き状況確認テーブル!DS26:DV26,"△")&lt;&gt;0,"△",IF(COUNTIF(空き状況確認テーブル!DS26:DV26,"△")&lt;&gt;0,"△","〇")))</f>
        <v>〇</v>
      </c>
      <c r="DT24" s="219"/>
      <c r="DU24" s="219"/>
      <c r="DV24" s="219"/>
      <c r="DW24" s="219" t="str">
        <f ca="1">IF(COUNTIF(空き状況確認テーブル!DW26:DZ26,"×")&lt;&gt;0,"×",IF(COUNTIF(空き状況確認テーブル!DW26:DZ26,"△")&lt;&gt;0,"△",IF(COUNTIF(空き状況確認テーブル!DW26:DZ26,"△")&lt;&gt;0,"△","〇")))</f>
        <v>△</v>
      </c>
      <c r="DX24" s="219"/>
      <c r="DY24" s="219"/>
      <c r="DZ24" s="219"/>
      <c r="EA24" s="216" t="str">
        <f ca="1">IF(COUNTIF(空き状況確認テーブル!EA26:EC26,"×")&lt;&gt;0,"×",IF(COUNTIF(空き状況確認テーブル!EA26:EC26,"△")&lt;&gt;0,"△",IF(COUNTIF(空き状況確認テーブル!EA26:EC26,"△")&lt;&gt;0,"△","〇")))</f>
        <v>△</v>
      </c>
      <c r="EB24" s="217"/>
      <c r="EC24" s="220"/>
      <c r="ED24" s="121" t="str">
        <f ca="1">空き状況確認テーブル!ED26</f>
        <v>×</v>
      </c>
      <c r="EE24" s="122" t="str">
        <f ca="1">空き状況確認テーブル!EE26</f>
        <v>×</v>
      </c>
      <c r="EF24" s="122" t="str">
        <f ca="1">空き状況確認テーブル!EF26</f>
        <v>×</v>
      </c>
      <c r="EG24" s="122" t="str">
        <f ca="1">空き状況確認テーブル!EG26</f>
        <v>×</v>
      </c>
      <c r="EH24" s="122" t="str">
        <f ca="1">空き状況確認テーブル!EH26</f>
        <v>×</v>
      </c>
      <c r="EI24" s="122" t="str">
        <f ca="1">空き状況確認テーブル!EI26</f>
        <v>×</v>
      </c>
      <c r="EJ24" s="216" t="str">
        <f ca="1">IF(COUNTIF(空き状況確認テーブル!EJ26:EL26,"×")&lt;&gt;0,"×",IF(COUNTIF(空き状況確認テーブル!EJ26:EL26,"△")&lt;&gt;0,"△",IF(COUNTIF(空き状況確認テーブル!EJ26:EL26,"△")&lt;&gt;0,"△","〇")))</f>
        <v>×</v>
      </c>
      <c r="EK24" s="217"/>
      <c r="EL24" s="218"/>
      <c r="EM24" s="219" t="str">
        <f ca="1">IF(COUNTIF(空き状況確認テーブル!EM26:EP26,"×")&lt;&gt;0,"×",IF(COUNTIF(空き状況確認テーブル!EM26:EP26,"△")&lt;&gt;0,"△",IF(COUNTIF(空き状況確認テーブル!EM26:EP26,"△")&lt;&gt;0,"△","〇")))</f>
        <v>×</v>
      </c>
      <c r="EN24" s="219"/>
      <c r="EO24" s="219"/>
      <c r="EP24" s="219"/>
      <c r="EQ24" s="219" t="str">
        <f ca="1">IF(COUNTIF(空き状況確認テーブル!EQ26:ET26,"×")&lt;&gt;0,"×",IF(COUNTIF(空き状況確認テーブル!EQ26:ET26,"△")&lt;&gt;0,"△",IF(COUNTIF(空き状況確認テーブル!EQ26:ET26,"△")&lt;&gt;0,"△","〇")))</f>
        <v>×</v>
      </c>
      <c r="ER24" s="219"/>
      <c r="ES24" s="219"/>
      <c r="ET24" s="219"/>
      <c r="EU24" s="219" t="str">
        <f ca="1">IF(COUNTIF(空き状況確認テーブル!EU26:EX26,"×")&lt;&gt;0,"×",IF(COUNTIF(空き状況確認テーブル!EU26:EX26,"△")&lt;&gt;0,"△",IF(COUNTIF(空き状況確認テーブル!EU26:EX26,"△")&lt;&gt;0,"△","〇")))</f>
        <v>×</v>
      </c>
      <c r="EV24" s="219"/>
      <c r="EW24" s="219"/>
      <c r="EX24" s="219"/>
      <c r="EY24" s="216" t="str">
        <f ca="1">IF(COUNTIF(空き状況確認テーブル!EY26:FA26,"×")&lt;&gt;0,"×",IF(COUNTIF(空き状況確認テーブル!EY26:FA26,"△")&lt;&gt;0,"△",IF(COUNTIF(空き状況確認テーブル!EY26:FA26,"△")&lt;&gt;0,"△","〇")))</f>
        <v>×</v>
      </c>
      <c r="EZ24" s="217"/>
      <c r="FA24" s="220"/>
      <c r="FB24" s="121" t="str">
        <f ca="1">空き状況確認テーブル!FB26</f>
        <v>×</v>
      </c>
      <c r="FC24" s="122" t="str">
        <f ca="1">空き状況確認テーブル!FC26</f>
        <v>×</v>
      </c>
      <c r="FD24" s="122" t="str">
        <f ca="1">空き状況確認テーブル!FD26</f>
        <v>×</v>
      </c>
      <c r="FE24" s="122" t="str">
        <f ca="1">空き状況確認テーブル!FE26</f>
        <v>×</v>
      </c>
      <c r="FF24" s="122" t="str">
        <f ca="1">空き状況確認テーブル!FF26</f>
        <v>×</v>
      </c>
      <c r="FG24" s="122" t="str">
        <f ca="1">空き状況確認テーブル!FG26</f>
        <v>×</v>
      </c>
      <c r="FH24" s="216" t="str">
        <f ca="1">IF(COUNTIF(空き状況確認テーブル!FH26:FJ26,"×")&lt;&gt;0,"×",IF(COUNTIF(空き状況確認テーブル!FH26:FJ26,"△")&lt;&gt;0,"△",IF(COUNTIF(空き状況確認テーブル!FH26:FJ26,"△")&lt;&gt;0,"△","〇")))</f>
        <v>×</v>
      </c>
      <c r="FI24" s="217"/>
      <c r="FJ24" s="218"/>
      <c r="FK24" s="219" t="str">
        <f ca="1">IF(COUNTIF(空き状況確認テーブル!FK26:FN26,"×")&lt;&gt;0,"×",IF(COUNTIF(空き状況確認テーブル!FK26:FN26,"△")&lt;&gt;0,"△",IF(COUNTIF(空き状況確認テーブル!FK26:FN26,"△")&lt;&gt;0,"△","〇")))</f>
        <v>×</v>
      </c>
      <c r="FL24" s="219"/>
      <c r="FM24" s="219"/>
      <c r="FN24" s="219"/>
      <c r="FO24" s="219" t="str">
        <f ca="1">IF(COUNTIF(空き状況確認テーブル!FO26:FR26,"×")&lt;&gt;0,"×",IF(COUNTIF(空き状況確認テーブル!FO26:FR26,"△")&lt;&gt;0,"△",IF(COUNTIF(空き状況確認テーブル!FO26:FR26,"△")&lt;&gt;0,"△","〇")))</f>
        <v>×</v>
      </c>
      <c r="FP24" s="219"/>
      <c r="FQ24" s="219"/>
      <c r="FR24" s="219"/>
      <c r="FS24" s="219" t="str">
        <f ca="1">IF(COUNTIF(空き状況確認テーブル!FS26:FV26,"×")&lt;&gt;0,"×",IF(COUNTIF(空き状況確認テーブル!FS26:FV26,"△")&lt;&gt;0,"△",IF(COUNTIF(空き状況確認テーブル!FS26:FV26,"△")&lt;&gt;0,"△","〇")))</f>
        <v>×</v>
      </c>
      <c r="FT24" s="219"/>
      <c r="FU24" s="219"/>
      <c r="FV24" s="219"/>
      <c r="FW24" s="216" t="str">
        <f ca="1">IF(COUNTIF(空き状況確認テーブル!FW26:FY26,"×")&lt;&gt;0,"×",IF(COUNTIF(空き状況確認テーブル!FW26:FY26,"△")&lt;&gt;0,"△",IF(COUNTIF(空き状況確認テーブル!FW26:FY26,"△")&lt;&gt;0,"△","〇")))</f>
        <v>×</v>
      </c>
      <c r="FX24" s="217"/>
      <c r="FY24" s="220"/>
    </row>
    <row r="25" spans="1:181" ht="0.2" customHeight="1">
      <c r="C25" s="192"/>
      <c r="AK25" s="192"/>
      <c r="AL25" s="191"/>
      <c r="BI25" s="192"/>
      <c r="BJ25" s="191"/>
      <c r="CG25" s="192"/>
      <c r="DE25" s="192"/>
      <c r="DF25" s="191"/>
      <c r="EC25" s="192"/>
      <c r="ED25" s="191"/>
      <c r="FA25" s="192"/>
      <c r="FB25" s="191"/>
      <c r="FY25" s="192"/>
    </row>
    <row r="26" spans="1:181" ht="0.2" customHeight="1">
      <c r="C26" s="192"/>
      <c r="AK26" s="192"/>
      <c r="AL26" s="191"/>
      <c r="BI26" s="192"/>
      <c r="BJ26" s="191"/>
      <c r="CG26" s="192"/>
      <c r="DE26" s="192"/>
      <c r="DF26" s="191"/>
      <c r="EC26" s="192"/>
      <c r="ED26" s="191"/>
      <c r="FA26" s="192"/>
      <c r="FB26" s="191"/>
      <c r="FY26" s="192"/>
    </row>
    <row r="27" spans="1:181">
      <c r="A27" s="16"/>
      <c r="B27" s="173" t="s">
        <v>370</v>
      </c>
      <c r="C27" s="195"/>
      <c r="D27" s="11" t="s">
        <v>398</v>
      </c>
      <c r="E27" s="10" t="str">
        <f>INDEX(施設情報!$D$1:$D$1000,MATCH(D27,施設情報!$C$1:$C$1000,0))</f>
        <v>1</v>
      </c>
      <c r="F27" s="11"/>
      <c r="G27" s="8" t="str">
        <f t="shared" si="8"/>
        <v>020-46391</v>
      </c>
      <c r="H27" s="10" t="str">
        <f t="shared" si="9"/>
        <v>020-46392</v>
      </c>
      <c r="I27" s="10" t="str">
        <f t="shared" si="10"/>
        <v>020-46393</v>
      </c>
      <c r="J27" s="10" t="str">
        <f t="shared" si="11"/>
        <v>020-46394</v>
      </c>
      <c r="K27" s="10" t="str">
        <f t="shared" si="12"/>
        <v>020-46395</v>
      </c>
      <c r="L27" s="10" t="str">
        <f t="shared" si="13"/>
        <v>020-46396</v>
      </c>
      <c r="M27" s="10" t="str">
        <f t="shared" si="14"/>
        <v>020-46397</v>
      </c>
      <c r="N27" s="121" t="str">
        <f ca="1">空き状況確認テーブル!N29</f>
        <v>△</v>
      </c>
      <c r="O27" s="122" t="str">
        <f ca="1">空き状況確認テーブル!O29</f>
        <v>△</v>
      </c>
      <c r="P27" s="122" t="str">
        <f ca="1">空き状況確認テーブル!P29</f>
        <v>△</v>
      </c>
      <c r="Q27" s="122" t="str">
        <f ca="1">空き状況確認テーブル!Q29</f>
        <v>△</v>
      </c>
      <c r="R27" s="122" t="str">
        <f ca="1">空き状況確認テーブル!R29</f>
        <v>△</v>
      </c>
      <c r="S27" s="122" t="str">
        <f ca="1">空き状況確認テーブル!S29</f>
        <v>△</v>
      </c>
      <c r="T27" s="216" t="str">
        <f ca="1">IF(COUNTIF(空き状況確認テーブル!T29:V29,"×")&lt;&gt;0,"×",IF(COUNTIF(空き状況確認テーブル!T29:V29,"△")&lt;&gt;0,"△",IF(COUNTIF(空き状況確認テーブル!T29:V29,"△")&lt;&gt;0,"△","〇")))</f>
        <v>△</v>
      </c>
      <c r="U27" s="217"/>
      <c r="V27" s="218"/>
      <c r="W27" s="219" t="str">
        <f ca="1">IF(COUNTIF(空き状況確認テーブル!W29:Z29,"×")&lt;&gt;0,"×",IF(COUNTIF(空き状況確認テーブル!W29:Z29,"△")&lt;&gt;0,"△",IF(COUNTIF(空き状況確認テーブル!W29:Z29,"△")&lt;&gt;0,"△","〇")))</f>
        <v>〇</v>
      </c>
      <c r="X27" s="219"/>
      <c r="Y27" s="219"/>
      <c r="Z27" s="219"/>
      <c r="AA27" s="219" t="str">
        <f ca="1">IF(COUNTIF(空き状況確認テーブル!AA29:AD29,"×")&lt;&gt;0,"×",IF(COUNTIF(空き状況確認テーブル!AA29:AD29,"△")&lt;&gt;0,"△",IF(COUNTIF(空き状況確認テーブル!AA29:AD29,"△")&lt;&gt;0,"△","〇")))</f>
        <v>〇</v>
      </c>
      <c r="AB27" s="219"/>
      <c r="AC27" s="219"/>
      <c r="AD27" s="219"/>
      <c r="AE27" s="219" t="str">
        <f ca="1">IF(COUNTIF(空き状況確認テーブル!AE29:AH29,"×")&lt;&gt;0,"×",IF(COUNTIF(空き状況確認テーブル!AE29:AH29,"△")&lt;&gt;0,"△",IF(COUNTIF(空き状況確認テーブル!AE29:AH29,"△")&lt;&gt;0,"△","〇")))</f>
        <v>△</v>
      </c>
      <c r="AF27" s="219"/>
      <c r="AG27" s="219"/>
      <c r="AH27" s="219"/>
      <c r="AI27" s="216" t="str">
        <f ca="1">IF(COUNTIF(空き状況確認テーブル!AI29:AK29,"×")&lt;&gt;0,"×",IF(COUNTIF(空き状況確認テーブル!AI29:AK29,"△")&lt;&gt;0,"△",IF(COUNTIF(空き状況確認テーブル!AI29:AK29,"△")&lt;&gt;0,"△","〇")))</f>
        <v>△</v>
      </c>
      <c r="AJ27" s="217"/>
      <c r="AK27" s="220"/>
      <c r="AL27" s="121" t="str">
        <f ca="1">空き状況確認テーブル!AL29</f>
        <v>△</v>
      </c>
      <c r="AM27" s="122" t="str">
        <f ca="1">空き状況確認テーブル!AM29</f>
        <v>△</v>
      </c>
      <c r="AN27" s="122" t="str">
        <f ca="1">空き状況確認テーブル!AN29</f>
        <v>△</v>
      </c>
      <c r="AO27" s="122" t="str">
        <f ca="1">空き状況確認テーブル!AO29</f>
        <v>△</v>
      </c>
      <c r="AP27" s="122" t="str">
        <f ca="1">空き状況確認テーブル!AP29</f>
        <v>△</v>
      </c>
      <c r="AQ27" s="122" t="str">
        <f ca="1">空き状況確認テーブル!AQ29</f>
        <v>△</v>
      </c>
      <c r="AR27" s="216" t="str">
        <f ca="1">IF(COUNTIF(空き状況確認テーブル!AR29:AT29,"×")&lt;&gt;0,"×",IF(COUNTIF(空き状況確認テーブル!AR29:AT29,"△")&lt;&gt;0,"△",IF(COUNTIF(空き状況確認テーブル!AR29:AT29,"△")&lt;&gt;0,"△","〇")))</f>
        <v>△</v>
      </c>
      <c r="AS27" s="217"/>
      <c r="AT27" s="218"/>
      <c r="AU27" s="219" t="str">
        <f ca="1">IF(COUNTIF(空き状況確認テーブル!AU29:AX29,"×")&lt;&gt;0,"×",IF(COUNTIF(空き状況確認テーブル!AU29:AX29,"△")&lt;&gt;0,"△",IF(COUNTIF(空き状況確認テーブル!AU29:AX29,"△")&lt;&gt;0,"△","〇")))</f>
        <v>〇</v>
      </c>
      <c r="AV27" s="219"/>
      <c r="AW27" s="219"/>
      <c r="AX27" s="219"/>
      <c r="AY27" s="219" t="str">
        <f ca="1">IF(COUNTIF(空き状況確認テーブル!AY29:BB29,"×")&lt;&gt;0,"×",IF(COUNTIF(空き状況確認テーブル!AY29:BB29,"△")&lt;&gt;0,"△",IF(COUNTIF(空き状況確認テーブル!AY29:BB29,"△")&lt;&gt;0,"△","〇")))</f>
        <v>〇</v>
      </c>
      <c r="AZ27" s="219"/>
      <c r="BA27" s="219"/>
      <c r="BB27" s="219"/>
      <c r="BC27" s="219" t="str">
        <f ca="1">IF(COUNTIF(空き状況確認テーブル!BC29:BF29,"×")&lt;&gt;0,"×",IF(COUNTIF(空き状況確認テーブル!BC29:BF29,"△")&lt;&gt;0,"△",IF(COUNTIF(空き状況確認テーブル!BC29:BF29,"△")&lt;&gt;0,"△","〇")))</f>
        <v>△</v>
      </c>
      <c r="BD27" s="219"/>
      <c r="BE27" s="219"/>
      <c r="BF27" s="219"/>
      <c r="BG27" s="216" t="str">
        <f ca="1">IF(COUNTIF(空き状況確認テーブル!BG29:BI29,"×")&lt;&gt;0,"×",IF(COUNTIF(空き状況確認テーブル!BG29:BI29,"△")&lt;&gt;0,"△",IF(COUNTIF(空き状況確認テーブル!BG29:BI29,"△")&lt;&gt;0,"△","〇")))</f>
        <v>△</v>
      </c>
      <c r="BH27" s="217"/>
      <c r="BI27" s="220"/>
      <c r="BJ27" s="121" t="str">
        <f ca="1">空き状況確認テーブル!BJ29</f>
        <v>△</v>
      </c>
      <c r="BK27" s="122" t="str">
        <f ca="1">空き状況確認テーブル!BK29</f>
        <v>△</v>
      </c>
      <c r="BL27" s="122" t="str">
        <f ca="1">空き状況確認テーブル!BL29</f>
        <v>△</v>
      </c>
      <c r="BM27" s="122" t="str">
        <f ca="1">空き状況確認テーブル!BM29</f>
        <v>△</v>
      </c>
      <c r="BN27" s="122" t="str">
        <f ca="1">空き状況確認テーブル!BN29</f>
        <v>△</v>
      </c>
      <c r="BO27" s="122" t="str">
        <f ca="1">空き状況確認テーブル!BO29</f>
        <v>△</v>
      </c>
      <c r="BP27" s="216" t="str">
        <f ca="1">IF(COUNTIF(空き状況確認テーブル!BP29:BR29,"×")&lt;&gt;0,"×",IF(COUNTIF(空き状況確認テーブル!BP29:BR29,"△")&lt;&gt;0,"△",IF(COUNTIF(空き状況確認テーブル!BP29:BR29,"△")&lt;&gt;0,"△","〇")))</f>
        <v>△</v>
      </c>
      <c r="BQ27" s="217"/>
      <c r="BR27" s="218"/>
      <c r="BS27" s="219" t="str">
        <f ca="1">IF(COUNTIF(空き状況確認テーブル!BS29:BV29,"×")&lt;&gt;0,"×",IF(COUNTIF(空き状況確認テーブル!BS29:BV29,"△")&lt;&gt;0,"△",IF(COUNTIF(空き状況確認テーブル!BS29:BV29,"△")&lt;&gt;0,"△","〇")))</f>
        <v>〇</v>
      </c>
      <c r="BT27" s="219"/>
      <c r="BU27" s="219"/>
      <c r="BV27" s="219"/>
      <c r="BW27" s="219" t="str">
        <f ca="1">IF(COUNTIF(空き状況確認テーブル!BW29:BZ29,"×")&lt;&gt;0,"×",IF(COUNTIF(空き状況確認テーブル!BW29:BZ29,"△")&lt;&gt;0,"△",IF(COUNTIF(空き状況確認テーブル!BW29:BZ29,"△")&lt;&gt;0,"△","〇")))</f>
        <v>〇</v>
      </c>
      <c r="BX27" s="219"/>
      <c r="BY27" s="219"/>
      <c r="BZ27" s="219"/>
      <c r="CA27" s="219" t="str">
        <f ca="1">IF(COUNTIF(空き状況確認テーブル!CA29:CD29,"×")&lt;&gt;0,"×",IF(COUNTIF(空き状況確認テーブル!CA29:CD29,"△")&lt;&gt;0,"△",IF(COUNTIF(空き状況確認テーブル!CA29:CD29,"△")&lt;&gt;0,"△","〇")))</f>
        <v>△</v>
      </c>
      <c r="CB27" s="219"/>
      <c r="CC27" s="219"/>
      <c r="CD27" s="219"/>
      <c r="CE27" s="216" t="str">
        <f ca="1">IF(COUNTIF(空き状況確認テーブル!CE29:CG29,"×")&lt;&gt;0,"×",IF(COUNTIF(空き状況確認テーブル!CE29:CG29,"△")&lt;&gt;0,"△",IF(COUNTIF(空き状況確認テーブル!CE29:CG29,"△")&lt;&gt;0,"△","〇")))</f>
        <v>△</v>
      </c>
      <c r="CF27" s="217"/>
      <c r="CG27" s="220"/>
      <c r="CH27" s="187" t="str">
        <f ca="1">空き状況確認テーブル!CH29</f>
        <v>△</v>
      </c>
      <c r="CI27" s="122" t="str">
        <f ca="1">空き状況確認テーブル!CI29</f>
        <v>△</v>
      </c>
      <c r="CJ27" s="122" t="str">
        <f ca="1">空き状況確認テーブル!CJ29</f>
        <v>△</v>
      </c>
      <c r="CK27" s="122" t="str">
        <f ca="1">空き状況確認テーブル!CK29</f>
        <v>△</v>
      </c>
      <c r="CL27" s="122" t="str">
        <f ca="1">空き状況確認テーブル!CL29</f>
        <v>△</v>
      </c>
      <c r="CM27" s="122" t="str">
        <f ca="1">空き状況確認テーブル!CM29</f>
        <v>△</v>
      </c>
      <c r="CN27" s="216" t="str">
        <f ca="1">IF(COUNTIF(空き状況確認テーブル!CN29:CP29,"×")&lt;&gt;0,"×",IF(COUNTIF(空き状況確認テーブル!CN29:CP29,"△")&lt;&gt;0,"△",IF(COUNTIF(空き状況確認テーブル!CN29:CP29,"△")&lt;&gt;0,"△","〇")))</f>
        <v>△</v>
      </c>
      <c r="CO27" s="217"/>
      <c r="CP27" s="218"/>
      <c r="CQ27" s="219" t="str">
        <f ca="1">IF(COUNTIF(空き状況確認テーブル!CQ29:CT29,"×")&lt;&gt;0,"×",IF(COUNTIF(空き状況確認テーブル!CQ29:CT29,"△")&lt;&gt;0,"△",IF(COUNTIF(空き状況確認テーブル!CQ29:CT29,"△")&lt;&gt;0,"△","〇")))</f>
        <v>〇</v>
      </c>
      <c r="CR27" s="219"/>
      <c r="CS27" s="219"/>
      <c r="CT27" s="219"/>
      <c r="CU27" s="219" t="str">
        <f ca="1">IF(COUNTIF(空き状況確認テーブル!CU29:CX29,"×")&lt;&gt;0,"×",IF(COUNTIF(空き状況確認テーブル!CU29:CX29,"△")&lt;&gt;0,"△",IF(COUNTIF(空き状況確認テーブル!CU29:CX29,"△")&lt;&gt;0,"△","〇")))</f>
        <v>〇</v>
      </c>
      <c r="CV27" s="219"/>
      <c r="CW27" s="219"/>
      <c r="CX27" s="219"/>
      <c r="CY27" s="219" t="str">
        <f ca="1">IF(COUNTIF(空き状況確認テーブル!CY29:DB29,"×")&lt;&gt;0,"×",IF(COUNTIF(空き状況確認テーブル!CY29:DB29,"△")&lt;&gt;0,"△",IF(COUNTIF(空き状況確認テーブル!CY29:DB29,"△")&lt;&gt;0,"△","〇")))</f>
        <v>△</v>
      </c>
      <c r="CZ27" s="219"/>
      <c r="DA27" s="219"/>
      <c r="DB27" s="219"/>
      <c r="DC27" s="216" t="str">
        <f ca="1">IF(COUNTIF(空き状況確認テーブル!DC29:DE29,"×")&lt;&gt;0,"×",IF(COUNTIF(空き状況確認テーブル!DC29:DE29,"△")&lt;&gt;0,"△",IF(COUNTIF(空き状況確認テーブル!DC29:DE29,"△")&lt;&gt;0,"△","〇")))</f>
        <v>△</v>
      </c>
      <c r="DD27" s="217"/>
      <c r="DE27" s="220"/>
      <c r="DF27" s="121" t="str">
        <f ca="1">空き状況確認テーブル!DF29</f>
        <v>△</v>
      </c>
      <c r="DG27" s="122" t="str">
        <f ca="1">空き状況確認テーブル!DG29</f>
        <v>△</v>
      </c>
      <c r="DH27" s="122" t="str">
        <f ca="1">空き状況確認テーブル!DH29</f>
        <v>△</v>
      </c>
      <c r="DI27" s="122" t="str">
        <f ca="1">空き状況確認テーブル!DI29</f>
        <v>△</v>
      </c>
      <c r="DJ27" s="122" t="str">
        <f ca="1">空き状況確認テーブル!DJ29</f>
        <v>△</v>
      </c>
      <c r="DK27" s="122" t="str">
        <f ca="1">空き状況確認テーブル!DK29</f>
        <v>△</v>
      </c>
      <c r="DL27" s="216" t="str">
        <f ca="1">IF(COUNTIF(空き状況確認テーブル!DL29:DN29,"×")&lt;&gt;0,"×",IF(COUNTIF(空き状況確認テーブル!DL29:DN29,"△")&lt;&gt;0,"△",IF(COUNTIF(空き状況確認テーブル!DL29:DN29,"△")&lt;&gt;0,"△","〇")))</f>
        <v>△</v>
      </c>
      <c r="DM27" s="217"/>
      <c r="DN27" s="218"/>
      <c r="DO27" s="219" t="str">
        <f ca="1">IF(COUNTIF(空き状況確認テーブル!DO29:DR29,"×")&lt;&gt;0,"×",IF(COUNTIF(空き状況確認テーブル!DO29:DR29,"△")&lt;&gt;0,"△",IF(COUNTIF(空き状況確認テーブル!DO29:DR29,"△")&lt;&gt;0,"△","〇")))</f>
        <v>〇</v>
      </c>
      <c r="DP27" s="219"/>
      <c r="DQ27" s="219"/>
      <c r="DR27" s="219"/>
      <c r="DS27" s="219" t="str">
        <f ca="1">IF(COUNTIF(空き状況確認テーブル!DS29:DV29,"×")&lt;&gt;0,"×",IF(COUNTIF(空き状況確認テーブル!DS29:DV29,"△")&lt;&gt;0,"△",IF(COUNTIF(空き状況確認テーブル!DS29:DV29,"△")&lt;&gt;0,"△","〇")))</f>
        <v>〇</v>
      </c>
      <c r="DT27" s="219"/>
      <c r="DU27" s="219"/>
      <c r="DV27" s="219"/>
      <c r="DW27" s="219" t="str">
        <f ca="1">IF(COUNTIF(空き状況確認テーブル!DW29:DZ29,"×")&lt;&gt;0,"×",IF(COUNTIF(空き状況確認テーブル!DW29:DZ29,"△")&lt;&gt;0,"△",IF(COUNTIF(空き状況確認テーブル!DW29:DZ29,"△")&lt;&gt;0,"△","〇")))</f>
        <v>△</v>
      </c>
      <c r="DX27" s="219"/>
      <c r="DY27" s="219"/>
      <c r="DZ27" s="219"/>
      <c r="EA27" s="216" t="str">
        <f ca="1">IF(COUNTIF(空き状況確認テーブル!EA29:EC29,"×")&lt;&gt;0,"×",IF(COUNTIF(空き状況確認テーブル!EA29:EC29,"△")&lt;&gt;0,"△",IF(COUNTIF(空き状況確認テーブル!EA29:EC29,"△")&lt;&gt;0,"△","〇")))</f>
        <v>△</v>
      </c>
      <c r="EB27" s="217"/>
      <c r="EC27" s="220"/>
      <c r="ED27" s="121" t="str">
        <f ca="1">空き状況確認テーブル!ED29</f>
        <v>×</v>
      </c>
      <c r="EE27" s="122" t="str">
        <f ca="1">空き状況確認テーブル!EE29</f>
        <v>×</v>
      </c>
      <c r="EF27" s="122" t="str">
        <f ca="1">空き状況確認テーブル!EF29</f>
        <v>×</v>
      </c>
      <c r="EG27" s="122" t="str">
        <f ca="1">空き状況確認テーブル!EG29</f>
        <v>×</v>
      </c>
      <c r="EH27" s="122" t="str">
        <f ca="1">空き状況確認テーブル!EH29</f>
        <v>×</v>
      </c>
      <c r="EI27" s="122" t="str">
        <f ca="1">空き状況確認テーブル!EI29</f>
        <v>×</v>
      </c>
      <c r="EJ27" s="216" t="str">
        <f ca="1">IF(COUNTIF(空き状況確認テーブル!EJ29:EL29,"×")&lt;&gt;0,"×",IF(COUNTIF(空き状況確認テーブル!EJ29:EL29,"△")&lt;&gt;0,"△",IF(COUNTIF(空き状況確認テーブル!EJ29:EL29,"△")&lt;&gt;0,"△","〇")))</f>
        <v>×</v>
      </c>
      <c r="EK27" s="217"/>
      <c r="EL27" s="218"/>
      <c r="EM27" s="219" t="str">
        <f ca="1">IF(COUNTIF(空き状況確認テーブル!EM29:EP29,"×")&lt;&gt;0,"×",IF(COUNTIF(空き状況確認テーブル!EM29:EP29,"△")&lt;&gt;0,"△",IF(COUNTIF(空き状況確認テーブル!EM29:EP29,"△")&lt;&gt;0,"△","〇")))</f>
        <v>×</v>
      </c>
      <c r="EN27" s="219"/>
      <c r="EO27" s="219"/>
      <c r="EP27" s="219"/>
      <c r="EQ27" s="219" t="str">
        <f ca="1">IF(COUNTIF(空き状況確認テーブル!EQ29:ET29,"×")&lt;&gt;0,"×",IF(COUNTIF(空き状況確認テーブル!EQ29:ET29,"△")&lt;&gt;0,"△",IF(COUNTIF(空き状況確認テーブル!EQ29:ET29,"△")&lt;&gt;0,"△","〇")))</f>
        <v>×</v>
      </c>
      <c r="ER27" s="219"/>
      <c r="ES27" s="219"/>
      <c r="ET27" s="219"/>
      <c r="EU27" s="219" t="str">
        <f ca="1">IF(COUNTIF(空き状況確認テーブル!EU29:EX29,"×")&lt;&gt;0,"×",IF(COUNTIF(空き状況確認テーブル!EU29:EX29,"△")&lt;&gt;0,"△",IF(COUNTIF(空き状況確認テーブル!EU29:EX29,"△")&lt;&gt;0,"△","〇")))</f>
        <v>×</v>
      </c>
      <c r="EV27" s="219"/>
      <c r="EW27" s="219"/>
      <c r="EX27" s="219"/>
      <c r="EY27" s="216" t="str">
        <f ca="1">IF(COUNTIF(空き状況確認テーブル!EY29:FA29,"×")&lt;&gt;0,"×",IF(COUNTIF(空き状況確認テーブル!EY29:FA29,"△")&lt;&gt;0,"△",IF(COUNTIF(空き状況確認テーブル!EY29:FA29,"△")&lt;&gt;0,"△","〇")))</f>
        <v>×</v>
      </c>
      <c r="EZ27" s="217"/>
      <c r="FA27" s="220"/>
      <c r="FB27" s="121" t="str">
        <f ca="1">空き状況確認テーブル!FB29</f>
        <v>×</v>
      </c>
      <c r="FC27" s="122" t="str">
        <f ca="1">空き状況確認テーブル!FC29</f>
        <v>×</v>
      </c>
      <c r="FD27" s="122" t="str">
        <f ca="1">空き状況確認テーブル!FD29</f>
        <v>×</v>
      </c>
      <c r="FE27" s="122" t="str">
        <f ca="1">空き状況確認テーブル!FE29</f>
        <v>×</v>
      </c>
      <c r="FF27" s="122" t="str">
        <f ca="1">空き状況確認テーブル!FF29</f>
        <v>×</v>
      </c>
      <c r="FG27" s="122" t="str">
        <f ca="1">空き状況確認テーブル!FG29</f>
        <v>×</v>
      </c>
      <c r="FH27" s="216" t="str">
        <f ca="1">IF(COUNTIF(空き状況確認テーブル!FH29:FJ29,"×")&lt;&gt;0,"×",IF(COUNTIF(空き状況確認テーブル!FH29:FJ29,"△")&lt;&gt;0,"△",IF(COUNTIF(空き状況確認テーブル!FH29:FJ29,"△")&lt;&gt;0,"△","〇")))</f>
        <v>×</v>
      </c>
      <c r="FI27" s="217"/>
      <c r="FJ27" s="218"/>
      <c r="FK27" s="219" t="str">
        <f ca="1">IF(COUNTIF(空き状況確認テーブル!FK29:FN29,"×")&lt;&gt;0,"×",IF(COUNTIF(空き状況確認テーブル!FK29:FN29,"△")&lt;&gt;0,"△",IF(COUNTIF(空き状況確認テーブル!FK29:FN29,"△")&lt;&gt;0,"△","〇")))</f>
        <v>×</v>
      </c>
      <c r="FL27" s="219"/>
      <c r="FM27" s="219"/>
      <c r="FN27" s="219"/>
      <c r="FO27" s="219" t="str">
        <f ca="1">IF(COUNTIF(空き状況確認テーブル!FO29:FR29,"×")&lt;&gt;0,"×",IF(COUNTIF(空き状況確認テーブル!FO29:FR29,"△")&lt;&gt;0,"△",IF(COUNTIF(空き状況確認テーブル!FO29:FR29,"△")&lt;&gt;0,"△","〇")))</f>
        <v>×</v>
      </c>
      <c r="FP27" s="219"/>
      <c r="FQ27" s="219"/>
      <c r="FR27" s="219"/>
      <c r="FS27" s="219" t="str">
        <f ca="1">IF(COUNTIF(空き状況確認テーブル!FS29:FV29,"×")&lt;&gt;0,"×",IF(COUNTIF(空き状況確認テーブル!FS29:FV29,"△")&lt;&gt;0,"△",IF(COUNTIF(空き状況確認テーブル!FS29:FV29,"△")&lt;&gt;0,"△","〇")))</f>
        <v>×</v>
      </c>
      <c r="FT27" s="219"/>
      <c r="FU27" s="219"/>
      <c r="FV27" s="219"/>
      <c r="FW27" s="216" t="str">
        <f ca="1">IF(COUNTIF(空き状況確認テーブル!FW29:FY29,"×")&lt;&gt;0,"×",IF(COUNTIF(空き状況確認テーブル!FW29:FY29,"△")&lt;&gt;0,"△",IF(COUNTIF(空き状況確認テーブル!FW29:FY29,"△")&lt;&gt;0,"△","〇")))</f>
        <v>×</v>
      </c>
      <c r="FX27" s="217"/>
      <c r="FY27" s="220"/>
    </row>
    <row r="28" spans="1:181">
      <c r="A28" s="16"/>
      <c r="B28" s="173" t="s">
        <v>371</v>
      </c>
      <c r="C28" s="195"/>
      <c r="D28" s="11" t="s">
        <v>399</v>
      </c>
      <c r="E28" s="10" t="str">
        <f>INDEX(施設情報!$D$1:$D$1000,MATCH(D28,施設情報!$C$1:$C$1000,0))</f>
        <v>1</v>
      </c>
      <c r="F28" s="11"/>
      <c r="G28" s="8" t="str">
        <f t="shared" si="8"/>
        <v>021-46391</v>
      </c>
      <c r="H28" s="10" t="str">
        <f t="shared" si="9"/>
        <v>021-46392</v>
      </c>
      <c r="I28" s="10" t="str">
        <f t="shared" si="10"/>
        <v>021-46393</v>
      </c>
      <c r="J28" s="10" t="str">
        <f t="shared" si="11"/>
        <v>021-46394</v>
      </c>
      <c r="K28" s="10" t="str">
        <f t="shared" si="12"/>
        <v>021-46395</v>
      </c>
      <c r="L28" s="10" t="str">
        <f t="shared" si="13"/>
        <v>021-46396</v>
      </c>
      <c r="M28" s="10" t="str">
        <f t="shared" si="14"/>
        <v>021-46397</v>
      </c>
      <c r="N28" s="121" t="str">
        <f ca="1">空き状況確認テーブル!N30</f>
        <v>△</v>
      </c>
      <c r="O28" s="122" t="str">
        <f ca="1">空き状況確認テーブル!O30</f>
        <v>△</v>
      </c>
      <c r="P28" s="122" t="str">
        <f ca="1">空き状況確認テーブル!P30</f>
        <v>△</v>
      </c>
      <c r="Q28" s="122" t="str">
        <f ca="1">空き状況確認テーブル!Q30</f>
        <v>△</v>
      </c>
      <c r="R28" s="122" t="str">
        <f ca="1">空き状況確認テーブル!R30</f>
        <v>△</v>
      </c>
      <c r="S28" s="122" t="str">
        <f ca="1">空き状況確認テーブル!S30</f>
        <v>△</v>
      </c>
      <c r="T28" s="216" t="str">
        <f ca="1">IF(COUNTIF(空き状況確認テーブル!T30:V30,"×")&lt;&gt;0,"×",IF(COUNTIF(空き状況確認テーブル!T30:V30,"△")&lt;&gt;0,"△",IF(COUNTIF(空き状況確認テーブル!T30:V30,"△")&lt;&gt;0,"△","〇")))</f>
        <v>△</v>
      </c>
      <c r="U28" s="217"/>
      <c r="V28" s="218"/>
      <c r="W28" s="219" t="str">
        <f ca="1">IF(COUNTIF(空き状況確認テーブル!W30:Z30,"×")&lt;&gt;0,"×",IF(COUNTIF(空き状況確認テーブル!W30:Z30,"△")&lt;&gt;0,"△",IF(COUNTIF(空き状況確認テーブル!W30:Z30,"△")&lt;&gt;0,"△","〇")))</f>
        <v>〇</v>
      </c>
      <c r="X28" s="219"/>
      <c r="Y28" s="219"/>
      <c r="Z28" s="219"/>
      <c r="AA28" s="219" t="str">
        <f ca="1">IF(COUNTIF(空き状況確認テーブル!AA30:AD30,"×")&lt;&gt;0,"×",IF(COUNTIF(空き状況確認テーブル!AA30:AD30,"△")&lt;&gt;0,"△",IF(COUNTIF(空き状況確認テーブル!AA30:AD30,"△")&lt;&gt;0,"△","〇")))</f>
        <v>〇</v>
      </c>
      <c r="AB28" s="219"/>
      <c r="AC28" s="219"/>
      <c r="AD28" s="219"/>
      <c r="AE28" s="219" t="str">
        <f ca="1">IF(COUNTIF(空き状況確認テーブル!AE30:AH30,"×")&lt;&gt;0,"×",IF(COUNTIF(空き状況確認テーブル!AE30:AH30,"△")&lt;&gt;0,"△",IF(COUNTIF(空き状況確認テーブル!AE30:AH30,"△")&lt;&gt;0,"△","〇")))</f>
        <v>△</v>
      </c>
      <c r="AF28" s="219"/>
      <c r="AG28" s="219"/>
      <c r="AH28" s="219"/>
      <c r="AI28" s="216" t="str">
        <f ca="1">IF(COUNTIF(空き状況確認テーブル!AI30:AK30,"×")&lt;&gt;0,"×",IF(COUNTIF(空き状況確認テーブル!AI30:AK30,"△")&lt;&gt;0,"△",IF(COUNTIF(空き状況確認テーブル!AI30:AK30,"△")&lt;&gt;0,"△","〇")))</f>
        <v>△</v>
      </c>
      <c r="AJ28" s="217"/>
      <c r="AK28" s="220"/>
      <c r="AL28" s="121" t="str">
        <f ca="1">空き状況確認テーブル!AL30</f>
        <v>△</v>
      </c>
      <c r="AM28" s="122" t="str">
        <f ca="1">空き状況確認テーブル!AM30</f>
        <v>△</v>
      </c>
      <c r="AN28" s="122" t="str">
        <f ca="1">空き状況確認テーブル!AN30</f>
        <v>△</v>
      </c>
      <c r="AO28" s="122" t="str">
        <f ca="1">空き状況確認テーブル!AO30</f>
        <v>△</v>
      </c>
      <c r="AP28" s="122" t="str">
        <f ca="1">空き状況確認テーブル!AP30</f>
        <v>△</v>
      </c>
      <c r="AQ28" s="122" t="str">
        <f ca="1">空き状況確認テーブル!AQ30</f>
        <v>△</v>
      </c>
      <c r="AR28" s="216" t="str">
        <f ca="1">IF(COUNTIF(空き状況確認テーブル!AR30:AT30,"×")&lt;&gt;0,"×",IF(COUNTIF(空き状況確認テーブル!AR30:AT30,"△")&lt;&gt;0,"△",IF(COUNTIF(空き状況確認テーブル!AR30:AT30,"△")&lt;&gt;0,"△","〇")))</f>
        <v>△</v>
      </c>
      <c r="AS28" s="217"/>
      <c r="AT28" s="218"/>
      <c r="AU28" s="219" t="str">
        <f ca="1">IF(COUNTIF(空き状況確認テーブル!AU30:AX30,"×")&lt;&gt;0,"×",IF(COUNTIF(空き状況確認テーブル!AU30:AX30,"△")&lt;&gt;0,"△",IF(COUNTIF(空き状況確認テーブル!AU30:AX30,"△")&lt;&gt;0,"△","〇")))</f>
        <v>〇</v>
      </c>
      <c r="AV28" s="219"/>
      <c r="AW28" s="219"/>
      <c r="AX28" s="219"/>
      <c r="AY28" s="219" t="str">
        <f ca="1">IF(COUNTIF(空き状況確認テーブル!AY30:BB30,"×")&lt;&gt;0,"×",IF(COUNTIF(空き状況確認テーブル!AY30:BB30,"△")&lt;&gt;0,"△",IF(COUNTIF(空き状況確認テーブル!AY30:BB30,"△")&lt;&gt;0,"△","〇")))</f>
        <v>〇</v>
      </c>
      <c r="AZ28" s="219"/>
      <c r="BA28" s="219"/>
      <c r="BB28" s="219"/>
      <c r="BC28" s="219" t="str">
        <f ca="1">IF(COUNTIF(空き状況確認テーブル!BC30:BF30,"×")&lt;&gt;0,"×",IF(COUNTIF(空き状況確認テーブル!BC30:BF30,"△")&lt;&gt;0,"△",IF(COUNTIF(空き状況確認テーブル!BC30:BF30,"△")&lt;&gt;0,"△","〇")))</f>
        <v>△</v>
      </c>
      <c r="BD28" s="219"/>
      <c r="BE28" s="219"/>
      <c r="BF28" s="219"/>
      <c r="BG28" s="216" t="str">
        <f ca="1">IF(COUNTIF(空き状況確認テーブル!BG30:BI30,"×")&lt;&gt;0,"×",IF(COUNTIF(空き状況確認テーブル!BG30:BI30,"△")&lt;&gt;0,"△",IF(COUNTIF(空き状況確認テーブル!BG30:BI30,"△")&lt;&gt;0,"△","〇")))</f>
        <v>△</v>
      </c>
      <c r="BH28" s="217"/>
      <c r="BI28" s="220"/>
      <c r="BJ28" s="121" t="str">
        <f ca="1">空き状況確認テーブル!BJ30</f>
        <v>△</v>
      </c>
      <c r="BK28" s="122" t="str">
        <f ca="1">空き状況確認テーブル!BK30</f>
        <v>△</v>
      </c>
      <c r="BL28" s="122" t="str">
        <f ca="1">空き状況確認テーブル!BL30</f>
        <v>△</v>
      </c>
      <c r="BM28" s="122" t="str">
        <f ca="1">空き状況確認テーブル!BM30</f>
        <v>△</v>
      </c>
      <c r="BN28" s="122" t="str">
        <f ca="1">空き状況確認テーブル!BN30</f>
        <v>△</v>
      </c>
      <c r="BO28" s="122" t="str">
        <f ca="1">空き状況確認テーブル!BO30</f>
        <v>△</v>
      </c>
      <c r="BP28" s="216" t="str">
        <f ca="1">IF(COUNTIF(空き状況確認テーブル!BP30:BR30,"×")&lt;&gt;0,"×",IF(COUNTIF(空き状況確認テーブル!BP30:BR30,"△")&lt;&gt;0,"△",IF(COUNTIF(空き状況確認テーブル!BP30:BR30,"△")&lt;&gt;0,"△","〇")))</f>
        <v>△</v>
      </c>
      <c r="BQ28" s="217"/>
      <c r="BR28" s="218"/>
      <c r="BS28" s="219" t="str">
        <f ca="1">IF(COUNTIF(空き状況確認テーブル!BS30:BV30,"×")&lt;&gt;0,"×",IF(COUNTIF(空き状況確認テーブル!BS30:BV30,"△")&lt;&gt;0,"△",IF(COUNTIF(空き状況確認テーブル!BS30:BV30,"△")&lt;&gt;0,"△","〇")))</f>
        <v>〇</v>
      </c>
      <c r="BT28" s="219"/>
      <c r="BU28" s="219"/>
      <c r="BV28" s="219"/>
      <c r="BW28" s="219" t="str">
        <f ca="1">IF(COUNTIF(空き状況確認テーブル!BW30:BZ30,"×")&lt;&gt;0,"×",IF(COUNTIF(空き状況確認テーブル!BW30:BZ30,"△")&lt;&gt;0,"△",IF(COUNTIF(空き状況確認テーブル!BW30:BZ30,"△")&lt;&gt;0,"△","〇")))</f>
        <v>〇</v>
      </c>
      <c r="BX28" s="219"/>
      <c r="BY28" s="219"/>
      <c r="BZ28" s="219"/>
      <c r="CA28" s="219" t="str">
        <f ca="1">IF(COUNTIF(空き状況確認テーブル!CA30:CD30,"×")&lt;&gt;0,"×",IF(COUNTIF(空き状況確認テーブル!CA30:CD30,"△")&lt;&gt;0,"△",IF(COUNTIF(空き状況確認テーブル!CA30:CD30,"△")&lt;&gt;0,"△","〇")))</f>
        <v>△</v>
      </c>
      <c r="CB28" s="219"/>
      <c r="CC28" s="219"/>
      <c r="CD28" s="219"/>
      <c r="CE28" s="216" t="str">
        <f ca="1">IF(COUNTIF(空き状況確認テーブル!CE30:CG30,"×")&lt;&gt;0,"×",IF(COUNTIF(空き状況確認テーブル!CE30:CG30,"△")&lt;&gt;0,"△",IF(COUNTIF(空き状況確認テーブル!CE30:CG30,"△")&lt;&gt;0,"△","〇")))</f>
        <v>△</v>
      </c>
      <c r="CF28" s="217"/>
      <c r="CG28" s="220"/>
      <c r="CH28" s="187" t="str">
        <f ca="1">空き状況確認テーブル!CH30</f>
        <v>△</v>
      </c>
      <c r="CI28" s="122" t="str">
        <f ca="1">空き状況確認テーブル!CI30</f>
        <v>△</v>
      </c>
      <c r="CJ28" s="122" t="str">
        <f ca="1">空き状況確認テーブル!CJ30</f>
        <v>△</v>
      </c>
      <c r="CK28" s="122" t="str">
        <f ca="1">空き状況確認テーブル!CK30</f>
        <v>△</v>
      </c>
      <c r="CL28" s="122" t="str">
        <f ca="1">空き状況確認テーブル!CL30</f>
        <v>△</v>
      </c>
      <c r="CM28" s="122" t="str">
        <f ca="1">空き状況確認テーブル!CM30</f>
        <v>△</v>
      </c>
      <c r="CN28" s="216" t="str">
        <f ca="1">IF(COUNTIF(空き状況確認テーブル!CN30:CP30,"×")&lt;&gt;0,"×",IF(COUNTIF(空き状況確認テーブル!CN30:CP30,"△")&lt;&gt;0,"△",IF(COUNTIF(空き状況確認テーブル!CN30:CP30,"△")&lt;&gt;0,"△","〇")))</f>
        <v>△</v>
      </c>
      <c r="CO28" s="217"/>
      <c r="CP28" s="218"/>
      <c r="CQ28" s="219" t="str">
        <f ca="1">IF(COUNTIF(空き状況確認テーブル!CQ30:CT30,"×")&lt;&gt;0,"×",IF(COUNTIF(空き状況確認テーブル!CQ30:CT30,"△")&lt;&gt;0,"△",IF(COUNTIF(空き状況確認テーブル!CQ30:CT30,"△")&lt;&gt;0,"△","〇")))</f>
        <v>〇</v>
      </c>
      <c r="CR28" s="219"/>
      <c r="CS28" s="219"/>
      <c r="CT28" s="219"/>
      <c r="CU28" s="219" t="str">
        <f ca="1">IF(COUNTIF(空き状況確認テーブル!CU30:CX30,"×")&lt;&gt;0,"×",IF(COUNTIF(空き状況確認テーブル!CU30:CX30,"△")&lt;&gt;0,"△",IF(COUNTIF(空き状況確認テーブル!CU30:CX30,"△")&lt;&gt;0,"△","〇")))</f>
        <v>〇</v>
      </c>
      <c r="CV28" s="219"/>
      <c r="CW28" s="219"/>
      <c r="CX28" s="219"/>
      <c r="CY28" s="219" t="str">
        <f ca="1">IF(COUNTIF(空き状況確認テーブル!CY30:DB30,"×")&lt;&gt;0,"×",IF(COUNTIF(空き状況確認テーブル!CY30:DB30,"△")&lt;&gt;0,"△",IF(COUNTIF(空き状況確認テーブル!CY30:DB30,"△")&lt;&gt;0,"△","〇")))</f>
        <v>△</v>
      </c>
      <c r="CZ28" s="219"/>
      <c r="DA28" s="219"/>
      <c r="DB28" s="219"/>
      <c r="DC28" s="216" t="str">
        <f ca="1">IF(COUNTIF(空き状況確認テーブル!DC30:DE30,"×")&lt;&gt;0,"×",IF(COUNTIF(空き状況確認テーブル!DC30:DE30,"△")&lt;&gt;0,"△",IF(COUNTIF(空き状況確認テーブル!DC30:DE30,"△")&lt;&gt;0,"△","〇")))</f>
        <v>△</v>
      </c>
      <c r="DD28" s="217"/>
      <c r="DE28" s="220"/>
      <c r="DF28" s="121" t="str">
        <f ca="1">空き状況確認テーブル!DF30</f>
        <v>△</v>
      </c>
      <c r="DG28" s="122" t="str">
        <f ca="1">空き状況確認テーブル!DG30</f>
        <v>△</v>
      </c>
      <c r="DH28" s="122" t="str">
        <f ca="1">空き状況確認テーブル!DH30</f>
        <v>△</v>
      </c>
      <c r="DI28" s="122" t="str">
        <f ca="1">空き状況確認テーブル!DI30</f>
        <v>△</v>
      </c>
      <c r="DJ28" s="122" t="str">
        <f ca="1">空き状況確認テーブル!DJ30</f>
        <v>△</v>
      </c>
      <c r="DK28" s="122" t="str">
        <f ca="1">空き状況確認テーブル!DK30</f>
        <v>△</v>
      </c>
      <c r="DL28" s="216" t="str">
        <f ca="1">IF(COUNTIF(空き状況確認テーブル!DL30:DN30,"×")&lt;&gt;0,"×",IF(COUNTIF(空き状況確認テーブル!DL30:DN30,"△")&lt;&gt;0,"△",IF(COUNTIF(空き状況確認テーブル!DL30:DN30,"△")&lt;&gt;0,"△","〇")))</f>
        <v>△</v>
      </c>
      <c r="DM28" s="217"/>
      <c r="DN28" s="218"/>
      <c r="DO28" s="219" t="str">
        <f ca="1">IF(COUNTIF(空き状況確認テーブル!DO30:DR30,"×")&lt;&gt;0,"×",IF(COUNTIF(空き状況確認テーブル!DO30:DR30,"△")&lt;&gt;0,"△",IF(COUNTIF(空き状況確認テーブル!DO30:DR30,"△")&lt;&gt;0,"△","〇")))</f>
        <v>〇</v>
      </c>
      <c r="DP28" s="219"/>
      <c r="DQ28" s="219"/>
      <c r="DR28" s="219"/>
      <c r="DS28" s="219" t="str">
        <f ca="1">IF(COUNTIF(空き状況確認テーブル!DS30:DV30,"×")&lt;&gt;0,"×",IF(COUNTIF(空き状況確認テーブル!DS30:DV30,"△")&lt;&gt;0,"△",IF(COUNTIF(空き状況確認テーブル!DS30:DV30,"△")&lt;&gt;0,"△","〇")))</f>
        <v>〇</v>
      </c>
      <c r="DT28" s="219"/>
      <c r="DU28" s="219"/>
      <c r="DV28" s="219"/>
      <c r="DW28" s="219" t="str">
        <f ca="1">IF(COUNTIF(空き状況確認テーブル!DW30:DZ30,"×")&lt;&gt;0,"×",IF(COUNTIF(空き状況確認テーブル!DW30:DZ30,"△")&lt;&gt;0,"△",IF(COUNTIF(空き状況確認テーブル!DW30:DZ30,"△")&lt;&gt;0,"△","〇")))</f>
        <v>△</v>
      </c>
      <c r="DX28" s="219"/>
      <c r="DY28" s="219"/>
      <c r="DZ28" s="219"/>
      <c r="EA28" s="216" t="str">
        <f ca="1">IF(COUNTIF(空き状況確認テーブル!EA30:EC30,"×")&lt;&gt;0,"×",IF(COUNTIF(空き状況確認テーブル!EA30:EC30,"△")&lt;&gt;0,"△",IF(COUNTIF(空き状況確認テーブル!EA30:EC30,"△")&lt;&gt;0,"△","〇")))</f>
        <v>△</v>
      </c>
      <c r="EB28" s="217"/>
      <c r="EC28" s="220"/>
      <c r="ED28" s="121" t="str">
        <f ca="1">空き状況確認テーブル!ED30</f>
        <v>×</v>
      </c>
      <c r="EE28" s="122" t="str">
        <f ca="1">空き状況確認テーブル!EE30</f>
        <v>×</v>
      </c>
      <c r="EF28" s="122" t="str">
        <f ca="1">空き状況確認テーブル!EF30</f>
        <v>×</v>
      </c>
      <c r="EG28" s="122" t="str">
        <f ca="1">空き状況確認テーブル!EG30</f>
        <v>×</v>
      </c>
      <c r="EH28" s="122" t="str">
        <f ca="1">空き状況確認テーブル!EH30</f>
        <v>×</v>
      </c>
      <c r="EI28" s="122" t="str">
        <f ca="1">空き状況確認テーブル!EI30</f>
        <v>×</v>
      </c>
      <c r="EJ28" s="216" t="str">
        <f ca="1">IF(COUNTIF(空き状況確認テーブル!EJ30:EL30,"×")&lt;&gt;0,"×",IF(COUNTIF(空き状況確認テーブル!EJ30:EL30,"△")&lt;&gt;0,"△",IF(COUNTIF(空き状況確認テーブル!EJ30:EL30,"△")&lt;&gt;0,"△","〇")))</f>
        <v>×</v>
      </c>
      <c r="EK28" s="217"/>
      <c r="EL28" s="218"/>
      <c r="EM28" s="219" t="str">
        <f ca="1">IF(COUNTIF(空き状況確認テーブル!EM30:EP30,"×")&lt;&gt;0,"×",IF(COUNTIF(空き状況確認テーブル!EM30:EP30,"△")&lt;&gt;0,"△",IF(COUNTIF(空き状況確認テーブル!EM30:EP30,"△")&lt;&gt;0,"△","〇")))</f>
        <v>×</v>
      </c>
      <c r="EN28" s="219"/>
      <c r="EO28" s="219"/>
      <c r="EP28" s="219"/>
      <c r="EQ28" s="219" t="str">
        <f ca="1">IF(COUNTIF(空き状況確認テーブル!EQ30:ET30,"×")&lt;&gt;0,"×",IF(COUNTIF(空き状況確認テーブル!EQ30:ET30,"△")&lt;&gt;0,"△",IF(COUNTIF(空き状況確認テーブル!EQ30:ET30,"△")&lt;&gt;0,"△","〇")))</f>
        <v>×</v>
      </c>
      <c r="ER28" s="219"/>
      <c r="ES28" s="219"/>
      <c r="ET28" s="219"/>
      <c r="EU28" s="219" t="str">
        <f ca="1">IF(COUNTIF(空き状況確認テーブル!EU30:EX30,"×")&lt;&gt;0,"×",IF(COUNTIF(空き状況確認テーブル!EU30:EX30,"△")&lt;&gt;0,"△",IF(COUNTIF(空き状況確認テーブル!EU30:EX30,"△")&lt;&gt;0,"△","〇")))</f>
        <v>×</v>
      </c>
      <c r="EV28" s="219"/>
      <c r="EW28" s="219"/>
      <c r="EX28" s="219"/>
      <c r="EY28" s="216" t="str">
        <f ca="1">IF(COUNTIF(空き状況確認テーブル!EY30:FA30,"×")&lt;&gt;0,"×",IF(COUNTIF(空き状況確認テーブル!EY30:FA30,"△")&lt;&gt;0,"△",IF(COUNTIF(空き状況確認テーブル!EY30:FA30,"△")&lt;&gt;0,"△","〇")))</f>
        <v>×</v>
      </c>
      <c r="EZ28" s="217"/>
      <c r="FA28" s="220"/>
      <c r="FB28" s="121" t="str">
        <f ca="1">空き状況確認テーブル!FB30</f>
        <v>×</v>
      </c>
      <c r="FC28" s="122" t="str">
        <f ca="1">空き状況確認テーブル!FC30</f>
        <v>×</v>
      </c>
      <c r="FD28" s="122" t="str">
        <f ca="1">空き状況確認テーブル!FD30</f>
        <v>×</v>
      </c>
      <c r="FE28" s="122" t="str">
        <f ca="1">空き状況確認テーブル!FE30</f>
        <v>×</v>
      </c>
      <c r="FF28" s="122" t="str">
        <f ca="1">空き状況確認テーブル!FF30</f>
        <v>×</v>
      </c>
      <c r="FG28" s="122" t="str">
        <f ca="1">空き状況確認テーブル!FG30</f>
        <v>×</v>
      </c>
      <c r="FH28" s="216" t="str">
        <f ca="1">IF(COUNTIF(空き状況確認テーブル!FH30:FJ30,"×")&lt;&gt;0,"×",IF(COUNTIF(空き状況確認テーブル!FH30:FJ30,"△")&lt;&gt;0,"△",IF(COUNTIF(空き状況確認テーブル!FH30:FJ30,"△")&lt;&gt;0,"△","〇")))</f>
        <v>×</v>
      </c>
      <c r="FI28" s="217"/>
      <c r="FJ28" s="218"/>
      <c r="FK28" s="219" t="str">
        <f ca="1">IF(COUNTIF(空き状況確認テーブル!FK30:FN30,"×")&lt;&gt;0,"×",IF(COUNTIF(空き状況確認テーブル!FK30:FN30,"△")&lt;&gt;0,"△",IF(COUNTIF(空き状況確認テーブル!FK30:FN30,"△")&lt;&gt;0,"△","〇")))</f>
        <v>×</v>
      </c>
      <c r="FL28" s="219"/>
      <c r="FM28" s="219"/>
      <c r="FN28" s="219"/>
      <c r="FO28" s="219" t="str">
        <f ca="1">IF(COUNTIF(空き状況確認テーブル!FO30:FR30,"×")&lt;&gt;0,"×",IF(COUNTIF(空き状況確認テーブル!FO30:FR30,"△")&lt;&gt;0,"△",IF(COUNTIF(空き状況確認テーブル!FO30:FR30,"△")&lt;&gt;0,"△","〇")))</f>
        <v>×</v>
      </c>
      <c r="FP28" s="219"/>
      <c r="FQ28" s="219"/>
      <c r="FR28" s="219"/>
      <c r="FS28" s="219" t="str">
        <f ca="1">IF(COUNTIF(空き状況確認テーブル!FS30:FV30,"×")&lt;&gt;0,"×",IF(COUNTIF(空き状況確認テーブル!FS30:FV30,"△")&lt;&gt;0,"△",IF(COUNTIF(空き状況確認テーブル!FS30:FV30,"△")&lt;&gt;0,"△","〇")))</f>
        <v>×</v>
      </c>
      <c r="FT28" s="219"/>
      <c r="FU28" s="219"/>
      <c r="FV28" s="219"/>
      <c r="FW28" s="216" t="str">
        <f ca="1">IF(COUNTIF(空き状況確認テーブル!FW30:FY30,"×")&lt;&gt;0,"×",IF(COUNTIF(空き状況確認テーブル!FW30:FY30,"△")&lt;&gt;0,"△",IF(COUNTIF(空き状況確認テーブル!FW30:FY30,"△")&lt;&gt;0,"△","〇")))</f>
        <v>×</v>
      </c>
      <c r="FX28" s="217"/>
      <c r="FY28" s="220"/>
    </row>
    <row r="29" spans="1:181">
      <c r="A29" s="16"/>
      <c r="B29" s="173" t="s">
        <v>372</v>
      </c>
      <c r="C29" s="195"/>
      <c r="D29" s="11" t="s">
        <v>400</v>
      </c>
      <c r="E29" s="10" t="str">
        <f>INDEX(施設情報!$D$1:$D$1000,MATCH(D29,施設情報!$C$1:$C$1000,0))</f>
        <v>1</v>
      </c>
      <c r="F29" s="11"/>
      <c r="G29" s="8" t="str">
        <f t="shared" si="8"/>
        <v>022-46391</v>
      </c>
      <c r="H29" s="10" t="str">
        <f t="shared" si="9"/>
        <v>022-46392</v>
      </c>
      <c r="I29" s="10" t="str">
        <f t="shared" si="10"/>
        <v>022-46393</v>
      </c>
      <c r="J29" s="10" t="str">
        <f t="shared" si="11"/>
        <v>022-46394</v>
      </c>
      <c r="K29" s="10" t="str">
        <f t="shared" si="12"/>
        <v>022-46395</v>
      </c>
      <c r="L29" s="10" t="str">
        <f t="shared" si="13"/>
        <v>022-46396</v>
      </c>
      <c r="M29" s="10" t="str">
        <f t="shared" si="14"/>
        <v>022-46397</v>
      </c>
      <c r="N29" s="121" t="str">
        <f ca="1">空き状況確認テーブル!N31</f>
        <v>△</v>
      </c>
      <c r="O29" s="122" t="str">
        <f ca="1">空き状況確認テーブル!O31</f>
        <v>△</v>
      </c>
      <c r="P29" s="122" t="str">
        <f ca="1">空き状況確認テーブル!P31</f>
        <v>△</v>
      </c>
      <c r="Q29" s="122" t="str">
        <f ca="1">空き状況確認テーブル!Q31</f>
        <v>△</v>
      </c>
      <c r="R29" s="122" t="str">
        <f ca="1">空き状況確認テーブル!R31</f>
        <v>△</v>
      </c>
      <c r="S29" s="122" t="str">
        <f ca="1">空き状況確認テーブル!S31</f>
        <v>△</v>
      </c>
      <c r="T29" s="216" t="str">
        <f ca="1">IF(COUNTIF(空き状況確認テーブル!T31:V31,"×")&lt;&gt;0,"×",IF(COUNTIF(空き状況確認テーブル!T31:V31,"△")&lt;&gt;0,"△",IF(COUNTIF(空き状況確認テーブル!T31:V31,"△")&lt;&gt;0,"△","〇")))</f>
        <v>△</v>
      </c>
      <c r="U29" s="217"/>
      <c r="V29" s="218"/>
      <c r="W29" s="219" t="str">
        <f ca="1">IF(COUNTIF(空き状況確認テーブル!W31:Z31,"×")&lt;&gt;0,"×",IF(COUNTIF(空き状況確認テーブル!W31:Z31,"△")&lt;&gt;0,"△",IF(COUNTIF(空き状況確認テーブル!W31:Z31,"△")&lt;&gt;0,"△","〇")))</f>
        <v>〇</v>
      </c>
      <c r="X29" s="219"/>
      <c r="Y29" s="219"/>
      <c r="Z29" s="219"/>
      <c r="AA29" s="219" t="str">
        <f ca="1">IF(COUNTIF(空き状況確認テーブル!AA31:AD31,"×")&lt;&gt;0,"×",IF(COUNTIF(空き状況確認テーブル!AA31:AD31,"△")&lt;&gt;0,"△",IF(COUNTIF(空き状況確認テーブル!AA31:AD31,"△")&lt;&gt;0,"△","〇")))</f>
        <v>〇</v>
      </c>
      <c r="AB29" s="219"/>
      <c r="AC29" s="219"/>
      <c r="AD29" s="219"/>
      <c r="AE29" s="219" t="str">
        <f ca="1">IF(COUNTIF(空き状況確認テーブル!AE31:AH31,"×")&lt;&gt;0,"×",IF(COUNTIF(空き状況確認テーブル!AE31:AH31,"△")&lt;&gt;0,"△",IF(COUNTIF(空き状況確認テーブル!AE31:AH31,"△")&lt;&gt;0,"△","〇")))</f>
        <v>△</v>
      </c>
      <c r="AF29" s="219"/>
      <c r="AG29" s="219"/>
      <c r="AH29" s="219"/>
      <c r="AI29" s="216" t="str">
        <f ca="1">IF(COUNTIF(空き状況確認テーブル!AI31:AK31,"×")&lt;&gt;0,"×",IF(COUNTIF(空き状況確認テーブル!AI31:AK31,"△")&lt;&gt;0,"△",IF(COUNTIF(空き状況確認テーブル!AI31:AK31,"△")&lt;&gt;0,"△","〇")))</f>
        <v>△</v>
      </c>
      <c r="AJ29" s="217"/>
      <c r="AK29" s="220"/>
      <c r="AL29" s="121" t="str">
        <f ca="1">空き状況確認テーブル!AL31</f>
        <v>△</v>
      </c>
      <c r="AM29" s="122" t="str">
        <f ca="1">空き状況確認テーブル!AM31</f>
        <v>△</v>
      </c>
      <c r="AN29" s="122" t="str">
        <f ca="1">空き状況確認テーブル!AN31</f>
        <v>△</v>
      </c>
      <c r="AO29" s="122" t="str">
        <f ca="1">空き状況確認テーブル!AO31</f>
        <v>△</v>
      </c>
      <c r="AP29" s="122" t="str">
        <f ca="1">空き状況確認テーブル!AP31</f>
        <v>△</v>
      </c>
      <c r="AQ29" s="122" t="str">
        <f ca="1">空き状況確認テーブル!AQ31</f>
        <v>△</v>
      </c>
      <c r="AR29" s="216" t="str">
        <f ca="1">IF(COUNTIF(空き状況確認テーブル!AR31:AT31,"×")&lt;&gt;0,"×",IF(COUNTIF(空き状況確認テーブル!AR31:AT31,"△")&lt;&gt;0,"△",IF(COUNTIF(空き状況確認テーブル!AR31:AT31,"△")&lt;&gt;0,"△","〇")))</f>
        <v>△</v>
      </c>
      <c r="AS29" s="217"/>
      <c r="AT29" s="218"/>
      <c r="AU29" s="219" t="str">
        <f ca="1">IF(COUNTIF(空き状況確認テーブル!AU31:AX31,"×")&lt;&gt;0,"×",IF(COUNTIF(空き状況確認テーブル!AU31:AX31,"△")&lt;&gt;0,"△",IF(COUNTIF(空き状況確認テーブル!AU31:AX31,"△")&lt;&gt;0,"△","〇")))</f>
        <v>〇</v>
      </c>
      <c r="AV29" s="219"/>
      <c r="AW29" s="219"/>
      <c r="AX29" s="219"/>
      <c r="AY29" s="219" t="str">
        <f ca="1">IF(COUNTIF(空き状況確認テーブル!AY31:BB31,"×")&lt;&gt;0,"×",IF(COUNTIF(空き状況確認テーブル!AY31:BB31,"△")&lt;&gt;0,"△",IF(COUNTIF(空き状況確認テーブル!AY31:BB31,"△")&lt;&gt;0,"△","〇")))</f>
        <v>〇</v>
      </c>
      <c r="AZ29" s="219"/>
      <c r="BA29" s="219"/>
      <c r="BB29" s="219"/>
      <c r="BC29" s="219" t="str">
        <f ca="1">IF(COUNTIF(空き状況確認テーブル!BC31:BF31,"×")&lt;&gt;0,"×",IF(COUNTIF(空き状況確認テーブル!BC31:BF31,"△")&lt;&gt;0,"△",IF(COUNTIF(空き状況確認テーブル!BC31:BF31,"△")&lt;&gt;0,"△","〇")))</f>
        <v>△</v>
      </c>
      <c r="BD29" s="219"/>
      <c r="BE29" s="219"/>
      <c r="BF29" s="219"/>
      <c r="BG29" s="216" t="str">
        <f ca="1">IF(COUNTIF(空き状況確認テーブル!BG31:BI31,"×")&lt;&gt;0,"×",IF(COUNTIF(空き状況確認テーブル!BG31:BI31,"△")&lt;&gt;0,"△",IF(COUNTIF(空き状況確認テーブル!BG31:BI31,"△")&lt;&gt;0,"△","〇")))</f>
        <v>△</v>
      </c>
      <c r="BH29" s="217"/>
      <c r="BI29" s="220"/>
      <c r="BJ29" s="121" t="str">
        <f ca="1">空き状況確認テーブル!BJ31</f>
        <v>△</v>
      </c>
      <c r="BK29" s="122" t="str">
        <f ca="1">空き状況確認テーブル!BK31</f>
        <v>△</v>
      </c>
      <c r="BL29" s="122" t="str">
        <f ca="1">空き状況確認テーブル!BL31</f>
        <v>△</v>
      </c>
      <c r="BM29" s="122" t="str">
        <f ca="1">空き状況確認テーブル!BM31</f>
        <v>△</v>
      </c>
      <c r="BN29" s="122" t="str">
        <f ca="1">空き状況確認テーブル!BN31</f>
        <v>△</v>
      </c>
      <c r="BO29" s="122" t="str">
        <f ca="1">空き状況確認テーブル!BO31</f>
        <v>△</v>
      </c>
      <c r="BP29" s="216" t="str">
        <f ca="1">IF(COUNTIF(空き状況確認テーブル!BP31:BR31,"×")&lt;&gt;0,"×",IF(COUNTIF(空き状況確認テーブル!BP31:BR31,"△")&lt;&gt;0,"△",IF(COUNTIF(空き状況確認テーブル!BP31:BR31,"△")&lt;&gt;0,"△","〇")))</f>
        <v>△</v>
      </c>
      <c r="BQ29" s="217"/>
      <c r="BR29" s="218"/>
      <c r="BS29" s="219" t="str">
        <f ca="1">IF(COUNTIF(空き状況確認テーブル!BS31:BV31,"×")&lt;&gt;0,"×",IF(COUNTIF(空き状況確認テーブル!BS31:BV31,"△")&lt;&gt;0,"△",IF(COUNTIF(空き状況確認テーブル!BS31:BV31,"△")&lt;&gt;0,"△","〇")))</f>
        <v>〇</v>
      </c>
      <c r="BT29" s="219"/>
      <c r="BU29" s="219"/>
      <c r="BV29" s="219"/>
      <c r="BW29" s="219" t="str">
        <f ca="1">IF(COUNTIF(空き状況確認テーブル!BW31:BZ31,"×")&lt;&gt;0,"×",IF(COUNTIF(空き状況確認テーブル!BW31:BZ31,"△")&lt;&gt;0,"△",IF(COUNTIF(空き状況確認テーブル!BW31:BZ31,"△")&lt;&gt;0,"△","〇")))</f>
        <v>〇</v>
      </c>
      <c r="BX29" s="219"/>
      <c r="BY29" s="219"/>
      <c r="BZ29" s="219"/>
      <c r="CA29" s="219" t="str">
        <f ca="1">IF(COUNTIF(空き状況確認テーブル!CA31:CD31,"×")&lt;&gt;0,"×",IF(COUNTIF(空き状況確認テーブル!CA31:CD31,"△")&lt;&gt;0,"△",IF(COUNTIF(空き状況確認テーブル!CA31:CD31,"△")&lt;&gt;0,"△","〇")))</f>
        <v>△</v>
      </c>
      <c r="CB29" s="219"/>
      <c r="CC29" s="219"/>
      <c r="CD29" s="219"/>
      <c r="CE29" s="216" t="str">
        <f ca="1">IF(COUNTIF(空き状況確認テーブル!CE31:CG31,"×")&lt;&gt;0,"×",IF(COUNTIF(空き状況確認テーブル!CE31:CG31,"△")&lt;&gt;0,"△",IF(COUNTIF(空き状況確認テーブル!CE31:CG31,"△")&lt;&gt;0,"△","〇")))</f>
        <v>△</v>
      </c>
      <c r="CF29" s="217"/>
      <c r="CG29" s="220"/>
      <c r="CH29" s="187" t="str">
        <f ca="1">空き状況確認テーブル!CH31</f>
        <v>△</v>
      </c>
      <c r="CI29" s="122" t="str">
        <f ca="1">空き状況確認テーブル!CI31</f>
        <v>△</v>
      </c>
      <c r="CJ29" s="122" t="str">
        <f ca="1">空き状況確認テーブル!CJ31</f>
        <v>△</v>
      </c>
      <c r="CK29" s="122" t="str">
        <f ca="1">空き状況確認テーブル!CK31</f>
        <v>△</v>
      </c>
      <c r="CL29" s="122" t="str">
        <f ca="1">空き状況確認テーブル!CL31</f>
        <v>△</v>
      </c>
      <c r="CM29" s="122" t="str">
        <f ca="1">空き状況確認テーブル!CM31</f>
        <v>△</v>
      </c>
      <c r="CN29" s="216" t="str">
        <f ca="1">IF(COUNTIF(空き状況確認テーブル!CN31:CP31,"×")&lt;&gt;0,"×",IF(COUNTIF(空き状況確認テーブル!CN31:CP31,"△")&lt;&gt;0,"△",IF(COUNTIF(空き状況確認テーブル!CN31:CP31,"△")&lt;&gt;0,"△","〇")))</f>
        <v>△</v>
      </c>
      <c r="CO29" s="217"/>
      <c r="CP29" s="218"/>
      <c r="CQ29" s="219" t="str">
        <f ca="1">IF(COUNTIF(空き状況確認テーブル!CQ31:CT31,"×")&lt;&gt;0,"×",IF(COUNTIF(空き状況確認テーブル!CQ31:CT31,"△")&lt;&gt;0,"△",IF(COUNTIF(空き状況確認テーブル!CQ31:CT31,"△")&lt;&gt;0,"△","〇")))</f>
        <v>〇</v>
      </c>
      <c r="CR29" s="219"/>
      <c r="CS29" s="219"/>
      <c r="CT29" s="219"/>
      <c r="CU29" s="219" t="str">
        <f ca="1">IF(COUNTIF(空き状況確認テーブル!CU31:CX31,"×")&lt;&gt;0,"×",IF(COUNTIF(空き状況確認テーブル!CU31:CX31,"△")&lt;&gt;0,"△",IF(COUNTIF(空き状況確認テーブル!CU31:CX31,"△")&lt;&gt;0,"△","〇")))</f>
        <v>〇</v>
      </c>
      <c r="CV29" s="219"/>
      <c r="CW29" s="219"/>
      <c r="CX29" s="219"/>
      <c r="CY29" s="219" t="str">
        <f ca="1">IF(COUNTIF(空き状況確認テーブル!CY31:DB31,"×")&lt;&gt;0,"×",IF(COUNTIF(空き状況確認テーブル!CY31:DB31,"△")&lt;&gt;0,"△",IF(COUNTIF(空き状況確認テーブル!CY31:DB31,"△")&lt;&gt;0,"△","〇")))</f>
        <v>△</v>
      </c>
      <c r="CZ29" s="219"/>
      <c r="DA29" s="219"/>
      <c r="DB29" s="219"/>
      <c r="DC29" s="216" t="str">
        <f ca="1">IF(COUNTIF(空き状況確認テーブル!DC31:DE31,"×")&lt;&gt;0,"×",IF(COUNTIF(空き状況確認テーブル!DC31:DE31,"△")&lt;&gt;0,"△",IF(COUNTIF(空き状況確認テーブル!DC31:DE31,"△")&lt;&gt;0,"△","〇")))</f>
        <v>△</v>
      </c>
      <c r="DD29" s="217"/>
      <c r="DE29" s="220"/>
      <c r="DF29" s="121" t="str">
        <f ca="1">空き状況確認テーブル!DF31</f>
        <v>△</v>
      </c>
      <c r="DG29" s="122" t="str">
        <f ca="1">空き状況確認テーブル!DG31</f>
        <v>△</v>
      </c>
      <c r="DH29" s="122" t="str">
        <f ca="1">空き状況確認テーブル!DH31</f>
        <v>△</v>
      </c>
      <c r="DI29" s="122" t="str">
        <f ca="1">空き状況確認テーブル!DI31</f>
        <v>△</v>
      </c>
      <c r="DJ29" s="122" t="str">
        <f ca="1">空き状況確認テーブル!DJ31</f>
        <v>△</v>
      </c>
      <c r="DK29" s="122" t="str">
        <f ca="1">空き状況確認テーブル!DK31</f>
        <v>△</v>
      </c>
      <c r="DL29" s="216" t="str">
        <f ca="1">IF(COUNTIF(空き状況確認テーブル!DL31:DN31,"×")&lt;&gt;0,"×",IF(COUNTIF(空き状況確認テーブル!DL31:DN31,"△")&lt;&gt;0,"△",IF(COUNTIF(空き状況確認テーブル!DL31:DN31,"△")&lt;&gt;0,"△","〇")))</f>
        <v>△</v>
      </c>
      <c r="DM29" s="217"/>
      <c r="DN29" s="218"/>
      <c r="DO29" s="219" t="str">
        <f ca="1">IF(COUNTIF(空き状況確認テーブル!DO31:DR31,"×")&lt;&gt;0,"×",IF(COUNTIF(空き状況確認テーブル!DO31:DR31,"△")&lt;&gt;0,"△",IF(COUNTIF(空き状況確認テーブル!DO31:DR31,"△")&lt;&gt;0,"△","〇")))</f>
        <v>〇</v>
      </c>
      <c r="DP29" s="219"/>
      <c r="DQ29" s="219"/>
      <c r="DR29" s="219"/>
      <c r="DS29" s="219" t="str">
        <f ca="1">IF(COUNTIF(空き状況確認テーブル!DS31:DV31,"×")&lt;&gt;0,"×",IF(COUNTIF(空き状況確認テーブル!DS31:DV31,"△")&lt;&gt;0,"△",IF(COUNTIF(空き状況確認テーブル!DS31:DV31,"△")&lt;&gt;0,"△","〇")))</f>
        <v>〇</v>
      </c>
      <c r="DT29" s="219"/>
      <c r="DU29" s="219"/>
      <c r="DV29" s="219"/>
      <c r="DW29" s="219" t="str">
        <f ca="1">IF(COUNTIF(空き状況確認テーブル!DW31:DZ31,"×")&lt;&gt;0,"×",IF(COUNTIF(空き状況確認テーブル!DW31:DZ31,"△")&lt;&gt;0,"△",IF(COUNTIF(空き状況確認テーブル!DW31:DZ31,"△")&lt;&gt;0,"△","〇")))</f>
        <v>△</v>
      </c>
      <c r="DX29" s="219"/>
      <c r="DY29" s="219"/>
      <c r="DZ29" s="219"/>
      <c r="EA29" s="216" t="str">
        <f ca="1">IF(COUNTIF(空き状況確認テーブル!EA31:EC31,"×")&lt;&gt;0,"×",IF(COUNTIF(空き状況確認テーブル!EA31:EC31,"△")&lt;&gt;0,"△",IF(COUNTIF(空き状況確認テーブル!EA31:EC31,"△")&lt;&gt;0,"△","〇")))</f>
        <v>△</v>
      </c>
      <c r="EB29" s="217"/>
      <c r="EC29" s="220"/>
      <c r="ED29" s="121" t="str">
        <f ca="1">空き状況確認テーブル!ED31</f>
        <v>×</v>
      </c>
      <c r="EE29" s="122" t="str">
        <f ca="1">空き状況確認テーブル!EE31</f>
        <v>×</v>
      </c>
      <c r="EF29" s="122" t="str">
        <f ca="1">空き状況確認テーブル!EF31</f>
        <v>×</v>
      </c>
      <c r="EG29" s="122" t="str">
        <f ca="1">空き状況確認テーブル!EG31</f>
        <v>×</v>
      </c>
      <c r="EH29" s="122" t="str">
        <f ca="1">空き状況確認テーブル!EH31</f>
        <v>×</v>
      </c>
      <c r="EI29" s="122" t="str">
        <f ca="1">空き状況確認テーブル!EI31</f>
        <v>×</v>
      </c>
      <c r="EJ29" s="216" t="str">
        <f ca="1">IF(COUNTIF(空き状況確認テーブル!EJ31:EL31,"×")&lt;&gt;0,"×",IF(COUNTIF(空き状況確認テーブル!EJ31:EL31,"△")&lt;&gt;0,"△",IF(COUNTIF(空き状況確認テーブル!EJ31:EL31,"△")&lt;&gt;0,"△","〇")))</f>
        <v>×</v>
      </c>
      <c r="EK29" s="217"/>
      <c r="EL29" s="218"/>
      <c r="EM29" s="219" t="str">
        <f ca="1">IF(COUNTIF(空き状況確認テーブル!EM31:EP31,"×")&lt;&gt;0,"×",IF(COUNTIF(空き状況確認テーブル!EM31:EP31,"△")&lt;&gt;0,"△",IF(COUNTIF(空き状況確認テーブル!EM31:EP31,"△")&lt;&gt;0,"△","〇")))</f>
        <v>×</v>
      </c>
      <c r="EN29" s="219"/>
      <c r="EO29" s="219"/>
      <c r="EP29" s="219"/>
      <c r="EQ29" s="219" t="str">
        <f ca="1">IF(COUNTIF(空き状況確認テーブル!EQ31:ET31,"×")&lt;&gt;0,"×",IF(COUNTIF(空き状況確認テーブル!EQ31:ET31,"△")&lt;&gt;0,"△",IF(COUNTIF(空き状況確認テーブル!EQ31:ET31,"△")&lt;&gt;0,"△","〇")))</f>
        <v>×</v>
      </c>
      <c r="ER29" s="219"/>
      <c r="ES29" s="219"/>
      <c r="ET29" s="219"/>
      <c r="EU29" s="219" t="str">
        <f ca="1">IF(COUNTIF(空き状況確認テーブル!EU31:EX31,"×")&lt;&gt;0,"×",IF(COUNTIF(空き状況確認テーブル!EU31:EX31,"△")&lt;&gt;0,"△",IF(COUNTIF(空き状況確認テーブル!EU31:EX31,"△")&lt;&gt;0,"△","〇")))</f>
        <v>×</v>
      </c>
      <c r="EV29" s="219"/>
      <c r="EW29" s="219"/>
      <c r="EX29" s="219"/>
      <c r="EY29" s="216" t="str">
        <f ca="1">IF(COUNTIF(空き状況確認テーブル!EY31:FA31,"×")&lt;&gt;0,"×",IF(COUNTIF(空き状況確認テーブル!EY31:FA31,"△")&lt;&gt;0,"△",IF(COUNTIF(空き状況確認テーブル!EY31:FA31,"△")&lt;&gt;0,"△","〇")))</f>
        <v>×</v>
      </c>
      <c r="EZ29" s="217"/>
      <c r="FA29" s="220"/>
      <c r="FB29" s="121" t="str">
        <f ca="1">空き状況確認テーブル!FB31</f>
        <v>×</v>
      </c>
      <c r="FC29" s="122" t="str">
        <f ca="1">空き状況確認テーブル!FC31</f>
        <v>×</v>
      </c>
      <c r="FD29" s="122" t="str">
        <f ca="1">空き状況確認テーブル!FD31</f>
        <v>×</v>
      </c>
      <c r="FE29" s="122" t="str">
        <f ca="1">空き状況確認テーブル!FE31</f>
        <v>×</v>
      </c>
      <c r="FF29" s="122" t="str">
        <f ca="1">空き状況確認テーブル!FF31</f>
        <v>×</v>
      </c>
      <c r="FG29" s="122" t="str">
        <f ca="1">空き状況確認テーブル!FG31</f>
        <v>×</v>
      </c>
      <c r="FH29" s="216" t="str">
        <f ca="1">IF(COUNTIF(空き状況確認テーブル!FH31:FJ31,"×")&lt;&gt;0,"×",IF(COUNTIF(空き状況確認テーブル!FH31:FJ31,"△")&lt;&gt;0,"△",IF(COUNTIF(空き状況確認テーブル!FH31:FJ31,"△")&lt;&gt;0,"△","〇")))</f>
        <v>×</v>
      </c>
      <c r="FI29" s="217"/>
      <c r="FJ29" s="218"/>
      <c r="FK29" s="219" t="str">
        <f ca="1">IF(COUNTIF(空き状況確認テーブル!FK31:FN31,"×")&lt;&gt;0,"×",IF(COUNTIF(空き状況確認テーブル!FK31:FN31,"△")&lt;&gt;0,"△",IF(COUNTIF(空き状況確認テーブル!FK31:FN31,"△")&lt;&gt;0,"△","〇")))</f>
        <v>×</v>
      </c>
      <c r="FL29" s="219"/>
      <c r="FM29" s="219"/>
      <c r="FN29" s="219"/>
      <c r="FO29" s="219" t="str">
        <f ca="1">IF(COUNTIF(空き状況確認テーブル!FO31:FR31,"×")&lt;&gt;0,"×",IF(COUNTIF(空き状況確認テーブル!FO31:FR31,"△")&lt;&gt;0,"△",IF(COUNTIF(空き状況確認テーブル!FO31:FR31,"△")&lt;&gt;0,"△","〇")))</f>
        <v>×</v>
      </c>
      <c r="FP29" s="219"/>
      <c r="FQ29" s="219"/>
      <c r="FR29" s="219"/>
      <c r="FS29" s="219" t="str">
        <f ca="1">IF(COUNTIF(空き状況確認テーブル!FS31:FV31,"×")&lt;&gt;0,"×",IF(COUNTIF(空き状況確認テーブル!FS31:FV31,"△")&lt;&gt;0,"△",IF(COUNTIF(空き状況確認テーブル!FS31:FV31,"△")&lt;&gt;0,"△","〇")))</f>
        <v>×</v>
      </c>
      <c r="FT29" s="219"/>
      <c r="FU29" s="219"/>
      <c r="FV29" s="219"/>
      <c r="FW29" s="216" t="str">
        <f ca="1">IF(COUNTIF(空き状況確認テーブル!FW31:FY31,"×")&lt;&gt;0,"×",IF(COUNTIF(空き状況確認テーブル!FW31:FY31,"△")&lt;&gt;0,"△",IF(COUNTIF(空き状況確認テーブル!FW31:FY31,"△")&lt;&gt;0,"△","〇")))</f>
        <v>×</v>
      </c>
      <c r="FX29" s="217"/>
      <c r="FY29" s="220"/>
    </row>
    <row r="30" spans="1:181">
      <c r="A30" s="16"/>
      <c r="B30" s="173" t="s">
        <v>373</v>
      </c>
      <c r="C30" s="195"/>
      <c r="D30" s="11" t="s">
        <v>401</v>
      </c>
      <c r="E30" s="10" t="str">
        <f>INDEX(施設情報!$D$1:$D$1000,MATCH(D30,施設情報!$C$1:$C$1000,0))</f>
        <v>1</v>
      </c>
      <c r="F30" s="11"/>
      <c r="G30" s="8" t="str">
        <f t="shared" si="8"/>
        <v>023-46391</v>
      </c>
      <c r="H30" s="10" t="str">
        <f t="shared" si="9"/>
        <v>023-46392</v>
      </c>
      <c r="I30" s="10" t="str">
        <f t="shared" si="10"/>
        <v>023-46393</v>
      </c>
      <c r="J30" s="10" t="str">
        <f t="shared" si="11"/>
        <v>023-46394</v>
      </c>
      <c r="K30" s="10" t="str">
        <f t="shared" si="12"/>
        <v>023-46395</v>
      </c>
      <c r="L30" s="10" t="str">
        <f t="shared" si="13"/>
        <v>023-46396</v>
      </c>
      <c r="M30" s="10" t="str">
        <f t="shared" si="14"/>
        <v>023-46397</v>
      </c>
      <c r="N30" s="121" t="str">
        <f ca="1">空き状況確認テーブル!N32</f>
        <v>△</v>
      </c>
      <c r="O30" s="122" t="str">
        <f ca="1">空き状況確認テーブル!O32</f>
        <v>△</v>
      </c>
      <c r="P30" s="122" t="str">
        <f ca="1">空き状況確認テーブル!P32</f>
        <v>△</v>
      </c>
      <c r="Q30" s="122" t="str">
        <f ca="1">空き状況確認テーブル!Q32</f>
        <v>△</v>
      </c>
      <c r="R30" s="122" t="str">
        <f ca="1">空き状況確認テーブル!R32</f>
        <v>△</v>
      </c>
      <c r="S30" s="122" t="str">
        <f ca="1">空き状況確認テーブル!S32</f>
        <v>△</v>
      </c>
      <c r="T30" s="216" t="str">
        <f ca="1">IF(COUNTIF(空き状況確認テーブル!T32:V32,"×")&lt;&gt;0,"×",IF(COUNTIF(空き状況確認テーブル!T32:V32,"△")&lt;&gt;0,"△",IF(COUNTIF(空き状況確認テーブル!T32:V32,"△")&lt;&gt;0,"△","〇")))</f>
        <v>△</v>
      </c>
      <c r="U30" s="217"/>
      <c r="V30" s="218"/>
      <c r="W30" s="219" t="str">
        <f ca="1">IF(COUNTIF(空き状況確認テーブル!W32:Z32,"×")&lt;&gt;0,"×",IF(COUNTIF(空き状況確認テーブル!W32:Z32,"△")&lt;&gt;0,"△",IF(COUNTIF(空き状況確認テーブル!W32:Z32,"△")&lt;&gt;0,"△","〇")))</f>
        <v>〇</v>
      </c>
      <c r="X30" s="219"/>
      <c r="Y30" s="219"/>
      <c r="Z30" s="219"/>
      <c r="AA30" s="219" t="str">
        <f ca="1">IF(COUNTIF(空き状況確認テーブル!AA32:AD32,"×")&lt;&gt;0,"×",IF(COUNTIF(空き状況確認テーブル!AA32:AD32,"△")&lt;&gt;0,"△",IF(COUNTIF(空き状況確認テーブル!AA32:AD32,"△")&lt;&gt;0,"△","〇")))</f>
        <v>〇</v>
      </c>
      <c r="AB30" s="219"/>
      <c r="AC30" s="219"/>
      <c r="AD30" s="219"/>
      <c r="AE30" s="219" t="str">
        <f ca="1">IF(COUNTIF(空き状況確認テーブル!AE32:AH32,"×")&lt;&gt;0,"×",IF(COUNTIF(空き状況確認テーブル!AE32:AH32,"△")&lt;&gt;0,"△",IF(COUNTIF(空き状況確認テーブル!AE32:AH32,"△")&lt;&gt;0,"△","〇")))</f>
        <v>△</v>
      </c>
      <c r="AF30" s="219"/>
      <c r="AG30" s="219"/>
      <c r="AH30" s="219"/>
      <c r="AI30" s="216" t="str">
        <f ca="1">IF(COUNTIF(空き状況確認テーブル!AI32:AK32,"×")&lt;&gt;0,"×",IF(COUNTIF(空き状況確認テーブル!AI32:AK32,"△")&lt;&gt;0,"△",IF(COUNTIF(空き状況確認テーブル!AI32:AK32,"△")&lt;&gt;0,"△","〇")))</f>
        <v>△</v>
      </c>
      <c r="AJ30" s="217"/>
      <c r="AK30" s="220"/>
      <c r="AL30" s="121" t="str">
        <f ca="1">空き状況確認テーブル!AL32</f>
        <v>△</v>
      </c>
      <c r="AM30" s="122" t="str">
        <f ca="1">空き状況確認テーブル!AM32</f>
        <v>△</v>
      </c>
      <c r="AN30" s="122" t="str">
        <f ca="1">空き状況確認テーブル!AN32</f>
        <v>△</v>
      </c>
      <c r="AO30" s="122" t="str">
        <f ca="1">空き状況確認テーブル!AO32</f>
        <v>△</v>
      </c>
      <c r="AP30" s="122" t="str">
        <f ca="1">空き状況確認テーブル!AP32</f>
        <v>△</v>
      </c>
      <c r="AQ30" s="122" t="str">
        <f ca="1">空き状況確認テーブル!AQ32</f>
        <v>△</v>
      </c>
      <c r="AR30" s="216" t="str">
        <f ca="1">IF(COUNTIF(空き状況確認テーブル!AR32:AT32,"×")&lt;&gt;0,"×",IF(COUNTIF(空き状況確認テーブル!AR32:AT32,"△")&lt;&gt;0,"△",IF(COUNTIF(空き状況確認テーブル!AR32:AT32,"△")&lt;&gt;0,"△","〇")))</f>
        <v>△</v>
      </c>
      <c r="AS30" s="217"/>
      <c r="AT30" s="218"/>
      <c r="AU30" s="219" t="str">
        <f ca="1">IF(COUNTIF(空き状況確認テーブル!AU32:AX32,"×")&lt;&gt;0,"×",IF(COUNTIF(空き状況確認テーブル!AU32:AX32,"△")&lt;&gt;0,"△",IF(COUNTIF(空き状況確認テーブル!AU32:AX32,"△")&lt;&gt;0,"△","〇")))</f>
        <v>〇</v>
      </c>
      <c r="AV30" s="219"/>
      <c r="AW30" s="219"/>
      <c r="AX30" s="219"/>
      <c r="AY30" s="219" t="str">
        <f ca="1">IF(COUNTIF(空き状況確認テーブル!AY32:BB32,"×")&lt;&gt;0,"×",IF(COUNTIF(空き状況確認テーブル!AY32:BB32,"△")&lt;&gt;0,"△",IF(COUNTIF(空き状況確認テーブル!AY32:BB32,"△")&lt;&gt;0,"△","〇")))</f>
        <v>〇</v>
      </c>
      <c r="AZ30" s="219"/>
      <c r="BA30" s="219"/>
      <c r="BB30" s="219"/>
      <c r="BC30" s="219" t="str">
        <f ca="1">IF(COUNTIF(空き状況確認テーブル!BC32:BF32,"×")&lt;&gt;0,"×",IF(COUNTIF(空き状況確認テーブル!BC32:BF32,"△")&lt;&gt;0,"△",IF(COUNTIF(空き状況確認テーブル!BC32:BF32,"△")&lt;&gt;0,"△","〇")))</f>
        <v>△</v>
      </c>
      <c r="BD30" s="219"/>
      <c r="BE30" s="219"/>
      <c r="BF30" s="219"/>
      <c r="BG30" s="216" t="str">
        <f ca="1">IF(COUNTIF(空き状況確認テーブル!BG32:BI32,"×")&lt;&gt;0,"×",IF(COUNTIF(空き状況確認テーブル!BG32:BI32,"△")&lt;&gt;0,"△",IF(COUNTIF(空き状況確認テーブル!BG32:BI32,"△")&lt;&gt;0,"△","〇")))</f>
        <v>△</v>
      </c>
      <c r="BH30" s="217"/>
      <c r="BI30" s="220"/>
      <c r="BJ30" s="121" t="str">
        <f ca="1">空き状況確認テーブル!BJ32</f>
        <v>△</v>
      </c>
      <c r="BK30" s="122" t="str">
        <f ca="1">空き状況確認テーブル!BK32</f>
        <v>△</v>
      </c>
      <c r="BL30" s="122" t="str">
        <f ca="1">空き状況確認テーブル!BL32</f>
        <v>△</v>
      </c>
      <c r="BM30" s="122" t="str">
        <f ca="1">空き状況確認テーブル!BM32</f>
        <v>△</v>
      </c>
      <c r="BN30" s="122" t="str">
        <f ca="1">空き状況確認テーブル!BN32</f>
        <v>△</v>
      </c>
      <c r="BO30" s="122" t="str">
        <f ca="1">空き状況確認テーブル!BO32</f>
        <v>△</v>
      </c>
      <c r="BP30" s="216" t="str">
        <f ca="1">IF(COUNTIF(空き状況確認テーブル!BP32:BR32,"×")&lt;&gt;0,"×",IF(COUNTIF(空き状況確認テーブル!BP32:BR32,"△")&lt;&gt;0,"△",IF(COUNTIF(空き状況確認テーブル!BP32:BR32,"△")&lt;&gt;0,"△","〇")))</f>
        <v>△</v>
      </c>
      <c r="BQ30" s="217"/>
      <c r="BR30" s="218"/>
      <c r="BS30" s="219" t="str">
        <f ca="1">IF(COUNTIF(空き状況確認テーブル!BS32:BV32,"×")&lt;&gt;0,"×",IF(COUNTIF(空き状況確認テーブル!BS32:BV32,"△")&lt;&gt;0,"△",IF(COUNTIF(空き状況確認テーブル!BS32:BV32,"△")&lt;&gt;0,"△","〇")))</f>
        <v>〇</v>
      </c>
      <c r="BT30" s="219"/>
      <c r="BU30" s="219"/>
      <c r="BV30" s="219"/>
      <c r="BW30" s="219" t="str">
        <f ca="1">IF(COUNTIF(空き状況確認テーブル!BW32:BZ32,"×")&lt;&gt;0,"×",IF(COUNTIF(空き状況確認テーブル!BW32:BZ32,"△")&lt;&gt;0,"△",IF(COUNTIF(空き状況確認テーブル!BW32:BZ32,"△")&lt;&gt;0,"△","〇")))</f>
        <v>〇</v>
      </c>
      <c r="BX30" s="219"/>
      <c r="BY30" s="219"/>
      <c r="BZ30" s="219"/>
      <c r="CA30" s="219" t="str">
        <f ca="1">IF(COUNTIF(空き状況確認テーブル!CA32:CD32,"×")&lt;&gt;0,"×",IF(COUNTIF(空き状況確認テーブル!CA32:CD32,"△")&lt;&gt;0,"△",IF(COUNTIF(空き状況確認テーブル!CA32:CD32,"△")&lt;&gt;0,"△","〇")))</f>
        <v>△</v>
      </c>
      <c r="CB30" s="219"/>
      <c r="CC30" s="219"/>
      <c r="CD30" s="219"/>
      <c r="CE30" s="216" t="str">
        <f ca="1">IF(COUNTIF(空き状況確認テーブル!CE32:CG32,"×")&lt;&gt;0,"×",IF(COUNTIF(空き状況確認テーブル!CE32:CG32,"△")&lt;&gt;0,"△",IF(COUNTIF(空き状況確認テーブル!CE32:CG32,"△")&lt;&gt;0,"△","〇")))</f>
        <v>△</v>
      </c>
      <c r="CF30" s="217"/>
      <c r="CG30" s="220"/>
      <c r="CH30" s="187" t="str">
        <f ca="1">空き状況確認テーブル!CH32</f>
        <v>△</v>
      </c>
      <c r="CI30" s="122" t="str">
        <f ca="1">空き状況確認テーブル!CI32</f>
        <v>△</v>
      </c>
      <c r="CJ30" s="122" t="str">
        <f ca="1">空き状況確認テーブル!CJ32</f>
        <v>△</v>
      </c>
      <c r="CK30" s="122" t="str">
        <f ca="1">空き状況確認テーブル!CK32</f>
        <v>△</v>
      </c>
      <c r="CL30" s="122" t="str">
        <f ca="1">空き状況確認テーブル!CL32</f>
        <v>△</v>
      </c>
      <c r="CM30" s="122" t="str">
        <f ca="1">空き状況確認テーブル!CM32</f>
        <v>△</v>
      </c>
      <c r="CN30" s="216" t="str">
        <f ca="1">IF(COUNTIF(空き状況確認テーブル!CN32:CP32,"×")&lt;&gt;0,"×",IF(COUNTIF(空き状況確認テーブル!CN32:CP32,"△")&lt;&gt;0,"△",IF(COUNTIF(空き状況確認テーブル!CN32:CP32,"△")&lt;&gt;0,"△","〇")))</f>
        <v>△</v>
      </c>
      <c r="CO30" s="217"/>
      <c r="CP30" s="218"/>
      <c r="CQ30" s="219" t="str">
        <f ca="1">IF(COUNTIF(空き状況確認テーブル!CQ32:CT32,"×")&lt;&gt;0,"×",IF(COUNTIF(空き状況確認テーブル!CQ32:CT32,"△")&lt;&gt;0,"△",IF(COUNTIF(空き状況確認テーブル!CQ32:CT32,"△")&lt;&gt;0,"△","〇")))</f>
        <v>〇</v>
      </c>
      <c r="CR30" s="219"/>
      <c r="CS30" s="219"/>
      <c r="CT30" s="219"/>
      <c r="CU30" s="219" t="str">
        <f ca="1">IF(COUNTIF(空き状況確認テーブル!CU32:CX32,"×")&lt;&gt;0,"×",IF(COUNTIF(空き状況確認テーブル!CU32:CX32,"△")&lt;&gt;0,"△",IF(COUNTIF(空き状況確認テーブル!CU32:CX32,"△")&lt;&gt;0,"△","〇")))</f>
        <v>〇</v>
      </c>
      <c r="CV30" s="219"/>
      <c r="CW30" s="219"/>
      <c r="CX30" s="219"/>
      <c r="CY30" s="219" t="str">
        <f ca="1">IF(COUNTIF(空き状況確認テーブル!CY32:DB32,"×")&lt;&gt;0,"×",IF(COUNTIF(空き状況確認テーブル!CY32:DB32,"△")&lt;&gt;0,"△",IF(COUNTIF(空き状況確認テーブル!CY32:DB32,"△")&lt;&gt;0,"△","〇")))</f>
        <v>△</v>
      </c>
      <c r="CZ30" s="219"/>
      <c r="DA30" s="219"/>
      <c r="DB30" s="219"/>
      <c r="DC30" s="216" t="str">
        <f ca="1">IF(COUNTIF(空き状況確認テーブル!DC32:DE32,"×")&lt;&gt;0,"×",IF(COUNTIF(空き状況確認テーブル!DC32:DE32,"△")&lt;&gt;0,"△",IF(COUNTIF(空き状況確認テーブル!DC32:DE32,"△")&lt;&gt;0,"△","〇")))</f>
        <v>△</v>
      </c>
      <c r="DD30" s="217"/>
      <c r="DE30" s="220"/>
      <c r="DF30" s="121" t="str">
        <f ca="1">空き状況確認テーブル!DF32</f>
        <v>△</v>
      </c>
      <c r="DG30" s="122" t="str">
        <f ca="1">空き状況確認テーブル!DG32</f>
        <v>△</v>
      </c>
      <c r="DH30" s="122" t="str">
        <f ca="1">空き状況確認テーブル!DH32</f>
        <v>△</v>
      </c>
      <c r="DI30" s="122" t="str">
        <f ca="1">空き状況確認テーブル!DI32</f>
        <v>△</v>
      </c>
      <c r="DJ30" s="122" t="str">
        <f ca="1">空き状況確認テーブル!DJ32</f>
        <v>△</v>
      </c>
      <c r="DK30" s="122" t="str">
        <f ca="1">空き状況確認テーブル!DK32</f>
        <v>△</v>
      </c>
      <c r="DL30" s="216" t="str">
        <f ca="1">IF(COUNTIF(空き状況確認テーブル!DL32:DN32,"×")&lt;&gt;0,"×",IF(COUNTIF(空き状況確認テーブル!DL32:DN32,"△")&lt;&gt;0,"△",IF(COUNTIF(空き状況確認テーブル!DL32:DN32,"△")&lt;&gt;0,"△","〇")))</f>
        <v>△</v>
      </c>
      <c r="DM30" s="217"/>
      <c r="DN30" s="218"/>
      <c r="DO30" s="219" t="str">
        <f ca="1">IF(COUNTIF(空き状況確認テーブル!DO32:DR32,"×")&lt;&gt;0,"×",IF(COUNTIF(空き状況確認テーブル!DO32:DR32,"△")&lt;&gt;0,"△",IF(COUNTIF(空き状況確認テーブル!DO32:DR32,"△")&lt;&gt;0,"△","〇")))</f>
        <v>〇</v>
      </c>
      <c r="DP30" s="219"/>
      <c r="DQ30" s="219"/>
      <c r="DR30" s="219"/>
      <c r="DS30" s="219" t="str">
        <f ca="1">IF(COUNTIF(空き状況確認テーブル!DS32:DV32,"×")&lt;&gt;0,"×",IF(COUNTIF(空き状況確認テーブル!DS32:DV32,"△")&lt;&gt;0,"△",IF(COUNTIF(空き状況確認テーブル!DS32:DV32,"△")&lt;&gt;0,"△","〇")))</f>
        <v>〇</v>
      </c>
      <c r="DT30" s="219"/>
      <c r="DU30" s="219"/>
      <c r="DV30" s="219"/>
      <c r="DW30" s="219" t="str">
        <f ca="1">IF(COUNTIF(空き状況確認テーブル!DW32:DZ32,"×")&lt;&gt;0,"×",IF(COUNTIF(空き状況確認テーブル!DW32:DZ32,"△")&lt;&gt;0,"△",IF(COUNTIF(空き状況確認テーブル!DW32:DZ32,"△")&lt;&gt;0,"△","〇")))</f>
        <v>△</v>
      </c>
      <c r="DX30" s="219"/>
      <c r="DY30" s="219"/>
      <c r="DZ30" s="219"/>
      <c r="EA30" s="216" t="str">
        <f ca="1">IF(COUNTIF(空き状況確認テーブル!EA32:EC32,"×")&lt;&gt;0,"×",IF(COUNTIF(空き状況確認テーブル!EA32:EC32,"△")&lt;&gt;0,"△",IF(COUNTIF(空き状況確認テーブル!EA32:EC32,"△")&lt;&gt;0,"△","〇")))</f>
        <v>△</v>
      </c>
      <c r="EB30" s="217"/>
      <c r="EC30" s="220"/>
      <c r="ED30" s="121" t="str">
        <f ca="1">空き状況確認テーブル!ED32</f>
        <v>×</v>
      </c>
      <c r="EE30" s="122" t="str">
        <f ca="1">空き状況確認テーブル!EE32</f>
        <v>×</v>
      </c>
      <c r="EF30" s="122" t="str">
        <f ca="1">空き状況確認テーブル!EF32</f>
        <v>×</v>
      </c>
      <c r="EG30" s="122" t="str">
        <f ca="1">空き状況確認テーブル!EG32</f>
        <v>×</v>
      </c>
      <c r="EH30" s="122" t="str">
        <f ca="1">空き状況確認テーブル!EH32</f>
        <v>×</v>
      </c>
      <c r="EI30" s="122" t="str">
        <f ca="1">空き状況確認テーブル!EI32</f>
        <v>×</v>
      </c>
      <c r="EJ30" s="216" t="str">
        <f ca="1">IF(COUNTIF(空き状況確認テーブル!EJ32:EL32,"×")&lt;&gt;0,"×",IF(COUNTIF(空き状況確認テーブル!EJ32:EL32,"△")&lt;&gt;0,"△",IF(COUNTIF(空き状況確認テーブル!EJ32:EL32,"△")&lt;&gt;0,"△","〇")))</f>
        <v>×</v>
      </c>
      <c r="EK30" s="217"/>
      <c r="EL30" s="218"/>
      <c r="EM30" s="219" t="str">
        <f ca="1">IF(COUNTIF(空き状況確認テーブル!EM32:EP32,"×")&lt;&gt;0,"×",IF(COUNTIF(空き状況確認テーブル!EM32:EP32,"△")&lt;&gt;0,"△",IF(COUNTIF(空き状況確認テーブル!EM32:EP32,"△")&lt;&gt;0,"△","〇")))</f>
        <v>×</v>
      </c>
      <c r="EN30" s="219"/>
      <c r="EO30" s="219"/>
      <c r="EP30" s="219"/>
      <c r="EQ30" s="219" t="str">
        <f ca="1">IF(COUNTIF(空き状況確認テーブル!EQ32:ET32,"×")&lt;&gt;0,"×",IF(COUNTIF(空き状況確認テーブル!EQ32:ET32,"△")&lt;&gt;0,"△",IF(COUNTIF(空き状況確認テーブル!EQ32:ET32,"△")&lt;&gt;0,"△","〇")))</f>
        <v>×</v>
      </c>
      <c r="ER30" s="219"/>
      <c r="ES30" s="219"/>
      <c r="ET30" s="219"/>
      <c r="EU30" s="219" t="str">
        <f ca="1">IF(COUNTIF(空き状況確認テーブル!EU32:EX32,"×")&lt;&gt;0,"×",IF(COUNTIF(空き状況確認テーブル!EU32:EX32,"△")&lt;&gt;0,"△",IF(COUNTIF(空き状況確認テーブル!EU32:EX32,"△")&lt;&gt;0,"△","〇")))</f>
        <v>×</v>
      </c>
      <c r="EV30" s="219"/>
      <c r="EW30" s="219"/>
      <c r="EX30" s="219"/>
      <c r="EY30" s="216" t="str">
        <f ca="1">IF(COUNTIF(空き状況確認テーブル!EY32:FA32,"×")&lt;&gt;0,"×",IF(COUNTIF(空き状況確認テーブル!EY32:FA32,"△")&lt;&gt;0,"△",IF(COUNTIF(空き状況確認テーブル!EY32:FA32,"△")&lt;&gt;0,"△","〇")))</f>
        <v>×</v>
      </c>
      <c r="EZ30" s="217"/>
      <c r="FA30" s="220"/>
      <c r="FB30" s="121" t="str">
        <f ca="1">空き状況確認テーブル!FB32</f>
        <v>×</v>
      </c>
      <c r="FC30" s="122" t="str">
        <f ca="1">空き状況確認テーブル!FC32</f>
        <v>×</v>
      </c>
      <c r="FD30" s="122" t="str">
        <f ca="1">空き状況確認テーブル!FD32</f>
        <v>×</v>
      </c>
      <c r="FE30" s="122" t="str">
        <f ca="1">空き状況確認テーブル!FE32</f>
        <v>×</v>
      </c>
      <c r="FF30" s="122" t="str">
        <f ca="1">空き状況確認テーブル!FF32</f>
        <v>×</v>
      </c>
      <c r="FG30" s="122" t="str">
        <f ca="1">空き状況確認テーブル!FG32</f>
        <v>×</v>
      </c>
      <c r="FH30" s="216" t="str">
        <f ca="1">IF(COUNTIF(空き状況確認テーブル!FH32:FJ32,"×")&lt;&gt;0,"×",IF(COUNTIF(空き状況確認テーブル!FH32:FJ32,"△")&lt;&gt;0,"△",IF(COUNTIF(空き状況確認テーブル!FH32:FJ32,"△")&lt;&gt;0,"△","〇")))</f>
        <v>×</v>
      </c>
      <c r="FI30" s="217"/>
      <c r="FJ30" s="218"/>
      <c r="FK30" s="219" t="str">
        <f ca="1">IF(COUNTIF(空き状況確認テーブル!FK32:FN32,"×")&lt;&gt;0,"×",IF(COUNTIF(空き状況確認テーブル!FK32:FN32,"△")&lt;&gt;0,"△",IF(COUNTIF(空き状況確認テーブル!FK32:FN32,"△")&lt;&gt;0,"△","〇")))</f>
        <v>×</v>
      </c>
      <c r="FL30" s="219"/>
      <c r="FM30" s="219"/>
      <c r="FN30" s="219"/>
      <c r="FO30" s="219" t="str">
        <f ca="1">IF(COUNTIF(空き状況確認テーブル!FO32:FR32,"×")&lt;&gt;0,"×",IF(COUNTIF(空き状況確認テーブル!FO32:FR32,"△")&lt;&gt;0,"△",IF(COUNTIF(空き状況確認テーブル!FO32:FR32,"△")&lt;&gt;0,"△","〇")))</f>
        <v>×</v>
      </c>
      <c r="FP30" s="219"/>
      <c r="FQ30" s="219"/>
      <c r="FR30" s="219"/>
      <c r="FS30" s="219" t="str">
        <f ca="1">IF(COUNTIF(空き状況確認テーブル!FS32:FV32,"×")&lt;&gt;0,"×",IF(COUNTIF(空き状況確認テーブル!FS32:FV32,"△")&lt;&gt;0,"△",IF(COUNTIF(空き状況確認テーブル!FS32:FV32,"△")&lt;&gt;0,"△","〇")))</f>
        <v>×</v>
      </c>
      <c r="FT30" s="219"/>
      <c r="FU30" s="219"/>
      <c r="FV30" s="219"/>
      <c r="FW30" s="216" t="str">
        <f ca="1">IF(COUNTIF(空き状況確認テーブル!FW32:FY32,"×")&lt;&gt;0,"×",IF(COUNTIF(空き状況確認テーブル!FW32:FY32,"△")&lt;&gt;0,"△",IF(COUNTIF(空き状況確認テーブル!FW32:FY32,"△")&lt;&gt;0,"△","〇")))</f>
        <v>×</v>
      </c>
      <c r="FX30" s="217"/>
      <c r="FY30" s="220"/>
    </row>
    <row r="31" spans="1:181" ht="0.2" customHeight="1">
      <c r="C31" s="192"/>
      <c r="AK31" s="192"/>
      <c r="AL31" s="191"/>
      <c r="BI31" s="192"/>
      <c r="BJ31" s="191"/>
      <c r="CG31" s="192"/>
      <c r="DE31" s="192"/>
      <c r="DF31" s="191"/>
      <c r="EC31" s="192"/>
      <c r="ED31" s="191"/>
      <c r="FA31" s="192"/>
      <c r="FB31" s="191"/>
      <c r="FY31" s="192"/>
    </row>
    <row r="32" spans="1:181">
      <c r="A32" s="38" t="s">
        <v>124</v>
      </c>
      <c r="B32" s="39"/>
      <c r="C32" s="196"/>
      <c r="D32" s="11" t="s">
        <v>123</v>
      </c>
      <c r="E32" s="10"/>
      <c r="F32" s="11"/>
      <c r="G32" s="8"/>
      <c r="H32" s="10"/>
      <c r="I32" s="10"/>
      <c r="J32" s="10"/>
      <c r="K32" s="10"/>
      <c r="L32" s="10"/>
      <c r="M32" s="10"/>
      <c r="N32" s="124"/>
      <c r="O32" s="188"/>
      <c r="P32" s="188"/>
      <c r="Q32" s="188"/>
      <c r="R32" s="188"/>
      <c r="S32" s="188"/>
      <c r="T32" s="188"/>
      <c r="U32" s="188"/>
      <c r="V32" s="188"/>
      <c r="W32" s="125"/>
      <c r="X32" s="188"/>
      <c r="Y32" s="188"/>
      <c r="Z32" s="126"/>
      <c r="AA32" s="188"/>
      <c r="AB32" s="188"/>
      <c r="AC32" s="188"/>
      <c r="AD32" s="188"/>
      <c r="AE32" s="125"/>
      <c r="AF32" s="188"/>
      <c r="AG32" s="188"/>
      <c r="AH32" s="126"/>
      <c r="AI32" s="188"/>
      <c r="AJ32" s="188"/>
      <c r="AK32" s="190"/>
      <c r="AL32" s="124"/>
      <c r="AM32" s="188"/>
      <c r="AN32" s="188"/>
      <c r="AO32" s="188"/>
      <c r="AP32" s="188"/>
      <c r="AQ32" s="188"/>
      <c r="AR32" s="188"/>
      <c r="AS32" s="188"/>
      <c r="AT32" s="188"/>
      <c r="AU32" s="125"/>
      <c r="AV32" s="188"/>
      <c r="AW32" s="188"/>
      <c r="AX32" s="126"/>
      <c r="AY32" s="188"/>
      <c r="AZ32" s="188"/>
      <c r="BA32" s="188"/>
      <c r="BB32" s="188"/>
      <c r="BC32" s="125"/>
      <c r="BD32" s="188"/>
      <c r="BE32" s="188"/>
      <c r="BF32" s="126"/>
      <c r="BG32" s="188"/>
      <c r="BH32" s="188"/>
      <c r="BI32" s="190"/>
      <c r="BJ32" s="124"/>
      <c r="BK32" s="188"/>
      <c r="BL32" s="188"/>
      <c r="BM32" s="188"/>
      <c r="BN32" s="188"/>
      <c r="BO32" s="188"/>
      <c r="BP32" s="188"/>
      <c r="BQ32" s="188"/>
      <c r="BR32" s="188"/>
      <c r="BS32" s="125"/>
      <c r="BT32" s="188"/>
      <c r="BU32" s="188"/>
      <c r="BV32" s="126"/>
      <c r="BW32" s="188"/>
      <c r="BX32" s="188"/>
      <c r="BY32" s="188"/>
      <c r="BZ32" s="188"/>
      <c r="CA32" s="125"/>
      <c r="CB32" s="188"/>
      <c r="CC32" s="188"/>
      <c r="CD32" s="126"/>
      <c r="CE32" s="188"/>
      <c r="CF32" s="188"/>
      <c r="CG32" s="190"/>
      <c r="CH32" s="188"/>
      <c r="CI32" s="188"/>
      <c r="CJ32" s="188"/>
      <c r="CK32" s="188"/>
      <c r="CL32" s="188"/>
      <c r="CM32" s="188"/>
      <c r="CN32" s="188"/>
      <c r="CO32" s="188"/>
      <c r="CP32" s="188"/>
      <c r="CQ32" s="125"/>
      <c r="CR32" s="188"/>
      <c r="CS32" s="188"/>
      <c r="CT32" s="126"/>
      <c r="CU32" s="188"/>
      <c r="CV32" s="188"/>
      <c r="CW32" s="188"/>
      <c r="CX32" s="188"/>
      <c r="CY32" s="125"/>
      <c r="CZ32" s="188"/>
      <c r="DA32" s="188"/>
      <c r="DB32" s="126"/>
      <c r="DC32" s="188"/>
      <c r="DD32" s="188"/>
      <c r="DE32" s="190"/>
      <c r="DF32" s="124"/>
      <c r="DG32" s="188"/>
      <c r="DH32" s="188"/>
      <c r="DI32" s="188"/>
      <c r="DJ32" s="188"/>
      <c r="DK32" s="188"/>
      <c r="DL32" s="188"/>
      <c r="DM32" s="188"/>
      <c r="DN32" s="188"/>
      <c r="DO32" s="125"/>
      <c r="DP32" s="188"/>
      <c r="DQ32" s="188"/>
      <c r="DR32" s="126"/>
      <c r="DS32" s="188"/>
      <c r="DT32" s="188"/>
      <c r="DU32" s="188"/>
      <c r="DV32" s="188"/>
      <c r="DW32" s="125"/>
      <c r="DX32" s="188"/>
      <c r="DY32" s="188"/>
      <c r="DZ32" s="126"/>
      <c r="EA32" s="188"/>
      <c r="EB32" s="188"/>
      <c r="EC32" s="190"/>
      <c r="ED32" s="124"/>
      <c r="EE32" s="188"/>
      <c r="EF32" s="188"/>
      <c r="EG32" s="188"/>
      <c r="EH32" s="188"/>
      <c r="EI32" s="188"/>
      <c r="EJ32" s="188"/>
      <c r="EK32" s="188"/>
      <c r="EL32" s="188"/>
      <c r="EM32" s="125"/>
      <c r="EN32" s="188"/>
      <c r="EO32" s="188"/>
      <c r="EP32" s="126"/>
      <c r="EQ32" s="188"/>
      <c r="ER32" s="188"/>
      <c r="ES32" s="188"/>
      <c r="ET32" s="188"/>
      <c r="EU32" s="125"/>
      <c r="EV32" s="188"/>
      <c r="EW32" s="188"/>
      <c r="EX32" s="126"/>
      <c r="EY32" s="188"/>
      <c r="EZ32" s="188"/>
      <c r="FA32" s="190"/>
      <c r="FB32" s="124"/>
      <c r="FC32" s="188"/>
      <c r="FD32" s="188"/>
      <c r="FE32" s="188"/>
      <c r="FF32" s="188"/>
      <c r="FG32" s="188"/>
      <c r="FH32" s="188"/>
      <c r="FI32" s="188"/>
      <c r="FJ32" s="188"/>
      <c r="FK32" s="125"/>
      <c r="FL32" s="188"/>
      <c r="FM32" s="188"/>
      <c r="FN32" s="126"/>
      <c r="FO32" s="188"/>
      <c r="FP32" s="188"/>
      <c r="FQ32" s="188"/>
      <c r="FR32" s="188"/>
      <c r="FS32" s="125"/>
      <c r="FT32" s="188"/>
      <c r="FU32" s="188"/>
      <c r="FV32" s="126"/>
      <c r="FW32" s="188"/>
      <c r="FX32" s="188"/>
      <c r="FY32" s="190"/>
    </row>
    <row r="33" spans="1:181">
      <c r="A33" s="40"/>
      <c r="B33" s="176" t="s">
        <v>374</v>
      </c>
      <c r="C33" s="197"/>
      <c r="D33" s="76" t="s">
        <v>321</v>
      </c>
      <c r="E33" s="10" t="str">
        <f>INDEX(施設情報!$D$1:$D$1000,MATCH(D33,施設情報!$C$1:$C$1000,0))</f>
        <v>1</v>
      </c>
      <c r="F33" s="76"/>
      <c r="G33" s="77" t="str">
        <f t="shared" ref="G33:G39" si="15">$D33&amp;"-"&amp;$N$5</f>
        <v>025-46391</v>
      </c>
      <c r="H33" s="53" t="str">
        <f t="shared" ref="H33:H39" si="16">$D33&amp;"-"&amp;$AL$5</f>
        <v>025-46392</v>
      </c>
      <c r="I33" s="78" t="str">
        <f t="shared" ref="I33:I39" si="17">$D33&amp;"-"&amp;$BJ$5</f>
        <v>025-46393</v>
      </c>
      <c r="J33" s="10" t="str">
        <f t="shared" ref="J33:J39" si="18">$D33&amp;"-"&amp;$CH$5</f>
        <v>025-46394</v>
      </c>
      <c r="K33" s="10" t="str">
        <f t="shared" ref="K33:K39" si="19">$D33&amp;"-"&amp;$DF$5</f>
        <v>025-46395</v>
      </c>
      <c r="L33" s="10" t="str">
        <f t="shared" ref="L33:L39" si="20">$D33&amp;"-"&amp;$ED$5</f>
        <v>025-46396</v>
      </c>
      <c r="M33" s="10" t="str">
        <f t="shared" ref="M33:M39" si="21">$D33&amp;"-"&amp;$FB$5</f>
        <v>025-46397</v>
      </c>
      <c r="N33" s="121" t="str">
        <f ca="1">空き状況確認テーブル!N35</f>
        <v>△</v>
      </c>
      <c r="O33" s="122" t="str">
        <f ca="1">空き状況確認テーブル!O35</f>
        <v>△</v>
      </c>
      <c r="P33" s="122" t="str">
        <f ca="1">空き状況確認テーブル!P35</f>
        <v>△</v>
      </c>
      <c r="Q33" s="122" t="str">
        <f ca="1">空き状況確認テーブル!Q35</f>
        <v>△</v>
      </c>
      <c r="R33" s="122" t="str">
        <f ca="1">空き状況確認テーブル!R35</f>
        <v>△</v>
      </c>
      <c r="S33" s="122" t="str">
        <f ca="1">空き状況確認テーブル!S35</f>
        <v>△</v>
      </c>
      <c r="T33" s="216" t="str">
        <f ca="1">IF(COUNTIF(空き状況確認テーブル!T35:V35,"×")&lt;&gt;0,"×",IF(COUNTIF(空き状況確認テーブル!T35:V35,"△")&lt;&gt;0,"△",IF(COUNTIF(空き状況確認テーブル!T35:V35,"△")&lt;&gt;0,"△","〇")))</f>
        <v>△</v>
      </c>
      <c r="U33" s="217"/>
      <c r="V33" s="218"/>
      <c r="W33" s="219" t="str">
        <f ca="1">IF(COUNTIF(空き状況確認テーブル!W35:Z35,"×")&lt;&gt;0,"×",IF(COUNTIF(空き状況確認テーブル!W35:Z35,"△")&lt;&gt;0,"△",IF(COUNTIF(空き状況確認テーブル!W35:Z35,"△")&lt;&gt;0,"△","〇")))</f>
        <v>〇</v>
      </c>
      <c r="X33" s="219"/>
      <c r="Y33" s="219"/>
      <c r="Z33" s="219"/>
      <c r="AA33" s="219" t="str">
        <f ca="1">IF(COUNTIF(空き状況確認テーブル!AA35:AD35,"×")&lt;&gt;0,"×",IF(COUNTIF(空き状況確認テーブル!AA35:AD35,"△")&lt;&gt;0,"△",IF(COUNTIF(空き状況確認テーブル!AA35:AD35,"△")&lt;&gt;0,"△","〇")))</f>
        <v>〇</v>
      </c>
      <c r="AB33" s="219"/>
      <c r="AC33" s="219"/>
      <c r="AD33" s="219"/>
      <c r="AE33" s="219" t="str">
        <f ca="1">IF(COUNTIF(空き状況確認テーブル!AE35:AH35,"×")&lt;&gt;0,"×",IF(COUNTIF(空き状況確認テーブル!AE35:AH35,"△")&lt;&gt;0,"△",IF(COUNTIF(空き状況確認テーブル!AE35:AH35,"△")&lt;&gt;0,"△","〇")))</f>
        <v>△</v>
      </c>
      <c r="AF33" s="219"/>
      <c r="AG33" s="219"/>
      <c r="AH33" s="219"/>
      <c r="AI33" s="216" t="str">
        <f ca="1">IF(COUNTIF(空き状況確認テーブル!AI35:AK35,"×")&lt;&gt;0,"×",IF(COUNTIF(空き状況確認テーブル!AI35:AK35,"△")&lt;&gt;0,"△",IF(COUNTIF(空き状況確認テーブル!AI35:AK35,"△")&lt;&gt;0,"△","〇")))</f>
        <v>△</v>
      </c>
      <c r="AJ33" s="217"/>
      <c r="AK33" s="220"/>
      <c r="AL33" s="121" t="str">
        <f ca="1">空き状況確認テーブル!AL35</f>
        <v>△</v>
      </c>
      <c r="AM33" s="122" t="str">
        <f ca="1">空き状況確認テーブル!AM35</f>
        <v>△</v>
      </c>
      <c r="AN33" s="122" t="str">
        <f ca="1">空き状況確認テーブル!AN35</f>
        <v>△</v>
      </c>
      <c r="AO33" s="122" t="str">
        <f ca="1">空き状況確認テーブル!AO35</f>
        <v>△</v>
      </c>
      <c r="AP33" s="122" t="str">
        <f ca="1">空き状況確認テーブル!AP35</f>
        <v>△</v>
      </c>
      <c r="AQ33" s="122" t="str">
        <f ca="1">空き状況確認テーブル!AQ35</f>
        <v>△</v>
      </c>
      <c r="AR33" s="216" t="str">
        <f ca="1">IF(COUNTIF(空き状況確認テーブル!AR35:AT35,"×")&lt;&gt;0,"×",IF(COUNTIF(空き状況確認テーブル!AR35:AT35,"△")&lt;&gt;0,"△",IF(COUNTIF(空き状況確認テーブル!AR35:AT35,"△")&lt;&gt;0,"△","〇")))</f>
        <v>△</v>
      </c>
      <c r="AS33" s="217"/>
      <c r="AT33" s="218"/>
      <c r="AU33" s="219" t="str">
        <f ca="1">IF(COUNTIF(空き状況確認テーブル!AU35:AX35,"×")&lt;&gt;0,"×",IF(COUNTIF(空き状況確認テーブル!AU35:AX35,"△")&lt;&gt;0,"△",IF(COUNTIF(空き状況確認テーブル!AU35:AX35,"△")&lt;&gt;0,"△","〇")))</f>
        <v>〇</v>
      </c>
      <c r="AV33" s="219"/>
      <c r="AW33" s="219"/>
      <c r="AX33" s="219"/>
      <c r="AY33" s="219" t="str">
        <f ca="1">IF(COUNTIF(空き状況確認テーブル!AY35:BB35,"×")&lt;&gt;0,"×",IF(COUNTIF(空き状況確認テーブル!AY35:BB35,"△")&lt;&gt;0,"△",IF(COUNTIF(空き状況確認テーブル!AY35:BB35,"△")&lt;&gt;0,"△","〇")))</f>
        <v>〇</v>
      </c>
      <c r="AZ33" s="219"/>
      <c r="BA33" s="219"/>
      <c r="BB33" s="219"/>
      <c r="BC33" s="219" t="str">
        <f ca="1">IF(COUNTIF(空き状況確認テーブル!BC35:BF35,"×")&lt;&gt;0,"×",IF(COUNTIF(空き状況確認テーブル!BC35:BF35,"△")&lt;&gt;0,"△",IF(COUNTIF(空き状況確認テーブル!BC35:BF35,"△")&lt;&gt;0,"△","〇")))</f>
        <v>△</v>
      </c>
      <c r="BD33" s="219"/>
      <c r="BE33" s="219"/>
      <c r="BF33" s="219"/>
      <c r="BG33" s="216" t="str">
        <f ca="1">IF(COUNTIF(空き状況確認テーブル!BG35:BI35,"×")&lt;&gt;0,"×",IF(COUNTIF(空き状況確認テーブル!BG35:BI35,"△")&lt;&gt;0,"△",IF(COUNTIF(空き状況確認テーブル!BG35:BI35,"△")&lt;&gt;0,"△","〇")))</f>
        <v>△</v>
      </c>
      <c r="BH33" s="217"/>
      <c r="BI33" s="220"/>
      <c r="BJ33" s="121" t="str">
        <f ca="1">空き状況確認テーブル!BJ35</f>
        <v>△</v>
      </c>
      <c r="BK33" s="122" t="str">
        <f ca="1">空き状況確認テーブル!BK35</f>
        <v>△</v>
      </c>
      <c r="BL33" s="122" t="str">
        <f ca="1">空き状況確認テーブル!BL35</f>
        <v>△</v>
      </c>
      <c r="BM33" s="122" t="str">
        <f ca="1">空き状況確認テーブル!BM35</f>
        <v>△</v>
      </c>
      <c r="BN33" s="122" t="str">
        <f ca="1">空き状況確認テーブル!BN35</f>
        <v>△</v>
      </c>
      <c r="BO33" s="122" t="str">
        <f ca="1">空き状況確認テーブル!BO35</f>
        <v>△</v>
      </c>
      <c r="BP33" s="216" t="str">
        <f ca="1">IF(COUNTIF(空き状況確認テーブル!BP35:BR35,"×")&lt;&gt;0,"×",IF(COUNTIF(空き状況確認テーブル!BP35:BR35,"△")&lt;&gt;0,"△",IF(COUNTIF(空き状況確認テーブル!BP35:BR35,"△")&lt;&gt;0,"△","〇")))</f>
        <v>△</v>
      </c>
      <c r="BQ33" s="217"/>
      <c r="BR33" s="218"/>
      <c r="BS33" s="219" t="str">
        <f ca="1">IF(COUNTIF(空き状況確認テーブル!BS35:BV35,"×")&lt;&gt;0,"×",IF(COUNTIF(空き状況確認テーブル!BS35:BV35,"△")&lt;&gt;0,"△",IF(COUNTIF(空き状況確認テーブル!BS35:BV35,"△")&lt;&gt;0,"△","〇")))</f>
        <v>〇</v>
      </c>
      <c r="BT33" s="219"/>
      <c r="BU33" s="219"/>
      <c r="BV33" s="219"/>
      <c r="BW33" s="219" t="str">
        <f ca="1">IF(COUNTIF(空き状況確認テーブル!BW35:BZ35,"×")&lt;&gt;0,"×",IF(COUNTIF(空き状況確認テーブル!BW35:BZ35,"△")&lt;&gt;0,"△",IF(COUNTIF(空き状況確認テーブル!BW35:BZ35,"△")&lt;&gt;0,"△","〇")))</f>
        <v>〇</v>
      </c>
      <c r="BX33" s="219"/>
      <c r="BY33" s="219"/>
      <c r="BZ33" s="219"/>
      <c r="CA33" s="219" t="str">
        <f ca="1">IF(COUNTIF(空き状況確認テーブル!CA35:CD35,"×")&lt;&gt;0,"×",IF(COUNTIF(空き状況確認テーブル!CA35:CD35,"△")&lt;&gt;0,"△",IF(COUNTIF(空き状況確認テーブル!CA35:CD35,"△")&lt;&gt;0,"△","〇")))</f>
        <v>△</v>
      </c>
      <c r="CB33" s="219"/>
      <c r="CC33" s="219"/>
      <c r="CD33" s="219"/>
      <c r="CE33" s="216" t="str">
        <f ca="1">IF(COUNTIF(空き状況確認テーブル!CE35:CG35,"×")&lt;&gt;0,"×",IF(COUNTIF(空き状況確認テーブル!CE35:CG35,"△")&lt;&gt;0,"△",IF(COUNTIF(空き状況確認テーブル!CE35:CG35,"△")&lt;&gt;0,"△","〇")))</f>
        <v>△</v>
      </c>
      <c r="CF33" s="217"/>
      <c r="CG33" s="220"/>
      <c r="CH33" s="121" t="str">
        <f ca="1">空き状況確認テーブル!CH35</f>
        <v>△</v>
      </c>
      <c r="CI33" s="122" t="str">
        <f ca="1">空き状況確認テーブル!CI35</f>
        <v>△</v>
      </c>
      <c r="CJ33" s="122" t="str">
        <f ca="1">空き状況確認テーブル!CJ35</f>
        <v>△</v>
      </c>
      <c r="CK33" s="122" t="str">
        <f ca="1">空き状況確認テーブル!CK35</f>
        <v>△</v>
      </c>
      <c r="CL33" s="122" t="str">
        <f ca="1">空き状況確認テーブル!CL35</f>
        <v>△</v>
      </c>
      <c r="CM33" s="122" t="str">
        <f ca="1">空き状況確認テーブル!CM35</f>
        <v>△</v>
      </c>
      <c r="CN33" s="216" t="str">
        <f ca="1">IF(COUNTIF(空き状況確認テーブル!CN35:CP35,"×")&lt;&gt;0,"×",IF(COUNTIF(空き状況確認テーブル!CN35:CP35,"△")&lt;&gt;0,"△",IF(COUNTIF(空き状況確認テーブル!CN35:CP35,"△")&lt;&gt;0,"△","〇")))</f>
        <v>△</v>
      </c>
      <c r="CO33" s="217"/>
      <c r="CP33" s="218"/>
      <c r="CQ33" s="219" t="str">
        <f ca="1">IF(COUNTIF(空き状況確認テーブル!CQ35:CT35,"×")&lt;&gt;0,"×",IF(COUNTIF(空き状況確認テーブル!CQ35:CT35,"△")&lt;&gt;0,"△",IF(COUNTIF(空き状況確認テーブル!CQ35:CT35,"△")&lt;&gt;0,"△","〇")))</f>
        <v>〇</v>
      </c>
      <c r="CR33" s="219"/>
      <c r="CS33" s="219"/>
      <c r="CT33" s="219"/>
      <c r="CU33" s="219" t="str">
        <f ca="1">IF(COUNTIF(空き状況確認テーブル!CU35:CX35,"×")&lt;&gt;0,"×",IF(COUNTIF(空き状況確認テーブル!CU35:CX35,"△")&lt;&gt;0,"△",IF(COUNTIF(空き状況確認テーブル!CU35:CX35,"△")&lt;&gt;0,"△","〇")))</f>
        <v>〇</v>
      </c>
      <c r="CV33" s="219"/>
      <c r="CW33" s="219"/>
      <c r="CX33" s="219"/>
      <c r="CY33" s="219" t="str">
        <f ca="1">IF(COUNTIF(空き状況確認テーブル!CY35:DB35,"×")&lt;&gt;0,"×",IF(COUNTIF(空き状況確認テーブル!CY35:DB35,"△")&lt;&gt;0,"△",IF(COUNTIF(空き状況確認テーブル!CY35:DB35,"△")&lt;&gt;0,"△","〇")))</f>
        <v>△</v>
      </c>
      <c r="CZ33" s="219"/>
      <c r="DA33" s="219"/>
      <c r="DB33" s="219"/>
      <c r="DC33" s="216" t="str">
        <f ca="1">IF(COUNTIF(空き状況確認テーブル!DC35:DE35,"×")&lt;&gt;0,"×",IF(COUNTIF(空き状況確認テーブル!DC35:DE35,"△")&lt;&gt;0,"△",IF(COUNTIF(空き状況確認テーブル!DC35:DE35,"△")&lt;&gt;0,"△","〇")))</f>
        <v>△</v>
      </c>
      <c r="DD33" s="217"/>
      <c r="DE33" s="220"/>
      <c r="DF33" s="121" t="str">
        <f ca="1">空き状況確認テーブル!DF35</f>
        <v>△</v>
      </c>
      <c r="DG33" s="122" t="str">
        <f ca="1">空き状況確認テーブル!DG35</f>
        <v>△</v>
      </c>
      <c r="DH33" s="122" t="str">
        <f ca="1">空き状況確認テーブル!DH35</f>
        <v>△</v>
      </c>
      <c r="DI33" s="122" t="str">
        <f ca="1">空き状況確認テーブル!DI35</f>
        <v>△</v>
      </c>
      <c r="DJ33" s="122" t="str">
        <f ca="1">空き状況確認テーブル!DJ35</f>
        <v>△</v>
      </c>
      <c r="DK33" s="122" t="str">
        <f ca="1">空き状況確認テーブル!DK35</f>
        <v>△</v>
      </c>
      <c r="DL33" s="216" t="str">
        <f ca="1">IF(COUNTIF(空き状況確認テーブル!DL35:DN35,"×")&lt;&gt;0,"×",IF(COUNTIF(空き状況確認テーブル!DL35:DN35,"△")&lt;&gt;0,"△",IF(COUNTIF(空き状況確認テーブル!DL35:DN35,"△")&lt;&gt;0,"△","〇")))</f>
        <v>△</v>
      </c>
      <c r="DM33" s="217"/>
      <c r="DN33" s="218"/>
      <c r="DO33" s="219" t="str">
        <f ca="1">IF(COUNTIF(空き状況確認テーブル!DO35:DR35,"×")&lt;&gt;0,"×",IF(COUNTIF(空き状況確認テーブル!DO35:DR35,"△")&lt;&gt;0,"△",IF(COUNTIF(空き状況確認テーブル!DO35:DR35,"△")&lt;&gt;0,"△","〇")))</f>
        <v>〇</v>
      </c>
      <c r="DP33" s="219"/>
      <c r="DQ33" s="219"/>
      <c r="DR33" s="219"/>
      <c r="DS33" s="219" t="str">
        <f ca="1">IF(COUNTIF(空き状況確認テーブル!DS35:DV35,"×")&lt;&gt;0,"×",IF(COUNTIF(空き状況確認テーブル!DS35:DV35,"△")&lt;&gt;0,"△",IF(COUNTIF(空き状況確認テーブル!DS35:DV35,"△")&lt;&gt;0,"△","〇")))</f>
        <v>〇</v>
      </c>
      <c r="DT33" s="219"/>
      <c r="DU33" s="219"/>
      <c r="DV33" s="219"/>
      <c r="DW33" s="219" t="str">
        <f ca="1">IF(COUNTIF(空き状況確認テーブル!DW35:DZ35,"×")&lt;&gt;0,"×",IF(COUNTIF(空き状況確認テーブル!DW35:DZ35,"△")&lt;&gt;0,"△",IF(COUNTIF(空き状況確認テーブル!DW35:DZ35,"△")&lt;&gt;0,"△","〇")))</f>
        <v>△</v>
      </c>
      <c r="DX33" s="219"/>
      <c r="DY33" s="219"/>
      <c r="DZ33" s="219"/>
      <c r="EA33" s="216" t="str">
        <f ca="1">IF(COUNTIF(空き状況確認テーブル!EA35:EC35,"×")&lt;&gt;0,"×",IF(COUNTIF(空き状況確認テーブル!EA35:EC35,"△")&lt;&gt;0,"△",IF(COUNTIF(空き状況確認テーブル!EA35:EC35,"△")&lt;&gt;0,"△","〇")))</f>
        <v>△</v>
      </c>
      <c r="EB33" s="217"/>
      <c r="EC33" s="220"/>
      <c r="ED33" s="121" t="str">
        <f ca="1">空き状況確認テーブル!ED35</f>
        <v>×</v>
      </c>
      <c r="EE33" s="122" t="str">
        <f ca="1">空き状況確認テーブル!EE35</f>
        <v>×</v>
      </c>
      <c r="EF33" s="122" t="str">
        <f ca="1">空き状況確認テーブル!EF35</f>
        <v>×</v>
      </c>
      <c r="EG33" s="122" t="str">
        <f ca="1">空き状況確認テーブル!EG35</f>
        <v>×</v>
      </c>
      <c r="EH33" s="122" t="str">
        <f ca="1">空き状況確認テーブル!EH35</f>
        <v>×</v>
      </c>
      <c r="EI33" s="122" t="str">
        <f ca="1">空き状況確認テーブル!EI35</f>
        <v>×</v>
      </c>
      <c r="EJ33" s="216" t="str">
        <f ca="1">IF(COUNTIF(空き状況確認テーブル!EJ35:EL35,"×")&lt;&gt;0,"×",IF(COUNTIF(空き状況確認テーブル!EJ35:EL35,"△")&lt;&gt;0,"△",IF(COUNTIF(空き状況確認テーブル!EJ35:EL35,"△")&lt;&gt;0,"△","〇")))</f>
        <v>×</v>
      </c>
      <c r="EK33" s="217"/>
      <c r="EL33" s="218"/>
      <c r="EM33" s="219" t="str">
        <f ca="1">IF(COUNTIF(空き状況確認テーブル!EM35:EP35,"×")&lt;&gt;0,"×",IF(COUNTIF(空き状況確認テーブル!EM35:EP35,"△")&lt;&gt;0,"△",IF(COUNTIF(空き状況確認テーブル!EM35:EP35,"△")&lt;&gt;0,"△","〇")))</f>
        <v>×</v>
      </c>
      <c r="EN33" s="219"/>
      <c r="EO33" s="219"/>
      <c r="EP33" s="219"/>
      <c r="EQ33" s="219" t="str">
        <f ca="1">IF(COUNTIF(空き状況確認テーブル!EQ35:ET35,"×")&lt;&gt;0,"×",IF(COUNTIF(空き状況確認テーブル!EQ35:ET35,"△")&lt;&gt;0,"△",IF(COUNTIF(空き状況確認テーブル!EQ35:ET35,"△")&lt;&gt;0,"△","〇")))</f>
        <v>×</v>
      </c>
      <c r="ER33" s="219"/>
      <c r="ES33" s="219"/>
      <c r="ET33" s="219"/>
      <c r="EU33" s="219" t="str">
        <f ca="1">IF(COUNTIF(空き状況確認テーブル!EU35:EX35,"×")&lt;&gt;0,"×",IF(COUNTIF(空き状況確認テーブル!EU35:EX35,"△")&lt;&gt;0,"△",IF(COUNTIF(空き状況確認テーブル!EU35:EX35,"△")&lt;&gt;0,"△","〇")))</f>
        <v>×</v>
      </c>
      <c r="EV33" s="219"/>
      <c r="EW33" s="219"/>
      <c r="EX33" s="219"/>
      <c r="EY33" s="216" t="str">
        <f ca="1">IF(COUNTIF(空き状況確認テーブル!EY35:FA35,"×")&lt;&gt;0,"×",IF(COUNTIF(空き状況確認テーブル!EY35:FA35,"△")&lt;&gt;0,"△",IF(COUNTIF(空き状況確認テーブル!EY35:FA35,"△")&lt;&gt;0,"△","〇")))</f>
        <v>×</v>
      </c>
      <c r="EZ33" s="217"/>
      <c r="FA33" s="220"/>
      <c r="FB33" s="121" t="str">
        <f ca="1">空き状況確認テーブル!FB35</f>
        <v>×</v>
      </c>
      <c r="FC33" s="122" t="str">
        <f ca="1">空き状況確認テーブル!FC35</f>
        <v>×</v>
      </c>
      <c r="FD33" s="122" t="str">
        <f ca="1">空き状況確認テーブル!FD35</f>
        <v>×</v>
      </c>
      <c r="FE33" s="122" t="str">
        <f ca="1">空き状況確認テーブル!FE35</f>
        <v>×</v>
      </c>
      <c r="FF33" s="122" t="str">
        <f ca="1">空き状況確認テーブル!FF35</f>
        <v>×</v>
      </c>
      <c r="FG33" s="122" t="str">
        <f ca="1">空き状況確認テーブル!FG35</f>
        <v>×</v>
      </c>
      <c r="FH33" s="216" t="str">
        <f ca="1">IF(COUNTIF(空き状況確認テーブル!FH35:FJ35,"×")&lt;&gt;0,"×",IF(COUNTIF(空き状況確認テーブル!FH35:FJ35,"△")&lt;&gt;0,"△",IF(COUNTIF(空き状況確認テーブル!FH35:FJ35,"△")&lt;&gt;0,"△","〇")))</f>
        <v>×</v>
      </c>
      <c r="FI33" s="217"/>
      <c r="FJ33" s="218"/>
      <c r="FK33" s="219" t="str">
        <f ca="1">IF(COUNTIF(空き状況確認テーブル!FK35:FN35,"×")&lt;&gt;0,"×",IF(COUNTIF(空き状況確認テーブル!FK35:FN35,"△")&lt;&gt;0,"△",IF(COUNTIF(空き状況確認テーブル!FK35:FN35,"△")&lt;&gt;0,"△","〇")))</f>
        <v>×</v>
      </c>
      <c r="FL33" s="219"/>
      <c r="FM33" s="219"/>
      <c r="FN33" s="219"/>
      <c r="FO33" s="219" t="str">
        <f ca="1">IF(COUNTIF(空き状況確認テーブル!FO35:FR35,"×")&lt;&gt;0,"×",IF(COUNTIF(空き状況確認テーブル!FO35:FR35,"△")&lt;&gt;0,"△",IF(COUNTIF(空き状況確認テーブル!FO35:FR35,"△")&lt;&gt;0,"△","〇")))</f>
        <v>×</v>
      </c>
      <c r="FP33" s="219"/>
      <c r="FQ33" s="219"/>
      <c r="FR33" s="219"/>
      <c r="FS33" s="219" t="str">
        <f ca="1">IF(COUNTIF(空き状況確認テーブル!FS35:FV35,"×")&lt;&gt;0,"×",IF(COUNTIF(空き状況確認テーブル!FS35:FV35,"△")&lt;&gt;0,"△",IF(COUNTIF(空き状況確認テーブル!FS35:FV35,"△")&lt;&gt;0,"△","〇")))</f>
        <v>×</v>
      </c>
      <c r="FT33" s="219"/>
      <c r="FU33" s="219"/>
      <c r="FV33" s="219"/>
      <c r="FW33" s="216" t="str">
        <f ca="1">IF(COUNTIF(空き状況確認テーブル!FW35:FY35,"×")&lt;&gt;0,"×",IF(COUNTIF(空き状況確認テーブル!FW35:FY35,"△")&lt;&gt;0,"△",IF(COUNTIF(空き状況確認テーブル!FW35:FY35,"△")&lt;&gt;0,"△","〇")))</f>
        <v>×</v>
      </c>
      <c r="FX33" s="217"/>
      <c r="FY33" s="220"/>
    </row>
    <row r="34" spans="1:181">
      <c r="A34" s="40"/>
      <c r="B34" s="177" t="s">
        <v>375</v>
      </c>
      <c r="C34" s="197" t="s">
        <v>451</v>
      </c>
      <c r="D34" s="11" t="s">
        <v>402</v>
      </c>
      <c r="E34" s="10" t="str">
        <f>INDEX(施設情報!$D$1:$D$1000,MATCH(D34,施設情報!$C$1:$C$1000,0))</f>
        <v>1</v>
      </c>
      <c r="F34" s="11"/>
      <c r="G34" s="8" t="str">
        <f t="shared" si="15"/>
        <v>026-46391</v>
      </c>
      <c r="H34" s="10" t="str">
        <f t="shared" si="16"/>
        <v>026-46392</v>
      </c>
      <c r="I34" s="10" t="str">
        <f t="shared" si="17"/>
        <v>026-46393</v>
      </c>
      <c r="J34" s="10" t="str">
        <f t="shared" si="18"/>
        <v>026-46394</v>
      </c>
      <c r="K34" s="10" t="str">
        <f t="shared" si="19"/>
        <v>026-46395</v>
      </c>
      <c r="L34" s="10" t="str">
        <f t="shared" si="20"/>
        <v>026-46396</v>
      </c>
      <c r="M34" s="10" t="str">
        <f t="shared" si="21"/>
        <v>026-46397</v>
      </c>
      <c r="N34" s="121" t="str">
        <f ca="1">空き状況確認テーブル!N36</f>
        <v>△</v>
      </c>
      <c r="O34" s="122" t="str">
        <f ca="1">空き状況確認テーブル!O36</f>
        <v>△</v>
      </c>
      <c r="P34" s="122" t="str">
        <f ca="1">空き状況確認テーブル!P36</f>
        <v>△</v>
      </c>
      <c r="Q34" s="122" t="str">
        <f ca="1">空き状況確認テーブル!Q36</f>
        <v>△</v>
      </c>
      <c r="R34" s="122" t="str">
        <f ca="1">空き状況確認テーブル!R36</f>
        <v>△</v>
      </c>
      <c r="S34" s="122" t="str">
        <f ca="1">空き状況確認テーブル!S36</f>
        <v>△</v>
      </c>
      <c r="T34" s="216" t="str">
        <f ca="1">IF(COUNTIF(空き状況確認テーブル!T36:V36,"×")&lt;&gt;0,"×",IF(COUNTIF(空き状況確認テーブル!T36:V36,"△")&lt;&gt;0,"△",IF(COUNTIF(空き状況確認テーブル!T36:V36,"△")&lt;&gt;0,"△","〇")))</f>
        <v>△</v>
      </c>
      <c r="U34" s="217"/>
      <c r="V34" s="218"/>
      <c r="W34" s="219" t="str">
        <f ca="1">IF(COUNTIF(空き状況確認テーブル!W36:Z36,"×")&lt;&gt;0,"×",IF(COUNTIF(空き状況確認テーブル!W36:Z36,"△")&lt;&gt;0,"△",IF(COUNTIF(空き状況確認テーブル!W36:Z36,"△")&lt;&gt;0,"△","〇")))</f>
        <v>〇</v>
      </c>
      <c r="X34" s="219"/>
      <c r="Y34" s="219"/>
      <c r="Z34" s="219"/>
      <c r="AA34" s="219" t="str">
        <f ca="1">IF(COUNTIF(空き状況確認テーブル!AA36:AD36,"×")&lt;&gt;0,"×",IF(COUNTIF(空き状況確認テーブル!AA36:AD36,"△")&lt;&gt;0,"△",IF(COUNTIF(空き状況確認テーブル!AA36:AD36,"△")&lt;&gt;0,"△","〇")))</f>
        <v>〇</v>
      </c>
      <c r="AB34" s="219"/>
      <c r="AC34" s="219"/>
      <c r="AD34" s="219"/>
      <c r="AE34" s="219" t="str">
        <f ca="1">IF(COUNTIF(空き状況確認テーブル!AE36:AH36,"×")&lt;&gt;0,"×",IF(COUNTIF(空き状況確認テーブル!AE36:AH36,"△")&lt;&gt;0,"△",IF(COUNTIF(空き状況確認テーブル!AE36:AH36,"△")&lt;&gt;0,"△","〇")))</f>
        <v>△</v>
      </c>
      <c r="AF34" s="219"/>
      <c r="AG34" s="219"/>
      <c r="AH34" s="219"/>
      <c r="AI34" s="216" t="str">
        <f ca="1">IF(COUNTIF(空き状況確認テーブル!AI36:AK36,"×")&lt;&gt;0,"×",IF(COUNTIF(空き状況確認テーブル!AI36:AK36,"△")&lt;&gt;0,"△",IF(COUNTIF(空き状況確認テーブル!AI36:AK36,"△")&lt;&gt;0,"△","〇")))</f>
        <v>△</v>
      </c>
      <c r="AJ34" s="217"/>
      <c r="AK34" s="220"/>
      <c r="AL34" s="121" t="str">
        <f ca="1">空き状況確認テーブル!AL36</f>
        <v>△</v>
      </c>
      <c r="AM34" s="122" t="str">
        <f ca="1">空き状況確認テーブル!AM36</f>
        <v>△</v>
      </c>
      <c r="AN34" s="122" t="str">
        <f ca="1">空き状況確認テーブル!AN36</f>
        <v>△</v>
      </c>
      <c r="AO34" s="122" t="str">
        <f ca="1">空き状況確認テーブル!AO36</f>
        <v>△</v>
      </c>
      <c r="AP34" s="122" t="str">
        <f ca="1">空き状況確認テーブル!AP36</f>
        <v>△</v>
      </c>
      <c r="AQ34" s="122" t="str">
        <f ca="1">空き状況確認テーブル!AQ36</f>
        <v>△</v>
      </c>
      <c r="AR34" s="216" t="str">
        <f ca="1">IF(COUNTIF(空き状況確認テーブル!AR36:AT36,"×")&lt;&gt;0,"×",IF(COUNTIF(空き状況確認テーブル!AR36:AT36,"△")&lt;&gt;0,"△",IF(COUNTIF(空き状況確認テーブル!AR36:AT36,"△")&lt;&gt;0,"△","〇")))</f>
        <v>△</v>
      </c>
      <c r="AS34" s="217"/>
      <c r="AT34" s="218"/>
      <c r="AU34" s="219" t="str">
        <f ca="1">IF(COUNTIF(空き状況確認テーブル!AU36:AX36,"×")&lt;&gt;0,"×",IF(COUNTIF(空き状況確認テーブル!AU36:AX36,"△")&lt;&gt;0,"△",IF(COUNTIF(空き状況確認テーブル!AU36:AX36,"△")&lt;&gt;0,"△","〇")))</f>
        <v>〇</v>
      </c>
      <c r="AV34" s="219"/>
      <c r="AW34" s="219"/>
      <c r="AX34" s="219"/>
      <c r="AY34" s="219" t="str">
        <f ca="1">IF(COUNTIF(空き状況確認テーブル!AY36:BB36,"×")&lt;&gt;0,"×",IF(COUNTIF(空き状況確認テーブル!AY36:BB36,"△")&lt;&gt;0,"△",IF(COUNTIF(空き状況確認テーブル!AY36:BB36,"△")&lt;&gt;0,"△","〇")))</f>
        <v>〇</v>
      </c>
      <c r="AZ34" s="219"/>
      <c r="BA34" s="219"/>
      <c r="BB34" s="219"/>
      <c r="BC34" s="219" t="str">
        <f ca="1">IF(COUNTIF(空き状況確認テーブル!BC36:BF36,"×")&lt;&gt;0,"×",IF(COUNTIF(空き状況確認テーブル!BC36:BF36,"△")&lt;&gt;0,"△",IF(COUNTIF(空き状況確認テーブル!BC36:BF36,"△")&lt;&gt;0,"△","〇")))</f>
        <v>△</v>
      </c>
      <c r="BD34" s="219"/>
      <c r="BE34" s="219"/>
      <c r="BF34" s="219"/>
      <c r="BG34" s="216" t="str">
        <f ca="1">IF(COUNTIF(空き状況確認テーブル!BG36:BI36,"×")&lt;&gt;0,"×",IF(COUNTIF(空き状況確認テーブル!BG36:BI36,"△")&lt;&gt;0,"△",IF(COUNTIF(空き状況確認テーブル!BG36:BI36,"△")&lt;&gt;0,"△","〇")))</f>
        <v>△</v>
      </c>
      <c r="BH34" s="217"/>
      <c r="BI34" s="220"/>
      <c r="BJ34" s="121" t="str">
        <f ca="1">空き状況確認テーブル!BJ36</f>
        <v>△</v>
      </c>
      <c r="BK34" s="122" t="str">
        <f ca="1">空き状況確認テーブル!BK36</f>
        <v>△</v>
      </c>
      <c r="BL34" s="122" t="str">
        <f ca="1">空き状況確認テーブル!BL36</f>
        <v>△</v>
      </c>
      <c r="BM34" s="122" t="str">
        <f ca="1">空き状況確認テーブル!BM36</f>
        <v>△</v>
      </c>
      <c r="BN34" s="122" t="str">
        <f ca="1">空き状況確認テーブル!BN36</f>
        <v>△</v>
      </c>
      <c r="BO34" s="122" t="str">
        <f ca="1">空き状況確認テーブル!BO36</f>
        <v>△</v>
      </c>
      <c r="BP34" s="216" t="str">
        <f ca="1">IF(COUNTIF(空き状況確認テーブル!BP36:BR36,"×")&lt;&gt;0,"×",IF(COUNTIF(空き状況確認テーブル!BP36:BR36,"△")&lt;&gt;0,"△",IF(COUNTIF(空き状況確認テーブル!BP36:BR36,"△")&lt;&gt;0,"△","〇")))</f>
        <v>△</v>
      </c>
      <c r="BQ34" s="217"/>
      <c r="BR34" s="218"/>
      <c r="BS34" s="219" t="str">
        <f ca="1">IF(COUNTIF(空き状況確認テーブル!BS36:BV36,"×")&lt;&gt;0,"×",IF(COUNTIF(空き状況確認テーブル!BS36:BV36,"△")&lt;&gt;0,"△",IF(COUNTIF(空き状況確認テーブル!BS36:BV36,"△")&lt;&gt;0,"△","〇")))</f>
        <v>〇</v>
      </c>
      <c r="BT34" s="219"/>
      <c r="BU34" s="219"/>
      <c r="BV34" s="219"/>
      <c r="BW34" s="219" t="str">
        <f ca="1">IF(COUNTIF(空き状況確認テーブル!BW36:BZ36,"×")&lt;&gt;0,"×",IF(COUNTIF(空き状況確認テーブル!BW36:BZ36,"△")&lt;&gt;0,"△",IF(COUNTIF(空き状況確認テーブル!BW36:BZ36,"△")&lt;&gt;0,"△","〇")))</f>
        <v>〇</v>
      </c>
      <c r="BX34" s="219"/>
      <c r="BY34" s="219"/>
      <c r="BZ34" s="219"/>
      <c r="CA34" s="219" t="str">
        <f ca="1">IF(COUNTIF(空き状況確認テーブル!CA36:CD36,"×")&lt;&gt;0,"×",IF(COUNTIF(空き状況確認テーブル!CA36:CD36,"△")&lt;&gt;0,"△",IF(COUNTIF(空き状況確認テーブル!CA36:CD36,"△")&lt;&gt;0,"△","〇")))</f>
        <v>△</v>
      </c>
      <c r="CB34" s="219"/>
      <c r="CC34" s="219"/>
      <c r="CD34" s="219"/>
      <c r="CE34" s="216" t="str">
        <f ca="1">IF(COUNTIF(空き状況確認テーブル!CE36:CG36,"×")&lt;&gt;0,"×",IF(COUNTIF(空き状況確認テーブル!CE36:CG36,"△")&lt;&gt;0,"△",IF(COUNTIF(空き状況確認テーブル!CE36:CG36,"△")&lt;&gt;0,"△","〇")))</f>
        <v>△</v>
      </c>
      <c r="CF34" s="217"/>
      <c r="CG34" s="220"/>
      <c r="CH34" s="121" t="str">
        <f ca="1">空き状況確認テーブル!CH36</f>
        <v>△</v>
      </c>
      <c r="CI34" s="122" t="str">
        <f ca="1">空き状況確認テーブル!CI36</f>
        <v>△</v>
      </c>
      <c r="CJ34" s="122" t="str">
        <f ca="1">空き状況確認テーブル!CJ36</f>
        <v>△</v>
      </c>
      <c r="CK34" s="122" t="str">
        <f ca="1">空き状況確認テーブル!CK36</f>
        <v>△</v>
      </c>
      <c r="CL34" s="122" t="str">
        <f ca="1">空き状況確認テーブル!CL36</f>
        <v>△</v>
      </c>
      <c r="CM34" s="122" t="str">
        <f ca="1">空き状況確認テーブル!CM36</f>
        <v>△</v>
      </c>
      <c r="CN34" s="216" t="str">
        <f ca="1">IF(COUNTIF(空き状況確認テーブル!CN36:CP36,"×")&lt;&gt;0,"×",IF(COUNTIF(空き状況確認テーブル!CN36:CP36,"△")&lt;&gt;0,"△",IF(COUNTIF(空き状況確認テーブル!CN36:CP36,"△")&lt;&gt;0,"△","〇")))</f>
        <v>△</v>
      </c>
      <c r="CO34" s="217"/>
      <c r="CP34" s="218"/>
      <c r="CQ34" s="219" t="str">
        <f ca="1">IF(COUNTIF(空き状況確認テーブル!CQ36:CT36,"×")&lt;&gt;0,"×",IF(COUNTIF(空き状況確認テーブル!CQ36:CT36,"△")&lt;&gt;0,"△",IF(COUNTIF(空き状況確認テーブル!CQ36:CT36,"△")&lt;&gt;0,"△","〇")))</f>
        <v>〇</v>
      </c>
      <c r="CR34" s="219"/>
      <c r="CS34" s="219"/>
      <c r="CT34" s="219"/>
      <c r="CU34" s="219" t="str">
        <f ca="1">IF(COUNTIF(空き状況確認テーブル!CU36:CX36,"×")&lt;&gt;0,"×",IF(COUNTIF(空き状況確認テーブル!CU36:CX36,"△")&lt;&gt;0,"△",IF(COUNTIF(空き状況確認テーブル!CU36:CX36,"△")&lt;&gt;0,"△","〇")))</f>
        <v>〇</v>
      </c>
      <c r="CV34" s="219"/>
      <c r="CW34" s="219"/>
      <c r="CX34" s="219"/>
      <c r="CY34" s="219" t="str">
        <f ca="1">IF(COUNTIF(空き状況確認テーブル!CY36:DB36,"×")&lt;&gt;0,"×",IF(COUNTIF(空き状況確認テーブル!CY36:DB36,"△")&lt;&gt;0,"△",IF(COUNTIF(空き状況確認テーブル!CY36:DB36,"△")&lt;&gt;0,"△","〇")))</f>
        <v>△</v>
      </c>
      <c r="CZ34" s="219"/>
      <c r="DA34" s="219"/>
      <c r="DB34" s="219"/>
      <c r="DC34" s="216" t="str">
        <f ca="1">IF(COUNTIF(空き状況確認テーブル!DC36:DE36,"×")&lt;&gt;0,"×",IF(COUNTIF(空き状況確認テーブル!DC36:DE36,"△")&lt;&gt;0,"△",IF(COUNTIF(空き状況確認テーブル!DC36:DE36,"△")&lt;&gt;0,"△","〇")))</f>
        <v>△</v>
      </c>
      <c r="DD34" s="217"/>
      <c r="DE34" s="220"/>
      <c r="DF34" s="121" t="str">
        <f ca="1">空き状況確認テーブル!DF36</f>
        <v>△</v>
      </c>
      <c r="DG34" s="122" t="str">
        <f ca="1">空き状況確認テーブル!DG36</f>
        <v>△</v>
      </c>
      <c r="DH34" s="122" t="str">
        <f ca="1">空き状況確認テーブル!DH36</f>
        <v>△</v>
      </c>
      <c r="DI34" s="122" t="str">
        <f ca="1">空き状況確認テーブル!DI36</f>
        <v>△</v>
      </c>
      <c r="DJ34" s="122" t="str">
        <f ca="1">空き状況確認テーブル!DJ36</f>
        <v>△</v>
      </c>
      <c r="DK34" s="122" t="str">
        <f ca="1">空き状況確認テーブル!DK36</f>
        <v>△</v>
      </c>
      <c r="DL34" s="216" t="str">
        <f ca="1">IF(COUNTIF(空き状況確認テーブル!DL36:DN36,"×")&lt;&gt;0,"×",IF(COUNTIF(空き状況確認テーブル!DL36:DN36,"△")&lt;&gt;0,"△",IF(COUNTIF(空き状況確認テーブル!DL36:DN36,"△")&lt;&gt;0,"△","〇")))</f>
        <v>△</v>
      </c>
      <c r="DM34" s="217"/>
      <c r="DN34" s="218"/>
      <c r="DO34" s="219" t="str">
        <f ca="1">IF(COUNTIF(空き状況確認テーブル!DO36:DR36,"×")&lt;&gt;0,"×",IF(COUNTIF(空き状況確認テーブル!DO36:DR36,"△")&lt;&gt;0,"△",IF(COUNTIF(空き状況確認テーブル!DO36:DR36,"△")&lt;&gt;0,"△","〇")))</f>
        <v>〇</v>
      </c>
      <c r="DP34" s="219"/>
      <c r="DQ34" s="219"/>
      <c r="DR34" s="219"/>
      <c r="DS34" s="219" t="str">
        <f ca="1">IF(COUNTIF(空き状況確認テーブル!DS36:DV36,"×")&lt;&gt;0,"×",IF(COUNTIF(空き状況確認テーブル!DS36:DV36,"△")&lt;&gt;0,"△",IF(COUNTIF(空き状況確認テーブル!DS36:DV36,"△")&lt;&gt;0,"△","〇")))</f>
        <v>〇</v>
      </c>
      <c r="DT34" s="219"/>
      <c r="DU34" s="219"/>
      <c r="DV34" s="219"/>
      <c r="DW34" s="219" t="str">
        <f ca="1">IF(COUNTIF(空き状況確認テーブル!DW36:DZ36,"×")&lt;&gt;0,"×",IF(COUNTIF(空き状況確認テーブル!DW36:DZ36,"△")&lt;&gt;0,"△",IF(COUNTIF(空き状況確認テーブル!DW36:DZ36,"△")&lt;&gt;0,"△","〇")))</f>
        <v>△</v>
      </c>
      <c r="DX34" s="219"/>
      <c r="DY34" s="219"/>
      <c r="DZ34" s="219"/>
      <c r="EA34" s="216" t="str">
        <f ca="1">IF(COUNTIF(空き状況確認テーブル!EA36:EC36,"×")&lt;&gt;0,"×",IF(COUNTIF(空き状況確認テーブル!EA36:EC36,"△")&lt;&gt;0,"△",IF(COUNTIF(空き状況確認テーブル!EA36:EC36,"△")&lt;&gt;0,"△","〇")))</f>
        <v>△</v>
      </c>
      <c r="EB34" s="217"/>
      <c r="EC34" s="220"/>
      <c r="ED34" s="121" t="str">
        <f ca="1">空き状況確認テーブル!ED36</f>
        <v>×</v>
      </c>
      <c r="EE34" s="122" t="str">
        <f ca="1">空き状況確認テーブル!EE36</f>
        <v>×</v>
      </c>
      <c r="EF34" s="122" t="str">
        <f ca="1">空き状況確認テーブル!EF36</f>
        <v>×</v>
      </c>
      <c r="EG34" s="122" t="str">
        <f ca="1">空き状況確認テーブル!EG36</f>
        <v>×</v>
      </c>
      <c r="EH34" s="122" t="str">
        <f ca="1">空き状況確認テーブル!EH36</f>
        <v>×</v>
      </c>
      <c r="EI34" s="122" t="str">
        <f ca="1">空き状況確認テーブル!EI36</f>
        <v>×</v>
      </c>
      <c r="EJ34" s="216" t="str">
        <f ca="1">IF(COUNTIF(空き状況確認テーブル!EJ36:EL36,"×")&lt;&gt;0,"×",IF(COUNTIF(空き状況確認テーブル!EJ36:EL36,"△")&lt;&gt;0,"△",IF(COUNTIF(空き状況確認テーブル!EJ36:EL36,"△")&lt;&gt;0,"△","〇")))</f>
        <v>×</v>
      </c>
      <c r="EK34" s="217"/>
      <c r="EL34" s="218"/>
      <c r="EM34" s="219" t="str">
        <f ca="1">IF(COUNTIF(空き状況確認テーブル!EM36:EP36,"×")&lt;&gt;0,"×",IF(COUNTIF(空き状況確認テーブル!EM36:EP36,"△")&lt;&gt;0,"△",IF(COUNTIF(空き状況確認テーブル!EM36:EP36,"△")&lt;&gt;0,"△","〇")))</f>
        <v>×</v>
      </c>
      <c r="EN34" s="219"/>
      <c r="EO34" s="219"/>
      <c r="EP34" s="219"/>
      <c r="EQ34" s="219" t="str">
        <f ca="1">IF(COUNTIF(空き状況確認テーブル!EQ36:ET36,"×")&lt;&gt;0,"×",IF(COUNTIF(空き状況確認テーブル!EQ36:ET36,"△")&lt;&gt;0,"△",IF(COUNTIF(空き状況確認テーブル!EQ36:ET36,"△")&lt;&gt;0,"△","〇")))</f>
        <v>×</v>
      </c>
      <c r="ER34" s="219"/>
      <c r="ES34" s="219"/>
      <c r="ET34" s="219"/>
      <c r="EU34" s="219" t="str">
        <f ca="1">IF(COUNTIF(空き状況確認テーブル!EU36:EX36,"×")&lt;&gt;0,"×",IF(COUNTIF(空き状況確認テーブル!EU36:EX36,"△")&lt;&gt;0,"△",IF(COUNTIF(空き状況確認テーブル!EU36:EX36,"△")&lt;&gt;0,"△","〇")))</f>
        <v>×</v>
      </c>
      <c r="EV34" s="219"/>
      <c r="EW34" s="219"/>
      <c r="EX34" s="219"/>
      <c r="EY34" s="216" t="str">
        <f ca="1">IF(COUNTIF(空き状況確認テーブル!EY36:FA36,"×")&lt;&gt;0,"×",IF(COUNTIF(空き状況確認テーブル!EY36:FA36,"△")&lt;&gt;0,"△",IF(COUNTIF(空き状況確認テーブル!EY36:FA36,"△")&lt;&gt;0,"△","〇")))</f>
        <v>×</v>
      </c>
      <c r="EZ34" s="217"/>
      <c r="FA34" s="220"/>
      <c r="FB34" s="121" t="str">
        <f ca="1">空き状況確認テーブル!FB36</f>
        <v>×</v>
      </c>
      <c r="FC34" s="122" t="str">
        <f ca="1">空き状況確認テーブル!FC36</f>
        <v>×</v>
      </c>
      <c r="FD34" s="122" t="str">
        <f ca="1">空き状況確認テーブル!FD36</f>
        <v>×</v>
      </c>
      <c r="FE34" s="122" t="str">
        <f ca="1">空き状況確認テーブル!FE36</f>
        <v>×</v>
      </c>
      <c r="FF34" s="122" t="str">
        <f ca="1">空き状況確認テーブル!FF36</f>
        <v>×</v>
      </c>
      <c r="FG34" s="122" t="str">
        <f ca="1">空き状況確認テーブル!FG36</f>
        <v>×</v>
      </c>
      <c r="FH34" s="216" t="str">
        <f ca="1">IF(COUNTIF(空き状況確認テーブル!FH36:FJ36,"×")&lt;&gt;0,"×",IF(COUNTIF(空き状況確認テーブル!FH36:FJ36,"△")&lt;&gt;0,"△",IF(COUNTIF(空き状況確認テーブル!FH36:FJ36,"△")&lt;&gt;0,"△","〇")))</f>
        <v>×</v>
      </c>
      <c r="FI34" s="217"/>
      <c r="FJ34" s="218"/>
      <c r="FK34" s="219" t="str">
        <f ca="1">IF(COUNTIF(空き状況確認テーブル!FK36:FN36,"×")&lt;&gt;0,"×",IF(COUNTIF(空き状況確認テーブル!FK36:FN36,"△")&lt;&gt;0,"△",IF(COUNTIF(空き状況確認テーブル!FK36:FN36,"△")&lt;&gt;0,"△","〇")))</f>
        <v>×</v>
      </c>
      <c r="FL34" s="219"/>
      <c r="FM34" s="219"/>
      <c r="FN34" s="219"/>
      <c r="FO34" s="219" t="str">
        <f ca="1">IF(COUNTIF(空き状況確認テーブル!FO36:FR36,"×")&lt;&gt;0,"×",IF(COUNTIF(空き状況確認テーブル!FO36:FR36,"△")&lt;&gt;0,"△",IF(COUNTIF(空き状況確認テーブル!FO36:FR36,"△")&lt;&gt;0,"△","〇")))</f>
        <v>×</v>
      </c>
      <c r="FP34" s="219"/>
      <c r="FQ34" s="219"/>
      <c r="FR34" s="219"/>
      <c r="FS34" s="219" t="str">
        <f ca="1">IF(COUNTIF(空き状況確認テーブル!FS36:FV36,"×")&lt;&gt;0,"×",IF(COUNTIF(空き状況確認テーブル!FS36:FV36,"△")&lt;&gt;0,"△",IF(COUNTIF(空き状況確認テーブル!FS36:FV36,"△")&lt;&gt;0,"△","〇")))</f>
        <v>×</v>
      </c>
      <c r="FT34" s="219"/>
      <c r="FU34" s="219"/>
      <c r="FV34" s="219"/>
      <c r="FW34" s="216" t="str">
        <f ca="1">IF(COUNTIF(空き状況確認テーブル!FW36:FY36,"×")&lt;&gt;0,"×",IF(COUNTIF(空き状況確認テーブル!FW36:FY36,"△")&lt;&gt;0,"△",IF(COUNTIF(空き状況確認テーブル!FW36:FY36,"△")&lt;&gt;0,"△","〇")))</f>
        <v>×</v>
      </c>
      <c r="FX34" s="217"/>
      <c r="FY34" s="220"/>
    </row>
    <row r="35" spans="1:181">
      <c r="A35" s="40"/>
      <c r="B35" s="171" t="s">
        <v>356</v>
      </c>
      <c r="C35" s="197" t="s">
        <v>450</v>
      </c>
      <c r="D35" s="11" t="s">
        <v>178</v>
      </c>
      <c r="E35" s="10" t="str">
        <f>INDEX(施設情報!$D$1:$D$1000,MATCH(D35,施設情報!$C$1:$C$1000,0))</f>
        <v>1</v>
      </c>
      <c r="F35" s="11"/>
      <c r="G35" s="8" t="str">
        <f t="shared" si="15"/>
        <v>029-46391</v>
      </c>
      <c r="H35" s="10" t="str">
        <f t="shared" si="16"/>
        <v>029-46392</v>
      </c>
      <c r="I35" s="10" t="str">
        <f t="shared" si="17"/>
        <v>029-46393</v>
      </c>
      <c r="J35" s="10" t="str">
        <f t="shared" si="18"/>
        <v>029-46394</v>
      </c>
      <c r="K35" s="10" t="str">
        <f t="shared" si="19"/>
        <v>029-46395</v>
      </c>
      <c r="L35" s="10" t="str">
        <f t="shared" si="20"/>
        <v>029-46396</v>
      </c>
      <c r="M35" s="10" t="str">
        <f t="shared" si="21"/>
        <v>029-46397</v>
      </c>
      <c r="N35" s="121" t="str">
        <f ca="1">空き状況確認テーブル!N37</f>
        <v>△</v>
      </c>
      <c r="O35" s="122" t="str">
        <f ca="1">空き状況確認テーブル!O37</f>
        <v>△</v>
      </c>
      <c r="P35" s="122" t="str">
        <f ca="1">空き状況確認テーブル!P37</f>
        <v>△</v>
      </c>
      <c r="Q35" s="122" t="str">
        <f ca="1">空き状況確認テーブル!Q37</f>
        <v>△</v>
      </c>
      <c r="R35" s="122" t="str">
        <f ca="1">空き状況確認テーブル!R37</f>
        <v>△</v>
      </c>
      <c r="S35" s="122" t="str">
        <f ca="1">空き状況確認テーブル!S37</f>
        <v>△</v>
      </c>
      <c r="T35" s="216" t="str">
        <f ca="1">IF(COUNTIF(空き状況確認テーブル!T37:V37,"×")&lt;&gt;0,"×",IF(COUNTIF(空き状況確認テーブル!T37:V37,"△")&lt;&gt;0,"△",IF(COUNTIF(空き状況確認テーブル!T38:V38,"△")&lt;&gt;0,"△","〇")))</f>
        <v>△</v>
      </c>
      <c r="U35" s="217"/>
      <c r="V35" s="218"/>
      <c r="W35" s="219" t="str">
        <f ca="1">IF(COUNTIF(空き状況確認テーブル!W37:Z37,"×")&lt;&gt;0,"×",IF(COUNTIF(空き状況確認テーブル!W37:Z37,"△")&lt;&gt;0,"△",IF(COUNTIF(空き状況確認テーブル!W37:Z37,"△")&lt;&gt;0,"△","〇")))</f>
        <v>〇</v>
      </c>
      <c r="X35" s="219"/>
      <c r="Y35" s="219"/>
      <c r="Z35" s="219"/>
      <c r="AA35" s="219" t="str">
        <f ca="1">IF(COUNTIF(空き状況確認テーブル!AA37:AD37,"×")&lt;&gt;0,"×",IF(COUNTIF(空き状況確認テーブル!AA37:AD37,"△")&lt;&gt;0,"△",IF(COUNTIF(空き状況確認テーブル!AA37:AD37,"△")&lt;&gt;0,"△","〇")))</f>
        <v>〇</v>
      </c>
      <c r="AB35" s="219"/>
      <c r="AC35" s="219"/>
      <c r="AD35" s="219"/>
      <c r="AE35" s="219" t="str">
        <f ca="1">IF(COUNTIF(空き状況確認テーブル!AE37:AH37,"×")&lt;&gt;0,"×",IF(COUNTIF(空き状況確認テーブル!AE37:AH37,"△")&lt;&gt;0,"△",IF(COUNTIF(空き状況確認テーブル!AE37:AH37,"△")&lt;&gt;0,"△","〇")))</f>
        <v>△</v>
      </c>
      <c r="AF35" s="219"/>
      <c r="AG35" s="219"/>
      <c r="AH35" s="219"/>
      <c r="AI35" s="216" t="str">
        <f ca="1">IF(COUNTIF(空き状況確認テーブル!AI37:AK37,"×")&lt;&gt;0,"×",IF(COUNTIF(空き状況確認テーブル!AI37:AK37,"△")&lt;&gt;0,"△",IF(COUNTIF(空き状況確認テーブル!AI37:AK37,"△")&lt;&gt;0,"△","〇")))</f>
        <v>△</v>
      </c>
      <c r="AJ35" s="217"/>
      <c r="AK35" s="220"/>
      <c r="AL35" s="121" t="str">
        <f ca="1">空き状況確認テーブル!AL37</f>
        <v>△</v>
      </c>
      <c r="AM35" s="122" t="str">
        <f ca="1">空き状況確認テーブル!AM37</f>
        <v>△</v>
      </c>
      <c r="AN35" s="122" t="str">
        <f ca="1">空き状況確認テーブル!AN37</f>
        <v>△</v>
      </c>
      <c r="AO35" s="122" t="str">
        <f ca="1">空き状況確認テーブル!AO37</f>
        <v>△</v>
      </c>
      <c r="AP35" s="122" t="str">
        <f ca="1">空き状況確認テーブル!AP37</f>
        <v>△</v>
      </c>
      <c r="AQ35" s="122" t="str">
        <f ca="1">空き状況確認テーブル!AQ37</f>
        <v>△</v>
      </c>
      <c r="AR35" s="216" t="str">
        <f ca="1">IF(COUNTIF(空き状況確認テーブル!AR37:AT37,"×")&lt;&gt;0,"×",IF(COUNTIF(空き状況確認テーブル!AR37:AT37,"△")&lt;&gt;0,"△",IF(COUNTIF(空き状況確認テーブル!AR38:AT38,"△")&lt;&gt;0,"△","〇")))</f>
        <v>△</v>
      </c>
      <c r="AS35" s="217"/>
      <c r="AT35" s="218"/>
      <c r="AU35" s="219" t="str">
        <f ca="1">IF(COUNTIF(空き状況確認テーブル!AU37:AX37,"×")&lt;&gt;0,"×",IF(COUNTIF(空き状況確認テーブル!AU37:AX37,"△")&lt;&gt;0,"△",IF(COUNTIF(空き状況確認テーブル!AU37:AX37,"△")&lt;&gt;0,"△","〇")))</f>
        <v>〇</v>
      </c>
      <c r="AV35" s="219"/>
      <c r="AW35" s="219"/>
      <c r="AX35" s="219"/>
      <c r="AY35" s="219" t="str">
        <f ca="1">IF(COUNTIF(空き状況確認テーブル!AY37:BB37,"×")&lt;&gt;0,"×",IF(COUNTIF(空き状況確認テーブル!AY37:BB37,"△")&lt;&gt;0,"△",IF(COUNTIF(空き状況確認テーブル!AY37:BB37,"△")&lt;&gt;0,"△","〇")))</f>
        <v>〇</v>
      </c>
      <c r="AZ35" s="219"/>
      <c r="BA35" s="219"/>
      <c r="BB35" s="219"/>
      <c r="BC35" s="219" t="str">
        <f ca="1">IF(COUNTIF(空き状況確認テーブル!BC37:BF37,"×")&lt;&gt;0,"×",IF(COUNTIF(空き状況確認テーブル!BC37:BF37,"△")&lt;&gt;0,"△",IF(COUNTIF(空き状況確認テーブル!BC37:BF37,"△")&lt;&gt;0,"△","〇")))</f>
        <v>△</v>
      </c>
      <c r="BD35" s="219"/>
      <c r="BE35" s="219"/>
      <c r="BF35" s="219"/>
      <c r="BG35" s="216" t="str">
        <f ca="1">IF(COUNTIF(空き状況確認テーブル!BG37:BI37,"×")&lt;&gt;0,"×",IF(COUNTIF(空き状況確認テーブル!BG37:BI37,"△")&lt;&gt;0,"△",IF(COUNTIF(空き状況確認テーブル!BG37:BI37,"△")&lt;&gt;0,"△","〇")))</f>
        <v>△</v>
      </c>
      <c r="BH35" s="217"/>
      <c r="BI35" s="220"/>
      <c r="BJ35" s="121" t="str">
        <f ca="1">空き状況確認テーブル!BJ37</f>
        <v>△</v>
      </c>
      <c r="BK35" s="122" t="str">
        <f ca="1">空き状況確認テーブル!BK37</f>
        <v>△</v>
      </c>
      <c r="BL35" s="122" t="str">
        <f ca="1">空き状況確認テーブル!BL37</f>
        <v>△</v>
      </c>
      <c r="BM35" s="122" t="str">
        <f ca="1">空き状況確認テーブル!BM37</f>
        <v>△</v>
      </c>
      <c r="BN35" s="122" t="str">
        <f ca="1">空き状況確認テーブル!BN37</f>
        <v>△</v>
      </c>
      <c r="BO35" s="122" t="str">
        <f ca="1">空き状況確認テーブル!BO37</f>
        <v>△</v>
      </c>
      <c r="BP35" s="216" t="str">
        <f ca="1">IF(COUNTIF(空き状況確認テーブル!BP37:BR37,"×")&lt;&gt;0,"×",IF(COUNTIF(空き状況確認テーブル!BP37:BR37,"△")&lt;&gt;0,"△",IF(COUNTIF(空き状況確認テーブル!BP38:BR38,"△")&lt;&gt;0,"△","〇")))</f>
        <v>△</v>
      </c>
      <c r="BQ35" s="217"/>
      <c r="BR35" s="218"/>
      <c r="BS35" s="219" t="str">
        <f ca="1">IF(COUNTIF(空き状況確認テーブル!BS37:BV37,"×")&lt;&gt;0,"×",IF(COUNTIF(空き状況確認テーブル!BS37:BV37,"△")&lt;&gt;0,"△",IF(COUNTIF(空き状況確認テーブル!BS37:BV37,"△")&lt;&gt;0,"△","〇")))</f>
        <v>〇</v>
      </c>
      <c r="BT35" s="219"/>
      <c r="BU35" s="219"/>
      <c r="BV35" s="219"/>
      <c r="BW35" s="219" t="str">
        <f ca="1">IF(COUNTIF(空き状況確認テーブル!BW37:BZ37,"×")&lt;&gt;0,"×",IF(COUNTIF(空き状況確認テーブル!BW37:BZ37,"△")&lt;&gt;0,"△",IF(COUNTIF(空き状況確認テーブル!BW37:BZ37,"△")&lt;&gt;0,"△","〇")))</f>
        <v>〇</v>
      </c>
      <c r="BX35" s="219"/>
      <c r="BY35" s="219"/>
      <c r="BZ35" s="219"/>
      <c r="CA35" s="219" t="str">
        <f ca="1">IF(COUNTIF(空き状況確認テーブル!CA37:CD37,"×")&lt;&gt;0,"×",IF(COUNTIF(空き状況確認テーブル!CA37:CD37,"△")&lt;&gt;0,"△",IF(COUNTIF(空き状況確認テーブル!CA37:CD37,"△")&lt;&gt;0,"△","〇")))</f>
        <v>△</v>
      </c>
      <c r="CB35" s="219"/>
      <c r="CC35" s="219"/>
      <c r="CD35" s="219"/>
      <c r="CE35" s="216" t="str">
        <f ca="1">IF(COUNTIF(空き状況確認テーブル!CE37:CG37,"×")&lt;&gt;0,"×",IF(COUNTIF(空き状況確認テーブル!CE37:CG37,"△")&lt;&gt;0,"△",IF(COUNTIF(空き状況確認テーブル!CE37:CG37,"△")&lt;&gt;0,"△","〇")))</f>
        <v>△</v>
      </c>
      <c r="CF35" s="217"/>
      <c r="CG35" s="220"/>
      <c r="CH35" s="121" t="str">
        <f ca="1">空き状況確認テーブル!CH37</f>
        <v>△</v>
      </c>
      <c r="CI35" s="122" t="str">
        <f ca="1">空き状況確認テーブル!CI37</f>
        <v>△</v>
      </c>
      <c r="CJ35" s="122" t="str">
        <f ca="1">空き状況確認テーブル!CJ37</f>
        <v>△</v>
      </c>
      <c r="CK35" s="122" t="str">
        <f ca="1">空き状況確認テーブル!CK37</f>
        <v>△</v>
      </c>
      <c r="CL35" s="122" t="str">
        <f ca="1">空き状況確認テーブル!CL37</f>
        <v>△</v>
      </c>
      <c r="CM35" s="122" t="str">
        <f ca="1">空き状況確認テーブル!CM37</f>
        <v>△</v>
      </c>
      <c r="CN35" s="216" t="str">
        <f ca="1">IF(COUNTIF(空き状況確認テーブル!CN37:CP37,"×")&lt;&gt;0,"×",IF(COUNTIF(空き状況確認テーブル!CN37:CP37,"△")&lt;&gt;0,"△",IF(COUNTIF(空き状況確認テーブル!CN38:CP38,"△")&lt;&gt;0,"△","〇")))</f>
        <v>△</v>
      </c>
      <c r="CO35" s="217"/>
      <c r="CP35" s="218"/>
      <c r="CQ35" s="219" t="str">
        <f ca="1">IF(COUNTIF(空き状況確認テーブル!CQ37:CT37,"×")&lt;&gt;0,"×",IF(COUNTIF(空き状況確認テーブル!CQ37:CT37,"△")&lt;&gt;0,"△",IF(COUNTIF(空き状況確認テーブル!CQ37:CT37,"△")&lt;&gt;0,"△","〇")))</f>
        <v>〇</v>
      </c>
      <c r="CR35" s="219"/>
      <c r="CS35" s="219"/>
      <c r="CT35" s="219"/>
      <c r="CU35" s="219" t="str">
        <f ca="1">IF(COUNTIF(空き状況確認テーブル!CU37:CX37,"×")&lt;&gt;0,"×",IF(COUNTIF(空き状況確認テーブル!CU37:CX37,"△")&lt;&gt;0,"△",IF(COUNTIF(空き状況確認テーブル!CU37:CX37,"△")&lt;&gt;0,"△","〇")))</f>
        <v>〇</v>
      </c>
      <c r="CV35" s="219"/>
      <c r="CW35" s="219"/>
      <c r="CX35" s="219"/>
      <c r="CY35" s="219" t="str">
        <f ca="1">IF(COUNTIF(空き状況確認テーブル!CY37:DB37,"×")&lt;&gt;0,"×",IF(COUNTIF(空き状況確認テーブル!CY37:DB37,"△")&lt;&gt;0,"△",IF(COUNTIF(空き状況確認テーブル!CY37:DB37,"△")&lt;&gt;0,"△","〇")))</f>
        <v>△</v>
      </c>
      <c r="CZ35" s="219"/>
      <c r="DA35" s="219"/>
      <c r="DB35" s="219"/>
      <c r="DC35" s="216" t="str">
        <f ca="1">IF(COUNTIF(空き状況確認テーブル!DC37:DE37,"×")&lt;&gt;0,"×",IF(COUNTIF(空き状況確認テーブル!DC37:DE37,"△")&lt;&gt;0,"△",IF(COUNTIF(空き状況確認テーブル!DC37:DE37,"△")&lt;&gt;0,"△","〇")))</f>
        <v>△</v>
      </c>
      <c r="DD35" s="217"/>
      <c r="DE35" s="220"/>
      <c r="DF35" s="121" t="str">
        <f ca="1">空き状況確認テーブル!DF37</f>
        <v>△</v>
      </c>
      <c r="DG35" s="122" t="str">
        <f ca="1">空き状況確認テーブル!DG37</f>
        <v>△</v>
      </c>
      <c r="DH35" s="122" t="str">
        <f ca="1">空き状況確認テーブル!DH37</f>
        <v>△</v>
      </c>
      <c r="DI35" s="122" t="str">
        <f ca="1">空き状況確認テーブル!DI37</f>
        <v>△</v>
      </c>
      <c r="DJ35" s="122" t="str">
        <f ca="1">空き状況確認テーブル!DJ37</f>
        <v>△</v>
      </c>
      <c r="DK35" s="122" t="str">
        <f ca="1">空き状況確認テーブル!DK37</f>
        <v>△</v>
      </c>
      <c r="DL35" s="216" t="str">
        <f ca="1">IF(COUNTIF(空き状況確認テーブル!DL37:DN37,"×")&lt;&gt;0,"×",IF(COUNTIF(空き状況確認テーブル!DL37:DN37,"△")&lt;&gt;0,"△",IF(COUNTIF(空き状況確認テーブル!DL38:DN38,"△")&lt;&gt;0,"△","〇")))</f>
        <v>△</v>
      </c>
      <c r="DM35" s="217"/>
      <c r="DN35" s="218"/>
      <c r="DO35" s="219" t="str">
        <f ca="1">IF(COUNTIF(空き状況確認テーブル!DO37:DR37,"×")&lt;&gt;0,"×",IF(COUNTIF(空き状況確認テーブル!DO37:DR37,"△")&lt;&gt;0,"△",IF(COUNTIF(空き状況確認テーブル!DO37:DR37,"△")&lt;&gt;0,"△","〇")))</f>
        <v>〇</v>
      </c>
      <c r="DP35" s="219"/>
      <c r="DQ35" s="219"/>
      <c r="DR35" s="219"/>
      <c r="DS35" s="219" t="str">
        <f ca="1">IF(COUNTIF(空き状況確認テーブル!DS37:DV37,"×")&lt;&gt;0,"×",IF(COUNTIF(空き状況確認テーブル!DS37:DV37,"△")&lt;&gt;0,"△",IF(COUNTIF(空き状況確認テーブル!DS37:DV37,"△")&lt;&gt;0,"△","〇")))</f>
        <v>〇</v>
      </c>
      <c r="DT35" s="219"/>
      <c r="DU35" s="219"/>
      <c r="DV35" s="219"/>
      <c r="DW35" s="219" t="str">
        <f ca="1">IF(COUNTIF(空き状況確認テーブル!DW37:DZ37,"×")&lt;&gt;0,"×",IF(COUNTIF(空き状況確認テーブル!DW37:DZ37,"△")&lt;&gt;0,"△",IF(COUNTIF(空き状況確認テーブル!DW37:DZ37,"△")&lt;&gt;0,"△","〇")))</f>
        <v>△</v>
      </c>
      <c r="DX35" s="219"/>
      <c r="DY35" s="219"/>
      <c r="DZ35" s="219"/>
      <c r="EA35" s="216" t="str">
        <f ca="1">IF(COUNTIF(空き状況確認テーブル!EA37:EC37,"×")&lt;&gt;0,"×",IF(COUNTIF(空き状況確認テーブル!EA37:EC37,"△")&lt;&gt;0,"△",IF(COUNTIF(空き状況確認テーブル!EA37:EC37,"△")&lt;&gt;0,"△","〇")))</f>
        <v>△</v>
      </c>
      <c r="EB35" s="217"/>
      <c r="EC35" s="220"/>
      <c r="ED35" s="121" t="str">
        <f ca="1">空き状況確認テーブル!ED37</f>
        <v>×</v>
      </c>
      <c r="EE35" s="122" t="str">
        <f ca="1">空き状況確認テーブル!EE37</f>
        <v>×</v>
      </c>
      <c r="EF35" s="122" t="str">
        <f ca="1">空き状況確認テーブル!EF37</f>
        <v>×</v>
      </c>
      <c r="EG35" s="122" t="str">
        <f ca="1">空き状況確認テーブル!EG37</f>
        <v>×</v>
      </c>
      <c r="EH35" s="122" t="str">
        <f ca="1">空き状況確認テーブル!EH37</f>
        <v>×</v>
      </c>
      <c r="EI35" s="122" t="str">
        <f ca="1">空き状況確認テーブル!EI37</f>
        <v>×</v>
      </c>
      <c r="EJ35" s="216" t="str">
        <f ca="1">IF(COUNTIF(空き状況確認テーブル!EJ37:EL37,"×")&lt;&gt;0,"×",IF(COUNTIF(空き状況確認テーブル!EJ37:EL37,"△")&lt;&gt;0,"△",IF(COUNTIF(空き状況確認テーブル!EJ38:EL38,"△")&lt;&gt;0,"△","〇")))</f>
        <v>×</v>
      </c>
      <c r="EK35" s="217"/>
      <c r="EL35" s="218"/>
      <c r="EM35" s="219" t="str">
        <f ca="1">IF(COUNTIF(空き状況確認テーブル!EM37:EP37,"×")&lt;&gt;0,"×",IF(COUNTIF(空き状況確認テーブル!EM37:EP37,"△")&lt;&gt;0,"△",IF(COUNTIF(空き状況確認テーブル!EM37:EP37,"△")&lt;&gt;0,"△","〇")))</f>
        <v>×</v>
      </c>
      <c r="EN35" s="219"/>
      <c r="EO35" s="219"/>
      <c r="EP35" s="219"/>
      <c r="EQ35" s="219" t="str">
        <f ca="1">IF(COUNTIF(空き状況確認テーブル!EQ37:ET37,"×")&lt;&gt;0,"×",IF(COUNTIF(空き状況確認テーブル!EQ37:ET37,"△")&lt;&gt;0,"△",IF(COUNTIF(空き状況確認テーブル!EQ37:ET37,"△")&lt;&gt;0,"△","〇")))</f>
        <v>×</v>
      </c>
      <c r="ER35" s="219"/>
      <c r="ES35" s="219"/>
      <c r="ET35" s="219"/>
      <c r="EU35" s="219" t="str">
        <f ca="1">IF(COUNTIF(空き状況確認テーブル!EU37:EX37,"×")&lt;&gt;0,"×",IF(COUNTIF(空き状況確認テーブル!EU37:EX37,"△")&lt;&gt;0,"△",IF(COUNTIF(空き状況確認テーブル!EU37:EX37,"△")&lt;&gt;0,"△","〇")))</f>
        <v>×</v>
      </c>
      <c r="EV35" s="219"/>
      <c r="EW35" s="219"/>
      <c r="EX35" s="219"/>
      <c r="EY35" s="216" t="str">
        <f ca="1">IF(COUNTIF(空き状況確認テーブル!EY37:FA37,"×")&lt;&gt;0,"×",IF(COUNTIF(空き状況確認テーブル!EY37:FA37,"△")&lt;&gt;0,"△",IF(COUNTIF(空き状況確認テーブル!EY37:FA37,"△")&lt;&gt;0,"△","〇")))</f>
        <v>×</v>
      </c>
      <c r="EZ35" s="217"/>
      <c r="FA35" s="220"/>
      <c r="FB35" s="121" t="str">
        <f ca="1">空き状況確認テーブル!FB37</f>
        <v>×</v>
      </c>
      <c r="FC35" s="122" t="str">
        <f ca="1">空き状況確認テーブル!FC37</f>
        <v>×</v>
      </c>
      <c r="FD35" s="122" t="str">
        <f ca="1">空き状況確認テーブル!FD37</f>
        <v>×</v>
      </c>
      <c r="FE35" s="122" t="str">
        <f ca="1">空き状況確認テーブル!FE37</f>
        <v>×</v>
      </c>
      <c r="FF35" s="122" t="str">
        <f ca="1">空き状況確認テーブル!FF37</f>
        <v>×</v>
      </c>
      <c r="FG35" s="122" t="str">
        <f ca="1">空き状況確認テーブル!FG37</f>
        <v>×</v>
      </c>
      <c r="FH35" s="216" t="str">
        <f ca="1">IF(COUNTIF(空き状況確認テーブル!FH37:FJ37,"×")&lt;&gt;0,"×",IF(COUNTIF(空き状況確認テーブル!FH37:FJ37,"△")&lt;&gt;0,"△",IF(COUNTIF(空き状況確認テーブル!FH38:FJ38,"△")&lt;&gt;0,"△","〇")))</f>
        <v>×</v>
      </c>
      <c r="FI35" s="217"/>
      <c r="FJ35" s="218"/>
      <c r="FK35" s="219" t="str">
        <f ca="1">IF(COUNTIF(空き状況確認テーブル!FK37:FN37,"×")&lt;&gt;0,"×",IF(COUNTIF(空き状況確認テーブル!FK37:FN37,"△")&lt;&gt;0,"△",IF(COUNTIF(空き状況確認テーブル!FK37:FN37,"△")&lt;&gt;0,"△","〇")))</f>
        <v>×</v>
      </c>
      <c r="FL35" s="219"/>
      <c r="FM35" s="219"/>
      <c r="FN35" s="219"/>
      <c r="FO35" s="219" t="str">
        <f ca="1">IF(COUNTIF(空き状況確認テーブル!FO37:FR37,"×")&lt;&gt;0,"×",IF(COUNTIF(空き状況確認テーブル!FO37:FR37,"△")&lt;&gt;0,"△",IF(COUNTIF(空き状況確認テーブル!FO37:FR37,"△")&lt;&gt;0,"△","〇")))</f>
        <v>×</v>
      </c>
      <c r="FP35" s="219"/>
      <c r="FQ35" s="219"/>
      <c r="FR35" s="219"/>
      <c r="FS35" s="219" t="str">
        <f ca="1">IF(COUNTIF(空き状況確認テーブル!FS37:FV37,"×")&lt;&gt;0,"×",IF(COUNTIF(空き状況確認テーブル!FS37:FV37,"△")&lt;&gt;0,"△",IF(COUNTIF(空き状況確認テーブル!FS37:FV37,"△")&lt;&gt;0,"△","〇")))</f>
        <v>×</v>
      </c>
      <c r="FT35" s="219"/>
      <c r="FU35" s="219"/>
      <c r="FV35" s="219"/>
      <c r="FW35" s="216" t="str">
        <f ca="1">IF(COUNTIF(空き状況確認テーブル!FW37:FY37,"×")&lt;&gt;0,"×",IF(COUNTIF(空き状況確認テーブル!FW37:FY37,"△")&lt;&gt;0,"△",IF(COUNTIF(空き状況確認テーブル!FW37:FY37,"△")&lt;&gt;0,"△","〇")))</f>
        <v>×</v>
      </c>
      <c r="FX35" s="217"/>
      <c r="FY35" s="220"/>
    </row>
    <row r="36" spans="1:181">
      <c r="A36" s="40"/>
      <c r="B36" s="171" t="s">
        <v>356</v>
      </c>
      <c r="C36" s="197" t="s">
        <v>449</v>
      </c>
      <c r="D36" s="11" t="s">
        <v>179</v>
      </c>
      <c r="E36" s="10" t="str">
        <f>INDEX(施設情報!$D$1:$D$1000,MATCH(D36,施設情報!$C$1:$C$1000,0))</f>
        <v>1</v>
      </c>
      <c r="F36" s="11"/>
      <c r="G36" s="8" t="str">
        <f t="shared" si="15"/>
        <v>030-46391</v>
      </c>
      <c r="H36" s="10" t="str">
        <f t="shared" si="16"/>
        <v>030-46392</v>
      </c>
      <c r="I36" s="10" t="str">
        <f t="shared" si="17"/>
        <v>030-46393</v>
      </c>
      <c r="J36" s="10" t="str">
        <f t="shared" si="18"/>
        <v>030-46394</v>
      </c>
      <c r="K36" s="10" t="str">
        <f t="shared" si="19"/>
        <v>030-46395</v>
      </c>
      <c r="L36" s="10" t="str">
        <f t="shared" si="20"/>
        <v>030-46396</v>
      </c>
      <c r="M36" s="10" t="str">
        <f t="shared" si="21"/>
        <v>030-46397</v>
      </c>
      <c r="N36" s="121" t="str">
        <f ca="1">空き状況確認テーブル!N38</f>
        <v>△</v>
      </c>
      <c r="O36" s="122" t="str">
        <f ca="1">空き状況確認テーブル!O38</f>
        <v>△</v>
      </c>
      <c r="P36" s="122" t="str">
        <f ca="1">空き状況確認テーブル!P38</f>
        <v>△</v>
      </c>
      <c r="Q36" s="122" t="str">
        <f ca="1">空き状況確認テーブル!Q38</f>
        <v>△</v>
      </c>
      <c r="R36" s="122" t="str">
        <f ca="1">空き状況確認テーブル!R38</f>
        <v>△</v>
      </c>
      <c r="S36" s="122" t="str">
        <f ca="1">空き状況確認テーブル!S38</f>
        <v>△</v>
      </c>
      <c r="T36" s="208" t="str">
        <f ca="1">空き状況確認テーブル!T38</f>
        <v>△</v>
      </c>
      <c r="U36" s="208" t="str">
        <f ca="1">空き状況確認テーブル!U38</f>
        <v>△</v>
      </c>
      <c r="V36" s="208" t="str">
        <f ca="1">空き状況確認テーブル!V38</f>
        <v>△</v>
      </c>
      <c r="W36" s="208" t="str">
        <f ca="1">空き状況確認テーブル!W38</f>
        <v>〇</v>
      </c>
      <c r="X36" s="208" t="str">
        <f ca="1">空き状況確認テーブル!X38</f>
        <v>〇</v>
      </c>
      <c r="Y36" s="208" t="str">
        <f ca="1">空き状況確認テーブル!Y38</f>
        <v>〇</v>
      </c>
      <c r="Z36" s="208" t="str">
        <f ca="1">空き状況確認テーブル!Z38</f>
        <v>〇</v>
      </c>
      <c r="AA36" s="208" t="str">
        <f ca="1">空き状況確認テーブル!AA38</f>
        <v>〇</v>
      </c>
      <c r="AB36" s="208" t="str">
        <f ca="1">空き状況確認テーブル!AB38</f>
        <v>〇</v>
      </c>
      <c r="AC36" s="208" t="str">
        <f ca="1">空き状況確認テーブル!AC38</f>
        <v>〇</v>
      </c>
      <c r="AD36" s="208" t="str">
        <f ca="1">空き状況確認テーブル!AD38</f>
        <v>〇</v>
      </c>
      <c r="AE36" s="208" t="str">
        <f ca="1">空き状況確認テーブル!AE38</f>
        <v>△</v>
      </c>
      <c r="AF36" s="208" t="str">
        <f ca="1">空き状況確認テーブル!AF38</f>
        <v>△</v>
      </c>
      <c r="AG36" s="208" t="str">
        <f ca="1">空き状況確認テーブル!AG38</f>
        <v>△</v>
      </c>
      <c r="AH36" s="208" t="str">
        <f ca="1">空き状況確認テーブル!AH38</f>
        <v>△</v>
      </c>
      <c r="AI36" s="208" t="str">
        <f ca="1">空き状況確認テーブル!AI38</f>
        <v>△</v>
      </c>
      <c r="AJ36" s="208" t="str">
        <f ca="1">空き状況確認テーブル!AJ38</f>
        <v>△</v>
      </c>
      <c r="AK36" s="123" t="str">
        <f ca="1">空き状況確認テーブル!AK38</f>
        <v>△</v>
      </c>
      <c r="AL36" s="209" t="str">
        <f ca="1">空き状況確認テーブル!AL38</f>
        <v>△</v>
      </c>
      <c r="AM36" s="208" t="str">
        <f ca="1">空き状況確認テーブル!AM38</f>
        <v>△</v>
      </c>
      <c r="AN36" s="208" t="str">
        <f ca="1">空き状況確認テーブル!AN38</f>
        <v>△</v>
      </c>
      <c r="AO36" s="208" t="str">
        <f ca="1">空き状況確認テーブル!AO38</f>
        <v>△</v>
      </c>
      <c r="AP36" s="208" t="str">
        <f ca="1">空き状況確認テーブル!AP38</f>
        <v>△</v>
      </c>
      <c r="AQ36" s="208" t="str">
        <f ca="1">空き状況確認テーブル!AQ38</f>
        <v>△</v>
      </c>
      <c r="AR36" s="208" t="str">
        <f ca="1">空き状況確認テーブル!AR38</f>
        <v>△</v>
      </c>
      <c r="AS36" s="208" t="str">
        <f ca="1">空き状況確認テーブル!AS38</f>
        <v>△</v>
      </c>
      <c r="AT36" s="208" t="str">
        <f ca="1">空き状況確認テーブル!AT38</f>
        <v>△</v>
      </c>
      <c r="AU36" s="208" t="str">
        <f ca="1">空き状況確認テーブル!AU38</f>
        <v>〇</v>
      </c>
      <c r="AV36" s="208" t="str">
        <f ca="1">空き状況確認テーブル!AV38</f>
        <v>〇</v>
      </c>
      <c r="AW36" s="208" t="str">
        <f ca="1">空き状況確認テーブル!AW38</f>
        <v>〇</v>
      </c>
      <c r="AX36" s="208" t="str">
        <f ca="1">空き状況確認テーブル!AX38</f>
        <v>〇</v>
      </c>
      <c r="AY36" s="208" t="str">
        <f ca="1">空き状況確認テーブル!AY38</f>
        <v>〇</v>
      </c>
      <c r="AZ36" s="208" t="str">
        <f ca="1">空き状況確認テーブル!AZ38</f>
        <v>〇</v>
      </c>
      <c r="BA36" s="208" t="str">
        <f ca="1">空き状況確認テーブル!BA38</f>
        <v>〇</v>
      </c>
      <c r="BB36" s="208" t="str">
        <f ca="1">空き状況確認テーブル!BB38</f>
        <v>〇</v>
      </c>
      <c r="BC36" s="208" t="str">
        <f ca="1">空き状況確認テーブル!BC38</f>
        <v>△</v>
      </c>
      <c r="BD36" s="208" t="str">
        <f ca="1">空き状況確認テーブル!BD38</f>
        <v>△</v>
      </c>
      <c r="BE36" s="208" t="str">
        <f ca="1">空き状況確認テーブル!BE38</f>
        <v>△</v>
      </c>
      <c r="BF36" s="208" t="str">
        <f ca="1">空き状況確認テーブル!BF38</f>
        <v>△</v>
      </c>
      <c r="BG36" s="208" t="str">
        <f ca="1">空き状況確認テーブル!BG38</f>
        <v>△</v>
      </c>
      <c r="BH36" s="208" t="str">
        <f ca="1">空き状況確認テーブル!BH38</f>
        <v>△</v>
      </c>
      <c r="BI36" s="123" t="str">
        <f ca="1">空き状況確認テーブル!BI38</f>
        <v>△</v>
      </c>
      <c r="BJ36" s="121" t="str">
        <f ca="1">空き状況確認テーブル!BJ38</f>
        <v>△</v>
      </c>
      <c r="BK36" s="122" t="str">
        <f ca="1">空き状況確認テーブル!BK38</f>
        <v>△</v>
      </c>
      <c r="BL36" s="122" t="str">
        <f ca="1">空き状況確認テーブル!BL38</f>
        <v>△</v>
      </c>
      <c r="BM36" s="122" t="str">
        <f ca="1">空き状況確認テーブル!BM38</f>
        <v>△</v>
      </c>
      <c r="BN36" s="122" t="str">
        <f ca="1">空き状況確認テーブル!BN38</f>
        <v>△</v>
      </c>
      <c r="BO36" s="122" t="str">
        <f ca="1">空き状況確認テーブル!BO38</f>
        <v>△</v>
      </c>
      <c r="BP36" s="208" t="str">
        <f ca="1">空き状況確認テーブル!BP38</f>
        <v>△</v>
      </c>
      <c r="BQ36" s="208" t="str">
        <f ca="1">空き状況確認テーブル!BQ38</f>
        <v>△</v>
      </c>
      <c r="BR36" s="208" t="str">
        <f ca="1">空き状況確認テーブル!BR38</f>
        <v>△</v>
      </c>
      <c r="BS36" s="208" t="str">
        <f ca="1">空き状況確認テーブル!BS38</f>
        <v>〇</v>
      </c>
      <c r="BT36" s="208" t="str">
        <f ca="1">空き状況確認テーブル!BT38</f>
        <v>〇</v>
      </c>
      <c r="BU36" s="208" t="str">
        <f ca="1">空き状況確認テーブル!BU38</f>
        <v>〇</v>
      </c>
      <c r="BV36" s="208" t="str">
        <f ca="1">空き状況確認テーブル!BV38</f>
        <v>〇</v>
      </c>
      <c r="BW36" s="208" t="str">
        <f ca="1">空き状況確認テーブル!BW38</f>
        <v>〇</v>
      </c>
      <c r="BX36" s="208" t="str">
        <f ca="1">空き状況確認テーブル!BX38</f>
        <v>〇</v>
      </c>
      <c r="BY36" s="208" t="str">
        <f ca="1">空き状況確認テーブル!BY38</f>
        <v>〇</v>
      </c>
      <c r="BZ36" s="208" t="str">
        <f ca="1">空き状況確認テーブル!BZ38</f>
        <v>〇</v>
      </c>
      <c r="CA36" s="208" t="str">
        <f ca="1">空き状況確認テーブル!CA38</f>
        <v>△</v>
      </c>
      <c r="CB36" s="208" t="str">
        <f ca="1">空き状況確認テーブル!CB38</f>
        <v>△</v>
      </c>
      <c r="CC36" s="208" t="str">
        <f ca="1">空き状況確認テーブル!CC38</f>
        <v>△</v>
      </c>
      <c r="CD36" s="208" t="str">
        <f ca="1">空き状況確認テーブル!CD38</f>
        <v>△</v>
      </c>
      <c r="CE36" s="208" t="str">
        <f ca="1">空き状況確認テーブル!CE38</f>
        <v>△</v>
      </c>
      <c r="CF36" s="208" t="str">
        <f ca="1">空き状況確認テーブル!CF38</f>
        <v>△</v>
      </c>
      <c r="CG36" s="123" t="str">
        <f ca="1">空き状況確認テーブル!CG38</f>
        <v>△</v>
      </c>
      <c r="CH36" s="121" t="str">
        <f ca="1">空き状況確認テーブル!CH38</f>
        <v>△</v>
      </c>
      <c r="CI36" s="122" t="str">
        <f ca="1">空き状況確認テーブル!CI38</f>
        <v>△</v>
      </c>
      <c r="CJ36" s="122" t="str">
        <f ca="1">空き状況確認テーブル!CJ38</f>
        <v>△</v>
      </c>
      <c r="CK36" s="122" t="str">
        <f ca="1">空き状況確認テーブル!CK38</f>
        <v>△</v>
      </c>
      <c r="CL36" s="122" t="str">
        <f ca="1">空き状況確認テーブル!CL38</f>
        <v>△</v>
      </c>
      <c r="CM36" s="122" t="str">
        <f ca="1">空き状況確認テーブル!CM38</f>
        <v>△</v>
      </c>
      <c r="CN36" s="208" t="str">
        <f ca="1">空き状況確認テーブル!CN38</f>
        <v>△</v>
      </c>
      <c r="CO36" s="208" t="str">
        <f ca="1">空き状況確認テーブル!CO38</f>
        <v>△</v>
      </c>
      <c r="CP36" s="208" t="str">
        <f ca="1">空き状況確認テーブル!CP38</f>
        <v>△</v>
      </c>
      <c r="CQ36" s="208" t="str">
        <f ca="1">空き状況確認テーブル!CQ38</f>
        <v>〇</v>
      </c>
      <c r="CR36" s="208" t="str">
        <f ca="1">空き状況確認テーブル!CR38</f>
        <v>〇</v>
      </c>
      <c r="CS36" s="208" t="str">
        <f ca="1">空き状況確認テーブル!CS38</f>
        <v>〇</v>
      </c>
      <c r="CT36" s="208" t="str">
        <f ca="1">空き状況確認テーブル!CT38</f>
        <v>〇</v>
      </c>
      <c r="CU36" s="208" t="str">
        <f ca="1">空き状況確認テーブル!CU38</f>
        <v>〇</v>
      </c>
      <c r="CV36" s="208" t="str">
        <f ca="1">空き状況確認テーブル!CV38</f>
        <v>〇</v>
      </c>
      <c r="CW36" s="208" t="str">
        <f ca="1">空き状況確認テーブル!CW38</f>
        <v>〇</v>
      </c>
      <c r="CX36" s="208" t="str">
        <f ca="1">空き状況確認テーブル!CX38</f>
        <v>〇</v>
      </c>
      <c r="CY36" s="208" t="str">
        <f ca="1">空き状況確認テーブル!CY38</f>
        <v>△</v>
      </c>
      <c r="CZ36" s="208" t="str">
        <f ca="1">空き状況確認テーブル!CZ38</f>
        <v>△</v>
      </c>
      <c r="DA36" s="208" t="str">
        <f ca="1">空き状況確認テーブル!DA38</f>
        <v>△</v>
      </c>
      <c r="DB36" s="208" t="str">
        <f ca="1">空き状況確認テーブル!DB38</f>
        <v>△</v>
      </c>
      <c r="DC36" s="208" t="str">
        <f ca="1">空き状況確認テーブル!DC38</f>
        <v>△</v>
      </c>
      <c r="DD36" s="208" t="str">
        <f ca="1">空き状況確認テーブル!DD38</f>
        <v>△</v>
      </c>
      <c r="DE36" s="123" t="str">
        <f ca="1">空き状況確認テーブル!DE38</f>
        <v>△</v>
      </c>
      <c r="DF36" s="121" t="str">
        <f ca="1">空き状況確認テーブル!DF38</f>
        <v>△</v>
      </c>
      <c r="DG36" s="122" t="str">
        <f ca="1">空き状況確認テーブル!DG38</f>
        <v>△</v>
      </c>
      <c r="DH36" s="122" t="str">
        <f ca="1">空き状況確認テーブル!DH38</f>
        <v>△</v>
      </c>
      <c r="DI36" s="122" t="str">
        <f ca="1">空き状況確認テーブル!DI38</f>
        <v>△</v>
      </c>
      <c r="DJ36" s="122" t="str">
        <f ca="1">空き状況確認テーブル!DJ38</f>
        <v>△</v>
      </c>
      <c r="DK36" s="122" t="str">
        <f ca="1">空き状況確認テーブル!DK38</f>
        <v>△</v>
      </c>
      <c r="DL36" s="208" t="str">
        <f ca="1">空き状況確認テーブル!DL38</f>
        <v>△</v>
      </c>
      <c r="DM36" s="208" t="str">
        <f ca="1">空き状況確認テーブル!DM38</f>
        <v>△</v>
      </c>
      <c r="DN36" s="208" t="str">
        <f ca="1">空き状況確認テーブル!DN38</f>
        <v>△</v>
      </c>
      <c r="DO36" s="208" t="str">
        <f ca="1">空き状況確認テーブル!DO38</f>
        <v>〇</v>
      </c>
      <c r="DP36" s="208" t="str">
        <f ca="1">空き状況確認テーブル!DP38</f>
        <v>〇</v>
      </c>
      <c r="DQ36" s="208" t="str">
        <f ca="1">空き状況確認テーブル!DQ38</f>
        <v>〇</v>
      </c>
      <c r="DR36" s="208" t="str">
        <f ca="1">空き状況確認テーブル!DR38</f>
        <v>〇</v>
      </c>
      <c r="DS36" s="208" t="str">
        <f ca="1">空き状況確認テーブル!DS38</f>
        <v>〇</v>
      </c>
      <c r="DT36" s="208" t="str">
        <f ca="1">空き状況確認テーブル!DT38</f>
        <v>〇</v>
      </c>
      <c r="DU36" s="208" t="str">
        <f ca="1">空き状況確認テーブル!DU38</f>
        <v>〇</v>
      </c>
      <c r="DV36" s="208" t="str">
        <f ca="1">空き状況確認テーブル!DV38</f>
        <v>〇</v>
      </c>
      <c r="DW36" s="208" t="str">
        <f ca="1">空き状況確認テーブル!DW38</f>
        <v>△</v>
      </c>
      <c r="DX36" s="208" t="str">
        <f ca="1">空き状況確認テーブル!DX38</f>
        <v>△</v>
      </c>
      <c r="DY36" s="208" t="str">
        <f ca="1">空き状況確認テーブル!DY38</f>
        <v>△</v>
      </c>
      <c r="DZ36" s="208" t="str">
        <f ca="1">空き状況確認テーブル!DZ38</f>
        <v>△</v>
      </c>
      <c r="EA36" s="208" t="str">
        <f ca="1">空き状況確認テーブル!EA38</f>
        <v>△</v>
      </c>
      <c r="EB36" s="208" t="str">
        <f ca="1">空き状況確認テーブル!EB38</f>
        <v>△</v>
      </c>
      <c r="EC36" s="123" t="str">
        <f ca="1">空き状況確認テーブル!EC38</f>
        <v>△</v>
      </c>
      <c r="ED36" s="121" t="str">
        <f ca="1">空き状況確認テーブル!ED38</f>
        <v>×</v>
      </c>
      <c r="EE36" s="122" t="str">
        <f ca="1">空き状況確認テーブル!EE38</f>
        <v>×</v>
      </c>
      <c r="EF36" s="122" t="str">
        <f ca="1">空き状況確認テーブル!EF38</f>
        <v>×</v>
      </c>
      <c r="EG36" s="122" t="str">
        <f ca="1">空き状況確認テーブル!EG38</f>
        <v>×</v>
      </c>
      <c r="EH36" s="122" t="str">
        <f ca="1">空き状況確認テーブル!EH38</f>
        <v>×</v>
      </c>
      <c r="EI36" s="122" t="str">
        <f ca="1">空き状況確認テーブル!EI38</f>
        <v>×</v>
      </c>
      <c r="EJ36" s="208" t="str">
        <f ca="1">空き状況確認テーブル!EJ38</f>
        <v>×</v>
      </c>
      <c r="EK36" s="208" t="str">
        <f ca="1">空き状況確認テーブル!EK38</f>
        <v>×</v>
      </c>
      <c r="EL36" s="208" t="str">
        <f ca="1">空き状況確認テーブル!EL38</f>
        <v>×</v>
      </c>
      <c r="EM36" s="208" t="str">
        <f ca="1">空き状況確認テーブル!EM38</f>
        <v>×</v>
      </c>
      <c r="EN36" s="208" t="str">
        <f ca="1">空き状況確認テーブル!EN38</f>
        <v>×</v>
      </c>
      <c r="EO36" s="208" t="str">
        <f ca="1">空き状況確認テーブル!EO38</f>
        <v>×</v>
      </c>
      <c r="EP36" s="208" t="str">
        <f ca="1">空き状況確認テーブル!EP38</f>
        <v>×</v>
      </c>
      <c r="EQ36" s="208" t="str">
        <f ca="1">空き状況確認テーブル!EQ38</f>
        <v>×</v>
      </c>
      <c r="ER36" s="208" t="str">
        <f ca="1">空き状況確認テーブル!ER38</f>
        <v>×</v>
      </c>
      <c r="ES36" s="208" t="str">
        <f ca="1">空き状況確認テーブル!ES38</f>
        <v>×</v>
      </c>
      <c r="ET36" s="208" t="str">
        <f ca="1">空き状況確認テーブル!ET38</f>
        <v>×</v>
      </c>
      <c r="EU36" s="208" t="str">
        <f ca="1">空き状況確認テーブル!EU38</f>
        <v>×</v>
      </c>
      <c r="EV36" s="208" t="str">
        <f ca="1">空き状況確認テーブル!EV38</f>
        <v>×</v>
      </c>
      <c r="EW36" s="208" t="str">
        <f ca="1">空き状況確認テーブル!EW38</f>
        <v>×</v>
      </c>
      <c r="EX36" s="208" t="str">
        <f ca="1">空き状況確認テーブル!EX38</f>
        <v>×</v>
      </c>
      <c r="EY36" s="208" t="str">
        <f ca="1">空き状況確認テーブル!EY38</f>
        <v>×</v>
      </c>
      <c r="EZ36" s="208" t="str">
        <f ca="1">空き状況確認テーブル!EZ38</f>
        <v>×</v>
      </c>
      <c r="FA36" s="123" t="str">
        <f ca="1">空き状況確認テーブル!FA38</f>
        <v>×</v>
      </c>
      <c r="FB36" s="121" t="str">
        <f ca="1">空き状況確認テーブル!FB38</f>
        <v>×</v>
      </c>
      <c r="FC36" s="122" t="str">
        <f ca="1">空き状況確認テーブル!FC38</f>
        <v>×</v>
      </c>
      <c r="FD36" s="122" t="str">
        <f ca="1">空き状況確認テーブル!FD38</f>
        <v>×</v>
      </c>
      <c r="FE36" s="122" t="str">
        <f ca="1">空き状況確認テーブル!FE38</f>
        <v>×</v>
      </c>
      <c r="FF36" s="122" t="str">
        <f ca="1">空き状況確認テーブル!FF38</f>
        <v>×</v>
      </c>
      <c r="FG36" s="122" t="str">
        <f ca="1">空き状況確認テーブル!FG38</f>
        <v>×</v>
      </c>
      <c r="FH36" s="208" t="str">
        <f ca="1">空き状況確認テーブル!FH38</f>
        <v>×</v>
      </c>
      <c r="FI36" s="208" t="str">
        <f ca="1">空き状況確認テーブル!FI38</f>
        <v>×</v>
      </c>
      <c r="FJ36" s="208" t="str">
        <f ca="1">空き状況確認テーブル!FJ38</f>
        <v>×</v>
      </c>
      <c r="FK36" s="208" t="str">
        <f ca="1">空き状況確認テーブル!FK38</f>
        <v>×</v>
      </c>
      <c r="FL36" s="208" t="str">
        <f ca="1">空き状況確認テーブル!FL38</f>
        <v>×</v>
      </c>
      <c r="FM36" s="208" t="str">
        <f ca="1">空き状況確認テーブル!FM38</f>
        <v>×</v>
      </c>
      <c r="FN36" s="208" t="str">
        <f ca="1">空き状況確認テーブル!FN38</f>
        <v>×</v>
      </c>
      <c r="FO36" s="208" t="str">
        <f ca="1">空き状況確認テーブル!FO38</f>
        <v>×</v>
      </c>
      <c r="FP36" s="208" t="str">
        <f ca="1">空き状況確認テーブル!FP38</f>
        <v>×</v>
      </c>
      <c r="FQ36" s="208" t="str">
        <f ca="1">空き状況確認テーブル!FQ38</f>
        <v>×</v>
      </c>
      <c r="FR36" s="208" t="str">
        <f ca="1">空き状況確認テーブル!FR38</f>
        <v>×</v>
      </c>
      <c r="FS36" s="208" t="str">
        <f ca="1">空き状況確認テーブル!FS38</f>
        <v>×</v>
      </c>
      <c r="FT36" s="208" t="str">
        <f ca="1">空き状況確認テーブル!FT38</f>
        <v>×</v>
      </c>
      <c r="FU36" s="208" t="str">
        <f ca="1">空き状況確認テーブル!FU38</f>
        <v>×</v>
      </c>
      <c r="FV36" s="208" t="str">
        <f ca="1">空き状況確認テーブル!FV38</f>
        <v>×</v>
      </c>
      <c r="FW36" s="208" t="str">
        <f ca="1">空き状況確認テーブル!FW38</f>
        <v>×</v>
      </c>
      <c r="FX36" s="208" t="str">
        <f ca="1">空き状況確認テーブル!FX38</f>
        <v>×</v>
      </c>
      <c r="FY36" s="123" t="str">
        <f ca="1">空き状況確認テーブル!FY38</f>
        <v>×</v>
      </c>
    </row>
    <row r="37" spans="1:181">
      <c r="A37" s="40"/>
      <c r="B37" s="171" t="s">
        <v>356</v>
      </c>
      <c r="C37" s="197" t="s">
        <v>448</v>
      </c>
      <c r="D37" s="11" t="s">
        <v>180</v>
      </c>
      <c r="E37" s="10" t="str">
        <f>INDEX(施設情報!$D$1:$D$1000,MATCH(D37,施設情報!$C$1:$C$1000,0))</f>
        <v>1</v>
      </c>
      <c r="F37" s="11"/>
      <c r="G37" s="8" t="str">
        <f t="shared" si="15"/>
        <v>031-46391</v>
      </c>
      <c r="H37" s="10" t="str">
        <f t="shared" si="16"/>
        <v>031-46392</v>
      </c>
      <c r="I37" s="10" t="str">
        <f t="shared" si="17"/>
        <v>031-46393</v>
      </c>
      <c r="J37" s="10" t="str">
        <f t="shared" si="18"/>
        <v>031-46394</v>
      </c>
      <c r="K37" s="10" t="str">
        <f t="shared" si="19"/>
        <v>031-46395</v>
      </c>
      <c r="L37" s="10" t="str">
        <f t="shared" si="20"/>
        <v>031-46396</v>
      </c>
      <c r="M37" s="10" t="str">
        <f t="shared" si="21"/>
        <v>031-46397</v>
      </c>
      <c r="N37" s="121" t="str">
        <f ca="1">空き状況確認テーブル!N39</f>
        <v>△</v>
      </c>
      <c r="O37" s="122" t="str">
        <f ca="1">空き状況確認テーブル!O39</f>
        <v>△</v>
      </c>
      <c r="P37" s="122" t="str">
        <f ca="1">空き状況確認テーブル!P39</f>
        <v>△</v>
      </c>
      <c r="Q37" s="122" t="str">
        <f ca="1">空き状況確認テーブル!Q39</f>
        <v>△</v>
      </c>
      <c r="R37" s="122" t="str">
        <f ca="1">空き状況確認テーブル!R39</f>
        <v>△</v>
      </c>
      <c r="S37" s="122" t="str">
        <f ca="1">空き状況確認テーブル!S39</f>
        <v>△</v>
      </c>
      <c r="T37" s="216" t="str">
        <f ca="1">IF(COUNTIF(空き状況確認テーブル!T39:V39,"×")&lt;&gt;0,"×",IF(COUNTIF(空き状況確認テーブル!T39:V39,"△")&lt;&gt;0,"△",IF(COUNTIF(空き状況確認テーブル!T39:V39,"△")&lt;&gt;0,"△","〇")))</f>
        <v>△</v>
      </c>
      <c r="U37" s="217"/>
      <c r="V37" s="218"/>
      <c r="W37" s="219" t="str">
        <f ca="1">IF(COUNTIF(空き状況確認テーブル!W39:Z39,"×")&lt;&gt;0,"×",IF(COUNTIF(空き状況確認テーブル!W39:Z39,"△")&lt;&gt;0,"△",IF(COUNTIF(空き状況確認テーブル!W39:Z39,"△")&lt;&gt;0,"△","〇")))</f>
        <v>〇</v>
      </c>
      <c r="X37" s="219"/>
      <c r="Y37" s="219"/>
      <c r="Z37" s="219"/>
      <c r="AA37" s="219" t="str">
        <f ca="1">IF(COUNTIF(空き状況確認テーブル!AA39:AD39,"×")&lt;&gt;0,"×",IF(COUNTIF(空き状況確認テーブル!AA39:AD39,"△")&lt;&gt;0,"△",IF(COUNTIF(空き状況確認テーブル!AA39:AD39,"△")&lt;&gt;0,"△","〇")))</f>
        <v>〇</v>
      </c>
      <c r="AB37" s="219"/>
      <c r="AC37" s="219"/>
      <c r="AD37" s="219"/>
      <c r="AE37" s="219" t="str">
        <f ca="1">IF(COUNTIF(空き状況確認テーブル!AE39:AH39,"×")&lt;&gt;0,"×",IF(COUNTIF(空き状況確認テーブル!AE39:AH39,"△")&lt;&gt;0,"△",IF(COUNTIF(空き状況確認テーブル!AE39:AH39,"△")&lt;&gt;0,"△","〇")))</f>
        <v>△</v>
      </c>
      <c r="AF37" s="219"/>
      <c r="AG37" s="219"/>
      <c r="AH37" s="219"/>
      <c r="AI37" s="216" t="str">
        <f ca="1">IF(COUNTIF(空き状況確認テーブル!AI39:AK39,"×")&lt;&gt;0,"×",IF(COUNTIF(空き状況確認テーブル!AI39:AK39,"△")&lt;&gt;0,"△",IF(COUNTIF(空き状況確認テーブル!AI39:AK39,"△")&lt;&gt;0,"△","〇")))</f>
        <v>△</v>
      </c>
      <c r="AJ37" s="217"/>
      <c r="AK37" s="220"/>
      <c r="AL37" s="121" t="str">
        <f ca="1">空き状況確認テーブル!AL39</f>
        <v>△</v>
      </c>
      <c r="AM37" s="122" t="str">
        <f ca="1">空き状況確認テーブル!AM39</f>
        <v>△</v>
      </c>
      <c r="AN37" s="122" t="str">
        <f ca="1">空き状況確認テーブル!AN39</f>
        <v>△</v>
      </c>
      <c r="AO37" s="122" t="str">
        <f ca="1">空き状況確認テーブル!AO39</f>
        <v>△</v>
      </c>
      <c r="AP37" s="122" t="str">
        <f ca="1">空き状況確認テーブル!AP39</f>
        <v>△</v>
      </c>
      <c r="AQ37" s="122" t="str">
        <f ca="1">空き状況確認テーブル!AQ39</f>
        <v>△</v>
      </c>
      <c r="AR37" s="216" t="str">
        <f ca="1">IF(COUNTIF(空き状況確認テーブル!AR39:AT39,"×")&lt;&gt;0,"×",IF(COUNTIF(空き状況確認テーブル!AR39:AT39,"△")&lt;&gt;0,"△",IF(COUNTIF(空き状況確認テーブル!AR39:AT39,"△")&lt;&gt;0,"△","〇")))</f>
        <v>△</v>
      </c>
      <c r="AS37" s="217"/>
      <c r="AT37" s="218"/>
      <c r="AU37" s="219" t="str">
        <f ca="1">IF(COUNTIF(空き状況確認テーブル!AU39:AX39,"×")&lt;&gt;0,"×",IF(COUNTIF(空き状況確認テーブル!AU39:AX39,"△")&lt;&gt;0,"△",IF(COUNTIF(空き状況確認テーブル!AU39:AX39,"△")&lt;&gt;0,"△","〇")))</f>
        <v>〇</v>
      </c>
      <c r="AV37" s="219"/>
      <c r="AW37" s="219"/>
      <c r="AX37" s="219"/>
      <c r="AY37" s="219" t="str">
        <f ca="1">IF(COUNTIF(空き状況確認テーブル!AY39:BB39,"×")&lt;&gt;0,"×",IF(COUNTIF(空き状況確認テーブル!AY39:BB39,"△")&lt;&gt;0,"△",IF(COUNTIF(空き状況確認テーブル!AY39:BB39,"△")&lt;&gt;0,"△","〇")))</f>
        <v>〇</v>
      </c>
      <c r="AZ37" s="219"/>
      <c r="BA37" s="219"/>
      <c r="BB37" s="219"/>
      <c r="BC37" s="219" t="str">
        <f ca="1">IF(COUNTIF(空き状況確認テーブル!BC39:BF39,"×")&lt;&gt;0,"×",IF(COUNTIF(空き状況確認テーブル!BC39:BF39,"△")&lt;&gt;0,"△",IF(COUNTIF(空き状況確認テーブル!BC39:BF39,"△")&lt;&gt;0,"△","〇")))</f>
        <v>△</v>
      </c>
      <c r="BD37" s="219"/>
      <c r="BE37" s="219"/>
      <c r="BF37" s="219"/>
      <c r="BG37" s="216" t="str">
        <f ca="1">IF(COUNTIF(空き状況確認テーブル!BG39:BI39,"×")&lt;&gt;0,"×",IF(COUNTIF(空き状況確認テーブル!BG39:BI39,"△")&lt;&gt;0,"△",IF(COUNTIF(空き状況確認テーブル!BG39:BI39,"△")&lt;&gt;0,"△","〇")))</f>
        <v>△</v>
      </c>
      <c r="BH37" s="217"/>
      <c r="BI37" s="220"/>
      <c r="BJ37" s="121" t="str">
        <f ca="1">空き状況確認テーブル!BJ39</f>
        <v>△</v>
      </c>
      <c r="BK37" s="122" t="str">
        <f ca="1">空き状況確認テーブル!BK39</f>
        <v>△</v>
      </c>
      <c r="BL37" s="122" t="str">
        <f ca="1">空き状況確認テーブル!BL39</f>
        <v>△</v>
      </c>
      <c r="BM37" s="122" t="str">
        <f ca="1">空き状況確認テーブル!BM39</f>
        <v>△</v>
      </c>
      <c r="BN37" s="122" t="str">
        <f ca="1">空き状況確認テーブル!BN39</f>
        <v>△</v>
      </c>
      <c r="BO37" s="122" t="str">
        <f ca="1">空き状況確認テーブル!BO39</f>
        <v>△</v>
      </c>
      <c r="BP37" s="216" t="str">
        <f ca="1">IF(COUNTIF(空き状況確認テーブル!BP39:BR39,"×")&lt;&gt;0,"×",IF(COUNTIF(空き状況確認テーブル!BP39:BR39,"△")&lt;&gt;0,"△",IF(COUNTIF(空き状況確認テーブル!BP39:BR39,"△")&lt;&gt;0,"△","〇")))</f>
        <v>△</v>
      </c>
      <c r="BQ37" s="217"/>
      <c r="BR37" s="218"/>
      <c r="BS37" s="219" t="str">
        <f ca="1">IF(COUNTIF(空き状況確認テーブル!BS39:BV39,"×")&lt;&gt;0,"×",IF(COUNTIF(空き状況確認テーブル!BS39:BV39,"△")&lt;&gt;0,"△",IF(COUNTIF(空き状況確認テーブル!BS39:BV39,"△")&lt;&gt;0,"△","〇")))</f>
        <v>〇</v>
      </c>
      <c r="BT37" s="219"/>
      <c r="BU37" s="219"/>
      <c r="BV37" s="219"/>
      <c r="BW37" s="219" t="str">
        <f ca="1">IF(COUNTIF(空き状況確認テーブル!BW39:BZ39,"×")&lt;&gt;0,"×",IF(COUNTIF(空き状況確認テーブル!BW39:BZ39,"△")&lt;&gt;0,"△",IF(COUNTIF(空き状況確認テーブル!BW39:BZ39,"△")&lt;&gt;0,"△","〇")))</f>
        <v>〇</v>
      </c>
      <c r="BX37" s="219"/>
      <c r="BY37" s="219"/>
      <c r="BZ37" s="219"/>
      <c r="CA37" s="219" t="str">
        <f ca="1">IF(COUNTIF(空き状況確認テーブル!CA39:CD39,"×")&lt;&gt;0,"×",IF(COUNTIF(空き状況確認テーブル!CA39:CD39,"△")&lt;&gt;0,"△",IF(COUNTIF(空き状況確認テーブル!CA39:CD39,"△")&lt;&gt;0,"△","〇")))</f>
        <v>△</v>
      </c>
      <c r="CB37" s="219"/>
      <c r="CC37" s="219"/>
      <c r="CD37" s="219"/>
      <c r="CE37" s="216" t="str">
        <f ca="1">IF(COUNTIF(空き状況確認テーブル!CE39:CG39,"×")&lt;&gt;0,"×",IF(COUNTIF(空き状況確認テーブル!CE39:CG39,"△")&lt;&gt;0,"△",IF(COUNTIF(空き状況確認テーブル!CE39:CG39,"△")&lt;&gt;0,"△","〇")))</f>
        <v>△</v>
      </c>
      <c r="CF37" s="217"/>
      <c r="CG37" s="220"/>
      <c r="CH37" s="121" t="str">
        <f ca="1">空き状況確認テーブル!CH39</f>
        <v>△</v>
      </c>
      <c r="CI37" s="122" t="str">
        <f ca="1">空き状況確認テーブル!CI39</f>
        <v>△</v>
      </c>
      <c r="CJ37" s="122" t="str">
        <f ca="1">空き状況確認テーブル!CJ39</f>
        <v>△</v>
      </c>
      <c r="CK37" s="122" t="str">
        <f ca="1">空き状況確認テーブル!CK39</f>
        <v>△</v>
      </c>
      <c r="CL37" s="122" t="str">
        <f ca="1">空き状況確認テーブル!CL39</f>
        <v>△</v>
      </c>
      <c r="CM37" s="122" t="str">
        <f ca="1">空き状況確認テーブル!CM39</f>
        <v>△</v>
      </c>
      <c r="CN37" s="216" t="str">
        <f ca="1">IF(COUNTIF(空き状況確認テーブル!CN39:CP39,"×")&lt;&gt;0,"×",IF(COUNTIF(空き状況確認テーブル!CN39:CP39,"△")&lt;&gt;0,"△",IF(COUNTIF(空き状況確認テーブル!CN39:CP39,"△")&lt;&gt;0,"△","〇")))</f>
        <v>△</v>
      </c>
      <c r="CO37" s="217"/>
      <c r="CP37" s="218"/>
      <c r="CQ37" s="219" t="str">
        <f ca="1">IF(COUNTIF(空き状況確認テーブル!CQ39:CT39,"×")&lt;&gt;0,"×",IF(COUNTIF(空き状況確認テーブル!CQ39:CT39,"△")&lt;&gt;0,"△",IF(COUNTIF(空き状況確認テーブル!CQ39:CT39,"△")&lt;&gt;0,"△","〇")))</f>
        <v>〇</v>
      </c>
      <c r="CR37" s="219"/>
      <c r="CS37" s="219"/>
      <c r="CT37" s="219"/>
      <c r="CU37" s="219" t="str">
        <f ca="1">IF(COUNTIF(空き状況確認テーブル!CU39:CX39,"×")&lt;&gt;0,"×",IF(COUNTIF(空き状況確認テーブル!CU39:CX39,"△")&lt;&gt;0,"△",IF(COUNTIF(空き状況確認テーブル!CU39:CX39,"△")&lt;&gt;0,"△","〇")))</f>
        <v>〇</v>
      </c>
      <c r="CV37" s="219"/>
      <c r="CW37" s="219"/>
      <c r="CX37" s="219"/>
      <c r="CY37" s="219" t="str">
        <f ca="1">IF(COUNTIF(空き状況確認テーブル!CY39:DB39,"×")&lt;&gt;0,"×",IF(COUNTIF(空き状況確認テーブル!CY39:DB39,"△")&lt;&gt;0,"△",IF(COUNTIF(空き状況確認テーブル!CY39:DB39,"△")&lt;&gt;0,"△","〇")))</f>
        <v>△</v>
      </c>
      <c r="CZ37" s="219"/>
      <c r="DA37" s="219"/>
      <c r="DB37" s="219"/>
      <c r="DC37" s="216" t="str">
        <f ca="1">IF(COUNTIF(空き状況確認テーブル!DC39:DE39,"×")&lt;&gt;0,"×",IF(COUNTIF(空き状況確認テーブル!DC39:DE39,"△")&lt;&gt;0,"△",IF(COUNTIF(空き状況確認テーブル!DC39:DE39,"△")&lt;&gt;0,"△","〇")))</f>
        <v>△</v>
      </c>
      <c r="DD37" s="217"/>
      <c r="DE37" s="220"/>
      <c r="DF37" s="121" t="str">
        <f ca="1">空き状況確認テーブル!DF39</f>
        <v>△</v>
      </c>
      <c r="DG37" s="122" t="str">
        <f ca="1">空き状況確認テーブル!DG39</f>
        <v>△</v>
      </c>
      <c r="DH37" s="122" t="str">
        <f ca="1">空き状況確認テーブル!DH39</f>
        <v>△</v>
      </c>
      <c r="DI37" s="122" t="str">
        <f ca="1">空き状況確認テーブル!DI39</f>
        <v>△</v>
      </c>
      <c r="DJ37" s="122" t="str">
        <f ca="1">空き状況確認テーブル!DJ39</f>
        <v>△</v>
      </c>
      <c r="DK37" s="122" t="str">
        <f ca="1">空き状況確認テーブル!DK39</f>
        <v>△</v>
      </c>
      <c r="DL37" s="216" t="str">
        <f ca="1">IF(COUNTIF(空き状況確認テーブル!DL39:DN39,"×")&lt;&gt;0,"×",IF(COUNTIF(空き状況確認テーブル!DL39:DN39,"△")&lt;&gt;0,"△",IF(COUNTIF(空き状況確認テーブル!DL39:DN39,"△")&lt;&gt;0,"△","〇")))</f>
        <v>△</v>
      </c>
      <c r="DM37" s="217"/>
      <c r="DN37" s="218"/>
      <c r="DO37" s="219" t="str">
        <f ca="1">IF(COUNTIF(空き状況確認テーブル!DO39:DR39,"×")&lt;&gt;0,"×",IF(COUNTIF(空き状況確認テーブル!DO39:DR39,"△")&lt;&gt;0,"△",IF(COUNTIF(空き状況確認テーブル!DO39:DR39,"△")&lt;&gt;0,"△","〇")))</f>
        <v>〇</v>
      </c>
      <c r="DP37" s="219"/>
      <c r="DQ37" s="219"/>
      <c r="DR37" s="219"/>
      <c r="DS37" s="219" t="str">
        <f ca="1">IF(COUNTIF(空き状況確認テーブル!DS39:DV39,"×")&lt;&gt;0,"×",IF(COUNTIF(空き状況確認テーブル!DS39:DV39,"△")&lt;&gt;0,"△",IF(COUNTIF(空き状況確認テーブル!DS39:DV39,"△")&lt;&gt;0,"△","〇")))</f>
        <v>〇</v>
      </c>
      <c r="DT37" s="219"/>
      <c r="DU37" s="219"/>
      <c r="DV37" s="219"/>
      <c r="DW37" s="219" t="str">
        <f ca="1">IF(COUNTIF(空き状況確認テーブル!DW39:DZ39,"×")&lt;&gt;0,"×",IF(COUNTIF(空き状況確認テーブル!DW39:DZ39,"△")&lt;&gt;0,"△",IF(COUNTIF(空き状況確認テーブル!DW39:DZ39,"△")&lt;&gt;0,"△","〇")))</f>
        <v>△</v>
      </c>
      <c r="DX37" s="219"/>
      <c r="DY37" s="219"/>
      <c r="DZ37" s="219"/>
      <c r="EA37" s="216" t="str">
        <f ca="1">IF(COUNTIF(空き状況確認テーブル!EA39:EC39,"×")&lt;&gt;0,"×",IF(COUNTIF(空き状況確認テーブル!EA39:EC39,"△")&lt;&gt;0,"△",IF(COUNTIF(空き状況確認テーブル!EA39:EC39,"△")&lt;&gt;0,"△","〇")))</f>
        <v>△</v>
      </c>
      <c r="EB37" s="217"/>
      <c r="EC37" s="220"/>
      <c r="ED37" s="121" t="str">
        <f ca="1">空き状況確認テーブル!ED39</f>
        <v>×</v>
      </c>
      <c r="EE37" s="122" t="str">
        <f ca="1">空き状況確認テーブル!EE39</f>
        <v>×</v>
      </c>
      <c r="EF37" s="122" t="str">
        <f ca="1">空き状況確認テーブル!EF39</f>
        <v>×</v>
      </c>
      <c r="EG37" s="122" t="str">
        <f ca="1">空き状況確認テーブル!EG39</f>
        <v>×</v>
      </c>
      <c r="EH37" s="122" t="str">
        <f ca="1">空き状況確認テーブル!EH39</f>
        <v>×</v>
      </c>
      <c r="EI37" s="122" t="str">
        <f ca="1">空き状況確認テーブル!EI39</f>
        <v>×</v>
      </c>
      <c r="EJ37" s="216" t="str">
        <f ca="1">IF(COUNTIF(空き状況確認テーブル!EJ39:EL39,"×")&lt;&gt;0,"×",IF(COUNTIF(空き状況確認テーブル!EJ39:EL39,"△")&lt;&gt;0,"△",IF(COUNTIF(空き状況確認テーブル!EJ39:EL39,"△")&lt;&gt;0,"△","〇")))</f>
        <v>×</v>
      </c>
      <c r="EK37" s="217"/>
      <c r="EL37" s="218"/>
      <c r="EM37" s="219" t="str">
        <f ca="1">IF(COUNTIF(空き状況確認テーブル!EM39:EP39,"×")&lt;&gt;0,"×",IF(COUNTIF(空き状況確認テーブル!EM39:EP39,"△")&lt;&gt;0,"△",IF(COUNTIF(空き状況確認テーブル!EM39:EP39,"△")&lt;&gt;0,"△","〇")))</f>
        <v>×</v>
      </c>
      <c r="EN37" s="219"/>
      <c r="EO37" s="219"/>
      <c r="EP37" s="219"/>
      <c r="EQ37" s="219" t="str">
        <f ca="1">IF(COUNTIF(空き状況確認テーブル!EQ39:ET39,"×")&lt;&gt;0,"×",IF(COUNTIF(空き状況確認テーブル!EQ39:ET39,"△")&lt;&gt;0,"△",IF(COUNTIF(空き状況確認テーブル!EQ39:ET39,"△")&lt;&gt;0,"△","〇")))</f>
        <v>×</v>
      </c>
      <c r="ER37" s="219"/>
      <c r="ES37" s="219"/>
      <c r="ET37" s="219"/>
      <c r="EU37" s="219" t="str">
        <f ca="1">IF(COUNTIF(空き状況確認テーブル!EU39:EX39,"×")&lt;&gt;0,"×",IF(COUNTIF(空き状況確認テーブル!EU39:EX39,"△")&lt;&gt;0,"△",IF(COUNTIF(空き状況確認テーブル!EU39:EX39,"△")&lt;&gt;0,"△","〇")))</f>
        <v>×</v>
      </c>
      <c r="EV37" s="219"/>
      <c r="EW37" s="219"/>
      <c r="EX37" s="219"/>
      <c r="EY37" s="216" t="str">
        <f ca="1">IF(COUNTIF(空き状況確認テーブル!EY39:FA39,"×")&lt;&gt;0,"×",IF(COUNTIF(空き状況確認テーブル!EY39:FA39,"△")&lt;&gt;0,"△",IF(COUNTIF(空き状況確認テーブル!EY39:FA39,"△")&lt;&gt;0,"△","〇")))</f>
        <v>×</v>
      </c>
      <c r="EZ37" s="217"/>
      <c r="FA37" s="220"/>
      <c r="FB37" s="121" t="str">
        <f ca="1">空き状況確認テーブル!FB39</f>
        <v>×</v>
      </c>
      <c r="FC37" s="122" t="str">
        <f ca="1">空き状況確認テーブル!FC39</f>
        <v>×</v>
      </c>
      <c r="FD37" s="122" t="str">
        <f ca="1">空き状況確認テーブル!FD39</f>
        <v>×</v>
      </c>
      <c r="FE37" s="122" t="str">
        <f ca="1">空き状況確認テーブル!FE39</f>
        <v>×</v>
      </c>
      <c r="FF37" s="122" t="str">
        <f ca="1">空き状況確認テーブル!FF39</f>
        <v>×</v>
      </c>
      <c r="FG37" s="122" t="str">
        <f ca="1">空き状況確認テーブル!FG39</f>
        <v>×</v>
      </c>
      <c r="FH37" s="216" t="str">
        <f ca="1">IF(COUNTIF(空き状況確認テーブル!FH39:FJ39,"×")&lt;&gt;0,"×",IF(COUNTIF(空き状況確認テーブル!FH39:FJ39,"△")&lt;&gt;0,"△",IF(COUNTIF(空き状況確認テーブル!FH39:FJ39,"△")&lt;&gt;0,"△","〇")))</f>
        <v>×</v>
      </c>
      <c r="FI37" s="217"/>
      <c r="FJ37" s="218"/>
      <c r="FK37" s="219" t="str">
        <f ca="1">IF(COUNTIF(空き状況確認テーブル!FK39:FN39,"×")&lt;&gt;0,"×",IF(COUNTIF(空き状況確認テーブル!FK39:FN39,"△")&lt;&gt;0,"△",IF(COUNTIF(空き状況確認テーブル!FK39:FN39,"△")&lt;&gt;0,"△","〇")))</f>
        <v>×</v>
      </c>
      <c r="FL37" s="219"/>
      <c r="FM37" s="219"/>
      <c r="FN37" s="219"/>
      <c r="FO37" s="219" t="str">
        <f ca="1">IF(COUNTIF(空き状況確認テーブル!FO39:FR39,"×")&lt;&gt;0,"×",IF(COUNTIF(空き状況確認テーブル!FO39:FR39,"△")&lt;&gt;0,"△",IF(COUNTIF(空き状況確認テーブル!FO39:FR39,"△")&lt;&gt;0,"△","〇")))</f>
        <v>×</v>
      </c>
      <c r="FP37" s="219"/>
      <c r="FQ37" s="219"/>
      <c r="FR37" s="219"/>
      <c r="FS37" s="219" t="str">
        <f ca="1">IF(COUNTIF(空き状況確認テーブル!FS39:FV39,"×")&lt;&gt;0,"×",IF(COUNTIF(空き状況確認テーブル!FS39:FV39,"△")&lt;&gt;0,"△",IF(COUNTIF(空き状況確認テーブル!FS39:FV39,"△")&lt;&gt;0,"△","〇")))</f>
        <v>×</v>
      </c>
      <c r="FT37" s="219"/>
      <c r="FU37" s="219"/>
      <c r="FV37" s="219"/>
      <c r="FW37" s="216" t="str">
        <f ca="1">IF(COUNTIF(空き状況確認テーブル!FW39:FY39,"×")&lt;&gt;0,"×",IF(COUNTIF(空き状況確認テーブル!FW39:FY39,"△")&lt;&gt;0,"△",IF(COUNTIF(空き状況確認テーブル!FW39:FY39,"△")&lt;&gt;0,"△","〇")))</f>
        <v>×</v>
      </c>
      <c r="FX37" s="217"/>
      <c r="FY37" s="220"/>
    </row>
    <row r="38" spans="1:181">
      <c r="A38" s="40"/>
      <c r="B38" s="170" t="s">
        <v>356</v>
      </c>
      <c r="C38" s="197" t="s">
        <v>330</v>
      </c>
      <c r="D38" s="11" t="s">
        <v>183</v>
      </c>
      <c r="E38" s="10" t="str">
        <f>INDEX(施設情報!$D$1:$D$1000,MATCH(D38,施設情報!$C$1:$C$1000,0))</f>
        <v>1</v>
      </c>
      <c r="F38" s="11"/>
      <c r="G38" s="8" t="str">
        <f t="shared" si="15"/>
        <v>034-46391</v>
      </c>
      <c r="H38" s="10" t="str">
        <f t="shared" si="16"/>
        <v>034-46392</v>
      </c>
      <c r="I38" s="10" t="str">
        <f t="shared" si="17"/>
        <v>034-46393</v>
      </c>
      <c r="J38" s="10" t="str">
        <f t="shared" si="18"/>
        <v>034-46394</v>
      </c>
      <c r="K38" s="10" t="str">
        <f t="shared" si="19"/>
        <v>034-46395</v>
      </c>
      <c r="L38" s="10" t="str">
        <f t="shared" si="20"/>
        <v>034-46396</v>
      </c>
      <c r="M38" s="10" t="str">
        <f t="shared" si="21"/>
        <v>034-46397</v>
      </c>
      <c r="N38" s="121" t="str">
        <f ca="1">空き状況確認テーブル!N43</f>
        <v>△</v>
      </c>
      <c r="O38" s="122" t="str">
        <f ca="1">空き状況確認テーブル!O43</f>
        <v>△</v>
      </c>
      <c r="P38" s="122" t="str">
        <f ca="1">空き状況確認テーブル!P43</f>
        <v>△</v>
      </c>
      <c r="Q38" s="122" t="str">
        <f ca="1">空き状況確認テーブル!Q43</f>
        <v>△</v>
      </c>
      <c r="R38" s="122" t="str">
        <f ca="1">空き状況確認テーブル!R43</f>
        <v>△</v>
      </c>
      <c r="S38" s="122" t="str">
        <f ca="1">空き状況確認テーブル!S43</f>
        <v>△</v>
      </c>
      <c r="T38" s="216" t="str">
        <f ca="1">IF(COUNTIF(空き状況確認テーブル!T43:V43,"×")&lt;&gt;0,"×",IF(COUNTIF(空き状況確認テーブル!T43:V43,"△")&lt;&gt;0,"△",IF(COUNTIF(空き状況確認テーブル!T43:V43,"△")&lt;&gt;0,"△","〇")))</f>
        <v>△</v>
      </c>
      <c r="U38" s="217"/>
      <c r="V38" s="218"/>
      <c r="W38" s="219" t="str">
        <f ca="1">IF(COUNTIF(空き状況確認テーブル!W43:Z43,"×")&lt;&gt;0,"×",IF(COUNTIF(空き状況確認テーブル!W43:Z43,"△")&lt;&gt;0,"△",IF(COUNTIF(空き状況確認テーブル!W43:Z43,"△")&lt;&gt;0,"△","〇")))</f>
        <v>〇</v>
      </c>
      <c r="X38" s="219"/>
      <c r="Y38" s="219"/>
      <c r="Z38" s="219"/>
      <c r="AA38" s="219" t="str">
        <f ca="1">IF(COUNTIF(空き状況確認テーブル!AA43:AD43,"×")&lt;&gt;0,"×",IF(COUNTIF(空き状況確認テーブル!AA43:AD43,"△")&lt;&gt;0,"△",IF(COUNTIF(空き状況確認テーブル!AA43:AD43,"△")&lt;&gt;0,"△","〇")))</f>
        <v>〇</v>
      </c>
      <c r="AB38" s="219"/>
      <c r="AC38" s="219"/>
      <c r="AD38" s="219"/>
      <c r="AE38" s="219" t="str">
        <f ca="1">IF(COUNTIF(空き状況確認テーブル!AE43:AH43,"×")&lt;&gt;0,"×",IF(COUNTIF(空き状況確認テーブル!AE43:AH43,"△")&lt;&gt;0,"△",IF(COUNTIF(空き状況確認テーブル!AE43:AH43,"△")&lt;&gt;0,"△","〇")))</f>
        <v>△</v>
      </c>
      <c r="AF38" s="219"/>
      <c r="AG38" s="219"/>
      <c r="AH38" s="219"/>
      <c r="AI38" s="216" t="str">
        <f ca="1">IF(COUNTIF(空き状況確認テーブル!AI43:AK43,"×")&lt;&gt;0,"×",IF(COUNTIF(空き状況確認テーブル!AI43:AK43,"△")&lt;&gt;0,"△",IF(COUNTIF(空き状況確認テーブル!AI43:AK43,"△")&lt;&gt;0,"△","〇")))</f>
        <v>△</v>
      </c>
      <c r="AJ38" s="217"/>
      <c r="AK38" s="220"/>
      <c r="AL38" s="121" t="str">
        <f ca="1">空き状況確認テーブル!AL43</f>
        <v>△</v>
      </c>
      <c r="AM38" s="122" t="str">
        <f ca="1">空き状況確認テーブル!AM43</f>
        <v>△</v>
      </c>
      <c r="AN38" s="122" t="str">
        <f ca="1">空き状況確認テーブル!AN43</f>
        <v>△</v>
      </c>
      <c r="AO38" s="122" t="str">
        <f ca="1">空き状況確認テーブル!AO43</f>
        <v>△</v>
      </c>
      <c r="AP38" s="122" t="str">
        <f ca="1">空き状況確認テーブル!AP43</f>
        <v>△</v>
      </c>
      <c r="AQ38" s="122" t="str">
        <f ca="1">空き状況確認テーブル!AQ43</f>
        <v>△</v>
      </c>
      <c r="AR38" s="216" t="str">
        <f ca="1">IF(COUNTIF(空き状況確認テーブル!AR43:AT43,"×")&lt;&gt;0,"×",IF(COUNTIF(空き状況確認テーブル!AR43:AT43,"△")&lt;&gt;0,"△",IF(COUNTIF(空き状況確認テーブル!AR43:AT43,"△")&lt;&gt;0,"△","〇")))</f>
        <v>△</v>
      </c>
      <c r="AS38" s="217"/>
      <c r="AT38" s="218"/>
      <c r="AU38" s="219" t="str">
        <f ca="1">IF(COUNTIF(空き状況確認テーブル!AU43:AX43,"×")&lt;&gt;0,"×",IF(COUNTIF(空き状況確認テーブル!AU43:AX43,"△")&lt;&gt;0,"△",IF(COUNTIF(空き状況確認テーブル!AU43:AX43,"△")&lt;&gt;0,"△","〇")))</f>
        <v>〇</v>
      </c>
      <c r="AV38" s="219"/>
      <c r="AW38" s="219"/>
      <c r="AX38" s="219"/>
      <c r="AY38" s="219" t="str">
        <f ca="1">IF(COUNTIF(空き状況確認テーブル!AY43:BB43,"×")&lt;&gt;0,"×",IF(COUNTIF(空き状況確認テーブル!AY43:BB43,"△")&lt;&gt;0,"△",IF(COUNTIF(空き状況確認テーブル!AY43:BB43,"△")&lt;&gt;0,"△","〇")))</f>
        <v>〇</v>
      </c>
      <c r="AZ38" s="219"/>
      <c r="BA38" s="219"/>
      <c r="BB38" s="219"/>
      <c r="BC38" s="219" t="str">
        <f ca="1">IF(COUNTIF(空き状況確認テーブル!BC43:BF43,"×")&lt;&gt;0,"×",IF(COUNTIF(空き状況確認テーブル!BC43:BF43,"△")&lt;&gt;0,"△",IF(COUNTIF(空き状況確認テーブル!BC43:BF43,"△")&lt;&gt;0,"△","〇")))</f>
        <v>△</v>
      </c>
      <c r="BD38" s="219"/>
      <c r="BE38" s="219"/>
      <c r="BF38" s="219"/>
      <c r="BG38" s="216" t="str">
        <f ca="1">IF(COUNTIF(空き状況確認テーブル!BG43:BI43,"×")&lt;&gt;0,"×",IF(COUNTIF(空き状況確認テーブル!BG43:BI43,"△")&lt;&gt;0,"△",IF(COUNTIF(空き状況確認テーブル!BG43:BI43,"△")&lt;&gt;0,"△","〇")))</f>
        <v>△</v>
      </c>
      <c r="BH38" s="217"/>
      <c r="BI38" s="220"/>
      <c r="BJ38" s="121" t="str">
        <f ca="1">空き状況確認テーブル!BJ43</f>
        <v>△</v>
      </c>
      <c r="BK38" s="122" t="str">
        <f ca="1">空き状況確認テーブル!BK43</f>
        <v>△</v>
      </c>
      <c r="BL38" s="122" t="str">
        <f ca="1">空き状況確認テーブル!BL43</f>
        <v>△</v>
      </c>
      <c r="BM38" s="122" t="str">
        <f ca="1">空き状況確認テーブル!BM43</f>
        <v>△</v>
      </c>
      <c r="BN38" s="122" t="str">
        <f ca="1">空き状況確認テーブル!BN43</f>
        <v>△</v>
      </c>
      <c r="BO38" s="122" t="str">
        <f ca="1">空き状況確認テーブル!BO43</f>
        <v>△</v>
      </c>
      <c r="BP38" s="216" t="str">
        <f ca="1">IF(COUNTIF(空き状況確認テーブル!BP43:BR43,"×")&lt;&gt;0,"×",IF(COUNTIF(空き状況確認テーブル!BP43:BR43,"△")&lt;&gt;0,"△",IF(COUNTIF(空き状況確認テーブル!BP43:BR43,"△")&lt;&gt;0,"△","〇")))</f>
        <v>△</v>
      </c>
      <c r="BQ38" s="217"/>
      <c r="BR38" s="218"/>
      <c r="BS38" s="219" t="str">
        <f ca="1">IF(COUNTIF(空き状況確認テーブル!BS43:BV43,"×")&lt;&gt;0,"×",IF(COUNTIF(空き状況確認テーブル!BS43:BV43,"△")&lt;&gt;0,"△",IF(COUNTIF(空き状況確認テーブル!BS43:BV43,"△")&lt;&gt;0,"△","〇")))</f>
        <v>〇</v>
      </c>
      <c r="BT38" s="219"/>
      <c r="BU38" s="219"/>
      <c r="BV38" s="219"/>
      <c r="BW38" s="219" t="str">
        <f ca="1">IF(COUNTIF(空き状況確認テーブル!BW43:BZ43,"×")&lt;&gt;0,"×",IF(COUNTIF(空き状況確認テーブル!BW43:BZ43,"△")&lt;&gt;0,"△",IF(COUNTIF(空き状況確認テーブル!BW43:BZ43,"△")&lt;&gt;0,"△","〇")))</f>
        <v>〇</v>
      </c>
      <c r="BX38" s="219"/>
      <c r="BY38" s="219"/>
      <c r="BZ38" s="219"/>
      <c r="CA38" s="219" t="str">
        <f ca="1">IF(COUNTIF(空き状況確認テーブル!CA43:CD43,"×")&lt;&gt;0,"×",IF(COUNTIF(空き状況確認テーブル!CA43:CD43,"△")&lt;&gt;0,"△",IF(COUNTIF(空き状況確認テーブル!CA43:CD43,"△")&lt;&gt;0,"△","〇")))</f>
        <v>△</v>
      </c>
      <c r="CB38" s="219"/>
      <c r="CC38" s="219"/>
      <c r="CD38" s="219"/>
      <c r="CE38" s="216" t="str">
        <f ca="1">IF(COUNTIF(空き状況確認テーブル!CE43:CG43,"×")&lt;&gt;0,"×",IF(COUNTIF(空き状況確認テーブル!CE43:CG43,"△")&lt;&gt;0,"△",IF(COUNTIF(空き状況確認テーブル!CE43:CG43,"△")&lt;&gt;0,"△","〇")))</f>
        <v>△</v>
      </c>
      <c r="CF38" s="217"/>
      <c r="CG38" s="220"/>
      <c r="CH38" s="121" t="str">
        <f ca="1">空き状況確認テーブル!CH43</f>
        <v>△</v>
      </c>
      <c r="CI38" s="122" t="str">
        <f ca="1">空き状況確認テーブル!CI43</f>
        <v>△</v>
      </c>
      <c r="CJ38" s="122" t="str">
        <f ca="1">空き状況確認テーブル!CJ43</f>
        <v>△</v>
      </c>
      <c r="CK38" s="122" t="str">
        <f ca="1">空き状況確認テーブル!CK43</f>
        <v>△</v>
      </c>
      <c r="CL38" s="122" t="str">
        <f ca="1">空き状況確認テーブル!CL43</f>
        <v>△</v>
      </c>
      <c r="CM38" s="122" t="str">
        <f ca="1">空き状況確認テーブル!CM43</f>
        <v>△</v>
      </c>
      <c r="CN38" s="216" t="str">
        <f ca="1">IF(COUNTIF(空き状況確認テーブル!CN43:CP43,"×")&lt;&gt;0,"×",IF(COUNTIF(空き状況確認テーブル!CN43:CP43,"△")&lt;&gt;0,"△",IF(COUNTIF(空き状況確認テーブル!CN43:CP43,"△")&lt;&gt;0,"△","〇")))</f>
        <v>△</v>
      </c>
      <c r="CO38" s="217"/>
      <c r="CP38" s="218"/>
      <c r="CQ38" s="219" t="str">
        <f ca="1">IF(COUNTIF(空き状況確認テーブル!CQ43:CT43,"×")&lt;&gt;0,"×",IF(COUNTIF(空き状況確認テーブル!CQ43:CT43,"△")&lt;&gt;0,"△",IF(COUNTIF(空き状況確認テーブル!CQ43:CT43,"△")&lt;&gt;0,"△","〇")))</f>
        <v>〇</v>
      </c>
      <c r="CR38" s="219"/>
      <c r="CS38" s="219"/>
      <c r="CT38" s="219"/>
      <c r="CU38" s="219" t="str">
        <f ca="1">IF(COUNTIF(空き状況確認テーブル!CU43:CX43,"×")&lt;&gt;0,"×",IF(COUNTIF(空き状況確認テーブル!CU43:CX43,"△")&lt;&gt;0,"△",IF(COUNTIF(空き状況確認テーブル!CU43:CX43,"△")&lt;&gt;0,"△","〇")))</f>
        <v>〇</v>
      </c>
      <c r="CV38" s="219"/>
      <c r="CW38" s="219"/>
      <c r="CX38" s="219"/>
      <c r="CY38" s="219" t="str">
        <f ca="1">IF(COUNTIF(空き状況確認テーブル!CY43:DB43,"×")&lt;&gt;0,"×",IF(COUNTIF(空き状況確認テーブル!CY43:DB43,"△")&lt;&gt;0,"△",IF(COUNTIF(空き状況確認テーブル!CY43:DB43,"△")&lt;&gt;0,"△","〇")))</f>
        <v>△</v>
      </c>
      <c r="CZ38" s="219"/>
      <c r="DA38" s="219"/>
      <c r="DB38" s="219"/>
      <c r="DC38" s="216" t="str">
        <f ca="1">IF(COUNTIF(空き状況確認テーブル!DC43:DE43,"×")&lt;&gt;0,"×",IF(COUNTIF(空き状況確認テーブル!DC43:DE43,"△")&lt;&gt;0,"△",IF(COUNTIF(空き状況確認テーブル!DC43:DE43,"△")&lt;&gt;0,"△","〇")))</f>
        <v>△</v>
      </c>
      <c r="DD38" s="217"/>
      <c r="DE38" s="220"/>
      <c r="DF38" s="121" t="str">
        <f ca="1">空き状況確認テーブル!DF43</f>
        <v>△</v>
      </c>
      <c r="DG38" s="122" t="str">
        <f ca="1">空き状況確認テーブル!DG43</f>
        <v>△</v>
      </c>
      <c r="DH38" s="122" t="str">
        <f ca="1">空き状況確認テーブル!DH43</f>
        <v>△</v>
      </c>
      <c r="DI38" s="122" t="str">
        <f ca="1">空き状況確認テーブル!DI43</f>
        <v>△</v>
      </c>
      <c r="DJ38" s="122" t="str">
        <f ca="1">空き状況確認テーブル!DJ43</f>
        <v>△</v>
      </c>
      <c r="DK38" s="122" t="str">
        <f ca="1">空き状況確認テーブル!DK43</f>
        <v>△</v>
      </c>
      <c r="DL38" s="216" t="str">
        <f ca="1">IF(COUNTIF(空き状況確認テーブル!DL43:DN43,"×")&lt;&gt;0,"×",IF(COUNTIF(空き状況確認テーブル!DL43:DN43,"△")&lt;&gt;0,"△",IF(COUNTIF(空き状況確認テーブル!DL43:DN43,"△")&lt;&gt;0,"△","〇")))</f>
        <v>△</v>
      </c>
      <c r="DM38" s="217"/>
      <c r="DN38" s="218"/>
      <c r="DO38" s="219" t="str">
        <f ca="1">IF(COUNTIF(空き状況確認テーブル!DO43:DR43,"×")&lt;&gt;0,"×",IF(COUNTIF(空き状況確認テーブル!DO43:DR43,"△")&lt;&gt;0,"△",IF(COUNTIF(空き状況確認テーブル!DO43:DR43,"△")&lt;&gt;0,"△","〇")))</f>
        <v>〇</v>
      </c>
      <c r="DP38" s="219"/>
      <c r="DQ38" s="219"/>
      <c r="DR38" s="219"/>
      <c r="DS38" s="219" t="str">
        <f ca="1">IF(COUNTIF(空き状況確認テーブル!DS43:DV43,"×")&lt;&gt;0,"×",IF(COUNTIF(空き状況確認テーブル!DS43:DV43,"△")&lt;&gt;0,"△",IF(COUNTIF(空き状況確認テーブル!DS43:DV43,"△")&lt;&gt;0,"△","〇")))</f>
        <v>〇</v>
      </c>
      <c r="DT38" s="219"/>
      <c r="DU38" s="219"/>
      <c r="DV38" s="219"/>
      <c r="DW38" s="219" t="str">
        <f ca="1">IF(COUNTIF(空き状況確認テーブル!DW43:DZ43,"×")&lt;&gt;0,"×",IF(COUNTIF(空き状況確認テーブル!DW43:DZ43,"△")&lt;&gt;0,"△",IF(COUNTIF(空き状況確認テーブル!DW43:DZ43,"△")&lt;&gt;0,"△","〇")))</f>
        <v>△</v>
      </c>
      <c r="DX38" s="219"/>
      <c r="DY38" s="219"/>
      <c r="DZ38" s="219"/>
      <c r="EA38" s="216" t="str">
        <f ca="1">IF(COUNTIF(空き状況確認テーブル!EA43:EC43,"×")&lt;&gt;0,"×",IF(COUNTIF(空き状況確認テーブル!EA43:EC43,"△")&lt;&gt;0,"△",IF(COUNTIF(空き状況確認テーブル!EA43:EC43,"△")&lt;&gt;0,"△","〇")))</f>
        <v>△</v>
      </c>
      <c r="EB38" s="217"/>
      <c r="EC38" s="220"/>
      <c r="ED38" s="121" t="str">
        <f ca="1">空き状況確認テーブル!ED43</f>
        <v>×</v>
      </c>
      <c r="EE38" s="122" t="str">
        <f ca="1">空き状況確認テーブル!EE43</f>
        <v>×</v>
      </c>
      <c r="EF38" s="122" t="str">
        <f ca="1">空き状況確認テーブル!EF43</f>
        <v>×</v>
      </c>
      <c r="EG38" s="122" t="str">
        <f ca="1">空き状況確認テーブル!EG43</f>
        <v>×</v>
      </c>
      <c r="EH38" s="122" t="str">
        <f ca="1">空き状況確認テーブル!EH43</f>
        <v>×</v>
      </c>
      <c r="EI38" s="122" t="str">
        <f ca="1">空き状況確認テーブル!EI43</f>
        <v>×</v>
      </c>
      <c r="EJ38" s="216" t="str">
        <f ca="1">IF(COUNTIF(空き状況確認テーブル!EJ43:EL43,"×")&lt;&gt;0,"×",IF(COUNTIF(空き状況確認テーブル!EJ43:EL43,"△")&lt;&gt;0,"△",IF(COUNTIF(空き状況確認テーブル!EJ43:EL43,"△")&lt;&gt;0,"△","〇")))</f>
        <v>×</v>
      </c>
      <c r="EK38" s="217"/>
      <c r="EL38" s="218"/>
      <c r="EM38" s="219" t="str">
        <f ca="1">IF(COUNTIF(空き状況確認テーブル!EM43:EP43,"×")&lt;&gt;0,"×",IF(COUNTIF(空き状況確認テーブル!EM43:EP43,"△")&lt;&gt;0,"△",IF(COUNTIF(空き状況確認テーブル!EM43:EP43,"△")&lt;&gt;0,"△","〇")))</f>
        <v>×</v>
      </c>
      <c r="EN38" s="219"/>
      <c r="EO38" s="219"/>
      <c r="EP38" s="219"/>
      <c r="EQ38" s="219" t="str">
        <f ca="1">IF(COUNTIF(空き状況確認テーブル!EQ43:ET43,"×")&lt;&gt;0,"×",IF(COUNTIF(空き状況確認テーブル!EQ43:ET43,"△")&lt;&gt;0,"△",IF(COUNTIF(空き状況確認テーブル!EQ43:ET43,"△")&lt;&gt;0,"△","〇")))</f>
        <v>×</v>
      </c>
      <c r="ER38" s="219"/>
      <c r="ES38" s="219"/>
      <c r="ET38" s="219"/>
      <c r="EU38" s="219" t="str">
        <f ca="1">IF(COUNTIF(空き状況確認テーブル!EU43:EX43,"×")&lt;&gt;0,"×",IF(COUNTIF(空き状況確認テーブル!EU43:EX43,"△")&lt;&gt;0,"△",IF(COUNTIF(空き状況確認テーブル!EU43:EX43,"△")&lt;&gt;0,"△","〇")))</f>
        <v>×</v>
      </c>
      <c r="EV38" s="219"/>
      <c r="EW38" s="219"/>
      <c r="EX38" s="219"/>
      <c r="EY38" s="216" t="str">
        <f ca="1">IF(COUNTIF(空き状況確認テーブル!EY43:FA43,"×")&lt;&gt;0,"×",IF(COUNTIF(空き状況確認テーブル!EY43:FA43,"△")&lt;&gt;0,"△",IF(COUNTIF(空き状況確認テーブル!EY43:FA43,"△")&lt;&gt;0,"△","〇")))</f>
        <v>×</v>
      </c>
      <c r="EZ38" s="217"/>
      <c r="FA38" s="220"/>
      <c r="FB38" s="121" t="str">
        <f ca="1">空き状況確認テーブル!FB43</f>
        <v>×</v>
      </c>
      <c r="FC38" s="122" t="str">
        <f ca="1">空き状況確認テーブル!FC43</f>
        <v>×</v>
      </c>
      <c r="FD38" s="122" t="str">
        <f ca="1">空き状況確認テーブル!FD43</f>
        <v>×</v>
      </c>
      <c r="FE38" s="122" t="str">
        <f ca="1">空き状況確認テーブル!FE43</f>
        <v>×</v>
      </c>
      <c r="FF38" s="122" t="str">
        <f ca="1">空き状況確認テーブル!FF43</f>
        <v>×</v>
      </c>
      <c r="FG38" s="122" t="str">
        <f ca="1">空き状況確認テーブル!FG43</f>
        <v>×</v>
      </c>
      <c r="FH38" s="216" t="str">
        <f ca="1">IF(COUNTIF(空き状況確認テーブル!FH43:FJ43,"×")&lt;&gt;0,"×",IF(COUNTIF(空き状況確認テーブル!FH43:FJ43,"△")&lt;&gt;0,"△",IF(COUNTIF(空き状況確認テーブル!FH43:FJ43,"△")&lt;&gt;0,"△","〇")))</f>
        <v>×</v>
      </c>
      <c r="FI38" s="217"/>
      <c r="FJ38" s="218"/>
      <c r="FK38" s="219" t="str">
        <f ca="1">IF(COUNTIF(空き状況確認テーブル!FK43:FN43,"×")&lt;&gt;0,"×",IF(COUNTIF(空き状況確認テーブル!FK43:FN43,"△")&lt;&gt;0,"△",IF(COUNTIF(空き状況確認テーブル!FK43:FN43,"△")&lt;&gt;0,"△","〇")))</f>
        <v>×</v>
      </c>
      <c r="FL38" s="219"/>
      <c r="FM38" s="219"/>
      <c r="FN38" s="219"/>
      <c r="FO38" s="219" t="str">
        <f ca="1">IF(COUNTIF(空き状況確認テーブル!FO43:FR43,"×")&lt;&gt;0,"×",IF(COUNTIF(空き状況確認テーブル!FO43:FR43,"△")&lt;&gt;0,"△",IF(COUNTIF(空き状況確認テーブル!FO43:FR43,"△")&lt;&gt;0,"△","〇")))</f>
        <v>×</v>
      </c>
      <c r="FP38" s="219"/>
      <c r="FQ38" s="219"/>
      <c r="FR38" s="219"/>
      <c r="FS38" s="219" t="str">
        <f ca="1">IF(COUNTIF(空き状況確認テーブル!FS43:FV43,"×")&lt;&gt;0,"×",IF(COUNTIF(空き状況確認テーブル!FS43:FV43,"△")&lt;&gt;0,"△",IF(COUNTIF(空き状況確認テーブル!FS43:FV43,"△")&lt;&gt;0,"△","〇")))</f>
        <v>×</v>
      </c>
      <c r="FT38" s="219"/>
      <c r="FU38" s="219"/>
      <c r="FV38" s="219"/>
      <c r="FW38" s="216" t="str">
        <f ca="1">IF(COUNTIF(空き状況確認テーブル!FW43:FY43,"×")&lt;&gt;0,"×",IF(COUNTIF(空き状況確認テーブル!FW43:FY43,"△")&lt;&gt;0,"△",IF(COUNTIF(空き状況確認テーブル!FW43:FY43,"△")&lt;&gt;0,"△","〇")))</f>
        <v>×</v>
      </c>
      <c r="FX38" s="217"/>
      <c r="FY38" s="220"/>
    </row>
    <row r="39" spans="1:181">
      <c r="A39" s="40"/>
      <c r="B39" s="171" t="s">
        <v>356</v>
      </c>
      <c r="C39" s="197" t="s">
        <v>331</v>
      </c>
      <c r="D39" s="11" t="s">
        <v>184</v>
      </c>
      <c r="E39" s="10" t="str">
        <f>INDEX(施設情報!$D$1:$D$1000,MATCH(D39,施設情報!$C$1:$C$1000,0))</f>
        <v>1</v>
      </c>
      <c r="F39" s="11"/>
      <c r="G39" s="8" t="str">
        <f t="shared" si="15"/>
        <v>035-46391</v>
      </c>
      <c r="H39" s="10" t="str">
        <f t="shared" si="16"/>
        <v>035-46392</v>
      </c>
      <c r="I39" s="10" t="str">
        <f t="shared" si="17"/>
        <v>035-46393</v>
      </c>
      <c r="J39" s="10" t="str">
        <f t="shared" si="18"/>
        <v>035-46394</v>
      </c>
      <c r="K39" s="10" t="str">
        <f t="shared" si="19"/>
        <v>035-46395</v>
      </c>
      <c r="L39" s="10" t="str">
        <f t="shared" si="20"/>
        <v>035-46396</v>
      </c>
      <c r="M39" s="10" t="str">
        <f t="shared" si="21"/>
        <v>035-46397</v>
      </c>
      <c r="N39" s="121" t="str">
        <f ca="1">空き状況確認テーブル!N44</f>
        <v>△</v>
      </c>
      <c r="O39" s="122" t="str">
        <f ca="1">空き状況確認テーブル!O44</f>
        <v>△</v>
      </c>
      <c r="P39" s="122" t="str">
        <f ca="1">空き状況確認テーブル!P44</f>
        <v>△</v>
      </c>
      <c r="Q39" s="122" t="str">
        <f ca="1">空き状況確認テーブル!Q44</f>
        <v>△</v>
      </c>
      <c r="R39" s="122" t="str">
        <f ca="1">空き状況確認テーブル!R44</f>
        <v>△</v>
      </c>
      <c r="S39" s="122" t="str">
        <f ca="1">空き状況確認テーブル!S44</f>
        <v>△</v>
      </c>
      <c r="T39" s="216" t="str">
        <f ca="1">IF(COUNTIF(空き状況確認テーブル!T44:V44,"×")&lt;&gt;0,"×",IF(COUNTIF(空き状況確認テーブル!T44:V44,"△")&lt;&gt;0,"△",IF(COUNTIF(空き状況確認テーブル!T44:V44,"△")&lt;&gt;0,"△","〇")))</f>
        <v>△</v>
      </c>
      <c r="U39" s="217"/>
      <c r="V39" s="218"/>
      <c r="W39" s="219" t="str">
        <f ca="1">IF(COUNTIF(空き状況確認テーブル!W44:Z44,"×")&lt;&gt;0,"×",IF(COUNTIF(空き状況確認テーブル!W44:Z44,"△")&lt;&gt;0,"△",IF(COUNTIF(空き状況確認テーブル!W44:Z44,"△")&lt;&gt;0,"△","〇")))</f>
        <v>〇</v>
      </c>
      <c r="X39" s="219"/>
      <c r="Y39" s="219"/>
      <c r="Z39" s="219"/>
      <c r="AA39" s="219" t="str">
        <f ca="1">IF(COUNTIF(空き状況確認テーブル!AA44:AD44,"×")&lt;&gt;0,"×",IF(COUNTIF(空き状況確認テーブル!AA44:AD44,"△")&lt;&gt;0,"△",IF(COUNTIF(空き状況確認テーブル!AA44:AD44,"△")&lt;&gt;0,"△","〇")))</f>
        <v>〇</v>
      </c>
      <c r="AB39" s="219"/>
      <c r="AC39" s="219"/>
      <c r="AD39" s="219"/>
      <c r="AE39" s="219" t="str">
        <f ca="1">IF(COUNTIF(空き状況確認テーブル!AE44:AH44,"×")&lt;&gt;0,"×",IF(COUNTIF(空き状況確認テーブル!AE44:AH44,"△")&lt;&gt;0,"△",IF(COUNTIF(空き状況確認テーブル!AE44:AH44,"△")&lt;&gt;0,"△","〇")))</f>
        <v>△</v>
      </c>
      <c r="AF39" s="219"/>
      <c r="AG39" s="219"/>
      <c r="AH39" s="219"/>
      <c r="AI39" s="216" t="str">
        <f ca="1">IF(COUNTIF(空き状況確認テーブル!AI44:AK44,"×")&lt;&gt;0,"×",IF(COUNTIF(空き状況確認テーブル!AI44:AK44,"△")&lt;&gt;0,"△",IF(COUNTIF(空き状況確認テーブル!AI44:AK44,"△")&lt;&gt;0,"△","〇")))</f>
        <v>△</v>
      </c>
      <c r="AJ39" s="217"/>
      <c r="AK39" s="220"/>
      <c r="AL39" s="121" t="str">
        <f ca="1">空き状況確認テーブル!AL44</f>
        <v>△</v>
      </c>
      <c r="AM39" s="122" t="str">
        <f ca="1">空き状況確認テーブル!AM44</f>
        <v>△</v>
      </c>
      <c r="AN39" s="122" t="str">
        <f ca="1">空き状況確認テーブル!AN44</f>
        <v>△</v>
      </c>
      <c r="AO39" s="122" t="str">
        <f ca="1">空き状況確認テーブル!AO44</f>
        <v>△</v>
      </c>
      <c r="AP39" s="122" t="str">
        <f ca="1">空き状況確認テーブル!AP44</f>
        <v>△</v>
      </c>
      <c r="AQ39" s="122" t="str">
        <f ca="1">空き状況確認テーブル!AQ44</f>
        <v>△</v>
      </c>
      <c r="AR39" s="216" t="str">
        <f ca="1">IF(COUNTIF(空き状況確認テーブル!AR44:AT44,"×")&lt;&gt;0,"×",IF(COUNTIF(空き状況確認テーブル!AR44:AT44,"△")&lt;&gt;0,"△",IF(COUNTIF(空き状況確認テーブル!AR44:AT44,"△")&lt;&gt;0,"△","〇")))</f>
        <v>△</v>
      </c>
      <c r="AS39" s="217"/>
      <c r="AT39" s="218"/>
      <c r="AU39" s="219" t="str">
        <f ca="1">IF(COUNTIF(空き状況確認テーブル!AU44:AX44,"×")&lt;&gt;0,"×",IF(COUNTIF(空き状況確認テーブル!AU44:AX44,"△")&lt;&gt;0,"△",IF(COUNTIF(空き状況確認テーブル!AU44:AX44,"△")&lt;&gt;0,"△","〇")))</f>
        <v>〇</v>
      </c>
      <c r="AV39" s="219"/>
      <c r="AW39" s="219"/>
      <c r="AX39" s="219"/>
      <c r="AY39" s="219" t="str">
        <f ca="1">IF(COUNTIF(空き状況確認テーブル!AY44:BB44,"×")&lt;&gt;0,"×",IF(COUNTIF(空き状況確認テーブル!AY44:BB44,"△")&lt;&gt;0,"△",IF(COUNTIF(空き状況確認テーブル!AY44:BB44,"△")&lt;&gt;0,"△","〇")))</f>
        <v>〇</v>
      </c>
      <c r="AZ39" s="219"/>
      <c r="BA39" s="219"/>
      <c r="BB39" s="219"/>
      <c r="BC39" s="219" t="str">
        <f ca="1">IF(COUNTIF(空き状況確認テーブル!BC44:BF44,"×")&lt;&gt;0,"×",IF(COUNTIF(空き状況確認テーブル!BC44:BF44,"△")&lt;&gt;0,"△",IF(COUNTIF(空き状況確認テーブル!BC44:BF44,"△")&lt;&gt;0,"△","〇")))</f>
        <v>△</v>
      </c>
      <c r="BD39" s="219"/>
      <c r="BE39" s="219"/>
      <c r="BF39" s="219"/>
      <c r="BG39" s="216" t="str">
        <f ca="1">IF(COUNTIF(空き状況確認テーブル!BG44:BI44,"×")&lt;&gt;0,"×",IF(COUNTIF(空き状況確認テーブル!BG44:BI44,"△")&lt;&gt;0,"△",IF(COUNTIF(空き状況確認テーブル!BG44:BI44,"△")&lt;&gt;0,"△","〇")))</f>
        <v>△</v>
      </c>
      <c r="BH39" s="217"/>
      <c r="BI39" s="220"/>
      <c r="BJ39" s="121" t="str">
        <f ca="1">空き状況確認テーブル!BJ44</f>
        <v>△</v>
      </c>
      <c r="BK39" s="122" t="str">
        <f ca="1">空き状況確認テーブル!BK44</f>
        <v>△</v>
      </c>
      <c r="BL39" s="122" t="str">
        <f ca="1">空き状況確認テーブル!BL44</f>
        <v>△</v>
      </c>
      <c r="BM39" s="122" t="str">
        <f ca="1">空き状況確認テーブル!BM44</f>
        <v>△</v>
      </c>
      <c r="BN39" s="122" t="str">
        <f ca="1">空き状況確認テーブル!BN44</f>
        <v>△</v>
      </c>
      <c r="BO39" s="122" t="str">
        <f ca="1">空き状況確認テーブル!BO44</f>
        <v>△</v>
      </c>
      <c r="BP39" s="216" t="str">
        <f ca="1">IF(COUNTIF(空き状況確認テーブル!BP44:BR44,"×")&lt;&gt;0,"×",IF(COUNTIF(空き状況確認テーブル!BP44:BR44,"△")&lt;&gt;0,"△",IF(COUNTIF(空き状況確認テーブル!BP44:BR44,"△")&lt;&gt;0,"△","〇")))</f>
        <v>△</v>
      </c>
      <c r="BQ39" s="217"/>
      <c r="BR39" s="218"/>
      <c r="BS39" s="219" t="str">
        <f ca="1">IF(COUNTIF(空き状況確認テーブル!BS44:BV44,"×")&lt;&gt;0,"×",IF(COUNTIF(空き状況確認テーブル!BS44:BV44,"△")&lt;&gt;0,"△",IF(COUNTIF(空き状況確認テーブル!BS44:BV44,"△")&lt;&gt;0,"△","〇")))</f>
        <v>〇</v>
      </c>
      <c r="BT39" s="219"/>
      <c r="BU39" s="219"/>
      <c r="BV39" s="219"/>
      <c r="BW39" s="219" t="str">
        <f ca="1">IF(COUNTIF(空き状況確認テーブル!BW44:BZ44,"×")&lt;&gt;0,"×",IF(COUNTIF(空き状況確認テーブル!BW44:BZ44,"△")&lt;&gt;0,"△",IF(COUNTIF(空き状況確認テーブル!BW44:BZ44,"△")&lt;&gt;0,"△","〇")))</f>
        <v>〇</v>
      </c>
      <c r="BX39" s="219"/>
      <c r="BY39" s="219"/>
      <c r="BZ39" s="219"/>
      <c r="CA39" s="219" t="str">
        <f ca="1">IF(COUNTIF(空き状況確認テーブル!CA44:CD44,"×")&lt;&gt;0,"×",IF(COUNTIF(空き状況確認テーブル!CA44:CD44,"△")&lt;&gt;0,"△",IF(COUNTIF(空き状況確認テーブル!CA44:CD44,"△")&lt;&gt;0,"△","〇")))</f>
        <v>△</v>
      </c>
      <c r="CB39" s="219"/>
      <c r="CC39" s="219"/>
      <c r="CD39" s="219"/>
      <c r="CE39" s="216" t="str">
        <f ca="1">IF(COUNTIF(空き状況確認テーブル!CE44:CG44,"×")&lt;&gt;0,"×",IF(COUNTIF(空き状況確認テーブル!CE44:CG44,"△")&lt;&gt;0,"△",IF(COUNTIF(空き状況確認テーブル!CE44:CG44,"△")&lt;&gt;0,"△","〇")))</f>
        <v>△</v>
      </c>
      <c r="CF39" s="217"/>
      <c r="CG39" s="220"/>
      <c r="CH39" s="121" t="str">
        <f ca="1">空き状況確認テーブル!CH44</f>
        <v>△</v>
      </c>
      <c r="CI39" s="122" t="str">
        <f ca="1">空き状況確認テーブル!CI44</f>
        <v>△</v>
      </c>
      <c r="CJ39" s="122" t="str">
        <f ca="1">空き状況確認テーブル!CJ44</f>
        <v>△</v>
      </c>
      <c r="CK39" s="122" t="str">
        <f ca="1">空き状況確認テーブル!CK44</f>
        <v>△</v>
      </c>
      <c r="CL39" s="122" t="str">
        <f ca="1">空き状況確認テーブル!CL44</f>
        <v>△</v>
      </c>
      <c r="CM39" s="122" t="str">
        <f ca="1">空き状況確認テーブル!CM44</f>
        <v>△</v>
      </c>
      <c r="CN39" s="216" t="str">
        <f ca="1">IF(COUNTIF(空き状況確認テーブル!CN44:CP44,"×")&lt;&gt;0,"×",IF(COUNTIF(空き状況確認テーブル!CN44:CP44,"△")&lt;&gt;0,"△",IF(COUNTIF(空き状況確認テーブル!CN44:CP44,"△")&lt;&gt;0,"△","〇")))</f>
        <v>△</v>
      </c>
      <c r="CO39" s="217"/>
      <c r="CP39" s="218"/>
      <c r="CQ39" s="219" t="str">
        <f ca="1">IF(COUNTIF(空き状況確認テーブル!CQ44:CT44,"×")&lt;&gt;0,"×",IF(COUNTIF(空き状況確認テーブル!CQ44:CT44,"△")&lt;&gt;0,"△",IF(COUNTIF(空き状況確認テーブル!CQ44:CT44,"△")&lt;&gt;0,"△","〇")))</f>
        <v>〇</v>
      </c>
      <c r="CR39" s="219"/>
      <c r="CS39" s="219"/>
      <c r="CT39" s="219"/>
      <c r="CU39" s="219" t="str">
        <f ca="1">IF(COUNTIF(空き状況確認テーブル!CU44:CX44,"×")&lt;&gt;0,"×",IF(COUNTIF(空き状況確認テーブル!CU44:CX44,"△")&lt;&gt;0,"△",IF(COUNTIF(空き状況確認テーブル!CU44:CX44,"△")&lt;&gt;0,"△","〇")))</f>
        <v>〇</v>
      </c>
      <c r="CV39" s="219"/>
      <c r="CW39" s="219"/>
      <c r="CX39" s="219"/>
      <c r="CY39" s="219" t="str">
        <f ca="1">IF(COUNTIF(空き状況確認テーブル!CY44:DB44,"×")&lt;&gt;0,"×",IF(COUNTIF(空き状況確認テーブル!CY44:DB44,"△")&lt;&gt;0,"△",IF(COUNTIF(空き状況確認テーブル!CY44:DB44,"△")&lt;&gt;0,"△","〇")))</f>
        <v>△</v>
      </c>
      <c r="CZ39" s="219"/>
      <c r="DA39" s="219"/>
      <c r="DB39" s="219"/>
      <c r="DC39" s="216" t="str">
        <f ca="1">IF(COUNTIF(空き状況確認テーブル!DC44:DE44,"×")&lt;&gt;0,"×",IF(COUNTIF(空き状況確認テーブル!DC44:DE44,"△")&lt;&gt;0,"△",IF(COUNTIF(空き状況確認テーブル!DC44:DE44,"△")&lt;&gt;0,"△","〇")))</f>
        <v>△</v>
      </c>
      <c r="DD39" s="217"/>
      <c r="DE39" s="220"/>
      <c r="DF39" s="121" t="str">
        <f ca="1">空き状況確認テーブル!DF44</f>
        <v>△</v>
      </c>
      <c r="DG39" s="122" t="str">
        <f ca="1">空き状況確認テーブル!DG44</f>
        <v>△</v>
      </c>
      <c r="DH39" s="122" t="str">
        <f ca="1">空き状況確認テーブル!DH44</f>
        <v>△</v>
      </c>
      <c r="DI39" s="122" t="str">
        <f ca="1">空き状況確認テーブル!DI44</f>
        <v>△</v>
      </c>
      <c r="DJ39" s="122" t="str">
        <f ca="1">空き状況確認テーブル!DJ44</f>
        <v>△</v>
      </c>
      <c r="DK39" s="122" t="str">
        <f ca="1">空き状況確認テーブル!DK44</f>
        <v>△</v>
      </c>
      <c r="DL39" s="216" t="str">
        <f ca="1">IF(COUNTIF(空き状況確認テーブル!DL44:DN44,"×")&lt;&gt;0,"×",IF(COUNTIF(空き状況確認テーブル!DL44:DN44,"△")&lt;&gt;0,"△",IF(COUNTIF(空き状況確認テーブル!DL44:DN44,"△")&lt;&gt;0,"△","〇")))</f>
        <v>△</v>
      </c>
      <c r="DM39" s="217"/>
      <c r="DN39" s="218"/>
      <c r="DO39" s="219" t="str">
        <f ca="1">IF(COUNTIF(空き状況確認テーブル!DO44:DR44,"×")&lt;&gt;0,"×",IF(COUNTIF(空き状況確認テーブル!DO44:DR44,"△")&lt;&gt;0,"△",IF(COUNTIF(空き状況確認テーブル!DO44:DR44,"△")&lt;&gt;0,"△","〇")))</f>
        <v>〇</v>
      </c>
      <c r="DP39" s="219"/>
      <c r="DQ39" s="219"/>
      <c r="DR39" s="219"/>
      <c r="DS39" s="219" t="str">
        <f ca="1">IF(COUNTIF(空き状況確認テーブル!DS44:DV44,"×")&lt;&gt;0,"×",IF(COUNTIF(空き状況確認テーブル!DS44:DV44,"△")&lt;&gt;0,"△",IF(COUNTIF(空き状況確認テーブル!DS44:DV44,"△")&lt;&gt;0,"△","〇")))</f>
        <v>〇</v>
      </c>
      <c r="DT39" s="219"/>
      <c r="DU39" s="219"/>
      <c r="DV39" s="219"/>
      <c r="DW39" s="219" t="str">
        <f ca="1">IF(COUNTIF(空き状況確認テーブル!DW44:DZ44,"×")&lt;&gt;0,"×",IF(COUNTIF(空き状況確認テーブル!DW44:DZ44,"△")&lt;&gt;0,"△",IF(COUNTIF(空き状況確認テーブル!DW44:DZ44,"△")&lt;&gt;0,"△","〇")))</f>
        <v>△</v>
      </c>
      <c r="DX39" s="219"/>
      <c r="DY39" s="219"/>
      <c r="DZ39" s="219"/>
      <c r="EA39" s="216" t="str">
        <f ca="1">IF(COUNTIF(空き状況確認テーブル!EA44:EC44,"×")&lt;&gt;0,"×",IF(COUNTIF(空き状況確認テーブル!EA44:EC44,"△")&lt;&gt;0,"△",IF(COUNTIF(空き状況確認テーブル!EA44:EC44,"△")&lt;&gt;0,"△","〇")))</f>
        <v>△</v>
      </c>
      <c r="EB39" s="217"/>
      <c r="EC39" s="220"/>
      <c r="ED39" s="121" t="str">
        <f ca="1">空き状況確認テーブル!ED44</f>
        <v>×</v>
      </c>
      <c r="EE39" s="122" t="str">
        <f ca="1">空き状況確認テーブル!EE44</f>
        <v>×</v>
      </c>
      <c r="EF39" s="122" t="str">
        <f ca="1">空き状況確認テーブル!EF44</f>
        <v>×</v>
      </c>
      <c r="EG39" s="122" t="str">
        <f ca="1">空き状況確認テーブル!EG44</f>
        <v>×</v>
      </c>
      <c r="EH39" s="122" t="str">
        <f ca="1">空き状況確認テーブル!EH44</f>
        <v>×</v>
      </c>
      <c r="EI39" s="122" t="str">
        <f ca="1">空き状況確認テーブル!EI44</f>
        <v>×</v>
      </c>
      <c r="EJ39" s="216" t="str">
        <f ca="1">IF(COUNTIF(空き状況確認テーブル!EJ44:EL44,"×")&lt;&gt;0,"×",IF(COUNTIF(空き状況確認テーブル!EJ44:EL44,"△")&lt;&gt;0,"△",IF(COUNTIF(空き状況確認テーブル!EJ44:EL44,"△")&lt;&gt;0,"△","〇")))</f>
        <v>×</v>
      </c>
      <c r="EK39" s="217"/>
      <c r="EL39" s="218"/>
      <c r="EM39" s="219" t="str">
        <f ca="1">IF(COUNTIF(空き状況確認テーブル!EM44:EP44,"×")&lt;&gt;0,"×",IF(COUNTIF(空き状況確認テーブル!EM44:EP44,"△")&lt;&gt;0,"△",IF(COUNTIF(空き状況確認テーブル!EM44:EP44,"△")&lt;&gt;0,"△","〇")))</f>
        <v>×</v>
      </c>
      <c r="EN39" s="219"/>
      <c r="EO39" s="219"/>
      <c r="EP39" s="219"/>
      <c r="EQ39" s="219" t="str">
        <f ca="1">IF(COUNTIF(空き状況確認テーブル!EQ44:ET44,"×")&lt;&gt;0,"×",IF(COUNTIF(空き状況確認テーブル!EQ44:ET44,"△")&lt;&gt;0,"△",IF(COUNTIF(空き状況確認テーブル!EQ44:ET44,"△")&lt;&gt;0,"△","〇")))</f>
        <v>×</v>
      </c>
      <c r="ER39" s="219"/>
      <c r="ES39" s="219"/>
      <c r="ET39" s="219"/>
      <c r="EU39" s="219" t="str">
        <f ca="1">IF(COUNTIF(空き状況確認テーブル!EU44:EX44,"×")&lt;&gt;0,"×",IF(COUNTIF(空き状況確認テーブル!EU44:EX44,"△")&lt;&gt;0,"△",IF(COUNTIF(空き状況確認テーブル!EU44:EX44,"△")&lt;&gt;0,"△","〇")))</f>
        <v>×</v>
      </c>
      <c r="EV39" s="219"/>
      <c r="EW39" s="219"/>
      <c r="EX39" s="219"/>
      <c r="EY39" s="216" t="str">
        <f ca="1">IF(COUNTIF(空き状況確認テーブル!EY44:FA44,"×")&lt;&gt;0,"×",IF(COUNTIF(空き状況確認テーブル!EY44:FA44,"△")&lt;&gt;0,"△",IF(COUNTIF(空き状況確認テーブル!EY44:FA44,"△")&lt;&gt;0,"△","〇")))</f>
        <v>×</v>
      </c>
      <c r="EZ39" s="217"/>
      <c r="FA39" s="220"/>
      <c r="FB39" s="121" t="str">
        <f ca="1">空き状況確認テーブル!FB44</f>
        <v>×</v>
      </c>
      <c r="FC39" s="122" t="str">
        <f ca="1">空き状況確認テーブル!FC44</f>
        <v>×</v>
      </c>
      <c r="FD39" s="122" t="str">
        <f ca="1">空き状況確認テーブル!FD44</f>
        <v>×</v>
      </c>
      <c r="FE39" s="122" t="str">
        <f ca="1">空き状況確認テーブル!FE44</f>
        <v>×</v>
      </c>
      <c r="FF39" s="122" t="str">
        <f ca="1">空き状況確認テーブル!FF44</f>
        <v>×</v>
      </c>
      <c r="FG39" s="122" t="str">
        <f ca="1">空き状況確認テーブル!FG44</f>
        <v>×</v>
      </c>
      <c r="FH39" s="216" t="str">
        <f ca="1">IF(COUNTIF(空き状況確認テーブル!FH44:FJ44,"×")&lt;&gt;0,"×",IF(COUNTIF(空き状況確認テーブル!FH44:FJ44,"△")&lt;&gt;0,"△",IF(COUNTIF(空き状況確認テーブル!FH44:FJ44,"△")&lt;&gt;0,"△","〇")))</f>
        <v>×</v>
      </c>
      <c r="FI39" s="217"/>
      <c r="FJ39" s="218"/>
      <c r="FK39" s="219" t="str">
        <f ca="1">IF(COUNTIF(空き状況確認テーブル!FK44:FN44,"×")&lt;&gt;0,"×",IF(COUNTIF(空き状況確認テーブル!FK44:FN44,"△")&lt;&gt;0,"△",IF(COUNTIF(空き状況確認テーブル!FK44:FN44,"△")&lt;&gt;0,"△","〇")))</f>
        <v>×</v>
      </c>
      <c r="FL39" s="219"/>
      <c r="FM39" s="219"/>
      <c r="FN39" s="219"/>
      <c r="FO39" s="219" t="str">
        <f ca="1">IF(COUNTIF(空き状況確認テーブル!FO44:FR44,"×")&lt;&gt;0,"×",IF(COUNTIF(空き状況確認テーブル!FO44:FR44,"△")&lt;&gt;0,"△",IF(COUNTIF(空き状況確認テーブル!FO44:FR44,"△")&lt;&gt;0,"△","〇")))</f>
        <v>×</v>
      </c>
      <c r="FP39" s="219"/>
      <c r="FQ39" s="219"/>
      <c r="FR39" s="219"/>
      <c r="FS39" s="219" t="str">
        <f ca="1">IF(COUNTIF(空き状況確認テーブル!FS44:FV44,"×")&lt;&gt;0,"×",IF(COUNTIF(空き状況確認テーブル!FS44:FV44,"△")&lt;&gt;0,"△",IF(COUNTIF(空き状況確認テーブル!FS44:FV44,"△")&lt;&gt;0,"△","〇")))</f>
        <v>×</v>
      </c>
      <c r="FT39" s="219"/>
      <c r="FU39" s="219"/>
      <c r="FV39" s="219"/>
      <c r="FW39" s="216" t="str">
        <f ca="1">IF(COUNTIF(空き状況確認テーブル!FW44:FY44,"×")&lt;&gt;0,"×",IF(COUNTIF(空き状況確認テーブル!FW44:FY44,"△")&lt;&gt;0,"△",IF(COUNTIF(空き状況確認テーブル!FW44:FY44,"△")&lt;&gt;0,"△","〇")))</f>
        <v>×</v>
      </c>
      <c r="FX39" s="217"/>
      <c r="FY39" s="220"/>
    </row>
    <row r="40" spans="1:181">
      <c r="A40" s="42" t="s">
        <v>125</v>
      </c>
      <c r="B40" s="43"/>
      <c r="C40" s="198"/>
      <c r="D40" s="11" t="s">
        <v>123</v>
      </c>
      <c r="E40" s="10"/>
      <c r="F40" s="11"/>
      <c r="G40" s="44"/>
      <c r="H40" s="45"/>
      <c r="I40" s="45"/>
      <c r="J40" s="45"/>
      <c r="K40" s="45"/>
      <c r="L40" s="45"/>
      <c r="M40" s="45"/>
      <c r="N40" s="127"/>
      <c r="O40" s="128"/>
      <c r="P40" s="128"/>
      <c r="Q40" s="128"/>
      <c r="R40" s="128"/>
      <c r="S40" s="128"/>
      <c r="T40" s="128"/>
      <c r="U40" s="128"/>
      <c r="V40" s="128"/>
      <c r="W40" s="129"/>
      <c r="X40" s="128"/>
      <c r="Y40" s="128"/>
      <c r="Z40" s="130"/>
      <c r="AA40" s="128"/>
      <c r="AB40" s="128"/>
      <c r="AC40" s="128"/>
      <c r="AD40" s="128"/>
      <c r="AE40" s="129"/>
      <c r="AF40" s="128"/>
      <c r="AG40" s="128"/>
      <c r="AH40" s="130"/>
      <c r="AI40" s="128"/>
      <c r="AJ40" s="128"/>
      <c r="AK40" s="193"/>
      <c r="AL40" s="127"/>
      <c r="AM40" s="128"/>
      <c r="AN40" s="128"/>
      <c r="AO40" s="128"/>
      <c r="AP40" s="128"/>
      <c r="AQ40" s="128"/>
      <c r="AR40" s="128"/>
      <c r="AS40" s="128"/>
      <c r="AT40" s="128"/>
      <c r="AU40" s="129"/>
      <c r="AV40" s="128"/>
      <c r="AW40" s="128"/>
      <c r="AX40" s="130"/>
      <c r="AY40" s="128"/>
      <c r="AZ40" s="128"/>
      <c r="BA40" s="128"/>
      <c r="BB40" s="128"/>
      <c r="BC40" s="129"/>
      <c r="BD40" s="128"/>
      <c r="BE40" s="128"/>
      <c r="BF40" s="130"/>
      <c r="BG40" s="128"/>
      <c r="BH40" s="128"/>
      <c r="BI40" s="193"/>
      <c r="BJ40" s="127"/>
      <c r="BK40" s="128"/>
      <c r="BL40" s="128"/>
      <c r="BM40" s="128"/>
      <c r="BN40" s="128"/>
      <c r="BO40" s="128"/>
      <c r="BP40" s="128"/>
      <c r="BQ40" s="128"/>
      <c r="BR40" s="128"/>
      <c r="BS40" s="129"/>
      <c r="BT40" s="128"/>
      <c r="BU40" s="128"/>
      <c r="BV40" s="130"/>
      <c r="BW40" s="128"/>
      <c r="BX40" s="128"/>
      <c r="BY40" s="128"/>
      <c r="BZ40" s="128"/>
      <c r="CA40" s="129"/>
      <c r="CB40" s="128"/>
      <c r="CC40" s="128"/>
      <c r="CD40" s="130"/>
      <c r="CE40" s="128"/>
      <c r="CF40" s="128"/>
      <c r="CG40" s="193"/>
      <c r="CH40" s="128"/>
      <c r="CI40" s="128"/>
      <c r="CJ40" s="128"/>
      <c r="CK40" s="128"/>
      <c r="CL40" s="128"/>
      <c r="CM40" s="128"/>
      <c r="CN40" s="128"/>
      <c r="CO40" s="128"/>
      <c r="CP40" s="128"/>
      <c r="CQ40" s="129"/>
      <c r="CR40" s="128"/>
      <c r="CS40" s="128"/>
      <c r="CT40" s="130"/>
      <c r="CU40" s="128"/>
      <c r="CV40" s="128"/>
      <c r="CW40" s="128"/>
      <c r="CX40" s="128"/>
      <c r="CY40" s="129"/>
      <c r="CZ40" s="128"/>
      <c r="DA40" s="128"/>
      <c r="DB40" s="130"/>
      <c r="DC40" s="128"/>
      <c r="DD40" s="128"/>
      <c r="DE40" s="193"/>
      <c r="DF40" s="127"/>
      <c r="DG40" s="128"/>
      <c r="DH40" s="128"/>
      <c r="DI40" s="128"/>
      <c r="DJ40" s="128"/>
      <c r="DK40" s="128"/>
      <c r="DL40" s="128"/>
      <c r="DM40" s="128"/>
      <c r="DN40" s="128"/>
      <c r="DO40" s="129"/>
      <c r="DP40" s="128"/>
      <c r="DQ40" s="128"/>
      <c r="DR40" s="130"/>
      <c r="DS40" s="128"/>
      <c r="DT40" s="128"/>
      <c r="DU40" s="128"/>
      <c r="DV40" s="128"/>
      <c r="DW40" s="129"/>
      <c r="DX40" s="128"/>
      <c r="DY40" s="128"/>
      <c r="DZ40" s="130"/>
      <c r="EA40" s="128"/>
      <c r="EB40" s="128"/>
      <c r="EC40" s="193"/>
      <c r="ED40" s="127"/>
      <c r="EE40" s="128"/>
      <c r="EF40" s="128"/>
      <c r="EG40" s="128"/>
      <c r="EH40" s="128"/>
      <c r="EI40" s="128"/>
      <c r="EJ40" s="128"/>
      <c r="EK40" s="128"/>
      <c r="EL40" s="128"/>
      <c r="EM40" s="129"/>
      <c r="EN40" s="128"/>
      <c r="EO40" s="128"/>
      <c r="EP40" s="130"/>
      <c r="EQ40" s="128"/>
      <c r="ER40" s="128"/>
      <c r="ES40" s="128"/>
      <c r="ET40" s="128"/>
      <c r="EU40" s="129"/>
      <c r="EV40" s="128"/>
      <c r="EW40" s="128"/>
      <c r="EX40" s="130"/>
      <c r="EY40" s="128"/>
      <c r="EZ40" s="128"/>
      <c r="FA40" s="193"/>
      <c r="FB40" s="127"/>
      <c r="FC40" s="128"/>
      <c r="FD40" s="128"/>
      <c r="FE40" s="128"/>
      <c r="FF40" s="128"/>
      <c r="FG40" s="128"/>
      <c r="FH40" s="128"/>
      <c r="FI40" s="128"/>
      <c r="FJ40" s="128"/>
      <c r="FK40" s="129"/>
      <c r="FL40" s="128"/>
      <c r="FM40" s="128"/>
      <c r="FN40" s="130"/>
      <c r="FO40" s="128"/>
      <c r="FP40" s="128"/>
      <c r="FQ40" s="128"/>
      <c r="FR40" s="128"/>
      <c r="FS40" s="129"/>
      <c r="FT40" s="128"/>
      <c r="FU40" s="128"/>
      <c r="FV40" s="130"/>
      <c r="FW40" s="128"/>
      <c r="FX40" s="128"/>
      <c r="FY40" s="193"/>
    </row>
    <row r="41" spans="1:181">
      <c r="A41" s="47"/>
      <c r="B41" s="178" t="s">
        <v>376</v>
      </c>
      <c r="C41" s="199"/>
      <c r="D41" s="11" t="s">
        <v>223</v>
      </c>
      <c r="E41" s="10" t="str">
        <f>INDEX(施設情報!$D$1:$D$1000,MATCH(D41,施設情報!$C$1:$C$1000,0))</f>
        <v>1</v>
      </c>
      <c r="F41" s="11"/>
      <c r="G41" s="8" t="str">
        <f t="shared" ref="G41:G65" si="22">$D41&amp;"-"&amp;$N$5</f>
        <v>037-46391</v>
      </c>
      <c r="H41" s="10" t="str">
        <f t="shared" ref="H41:H65" si="23">$D41&amp;"-"&amp;$AL$5</f>
        <v>037-46392</v>
      </c>
      <c r="I41" s="10" t="str">
        <f t="shared" ref="I41:I65" si="24">$D41&amp;"-"&amp;$BJ$5</f>
        <v>037-46393</v>
      </c>
      <c r="J41" s="10" t="str">
        <f t="shared" ref="J41:J65" si="25">$D41&amp;"-"&amp;$CH$5</f>
        <v>037-46394</v>
      </c>
      <c r="K41" s="10" t="str">
        <f t="shared" ref="K41:K65" si="26">$D41&amp;"-"&amp;$DF$5</f>
        <v>037-46395</v>
      </c>
      <c r="L41" s="10" t="str">
        <f t="shared" ref="L41:L65" si="27">$D41&amp;"-"&amp;$ED$5</f>
        <v>037-46396</v>
      </c>
      <c r="M41" s="10" t="str">
        <f t="shared" ref="M41:M65" si="28">$D41&amp;"-"&amp;$FB$5</f>
        <v>037-46397</v>
      </c>
      <c r="N41" s="121" t="str">
        <f ca="1">空き状況確認テーブル!N47</f>
        <v>△</v>
      </c>
      <c r="O41" s="122" t="str">
        <f ca="1">空き状況確認テーブル!O47</f>
        <v>△</v>
      </c>
      <c r="P41" s="122" t="str">
        <f ca="1">空き状況確認テーブル!P47</f>
        <v>△</v>
      </c>
      <c r="Q41" s="122" t="str">
        <f ca="1">空き状況確認テーブル!Q47</f>
        <v>△</v>
      </c>
      <c r="R41" s="122" t="str">
        <f ca="1">空き状況確認テーブル!R47</f>
        <v>△</v>
      </c>
      <c r="S41" s="122" t="str">
        <f ca="1">空き状況確認テーブル!S47</f>
        <v>△</v>
      </c>
      <c r="T41" s="216" t="str">
        <f ca="1">IF(COUNTIF(空き状況確認テーブル!T47:V47,"×")&lt;&gt;0,"×",IF(COUNTIF(空き状況確認テーブル!T47:V47,"△")&lt;&gt;0,"△",IF(COUNTIF(空き状況確認テーブル!T47:V47,"△")&lt;&gt;0,"△","〇")))</f>
        <v>△</v>
      </c>
      <c r="U41" s="217"/>
      <c r="V41" s="218"/>
      <c r="W41" s="219" t="str">
        <f ca="1">IF(COUNTIF(空き状況確認テーブル!W47:Z47,"×")&lt;&gt;0,"×",IF(COUNTIF(空き状況確認テーブル!W47:Z47,"△")&lt;&gt;0,"△",IF(COUNTIF(空き状況確認テーブル!W47:Z47,"△")&lt;&gt;0,"△","〇")))</f>
        <v>〇</v>
      </c>
      <c r="X41" s="219"/>
      <c r="Y41" s="219"/>
      <c r="Z41" s="219"/>
      <c r="AA41" s="219" t="str">
        <f ca="1">IF(COUNTIF(空き状況確認テーブル!AA47:AD47,"×")&lt;&gt;0,"×",IF(COUNTIF(空き状況確認テーブル!AA47:AD47,"△")&lt;&gt;0,"△",IF(COUNTIF(空き状況確認テーブル!AA47:AD47,"△")&lt;&gt;0,"△","〇")))</f>
        <v>〇</v>
      </c>
      <c r="AB41" s="219"/>
      <c r="AC41" s="219"/>
      <c r="AD41" s="219"/>
      <c r="AE41" s="219" t="str">
        <f ca="1">IF(COUNTIF(空き状況確認テーブル!AE47:AH47,"×")&lt;&gt;0,"×",IF(COUNTIF(空き状況確認テーブル!AE47:AH47,"△")&lt;&gt;0,"△",IF(COUNTIF(空き状況確認テーブル!AE47:AH47,"△")&lt;&gt;0,"△","〇")))</f>
        <v>△</v>
      </c>
      <c r="AF41" s="219"/>
      <c r="AG41" s="219"/>
      <c r="AH41" s="219"/>
      <c r="AI41" s="216" t="str">
        <f ca="1">IF(COUNTIF(空き状況確認テーブル!AI47:AK47,"×")&lt;&gt;0,"×",IF(COUNTIF(空き状況確認テーブル!AI47:AK47,"△")&lt;&gt;0,"△",IF(COUNTIF(空き状況確認テーブル!AI47:AK47,"△")&lt;&gt;0,"△","〇")))</f>
        <v>△</v>
      </c>
      <c r="AJ41" s="217"/>
      <c r="AK41" s="220"/>
      <c r="AL41" s="121" t="str">
        <f ca="1">空き状況確認テーブル!AL47</f>
        <v>△</v>
      </c>
      <c r="AM41" s="122" t="str">
        <f ca="1">空き状況確認テーブル!AM47</f>
        <v>△</v>
      </c>
      <c r="AN41" s="122" t="str">
        <f ca="1">空き状況確認テーブル!AN47</f>
        <v>△</v>
      </c>
      <c r="AO41" s="122" t="str">
        <f ca="1">空き状況確認テーブル!AO47</f>
        <v>△</v>
      </c>
      <c r="AP41" s="122" t="str">
        <f ca="1">空き状況確認テーブル!AP47</f>
        <v>△</v>
      </c>
      <c r="AQ41" s="122" t="str">
        <f ca="1">空き状況確認テーブル!AQ47</f>
        <v>△</v>
      </c>
      <c r="AR41" s="216" t="str">
        <f ca="1">IF(COUNTIF(空き状況確認テーブル!AR47:AT47,"×")&lt;&gt;0,"×",IF(COUNTIF(空き状況確認テーブル!AR47:AT47,"△")&lt;&gt;0,"△",IF(COUNTIF(空き状況確認テーブル!AR47:AT47,"△")&lt;&gt;0,"△","〇")))</f>
        <v>△</v>
      </c>
      <c r="AS41" s="217"/>
      <c r="AT41" s="218"/>
      <c r="AU41" s="219" t="str">
        <f ca="1">IF(COUNTIF(空き状況確認テーブル!AU47:AX47,"×")&lt;&gt;0,"×",IF(COUNTIF(空き状況確認テーブル!AU47:AX47,"△")&lt;&gt;0,"△",IF(COUNTIF(空き状況確認テーブル!AU47:AX47,"△")&lt;&gt;0,"△","〇")))</f>
        <v>〇</v>
      </c>
      <c r="AV41" s="219"/>
      <c r="AW41" s="219"/>
      <c r="AX41" s="219"/>
      <c r="AY41" s="219" t="str">
        <f ca="1">IF(COUNTIF(空き状況確認テーブル!AY47:BB47,"×")&lt;&gt;0,"×",IF(COUNTIF(空き状況確認テーブル!AY47:BB47,"△")&lt;&gt;0,"△",IF(COUNTIF(空き状況確認テーブル!AY47:BB47,"△")&lt;&gt;0,"△","〇")))</f>
        <v>〇</v>
      </c>
      <c r="AZ41" s="219"/>
      <c r="BA41" s="219"/>
      <c r="BB41" s="219"/>
      <c r="BC41" s="219" t="str">
        <f ca="1">IF(COUNTIF(空き状況確認テーブル!BC47:BF47,"×")&lt;&gt;0,"×",IF(COUNTIF(空き状況確認テーブル!BC47:BF47,"△")&lt;&gt;0,"△",IF(COUNTIF(空き状況確認テーブル!BC47:BF47,"△")&lt;&gt;0,"△","〇")))</f>
        <v>△</v>
      </c>
      <c r="BD41" s="219"/>
      <c r="BE41" s="219"/>
      <c r="BF41" s="219"/>
      <c r="BG41" s="216" t="str">
        <f ca="1">IF(COUNTIF(空き状況確認テーブル!BG47:BI47,"×")&lt;&gt;0,"×",IF(COUNTIF(空き状況確認テーブル!BG47:BI47,"△")&lt;&gt;0,"△",IF(COUNTIF(空き状況確認テーブル!BG47:BI47,"△")&lt;&gt;0,"△","〇")))</f>
        <v>△</v>
      </c>
      <c r="BH41" s="217"/>
      <c r="BI41" s="220"/>
      <c r="BJ41" s="121" t="str">
        <f ca="1">空き状況確認テーブル!BJ47</f>
        <v>△</v>
      </c>
      <c r="BK41" s="122" t="str">
        <f ca="1">空き状況確認テーブル!BK47</f>
        <v>△</v>
      </c>
      <c r="BL41" s="122" t="str">
        <f ca="1">空き状況確認テーブル!BL47</f>
        <v>△</v>
      </c>
      <c r="BM41" s="122" t="str">
        <f ca="1">空き状況確認テーブル!BM47</f>
        <v>△</v>
      </c>
      <c r="BN41" s="122" t="str">
        <f ca="1">空き状況確認テーブル!BN47</f>
        <v>△</v>
      </c>
      <c r="BO41" s="122" t="str">
        <f ca="1">空き状況確認テーブル!BO47</f>
        <v>△</v>
      </c>
      <c r="BP41" s="216" t="str">
        <f ca="1">IF(COUNTIF(空き状況確認テーブル!BP47:BR47,"×")&lt;&gt;0,"×",IF(COUNTIF(空き状況確認テーブル!BP47:BR47,"△")&lt;&gt;0,"△",IF(COUNTIF(空き状況確認テーブル!BP47:BR47,"△")&lt;&gt;0,"△","〇")))</f>
        <v>△</v>
      </c>
      <c r="BQ41" s="217"/>
      <c r="BR41" s="218"/>
      <c r="BS41" s="219" t="str">
        <f ca="1">IF(COUNTIF(空き状況確認テーブル!BS47:BV47,"×")&lt;&gt;0,"×",IF(COUNTIF(空き状況確認テーブル!BS47:BV47,"△")&lt;&gt;0,"△",IF(COUNTIF(空き状況確認テーブル!BS47:BV47,"△")&lt;&gt;0,"△","〇")))</f>
        <v>〇</v>
      </c>
      <c r="BT41" s="219"/>
      <c r="BU41" s="219"/>
      <c r="BV41" s="219"/>
      <c r="BW41" s="219" t="str">
        <f ca="1">IF(COUNTIF(空き状況確認テーブル!BW47:BZ47,"×")&lt;&gt;0,"×",IF(COUNTIF(空き状況確認テーブル!BW47:BZ47,"△")&lt;&gt;0,"△",IF(COUNTIF(空き状況確認テーブル!BW47:BZ47,"△")&lt;&gt;0,"△","〇")))</f>
        <v>〇</v>
      </c>
      <c r="BX41" s="219"/>
      <c r="BY41" s="219"/>
      <c r="BZ41" s="219"/>
      <c r="CA41" s="219" t="str">
        <f ca="1">IF(COUNTIF(空き状況確認テーブル!CA47:CD47,"×")&lt;&gt;0,"×",IF(COUNTIF(空き状況確認テーブル!CA47:CD47,"△")&lt;&gt;0,"△",IF(COUNTIF(空き状況確認テーブル!CA47:CD47,"△")&lt;&gt;0,"△","〇")))</f>
        <v>△</v>
      </c>
      <c r="CB41" s="219"/>
      <c r="CC41" s="219"/>
      <c r="CD41" s="219"/>
      <c r="CE41" s="216" t="str">
        <f ca="1">IF(COUNTIF(空き状況確認テーブル!CE47:CG47,"×")&lt;&gt;0,"×",IF(COUNTIF(空き状況確認テーブル!CE47:CG47,"△")&lt;&gt;0,"△",IF(COUNTIF(空き状況確認テーブル!CE47:CG47,"△")&lt;&gt;0,"△","〇")))</f>
        <v>△</v>
      </c>
      <c r="CF41" s="217"/>
      <c r="CG41" s="220"/>
      <c r="CH41" s="187" t="str">
        <f ca="1">空き状況確認テーブル!CH47</f>
        <v>△</v>
      </c>
      <c r="CI41" s="122" t="str">
        <f ca="1">空き状況確認テーブル!CI47</f>
        <v>△</v>
      </c>
      <c r="CJ41" s="122" t="str">
        <f ca="1">空き状況確認テーブル!CJ47</f>
        <v>△</v>
      </c>
      <c r="CK41" s="122" t="str">
        <f ca="1">空き状況確認テーブル!CK47</f>
        <v>△</v>
      </c>
      <c r="CL41" s="122" t="str">
        <f ca="1">空き状況確認テーブル!CL47</f>
        <v>△</v>
      </c>
      <c r="CM41" s="122" t="str">
        <f ca="1">空き状況確認テーブル!CM47</f>
        <v>△</v>
      </c>
      <c r="CN41" s="216" t="str">
        <f ca="1">IF(COUNTIF(空き状況確認テーブル!CN47:CP47,"×")&lt;&gt;0,"×",IF(COUNTIF(空き状況確認テーブル!CN47:CP47,"△")&lt;&gt;0,"△",IF(COUNTIF(空き状況確認テーブル!CN47:CP47,"△")&lt;&gt;0,"△","〇")))</f>
        <v>△</v>
      </c>
      <c r="CO41" s="217"/>
      <c r="CP41" s="218"/>
      <c r="CQ41" s="219" t="str">
        <f ca="1">IF(COUNTIF(空き状況確認テーブル!CQ47:CT47,"×")&lt;&gt;0,"×",IF(COUNTIF(空き状況確認テーブル!CQ47:CT47,"△")&lt;&gt;0,"△",IF(COUNTIF(空き状況確認テーブル!CQ47:CT47,"△")&lt;&gt;0,"△","〇")))</f>
        <v>〇</v>
      </c>
      <c r="CR41" s="219"/>
      <c r="CS41" s="219"/>
      <c r="CT41" s="219"/>
      <c r="CU41" s="219" t="str">
        <f ca="1">IF(COUNTIF(空き状況確認テーブル!CU47:CX47,"×")&lt;&gt;0,"×",IF(COUNTIF(空き状況確認テーブル!CU47:CX47,"△")&lt;&gt;0,"△",IF(COUNTIF(空き状況確認テーブル!CU47:CX47,"△")&lt;&gt;0,"△","〇")))</f>
        <v>〇</v>
      </c>
      <c r="CV41" s="219"/>
      <c r="CW41" s="219"/>
      <c r="CX41" s="219"/>
      <c r="CY41" s="219" t="str">
        <f ca="1">IF(COUNTIF(空き状況確認テーブル!CY47:DB47,"×")&lt;&gt;0,"×",IF(COUNTIF(空き状況確認テーブル!CY47:DB47,"△")&lt;&gt;0,"△",IF(COUNTIF(空き状況確認テーブル!CY47:DB47,"△")&lt;&gt;0,"△","〇")))</f>
        <v>△</v>
      </c>
      <c r="CZ41" s="219"/>
      <c r="DA41" s="219"/>
      <c r="DB41" s="219"/>
      <c r="DC41" s="216" t="str">
        <f ca="1">IF(COUNTIF(空き状況確認テーブル!DC47:DE47,"×")&lt;&gt;0,"×",IF(COUNTIF(空き状況確認テーブル!DC47:DE47,"△")&lt;&gt;0,"△",IF(COUNTIF(空き状況確認テーブル!DC47:DE47,"△")&lt;&gt;0,"△","〇")))</f>
        <v>△</v>
      </c>
      <c r="DD41" s="217"/>
      <c r="DE41" s="220"/>
      <c r="DF41" s="121" t="str">
        <f ca="1">空き状況確認テーブル!DF47</f>
        <v>△</v>
      </c>
      <c r="DG41" s="122" t="str">
        <f ca="1">空き状況確認テーブル!DG47</f>
        <v>△</v>
      </c>
      <c r="DH41" s="122" t="str">
        <f ca="1">空き状況確認テーブル!DH47</f>
        <v>△</v>
      </c>
      <c r="DI41" s="122" t="str">
        <f ca="1">空き状況確認テーブル!DI47</f>
        <v>△</v>
      </c>
      <c r="DJ41" s="122" t="str">
        <f ca="1">空き状況確認テーブル!DJ47</f>
        <v>△</v>
      </c>
      <c r="DK41" s="122" t="str">
        <f ca="1">空き状況確認テーブル!DK47</f>
        <v>△</v>
      </c>
      <c r="DL41" s="216" t="str">
        <f ca="1">IF(COUNTIF(空き状況確認テーブル!DL47:DN47,"×")&lt;&gt;0,"×",IF(COUNTIF(空き状況確認テーブル!DL47:DN47,"△")&lt;&gt;0,"△",IF(COUNTIF(空き状況確認テーブル!DL47:DN47,"△")&lt;&gt;0,"△","〇")))</f>
        <v>△</v>
      </c>
      <c r="DM41" s="217"/>
      <c r="DN41" s="218"/>
      <c r="DO41" s="219" t="str">
        <f ca="1">IF(COUNTIF(空き状況確認テーブル!DO47:DR47,"×")&lt;&gt;0,"×",IF(COUNTIF(空き状況確認テーブル!DO47:DR47,"△")&lt;&gt;0,"△",IF(COUNTIF(空き状況確認テーブル!DO47:DR47,"△")&lt;&gt;0,"△","〇")))</f>
        <v>〇</v>
      </c>
      <c r="DP41" s="219"/>
      <c r="DQ41" s="219"/>
      <c r="DR41" s="219"/>
      <c r="DS41" s="219" t="str">
        <f ca="1">IF(COUNTIF(空き状況確認テーブル!DS47:DV47,"×")&lt;&gt;0,"×",IF(COUNTIF(空き状況確認テーブル!DS47:DV47,"△")&lt;&gt;0,"△",IF(COUNTIF(空き状況確認テーブル!DS47:DV47,"△")&lt;&gt;0,"△","〇")))</f>
        <v>〇</v>
      </c>
      <c r="DT41" s="219"/>
      <c r="DU41" s="219"/>
      <c r="DV41" s="219"/>
      <c r="DW41" s="219" t="str">
        <f ca="1">IF(COUNTIF(空き状況確認テーブル!DW47:DZ47,"×")&lt;&gt;0,"×",IF(COUNTIF(空き状況確認テーブル!DW47:DZ47,"△")&lt;&gt;0,"△",IF(COUNTIF(空き状況確認テーブル!DW47:DZ47,"△")&lt;&gt;0,"△","〇")))</f>
        <v>△</v>
      </c>
      <c r="DX41" s="219"/>
      <c r="DY41" s="219"/>
      <c r="DZ41" s="219"/>
      <c r="EA41" s="216" t="str">
        <f ca="1">IF(COUNTIF(空き状況確認テーブル!EA47:EC47,"×")&lt;&gt;0,"×",IF(COUNTIF(空き状況確認テーブル!EA47:EC47,"△")&lt;&gt;0,"△",IF(COUNTIF(空き状況確認テーブル!EA47:EC47,"△")&lt;&gt;0,"△","〇")))</f>
        <v>△</v>
      </c>
      <c r="EB41" s="217"/>
      <c r="EC41" s="220"/>
      <c r="ED41" s="121" t="str">
        <f ca="1">空き状況確認テーブル!ED47</f>
        <v>×</v>
      </c>
      <c r="EE41" s="122" t="str">
        <f ca="1">空き状況確認テーブル!EE47</f>
        <v>×</v>
      </c>
      <c r="EF41" s="122" t="str">
        <f ca="1">空き状況確認テーブル!EF47</f>
        <v>×</v>
      </c>
      <c r="EG41" s="122" t="str">
        <f ca="1">空き状況確認テーブル!EG47</f>
        <v>×</v>
      </c>
      <c r="EH41" s="122" t="str">
        <f ca="1">空き状況確認テーブル!EH47</f>
        <v>×</v>
      </c>
      <c r="EI41" s="122" t="str">
        <f ca="1">空き状況確認テーブル!EI47</f>
        <v>×</v>
      </c>
      <c r="EJ41" s="216" t="str">
        <f ca="1">IF(COUNTIF(空き状況確認テーブル!EJ47:EL47,"×")&lt;&gt;0,"×",IF(COUNTIF(空き状況確認テーブル!EJ47:EL47,"△")&lt;&gt;0,"△",IF(COUNTIF(空き状況確認テーブル!EJ47:EL47,"△")&lt;&gt;0,"△","〇")))</f>
        <v>×</v>
      </c>
      <c r="EK41" s="217"/>
      <c r="EL41" s="218"/>
      <c r="EM41" s="219" t="str">
        <f ca="1">IF(COUNTIF(空き状況確認テーブル!EM47:EP47,"×")&lt;&gt;0,"×",IF(COUNTIF(空き状況確認テーブル!EM47:EP47,"△")&lt;&gt;0,"△",IF(COUNTIF(空き状況確認テーブル!EM47:EP47,"△")&lt;&gt;0,"△","〇")))</f>
        <v>×</v>
      </c>
      <c r="EN41" s="219"/>
      <c r="EO41" s="219"/>
      <c r="EP41" s="219"/>
      <c r="EQ41" s="219" t="str">
        <f ca="1">IF(COUNTIF(空き状況確認テーブル!EQ47:ET47,"×")&lt;&gt;0,"×",IF(COUNTIF(空き状況確認テーブル!EQ47:ET47,"△")&lt;&gt;0,"△",IF(COUNTIF(空き状況確認テーブル!EQ47:ET47,"△")&lt;&gt;0,"△","〇")))</f>
        <v>×</v>
      </c>
      <c r="ER41" s="219"/>
      <c r="ES41" s="219"/>
      <c r="ET41" s="219"/>
      <c r="EU41" s="219" t="str">
        <f ca="1">IF(COUNTIF(空き状況確認テーブル!EU47:EX47,"×")&lt;&gt;0,"×",IF(COUNTIF(空き状況確認テーブル!EU47:EX47,"△")&lt;&gt;0,"△",IF(COUNTIF(空き状況確認テーブル!EU47:EX47,"△")&lt;&gt;0,"△","〇")))</f>
        <v>×</v>
      </c>
      <c r="EV41" s="219"/>
      <c r="EW41" s="219"/>
      <c r="EX41" s="219"/>
      <c r="EY41" s="216" t="str">
        <f ca="1">IF(COUNTIF(空き状況確認テーブル!EY47:FA47,"×")&lt;&gt;0,"×",IF(COUNTIF(空き状況確認テーブル!EY47:FA47,"△")&lt;&gt;0,"△",IF(COUNTIF(空き状況確認テーブル!EY47:FA47,"△")&lt;&gt;0,"△","〇")))</f>
        <v>×</v>
      </c>
      <c r="EZ41" s="217"/>
      <c r="FA41" s="220"/>
      <c r="FB41" s="121" t="str">
        <f ca="1">空き状況確認テーブル!FB47</f>
        <v>×</v>
      </c>
      <c r="FC41" s="122" t="str">
        <f ca="1">空き状況確認テーブル!FC47</f>
        <v>×</v>
      </c>
      <c r="FD41" s="122" t="str">
        <f ca="1">空き状況確認テーブル!FD47</f>
        <v>×</v>
      </c>
      <c r="FE41" s="122" t="str">
        <f ca="1">空き状況確認テーブル!FE47</f>
        <v>×</v>
      </c>
      <c r="FF41" s="122" t="str">
        <f ca="1">空き状況確認テーブル!FF47</f>
        <v>×</v>
      </c>
      <c r="FG41" s="122" t="str">
        <f ca="1">空き状況確認テーブル!FG47</f>
        <v>×</v>
      </c>
      <c r="FH41" s="216" t="str">
        <f ca="1">IF(COUNTIF(空き状況確認テーブル!FH47:FJ47,"×")&lt;&gt;0,"×",IF(COUNTIF(空き状況確認テーブル!FH47:FJ47,"△")&lt;&gt;0,"△",IF(COUNTIF(空き状況確認テーブル!FH47:FJ47,"△")&lt;&gt;0,"△","〇")))</f>
        <v>×</v>
      </c>
      <c r="FI41" s="217"/>
      <c r="FJ41" s="218"/>
      <c r="FK41" s="219" t="str">
        <f ca="1">IF(COUNTIF(空き状況確認テーブル!FK47:FN47,"×")&lt;&gt;0,"×",IF(COUNTIF(空き状況確認テーブル!FK47:FN47,"△")&lt;&gt;0,"△",IF(COUNTIF(空き状況確認テーブル!FK47:FN47,"△")&lt;&gt;0,"△","〇")))</f>
        <v>×</v>
      </c>
      <c r="FL41" s="219"/>
      <c r="FM41" s="219"/>
      <c r="FN41" s="219"/>
      <c r="FO41" s="219" t="str">
        <f ca="1">IF(COUNTIF(空き状況確認テーブル!FO47:FR47,"×")&lt;&gt;0,"×",IF(COUNTIF(空き状況確認テーブル!FO47:FR47,"△")&lt;&gt;0,"△",IF(COUNTIF(空き状況確認テーブル!FO47:FR47,"△")&lt;&gt;0,"△","〇")))</f>
        <v>×</v>
      </c>
      <c r="FP41" s="219"/>
      <c r="FQ41" s="219"/>
      <c r="FR41" s="219"/>
      <c r="FS41" s="219" t="str">
        <f ca="1">IF(COUNTIF(空き状況確認テーブル!FS47:FV47,"×")&lt;&gt;0,"×",IF(COUNTIF(空き状況確認テーブル!FS47:FV47,"△")&lt;&gt;0,"△",IF(COUNTIF(空き状況確認テーブル!FS47:FV47,"△")&lt;&gt;0,"△","〇")))</f>
        <v>×</v>
      </c>
      <c r="FT41" s="219"/>
      <c r="FU41" s="219"/>
      <c r="FV41" s="219"/>
      <c r="FW41" s="216" t="str">
        <f ca="1">IF(COUNTIF(空き状況確認テーブル!FW47:FY47,"×")&lt;&gt;0,"×",IF(COUNTIF(空き状況確認テーブル!FW47:FY47,"△")&lt;&gt;0,"△",IF(COUNTIF(空き状況確認テーブル!FW47:FY47,"△")&lt;&gt;0,"△","〇")))</f>
        <v>×</v>
      </c>
      <c r="FX41" s="217"/>
      <c r="FY41" s="220"/>
    </row>
    <row r="42" spans="1:181">
      <c r="A42" s="47"/>
      <c r="B42" s="178" t="s">
        <v>377</v>
      </c>
      <c r="C42" s="199"/>
      <c r="D42" s="11" t="s">
        <v>187</v>
      </c>
      <c r="E42" s="10" t="str">
        <f>INDEX(施設情報!$D$1:$D$1000,MATCH(D42,施設情報!$C$1:$C$1000,0))</f>
        <v>1</v>
      </c>
      <c r="F42" s="11"/>
      <c r="G42" s="8" t="str">
        <f t="shared" si="22"/>
        <v>038-46391</v>
      </c>
      <c r="H42" s="10" t="str">
        <f t="shared" si="23"/>
        <v>038-46392</v>
      </c>
      <c r="I42" s="10" t="str">
        <f t="shared" si="24"/>
        <v>038-46393</v>
      </c>
      <c r="J42" s="10" t="str">
        <f t="shared" si="25"/>
        <v>038-46394</v>
      </c>
      <c r="K42" s="10" t="str">
        <f t="shared" si="26"/>
        <v>038-46395</v>
      </c>
      <c r="L42" s="10" t="str">
        <f t="shared" si="27"/>
        <v>038-46396</v>
      </c>
      <c r="M42" s="10" t="str">
        <f t="shared" si="28"/>
        <v>038-46397</v>
      </c>
      <c r="N42" s="121" t="str">
        <f ca="1">空き状況確認テーブル!N48</f>
        <v>△</v>
      </c>
      <c r="O42" s="122" t="str">
        <f ca="1">空き状況確認テーブル!O48</f>
        <v>△</v>
      </c>
      <c r="P42" s="122" t="str">
        <f ca="1">空き状況確認テーブル!P48</f>
        <v>△</v>
      </c>
      <c r="Q42" s="122" t="str">
        <f ca="1">空き状況確認テーブル!Q48</f>
        <v>△</v>
      </c>
      <c r="R42" s="122" t="str">
        <f ca="1">空き状況確認テーブル!R48</f>
        <v>△</v>
      </c>
      <c r="S42" s="122" t="str">
        <f ca="1">空き状況確認テーブル!S48</f>
        <v>△</v>
      </c>
      <c r="T42" s="216" t="str">
        <f ca="1">IF(COUNTIF(空き状況確認テーブル!T48:V48,"×")&lt;&gt;0,"×",IF(COUNTIF(空き状況確認テーブル!T48:V48,"△")&lt;&gt;0,"△",IF(COUNTIF(空き状況確認テーブル!T48:V48,"△")&lt;&gt;0,"△","〇")))</f>
        <v>△</v>
      </c>
      <c r="U42" s="217"/>
      <c r="V42" s="218"/>
      <c r="W42" s="219" t="str">
        <f ca="1">IF(COUNTIF(空き状況確認テーブル!W48:Z48,"×")&lt;&gt;0,"×",IF(COUNTIF(空き状況確認テーブル!W48:Z48,"△")&lt;&gt;0,"△",IF(COUNTIF(空き状況確認テーブル!W48:Z48,"△")&lt;&gt;0,"△","〇")))</f>
        <v>〇</v>
      </c>
      <c r="X42" s="219"/>
      <c r="Y42" s="219"/>
      <c r="Z42" s="219"/>
      <c r="AA42" s="219" t="str">
        <f ca="1">IF(COUNTIF(空き状況確認テーブル!AA48:AD48,"×")&lt;&gt;0,"×",IF(COUNTIF(空き状況確認テーブル!AA48:AD48,"△")&lt;&gt;0,"△",IF(COUNTIF(空き状況確認テーブル!AA48:AD48,"△")&lt;&gt;0,"△","〇")))</f>
        <v>〇</v>
      </c>
      <c r="AB42" s="219"/>
      <c r="AC42" s="219"/>
      <c r="AD42" s="219"/>
      <c r="AE42" s="219" t="str">
        <f ca="1">IF(COUNTIF(空き状況確認テーブル!AE48:AH48,"×")&lt;&gt;0,"×",IF(COUNTIF(空き状況確認テーブル!AE48:AH48,"△")&lt;&gt;0,"△",IF(COUNTIF(空き状況確認テーブル!AE48:AH48,"△")&lt;&gt;0,"△","〇")))</f>
        <v>△</v>
      </c>
      <c r="AF42" s="219"/>
      <c r="AG42" s="219"/>
      <c r="AH42" s="219"/>
      <c r="AI42" s="216" t="str">
        <f ca="1">IF(COUNTIF(空き状況確認テーブル!AI48:AK48,"×")&lt;&gt;0,"×",IF(COUNTIF(空き状況確認テーブル!AI48:AK48,"△")&lt;&gt;0,"△",IF(COUNTIF(空き状況確認テーブル!AI48:AK48,"△")&lt;&gt;0,"△","〇")))</f>
        <v>△</v>
      </c>
      <c r="AJ42" s="217"/>
      <c r="AK42" s="220"/>
      <c r="AL42" s="121" t="str">
        <f ca="1">空き状況確認テーブル!AL48</f>
        <v>△</v>
      </c>
      <c r="AM42" s="122" t="str">
        <f ca="1">空き状況確認テーブル!AM48</f>
        <v>△</v>
      </c>
      <c r="AN42" s="122" t="str">
        <f ca="1">空き状況確認テーブル!AN48</f>
        <v>△</v>
      </c>
      <c r="AO42" s="122" t="str">
        <f ca="1">空き状況確認テーブル!AO48</f>
        <v>△</v>
      </c>
      <c r="AP42" s="122" t="str">
        <f ca="1">空き状況確認テーブル!AP48</f>
        <v>△</v>
      </c>
      <c r="AQ42" s="122" t="str">
        <f ca="1">空き状況確認テーブル!AQ48</f>
        <v>△</v>
      </c>
      <c r="AR42" s="216" t="str">
        <f ca="1">IF(COUNTIF(空き状況確認テーブル!AR48:AT48,"×")&lt;&gt;0,"×",IF(COUNTIF(空き状況確認テーブル!AR48:AT48,"△")&lt;&gt;0,"△",IF(COUNTIF(空き状況確認テーブル!AR48:AT48,"△")&lt;&gt;0,"△","〇")))</f>
        <v>△</v>
      </c>
      <c r="AS42" s="217"/>
      <c r="AT42" s="218"/>
      <c r="AU42" s="219" t="str">
        <f ca="1">IF(COUNTIF(空き状況確認テーブル!AU48:AX48,"×")&lt;&gt;0,"×",IF(COUNTIF(空き状況確認テーブル!AU48:AX48,"△")&lt;&gt;0,"△",IF(COUNTIF(空き状況確認テーブル!AU48:AX48,"△")&lt;&gt;0,"△","〇")))</f>
        <v>〇</v>
      </c>
      <c r="AV42" s="219"/>
      <c r="AW42" s="219"/>
      <c r="AX42" s="219"/>
      <c r="AY42" s="219" t="str">
        <f ca="1">IF(COUNTIF(空き状況確認テーブル!AY48:BB48,"×")&lt;&gt;0,"×",IF(COUNTIF(空き状況確認テーブル!AY48:BB48,"△")&lt;&gt;0,"△",IF(COUNTIF(空き状況確認テーブル!AY48:BB48,"△")&lt;&gt;0,"△","〇")))</f>
        <v>〇</v>
      </c>
      <c r="AZ42" s="219"/>
      <c r="BA42" s="219"/>
      <c r="BB42" s="219"/>
      <c r="BC42" s="219" t="str">
        <f ca="1">IF(COUNTIF(空き状況確認テーブル!BC48:BF48,"×")&lt;&gt;0,"×",IF(COUNTIF(空き状況確認テーブル!BC48:BF48,"△")&lt;&gt;0,"△",IF(COUNTIF(空き状況確認テーブル!BC48:BF48,"△")&lt;&gt;0,"△","〇")))</f>
        <v>△</v>
      </c>
      <c r="BD42" s="219"/>
      <c r="BE42" s="219"/>
      <c r="BF42" s="219"/>
      <c r="BG42" s="216" t="str">
        <f ca="1">IF(COUNTIF(空き状況確認テーブル!BG48:BI48,"×")&lt;&gt;0,"×",IF(COUNTIF(空き状況確認テーブル!BG48:BI48,"△")&lt;&gt;0,"△",IF(COUNTIF(空き状況確認テーブル!BG48:BI48,"△")&lt;&gt;0,"△","〇")))</f>
        <v>△</v>
      </c>
      <c r="BH42" s="217"/>
      <c r="BI42" s="220"/>
      <c r="BJ42" s="121" t="str">
        <f ca="1">空き状況確認テーブル!BJ48</f>
        <v>△</v>
      </c>
      <c r="BK42" s="122" t="str">
        <f ca="1">空き状況確認テーブル!BK48</f>
        <v>△</v>
      </c>
      <c r="BL42" s="122" t="str">
        <f ca="1">空き状況確認テーブル!BL48</f>
        <v>△</v>
      </c>
      <c r="BM42" s="122" t="str">
        <f ca="1">空き状況確認テーブル!BM48</f>
        <v>△</v>
      </c>
      <c r="BN42" s="122" t="str">
        <f ca="1">空き状況確認テーブル!BN48</f>
        <v>△</v>
      </c>
      <c r="BO42" s="122" t="str">
        <f ca="1">空き状況確認テーブル!BO48</f>
        <v>△</v>
      </c>
      <c r="BP42" s="216" t="str">
        <f ca="1">IF(COUNTIF(空き状況確認テーブル!BP48:BR48,"×")&lt;&gt;0,"×",IF(COUNTIF(空き状況確認テーブル!BP48:BR48,"△")&lt;&gt;0,"△",IF(COUNTIF(空き状況確認テーブル!BP48:BR48,"△")&lt;&gt;0,"△","〇")))</f>
        <v>△</v>
      </c>
      <c r="BQ42" s="217"/>
      <c r="BR42" s="218"/>
      <c r="BS42" s="219" t="str">
        <f ca="1">IF(COUNTIF(空き状況確認テーブル!BS48:BV48,"×")&lt;&gt;0,"×",IF(COUNTIF(空き状況確認テーブル!BS48:BV48,"△")&lt;&gt;0,"△",IF(COUNTIF(空き状況確認テーブル!BS48:BV48,"△")&lt;&gt;0,"△","〇")))</f>
        <v>〇</v>
      </c>
      <c r="BT42" s="219"/>
      <c r="BU42" s="219"/>
      <c r="BV42" s="219"/>
      <c r="BW42" s="219" t="str">
        <f ca="1">IF(COUNTIF(空き状況確認テーブル!BW48:BZ48,"×")&lt;&gt;0,"×",IF(COUNTIF(空き状況確認テーブル!BW48:BZ48,"△")&lt;&gt;0,"△",IF(COUNTIF(空き状況確認テーブル!BW48:BZ48,"△")&lt;&gt;0,"△","〇")))</f>
        <v>〇</v>
      </c>
      <c r="BX42" s="219"/>
      <c r="BY42" s="219"/>
      <c r="BZ42" s="219"/>
      <c r="CA42" s="219" t="str">
        <f ca="1">IF(COUNTIF(空き状況確認テーブル!CA48:CD48,"×")&lt;&gt;0,"×",IF(COUNTIF(空き状況確認テーブル!CA48:CD48,"△")&lt;&gt;0,"△",IF(COUNTIF(空き状況確認テーブル!CA48:CD48,"△")&lt;&gt;0,"△","〇")))</f>
        <v>△</v>
      </c>
      <c r="CB42" s="219"/>
      <c r="CC42" s="219"/>
      <c r="CD42" s="219"/>
      <c r="CE42" s="216" t="str">
        <f ca="1">IF(COUNTIF(空き状況確認テーブル!CE48:CG48,"×")&lt;&gt;0,"×",IF(COUNTIF(空き状況確認テーブル!CE48:CG48,"△")&lt;&gt;0,"△",IF(COUNTIF(空き状況確認テーブル!CE48:CG48,"△")&lt;&gt;0,"△","〇")))</f>
        <v>△</v>
      </c>
      <c r="CF42" s="217"/>
      <c r="CG42" s="220"/>
      <c r="CH42" s="187" t="str">
        <f ca="1">空き状況確認テーブル!CH48</f>
        <v>△</v>
      </c>
      <c r="CI42" s="122" t="str">
        <f ca="1">空き状況確認テーブル!CI48</f>
        <v>△</v>
      </c>
      <c r="CJ42" s="122" t="str">
        <f ca="1">空き状況確認テーブル!CJ48</f>
        <v>△</v>
      </c>
      <c r="CK42" s="122" t="str">
        <f ca="1">空き状況確認テーブル!CK48</f>
        <v>△</v>
      </c>
      <c r="CL42" s="122" t="str">
        <f ca="1">空き状況確認テーブル!CL48</f>
        <v>△</v>
      </c>
      <c r="CM42" s="122" t="str">
        <f ca="1">空き状況確認テーブル!CM48</f>
        <v>△</v>
      </c>
      <c r="CN42" s="216" t="str">
        <f ca="1">IF(COUNTIF(空き状況確認テーブル!CN48:CP48,"×")&lt;&gt;0,"×",IF(COUNTIF(空き状況確認テーブル!CN48:CP48,"△")&lt;&gt;0,"△",IF(COUNTIF(空き状況確認テーブル!CN48:CP48,"△")&lt;&gt;0,"△","〇")))</f>
        <v>△</v>
      </c>
      <c r="CO42" s="217"/>
      <c r="CP42" s="218"/>
      <c r="CQ42" s="219" t="str">
        <f ca="1">IF(COUNTIF(空き状況確認テーブル!CQ48:CT48,"×")&lt;&gt;0,"×",IF(COUNTIF(空き状況確認テーブル!CQ48:CT48,"△")&lt;&gt;0,"△",IF(COUNTIF(空き状況確認テーブル!CQ48:CT48,"△")&lt;&gt;0,"△","〇")))</f>
        <v>〇</v>
      </c>
      <c r="CR42" s="219"/>
      <c r="CS42" s="219"/>
      <c r="CT42" s="219"/>
      <c r="CU42" s="219" t="str">
        <f ca="1">IF(COUNTIF(空き状況確認テーブル!CU48:CX48,"×")&lt;&gt;0,"×",IF(COUNTIF(空き状況確認テーブル!CU48:CX48,"△")&lt;&gt;0,"△",IF(COUNTIF(空き状況確認テーブル!CU48:CX48,"△")&lt;&gt;0,"△","〇")))</f>
        <v>〇</v>
      </c>
      <c r="CV42" s="219"/>
      <c r="CW42" s="219"/>
      <c r="CX42" s="219"/>
      <c r="CY42" s="219" t="str">
        <f ca="1">IF(COUNTIF(空き状況確認テーブル!CY48:DB48,"×")&lt;&gt;0,"×",IF(COUNTIF(空き状況確認テーブル!CY48:DB48,"△")&lt;&gt;0,"△",IF(COUNTIF(空き状況確認テーブル!CY48:DB48,"△")&lt;&gt;0,"△","〇")))</f>
        <v>△</v>
      </c>
      <c r="CZ42" s="219"/>
      <c r="DA42" s="219"/>
      <c r="DB42" s="219"/>
      <c r="DC42" s="216" t="str">
        <f ca="1">IF(COUNTIF(空き状況確認テーブル!DC48:DE48,"×")&lt;&gt;0,"×",IF(COUNTIF(空き状況確認テーブル!DC48:DE48,"△")&lt;&gt;0,"△",IF(COUNTIF(空き状況確認テーブル!DC48:DE48,"△")&lt;&gt;0,"△","〇")))</f>
        <v>△</v>
      </c>
      <c r="DD42" s="217"/>
      <c r="DE42" s="220"/>
      <c r="DF42" s="121" t="str">
        <f ca="1">空き状況確認テーブル!DF48</f>
        <v>△</v>
      </c>
      <c r="DG42" s="122" t="str">
        <f ca="1">空き状況確認テーブル!DG48</f>
        <v>△</v>
      </c>
      <c r="DH42" s="122" t="str">
        <f ca="1">空き状況確認テーブル!DH48</f>
        <v>△</v>
      </c>
      <c r="DI42" s="122" t="str">
        <f ca="1">空き状況確認テーブル!DI48</f>
        <v>△</v>
      </c>
      <c r="DJ42" s="122" t="str">
        <f ca="1">空き状況確認テーブル!DJ48</f>
        <v>△</v>
      </c>
      <c r="DK42" s="122" t="str">
        <f ca="1">空き状況確認テーブル!DK48</f>
        <v>△</v>
      </c>
      <c r="DL42" s="216" t="str">
        <f ca="1">IF(COUNTIF(空き状況確認テーブル!DL48:DN48,"×")&lt;&gt;0,"×",IF(COUNTIF(空き状況確認テーブル!DL48:DN48,"△")&lt;&gt;0,"△",IF(COUNTIF(空き状況確認テーブル!DL48:DN48,"△")&lt;&gt;0,"△","〇")))</f>
        <v>△</v>
      </c>
      <c r="DM42" s="217"/>
      <c r="DN42" s="218"/>
      <c r="DO42" s="219" t="str">
        <f ca="1">IF(COUNTIF(空き状況確認テーブル!DO48:DR48,"×")&lt;&gt;0,"×",IF(COUNTIF(空き状況確認テーブル!DO48:DR48,"△")&lt;&gt;0,"△",IF(COUNTIF(空き状況確認テーブル!DO48:DR48,"△")&lt;&gt;0,"△","〇")))</f>
        <v>〇</v>
      </c>
      <c r="DP42" s="219"/>
      <c r="DQ42" s="219"/>
      <c r="DR42" s="219"/>
      <c r="DS42" s="219" t="str">
        <f ca="1">IF(COUNTIF(空き状況確認テーブル!DS48:DV48,"×")&lt;&gt;0,"×",IF(COUNTIF(空き状況確認テーブル!DS48:DV48,"△")&lt;&gt;0,"△",IF(COUNTIF(空き状況確認テーブル!DS48:DV48,"△")&lt;&gt;0,"△","〇")))</f>
        <v>〇</v>
      </c>
      <c r="DT42" s="219"/>
      <c r="DU42" s="219"/>
      <c r="DV42" s="219"/>
      <c r="DW42" s="219" t="str">
        <f ca="1">IF(COUNTIF(空き状況確認テーブル!DW48:DZ48,"×")&lt;&gt;0,"×",IF(COUNTIF(空き状況確認テーブル!DW48:DZ48,"△")&lt;&gt;0,"△",IF(COUNTIF(空き状況確認テーブル!DW48:DZ48,"△")&lt;&gt;0,"△","〇")))</f>
        <v>△</v>
      </c>
      <c r="DX42" s="219"/>
      <c r="DY42" s="219"/>
      <c r="DZ42" s="219"/>
      <c r="EA42" s="216" t="str">
        <f ca="1">IF(COUNTIF(空き状況確認テーブル!EA48:EC48,"×")&lt;&gt;0,"×",IF(COUNTIF(空き状況確認テーブル!EA48:EC48,"△")&lt;&gt;0,"△",IF(COUNTIF(空き状況確認テーブル!EA48:EC48,"△")&lt;&gt;0,"△","〇")))</f>
        <v>△</v>
      </c>
      <c r="EB42" s="217"/>
      <c r="EC42" s="220"/>
      <c r="ED42" s="121" t="str">
        <f ca="1">空き状況確認テーブル!ED48</f>
        <v>×</v>
      </c>
      <c r="EE42" s="122" t="str">
        <f ca="1">空き状況確認テーブル!EE48</f>
        <v>×</v>
      </c>
      <c r="EF42" s="122" t="str">
        <f ca="1">空き状況確認テーブル!EF48</f>
        <v>×</v>
      </c>
      <c r="EG42" s="122" t="str">
        <f ca="1">空き状況確認テーブル!EG48</f>
        <v>×</v>
      </c>
      <c r="EH42" s="122" t="str">
        <f ca="1">空き状況確認テーブル!EH48</f>
        <v>×</v>
      </c>
      <c r="EI42" s="122" t="str">
        <f ca="1">空き状況確認テーブル!EI48</f>
        <v>×</v>
      </c>
      <c r="EJ42" s="216" t="str">
        <f ca="1">IF(COUNTIF(空き状況確認テーブル!EJ48:EL48,"×")&lt;&gt;0,"×",IF(COUNTIF(空き状況確認テーブル!EJ48:EL48,"△")&lt;&gt;0,"△",IF(COUNTIF(空き状況確認テーブル!EJ48:EL48,"△")&lt;&gt;0,"△","〇")))</f>
        <v>×</v>
      </c>
      <c r="EK42" s="217"/>
      <c r="EL42" s="218"/>
      <c r="EM42" s="219" t="str">
        <f ca="1">IF(COUNTIF(空き状況確認テーブル!EM48:EP48,"×")&lt;&gt;0,"×",IF(COUNTIF(空き状況確認テーブル!EM48:EP48,"△")&lt;&gt;0,"△",IF(COUNTIF(空き状況確認テーブル!EM48:EP48,"△")&lt;&gt;0,"△","〇")))</f>
        <v>×</v>
      </c>
      <c r="EN42" s="219"/>
      <c r="EO42" s="219"/>
      <c r="EP42" s="219"/>
      <c r="EQ42" s="219" t="str">
        <f ca="1">IF(COUNTIF(空き状況確認テーブル!EQ48:ET48,"×")&lt;&gt;0,"×",IF(COUNTIF(空き状況確認テーブル!EQ48:ET48,"△")&lt;&gt;0,"△",IF(COUNTIF(空き状況確認テーブル!EQ48:ET48,"△")&lt;&gt;0,"△","〇")))</f>
        <v>×</v>
      </c>
      <c r="ER42" s="219"/>
      <c r="ES42" s="219"/>
      <c r="ET42" s="219"/>
      <c r="EU42" s="219" t="str">
        <f ca="1">IF(COUNTIF(空き状況確認テーブル!EU48:EX48,"×")&lt;&gt;0,"×",IF(COUNTIF(空き状況確認テーブル!EU48:EX48,"△")&lt;&gt;0,"△",IF(COUNTIF(空き状況確認テーブル!EU48:EX48,"△")&lt;&gt;0,"△","〇")))</f>
        <v>×</v>
      </c>
      <c r="EV42" s="219"/>
      <c r="EW42" s="219"/>
      <c r="EX42" s="219"/>
      <c r="EY42" s="216" t="str">
        <f ca="1">IF(COUNTIF(空き状況確認テーブル!EY48:FA48,"×")&lt;&gt;0,"×",IF(COUNTIF(空き状況確認テーブル!EY48:FA48,"△")&lt;&gt;0,"△",IF(COUNTIF(空き状況確認テーブル!EY48:FA48,"△")&lt;&gt;0,"△","〇")))</f>
        <v>×</v>
      </c>
      <c r="EZ42" s="217"/>
      <c r="FA42" s="220"/>
      <c r="FB42" s="121" t="str">
        <f ca="1">空き状況確認テーブル!FB48</f>
        <v>×</v>
      </c>
      <c r="FC42" s="122" t="str">
        <f ca="1">空き状況確認テーブル!FC48</f>
        <v>×</v>
      </c>
      <c r="FD42" s="122" t="str">
        <f ca="1">空き状況確認テーブル!FD48</f>
        <v>×</v>
      </c>
      <c r="FE42" s="122" t="str">
        <f ca="1">空き状況確認テーブル!FE48</f>
        <v>×</v>
      </c>
      <c r="FF42" s="122" t="str">
        <f ca="1">空き状況確認テーブル!FF48</f>
        <v>×</v>
      </c>
      <c r="FG42" s="122" t="str">
        <f ca="1">空き状況確認テーブル!FG48</f>
        <v>×</v>
      </c>
      <c r="FH42" s="216" t="str">
        <f ca="1">IF(COUNTIF(空き状況確認テーブル!FH48:FJ48,"×")&lt;&gt;0,"×",IF(COUNTIF(空き状況確認テーブル!FH48:FJ48,"△")&lt;&gt;0,"△",IF(COUNTIF(空き状況確認テーブル!FH48:FJ48,"△")&lt;&gt;0,"△","〇")))</f>
        <v>×</v>
      </c>
      <c r="FI42" s="217"/>
      <c r="FJ42" s="218"/>
      <c r="FK42" s="219" t="str">
        <f ca="1">IF(COUNTIF(空き状況確認テーブル!FK48:FN48,"×")&lt;&gt;0,"×",IF(COUNTIF(空き状況確認テーブル!FK48:FN48,"△")&lt;&gt;0,"△",IF(COUNTIF(空き状況確認テーブル!FK48:FN48,"△")&lt;&gt;0,"△","〇")))</f>
        <v>×</v>
      </c>
      <c r="FL42" s="219"/>
      <c r="FM42" s="219"/>
      <c r="FN42" s="219"/>
      <c r="FO42" s="219" t="str">
        <f ca="1">IF(COUNTIF(空き状況確認テーブル!FO48:FR48,"×")&lt;&gt;0,"×",IF(COUNTIF(空き状況確認テーブル!FO48:FR48,"△")&lt;&gt;0,"△",IF(COUNTIF(空き状況確認テーブル!FO48:FR48,"△")&lt;&gt;0,"△","〇")))</f>
        <v>×</v>
      </c>
      <c r="FP42" s="219"/>
      <c r="FQ42" s="219"/>
      <c r="FR42" s="219"/>
      <c r="FS42" s="219" t="str">
        <f ca="1">IF(COUNTIF(空き状況確認テーブル!FS48:FV48,"×")&lt;&gt;0,"×",IF(COUNTIF(空き状況確認テーブル!FS48:FV48,"△")&lt;&gt;0,"△",IF(COUNTIF(空き状況確認テーブル!FS48:FV48,"△")&lt;&gt;0,"△","〇")))</f>
        <v>×</v>
      </c>
      <c r="FT42" s="219"/>
      <c r="FU42" s="219"/>
      <c r="FV42" s="219"/>
      <c r="FW42" s="216" t="str">
        <f ca="1">IF(COUNTIF(空き状況確認テーブル!FW48:FY48,"×")&lt;&gt;0,"×",IF(COUNTIF(空き状況確認テーブル!FW48:FY48,"△")&lt;&gt;0,"△",IF(COUNTIF(空き状況確認テーブル!FW48:FY48,"△")&lt;&gt;0,"△","〇")))</f>
        <v>×</v>
      </c>
      <c r="FX42" s="217"/>
      <c r="FY42" s="220"/>
    </row>
    <row r="43" spans="1:181">
      <c r="A43" s="47"/>
      <c r="B43" s="179" t="s">
        <v>378</v>
      </c>
      <c r="C43" s="199" t="s">
        <v>332</v>
      </c>
      <c r="D43" s="11" t="s">
        <v>188</v>
      </c>
      <c r="E43" s="10" t="str">
        <f>INDEX(施設情報!$D$1:$D$1000,MATCH(D43,施設情報!$C$1:$C$1000,0))</f>
        <v>1</v>
      </c>
      <c r="F43" s="11"/>
      <c r="G43" s="8" t="str">
        <f t="shared" si="22"/>
        <v>039-46391</v>
      </c>
      <c r="H43" s="10" t="str">
        <f t="shared" si="23"/>
        <v>039-46392</v>
      </c>
      <c r="I43" s="10" t="str">
        <f t="shared" si="24"/>
        <v>039-46393</v>
      </c>
      <c r="J43" s="10" t="str">
        <f t="shared" si="25"/>
        <v>039-46394</v>
      </c>
      <c r="K43" s="10" t="str">
        <f t="shared" si="26"/>
        <v>039-46395</v>
      </c>
      <c r="L43" s="10" t="str">
        <f t="shared" si="27"/>
        <v>039-46396</v>
      </c>
      <c r="M43" s="10" t="str">
        <f t="shared" si="28"/>
        <v>039-46397</v>
      </c>
      <c r="N43" s="121" t="str">
        <f ca="1">空き状況確認テーブル!N49</f>
        <v>△</v>
      </c>
      <c r="O43" s="122" t="str">
        <f ca="1">空き状況確認テーブル!O49</f>
        <v>△</v>
      </c>
      <c r="P43" s="122" t="str">
        <f ca="1">空き状況確認テーブル!P49</f>
        <v>△</v>
      </c>
      <c r="Q43" s="122" t="str">
        <f ca="1">空き状況確認テーブル!Q49</f>
        <v>△</v>
      </c>
      <c r="R43" s="122" t="str">
        <f ca="1">空き状況確認テーブル!R49</f>
        <v>△</v>
      </c>
      <c r="S43" s="122" t="str">
        <f ca="1">空き状況確認テーブル!S49</f>
        <v>△</v>
      </c>
      <c r="T43" s="216" t="str">
        <f ca="1">IF(COUNTIF(空き状況確認テーブル!T49:V49,"×")&lt;&gt;0,"×",IF(COUNTIF(空き状況確認テーブル!T49:V49,"△")&lt;&gt;0,"△",IF(COUNTIF(空き状況確認テーブル!T49:V49,"△")&lt;&gt;0,"△","〇")))</f>
        <v>△</v>
      </c>
      <c r="U43" s="217"/>
      <c r="V43" s="218"/>
      <c r="W43" s="219" t="str">
        <f ca="1">IF(COUNTIF(空き状況確認テーブル!W49:Z49,"×")&lt;&gt;0,"×",IF(COUNTIF(空き状況確認テーブル!W49:Z49,"△")&lt;&gt;0,"△",IF(COUNTIF(空き状況確認テーブル!W49:Z49,"△")&lt;&gt;0,"△","〇")))</f>
        <v>〇</v>
      </c>
      <c r="X43" s="219"/>
      <c r="Y43" s="219"/>
      <c r="Z43" s="219"/>
      <c r="AA43" s="219" t="str">
        <f ca="1">IF(COUNTIF(空き状況確認テーブル!AA49:AD49,"×")&lt;&gt;0,"×",IF(COUNTIF(空き状況確認テーブル!AA49:AD49,"△")&lt;&gt;0,"△",IF(COUNTIF(空き状況確認テーブル!AA49:AD49,"△")&lt;&gt;0,"△","〇")))</f>
        <v>〇</v>
      </c>
      <c r="AB43" s="219"/>
      <c r="AC43" s="219"/>
      <c r="AD43" s="219"/>
      <c r="AE43" s="219" t="str">
        <f ca="1">IF(COUNTIF(空き状況確認テーブル!AE49:AH49,"×")&lt;&gt;0,"×",IF(COUNTIF(空き状況確認テーブル!AE49:AH49,"△")&lt;&gt;0,"△",IF(COUNTIF(空き状況確認テーブル!AE49:AH49,"△")&lt;&gt;0,"△","〇")))</f>
        <v>△</v>
      </c>
      <c r="AF43" s="219"/>
      <c r="AG43" s="219"/>
      <c r="AH43" s="219"/>
      <c r="AI43" s="216" t="str">
        <f ca="1">IF(COUNTIF(空き状況確認テーブル!AI49:AK49,"×")&lt;&gt;0,"×",IF(COUNTIF(空き状況確認テーブル!AI49:AK49,"△")&lt;&gt;0,"△",IF(COUNTIF(空き状況確認テーブル!AI49:AK49,"△")&lt;&gt;0,"△","〇")))</f>
        <v>△</v>
      </c>
      <c r="AJ43" s="217"/>
      <c r="AK43" s="220"/>
      <c r="AL43" s="121" t="str">
        <f ca="1">空き状況確認テーブル!AL49</f>
        <v>△</v>
      </c>
      <c r="AM43" s="122" t="str">
        <f ca="1">空き状況確認テーブル!AM49</f>
        <v>△</v>
      </c>
      <c r="AN43" s="122" t="str">
        <f ca="1">空き状況確認テーブル!AN49</f>
        <v>△</v>
      </c>
      <c r="AO43" s="122" t="str">
        <f ca="1">空き状況確認テーブル!AO49</f>
        <v>△</v>
      </c>
      <c r="AP43" s="122" t="str">
        <f ca="1">空き状況確認テーブル!AP49</f>
        <v>△</v>
      </c>
      <c r="AQ43" s="122" t="str">
        <f ca="1">空き状況確認テーブル!AQ49</f>
        <v>△</v>
      </c>
      <c r="AR43" s="216" t="str">
        <f ca="1">IF(COUNTIF(空き状況確認テーブル!AR49:AT49,"×")&lt;&gt;0,"×",IF(COUNTIF(空き状況確認テーブル!AR49:AT49,"△")&lt;&gt;0,"△",IF(COUNTIF(空き状況確認テーブル!AR49:AT49,"△")&lt;&gt;0,"△","〇")))</f>
        <v>△</v>
      </c>
      <c r="AS43" s="217"/>
      <c r="AT43" s="218"/>
      <c r="AU43" s="219" t="str">
        <f ca="1">IF(COUNTIF(空き状況確認テーブル!AU49:AX49,"×")&lt;&gt;0,"×",IF(COUNTIF(空き状況確認テーブル!AU49:AX49,"△")&lt;&gt;0,"△",IF(COUNTIF(空き状況確認テーブル!AU49:AX49,"△")&lt;&gt;0,"△","〇")))</f>
        <v>〇</v>
      </c>
      <c r="AV43" s="219"/>
      <c r="AW43" s="219"/>
      <c r="AX43" s="219"/>
      <c r="AY43" s="219" t="str">
        <f ca="1">IF(COUNTIF(空き状況確認テーブル!AY49:BB49,"×")&lt;&gt;0,"×",IF(COUNTIF(空き状況確認テーブル!AY49:BB49,"△")&lt;&gt;0,"△",IF(COUNTIF(空き状況確認テーブル!AY49:BB49,"△")&lt;&gt;0,"△","〇")))</f>
        <v>〇</v>
      </c>
      <c r="AZ43" s="219"/>
      <c r="BA43" s="219"/>
      <c r="BB43" s="219"/>
      <c r="BC43" s="219" t="str">
        <f ca="1">IF(COUNTIF(空き状況確認テーブル!BC49:BF49,"×")&lt;&gt;0,"×",IF(COUNTIF(空き状況確認テーブル!BC49:BF49,"△")&lt;&gt;0,"△",IF(COUNTIF(空き状況確認テーブル!BC49:BF49,"△")&lt;&gt;0,"△","〇")))</f>
        <v>△</v>
      </c>
      <c r="BD43" s="219"/>
      <c r="BE43" s="219"/>
      <c r="BF43" s="219"/>
      <c r="BG43" s="216" t="str">
        <f ca="1">IF(COUNTIF(空き状況確認テーブル!BG49:BI49,"×")&lt;&gt;0,"×",IF(COUNTIF(空き状況確認テーブル!BG49:BI49,"△")&lt;&gt;0,"△",IF(COUNTIF(空き状況確認テーブル!BG49:BI49,"△")&lt;&gt;0,"△","〇")))</f>
        <v>△</v>
      </c>
      <c r="BH43" s="217"/>
      <c r="BI43" s="220"/>
      <c r="BJ43" s="121" t="str">
        <f ca="1">空き状況確認テーブル!BJ49</f>
        <v>△</v>
      </c>
      <c r="BK43" s="122" t="str">
        <f ca="1">空き状況確認テーブル!BK49</f>
        <v>△</v>
      </c>
      <c r="BL43" s="122" t="str">
        <f ca="1">空き状況確認テーブル!BL49</f>
        <v>△</v>
      </c>
      <c r="BM43" s="122" t="str">
        <f ca="1">空き状況確認テーブル!BM49</f>
        <v>△</v>
      </c>
      <c r="BN43" s="122" t="str">
        <f ca="1">空き状況確認テーブル!BN49</f>
        <v>△</v>
      </c>
      <c r="BO43" s="122" t="str">
        <f ca="1">空き状況確認テーブル!BO49</f>
        <v>△</v>
      </c>
      <c r="BP43" s="216" t="str">
        <f ca="1">IF(COUNTIF(空き状況確認テーブル!BP49:BR49,"×")&lt;&gt;0,"×",IF(COUNTIF(空き状況確認テーブル!BP49:BR49,"△")&lt;&gt;0,"△",IF(COUNTIF(空き状況確認テーブル!BP49:BR49,"△")&lt;&gt;0,"△","〇")))</f>
        <v>△</v>
      </c>
      <c r="BQ43" s="217"/>
      <c r="BR43" s="218"/>
      <c r="BS43" s="219" t="str">
        <f ca="1">IF(COUNTIF(空き状況確認テーブル!BS49:BV49,"×")&lt;&gt;0,"×",IF(COUNTIF(空き状況確認テーブル!BS49:BV49,"△")&lt;&gt;0,"△",IF(COUNTIF(空き状況確認テーブル!BS49:BV49,"△")&lt;&gt;0,"△","〇")))</f>
        <v>〇</v>
      </c>
      <c r="BT43" s="219"/>
      <c r="BU43" s="219"/>
      <c r="BV43" s="219"/>
      <c r="BW43" s="219" t="str">
        <f ca="1">IF(COUNTIF(空き状況確認テーブル!BW49:BZ49,"×")&lt;&gt;0,"×",IF(COUNTIF(空き状況確認テーブル!BW49:BZ49,"△")&lt;&gt;0,"△",IF(COUNTIF(空き状況確認テーブル!BW49:BZ49,"△")&lt;&gt;0,"△","〇")))</f>
        <v>〇</v>
      </c>
      <c r="BX43" s="219"/>
      <c r="BY43" s="219"/>
      <c r="BZ43" s="219"/>
      <c r="CA43" s="219" t="str">
        <f ca="1">IF(COUNTIF(空き状況確認テーブル!CA49:CD49,"×")&lt;&gt;0,"×",IF(COUNTIF(空き状況確認テーブル!CA49:CD49,"△")&lt;&gt;0,"△",IF(COUNTIF(空き状況確認テーブル!CA49:CD49,"△")&lt;&gt;0,"△","〇")))</f>
        <v>△</v>
      </c>
      <c r="CB43" s="219"/>
      <c r="CC43" s="219"/>
      <c r="CD43" s="219"/>
      <c r="CE43" s="216" t="str">
        <f ca="1">IF(COUNTIF(空き状況確認テーブル!CE49:CG49,"×")&lt;&gt;0,"×",IF(COUNTIF(空き状況確認テーブル!CE49:CG49,"△")&lt;&gt;0,"△",IF(COUNTIF(空き状況確認テーブル!CE49:CG49,"△")&lt;&gt;0,"△","〇")))</f>
        <v>△</v>
      </c>
      <c r="CF43" s="217"/>
      <c r="CG43" s="220"/>
      <c r="CH43" s="187" t="str">
        <f ca="1">空き状況確認テーブル!CH49</f>
        <v>△</v>
      </c>
      <c r="CI43" s="122" t="str">
        <f ca="1">空き状況確認テーブル!CI49</f>
        <v>△</v>
      </c>
      <c r="CJ43" s="122" t="str">
        <f ca="1">空き状況確認テーブル!CJ49</f>
        <v>△</v>
      </c>
      <c r="CK43" s="122" t="str">
        <f ca="1">空き状況確認テーブル!CK49</f>
        <v>△</v>
      </c>
      <c r="CL43" s="122" t="str">
        <f ca="1">空き状況確認テーブル!CL49</f>
        <v>△</v>
      </c>
      <c r="CM43" s="122" t="str">
        <f ca="1">空き状況確認テーブル!CM49</f>
        <v>△</v>
      </c>
      <c r="CN43" s="216" t="str">
        <f ca="1">IF(COUNTIF(空き状況確認テーブル!CN49:CP49,"×")&lt;&gt;0,"×",IF(COUNTIF(空き状況確認テーブル!CN49:CP49,"△")&lt;&gt;0,"△",IF(COUNTIF(空き状況確認テーブル!CN49:CP49,"△")&lt;&gt;0,"△","〇")))</f>
        <v>△</v>
      </c>
      <c r="CO43" s="217"/>
      <c r="CP43" s="218"/>
      <c r="CQ43" s="219" t="str">
        <f ca="1">IF(COUNTIF(空き状況確認テーブル!CQ49:CT49,"×")&lt;&gt;0,"×",IF(COUNTIF(空き状況確認テーブル!CQ49:CT49,"△")&lt;&gt;0,"△",IF(COUNTIF(空き状況確認テーブル!CQ49:CT49,"△")&lt;&gt;0,"△","〇")))</f>
        <v>〇</v>
      </c>
      <c r="CR43" s="219"/>
      <c r="CS43" s="219"/>
      <c r="CT43" s="219"/>
      <c r="CU43" s="219" t="str">
        <f ca="1">IF(COUNTIF(空き状況確認テーブル!CU49:CX49,"×")&lt;&gt;0,"×",IF(COUNTIF(空き状況確認テーブル!CU49:CX49,"△")&lt;&gt;0,"△",IF(COUNTIF(空き状況確認テーブル!CU49:CX49,"△")&lt;&gt;0,"△","〇")))</f>
        <v>〇</v>
      </c>
      <c r="CV43" s="219"/>
      <c r="CW43" s="219"/>
      <c r="CX43" s="219"/>
      <c r="CY43" s="219" t="str">
        <f ca="1">IF(COUNTIF(空き状況確認テーブル!CY49:DB49,"×")&lt;&gt;0,"×",IF(COUNTIF(空き状況確認テーブル!CY49:DB49,"△")&lt;&gt;0,"△",IF(COUNTIF(空き状況確認テーブル!CY49:DB49,"△")&lt;&gt;0,"△","〇")))</f>
        <v>△</v>
      </c>
      <c r="CZ43" s="219"/>
      <c r="DA43" s="219"/>
      <c r="DB43" s="219"/>
      <c r="DC43" s="216" t="str">
        <f ca="1">IF(COUNTIF(空き状況確認テーブル!DC49:DE49,"×")&lt;&gt;0,"×",IF(COUNTIF(空き状況確認テーブル!DC49:DE49,"△")&lt;&gt;0,"△",IF(COUNTIF(空き状況確認テーブル!DC49:DE49,"△")&lt;&gt;0,"△","〇")))</f>
        <v>△</v>
      </c>
      <c r="DD43" s="217"/>
      <c r="DE43" s="220"/>
      <c r="DF43" s="121" t="str">
        <f ca="1">空き状況確認テーブル!DF49</f>
        <v>△</v>
      </c>
      <c r="DG43" s="122" t="str">
        <f ca="1">空き状況確認テーブル!DG49</f>
        <v>△</v>
      </c>
      <c r="DH43" s="122" t="str">
        <f ca="1">空き状況確認テーブル!DH49</f>
        <v>△</v>
      </c>
      <c r="DI43" s="122" t="str">
        <f ca="1">空き状況確認テーブル!DI49</f>
        <v>△</v>
      </c>
      <c r="DJ43" s="122" t="str">
        <f ca="1">空き状況確認テーブル!DJ49</f>
        <v>△</v>
      </c>
      <c r="DK43" s="122" t="str">
        <f ca="1">空き状況確認テーブル!DK49</f>
        <v>△</v>
      </c>
      <c r="DL43" s="216" t="str">
        <f ca="1">IF(COUNTIF(空き状況確認テーブル!DL49:DN49,"×")&lt;&gt;0,"×",IF(COUNTIF(空き状況確認テーブル!DL49:DN49,"△")&lt;&gt;0,"△",IF(COUNTIF(空き状況確認テーブル!DL49:DN49,"△")&lt;&gt;0,"△","〇")))</f>
        <v>△</v>
      </c>
      <c r="DM43" s="217"/>
      <c r="DN43" s="218"/>
      <c r="DO43" s="219" t="str">
        <f ca="1">IF(COUNTIF(空き状況確認テーブル!DO49:DR49,"×")&lt;&gt;0,"×",IF(COUNTIF(空き状況確認テーブル!DO49:DR49,"△")&lt;&gt;0,"△",IF(COUNTIF(空き状況確認テーブル!DO49:DR49,"△")&lt;&gt;0,"△","〇")))</f>
        <v>×</v>
      </c>
      <c r="DP43" s="219"/>
      <c r="DQ43" s="219"/>
      <c r="DR43" s="219"/>
      <c r="DS43" s="219" t="str">
        <f ca="1">IF(COUNTIF(空き状況確認テーブル!DS49:DV49,"×")&lt;&gt;0,"×",IF(COUNTIF(空き状況確認テーブル!DS49:DV49,"△")&lt;&gt;0,"△",IF(COUNTIF(空き状況確認テーブル!DS49:DV49,"△")&lt;&gt;0,"△","〇")))</f>
        <v>×</v>
      </c>
      <c r="DT43" s="219"/>
      <c r="DU43" s="219"/>
      <c r="DV43" s="219"/>
      <c r="DW43" s="219" t="str">
        <f ca="1">IF(COUNTIF(空き状況確認テーブル!DW49:DZ49,"×")&lt;&gt;0,"×",IF(COUNTIF(空き状況確認テーブル!DW49:DZ49,"△")&lt;&gt;0,"△",IF(COUNTIF(空き状況確認テーブル!DW49:DZ49,"△")&lt;&gt;0,"△","〇")))</f>
        <v>△</v>
      </c>
      <c r="DX43" s="219"/>
      <c r="DY43" s="219"/>
      <c r="DZ43" s="219"/>
      <c r="EA43" s="216" t="str">
        <f ca="1">IF(COUNTIF(空き状況確認テーブル!EA49:EC49,"×")&lt;&gt;0,"×",IF(COUNTIF(空き状況確認テーブル!EA49:EC49,"△")&lt;&gt;0,"△",IF(COUNTIF(空き状況確認テーブル!EA49:EC49,"△")&lt;&gt;0,"△","〇")))</f>
        <v>△</v>
      </c>
      <c r="EB43" s="217"/>
      <c r="EC43" s="220"/>
      <c r="ED43" s="121" t="str">
        <f ca="1">空き状況確認テーブル!ED49</f>
        <v>×</v>
      </c>
      <c r="EE43" s="122" t="str">
        <f ca="1">空き状況確認テーブル!EE49</f>
        <v>×</v>
      </c>
      <c r="EF43" s="122" t="str">
        <f ca="1">空き状況確認テーブル!EF49</f>
        <v>×</v>
      </c>
      <c r="EG43" s="122" t="str">
        <f ca="1">空き状況確認テーブル!EG49</f>
        <v>×</v>
      </c>
      <c r="EH43" s="122" t="str">
        <f ca="1">空き状況確認テーブル!EH49</f>
        <v>×</v>
      </c>
      <c r="EI43" s="122" t="str">
        <f ca="1">空き状況確認テーブル!EI49</f>
        <v>×</v>
      </c>
      <c r="EJ43" s="216" t="str">
        <f ca="1">IF(COUNTIF(空き状況確認テーブル!EJ49:EL49,"×")&lt;&gt;0,"×",IF(COUNTIF(空き状況確認テーブル!EJ49:EL49,"△")&lt;&gt;0,"△",IF(COUNTIF(空き状況確認テーブル!EJ49:EL49,"△")&lt;&gt;0,"△","〇")))</f>
        <v>×</v>
      </c>
      <c r="EK43" s="217"/>
      <c r="EL43" s="218"/>
      <c r="EM43" s="219" t="str">
        <f ca="1">IF(COUNTIF(空き状況確認テーブル!EM49:EP49,"×")&lt;&gt;0,"×",IF(COUNTIF(空き状況確認テーブル!EM49:EP49,"△")&lt;&gt;0,"△",IF(COUNTIF(空き状況確認テーブル!EM49:EP49,"△")&lt;&gt;0,"△","〇")))</f>
        <v>×</v>
      </c>
      <c r="EN43" s="219"/>
      <c r="EO43" s="219"/>
      <c r="EP43" s="219"/>
      <c r="EQ43" s="219" t="str">
        <f ca="1">IF(COUNTIF(空き状況確認テーブル!EQ49:ET49,"×")&lt;&gt;0,"×",IF(COUNTIF(空き状況確認テーブル!EQ49:ET49,"△")&lt;&gt;0,"△",IF(COUNTIF(空き状況確認テーブル!EQ49:ET49,"△")&lt;&gt;0,"△","〇")))</f>
        <v>×</v>
      </c>
      <c r="ER43" s="219"/>
      <c r="ES43" s="219"/>
      <c r="ET43" s="219"/>
      <c r="EU43" s="219" t="str">
        <f ca="1">IF(COUNTIF(空き状況確認テーブル!EU49:EX49,"×")&lt;&gt;0,"×",IF(COUNTIF(空き状況確認テーブル!EU49:EX49,"△")&lt;&gt;0,"△",IF(COUNTIF(空き状況確認テーブル!EU49:EX49,"△")&lt;&gt;0,"△","〇")))</f>
        <v>×</v>
      </c>
      <c r="EV43" s="219"/>
      <c r="EW43" s="219"/>
      <c r="EX43" s="219"/>
      <c r="EY43" s="216" t="str">
        <f ca="1">IF(COUNTIF(空き状況確認テーブル!EY49:FA49,"×")&lt;&gt;0,"×",IF(COUNTIF(空き状況確認テーブル!EY49:FA49,"△")&lt;&gt;0,"△",IF(COUNTIF(空き状況確認テーブル!EY49:FA49,"△")&lt;&gt;0,"△","〇")))</f>
        <v>×</v>
      </c>
      <c r="EZ43" s="217"/>
      <c r="FA43" s="220"/>
      <c r="FB43" s="121" t="str">
        <f ca="1">空き状況確認テーブル!FB49</f>
        <v>×</v>
      </c>
      <c r="FC43" s="122" t="str">
        <f ca="1">空き状況確認テーブル!FC49</f>
        <v>×</v>
      </c>
      <c r="FD43" s="122" t="str">
        <f ca="1">空き状況確認テーブル!FD49</f>
        <v>×</v>
      </c>
      <c r="FE43" s="122" t="str">
        <f ca="1">空き状況確認テーブル!FE49</f>
        <v>×</v>
      </c>
      <c r="FF43" s="122" t="str">
        <f ca="1">空き状況確認テーブル!FF49</f>
        <v>×</v>
      </c>
      <c r="FG43" s="122" t="str">
        <f ca="1">空き状況確認テーブル!FG49</f>
        <v>×</v>
      </c>
      <c r="FH43" s="216" t="str">
        <f ca="1">IF(COUNTIF(空き状況確認テーブル!FH49:FJ49,"×")&lt;&gt;0,"×",IF(COUNTIF(空き状況確認テーブル!FH49:FJ49,"△")&lt;&gt;0,"△",IF(COUNTIF(空き状況確認テーブル!FH49:FJ49,"△")&lt;&gt;0,"△","〇")))</f>
        <v>×</v>
      </c>
      <c r="FI43" s="217"/>
      <c r="FJ43" s="218"/>
      <c r="FK43" s="219" t="str">
        <f ca="1">IF(COUNTIF(空き状況確認テーブル!FK49:FN49,"×")&lt;&gt;0,"×",IF(COUNTIF(空き状況確認テーブル!FK49:FN49,"△")&lt;&gt;0,"△",IF(COUNTIF(空き状況確認テーブル!FK49:FN49,"△")&lt;&gt;0,"△","〇")))</f>
        <v>×</v>
      </c>
      <c r="FL43" s="219"/>
      <c r="FM43" s="219"/>
      <c r="FN43" s="219"/>
      <c r="FO43" s="219" t="str">
        <f ca="1">IF(COUNTIF(空き状況確認テーブル!FO49:FR49,"×")&lt;&gt;0,"×",IF(COUNTIF(空き状況確認テーブル!FO49:FR49,"△")&lt;&gt;0,"△",IF(COUNTIF(空き状況確認テーブル!FO49:FR49,"△")&lt;&gt;0,"△","〇")))</f>
        <v>×</v>
      </c>
      <c r="FP43" s="219"/>
      <c r="FQ43" s="219"/>
      <c r="FR43" s="219"/>
      <c r="FS43" s="219" t="str">
        <f ca="1">IF(COUNTIF(空き状況確認テーブル!FS49:FV49,"×")&lt;&gt;0,"×",IF(COUNTIF(空き状況確認テーブル!FS49:FV49,"△")&lt;&gt;0,"△",IF(COUNTIF(空き状況確認テーブル!FS49:FV49,"△")&lt;&gt;0,"△","〇")))</f>
        <v>×</v>
      </c>
      <c r="FT43" s="219"/>
      <c r="FU43" s="219"/>
      <c r="FV43" s="219"/>
      <c r="FW43" s="216" t="str">
        <f ca="1">IF(COUNTIF(空き状況確認テーブル!FW49:FY49,"×")&lt;&gt;0,"×",IF(COUNTIF(空き状況確認テーブル!FW49:FY49,"△")&lt;&gt;0,"△",IF(COUNTIF(空き状況確認テーブル!FW49:FY49,"△")&lt;&gt;0,"△","〇")))</f>
        <v>×</v>
      </c>
      <c r="FX43" s="217"/>
      <c r="FY43" s="220"/>
    </row>
    <row r="44" spans="1:181">
      <c r="A44" s="47"/>
      <c r="B44" s="172" t="s">
        <v>357</v>
      </c>
      <c r="C44" s="199" t="s">
        <v>333</v>
      </c>
      <c r="D44" s="11" t="s">
        <v>189</v>
      </c>
      <c r="E44" s="10" t="str">
        <f>INDEX(施設情報!$D$1:$D$1000,MATCH(D44,施設情報!$C$1:$C$1000,0))</f>
        <v>1</v>
      </c>
      <c r="F44" s="11"/>
      <c r="G44" s="8" t="str">
        <f t="shared" si="22"/>
        <v>040-46391</v>
      </c>
      <c r="H44" s="10" t="str">
        <f t="shared" si="23"/>
        <v>040-46392</v>
      </c>
      <c r="I44" s="10" t="str">
        <f t="shared" si="24"/>
        <v>040-46393</v>
      </c>
      <c r="J44" s="10" t="str">
        <f t="shared" si="25"/>
        <v>040-46394</v>
      </c>
      <c r="K44" s="10" t="str">
        <f t="shared" si="26"/>
        <v>040-46395</v>
      </c>
      <c r="L44" s="10" t="str">
        <f t="shared" si="27"/>
        <v>040-46396</v>
      </c>
      <c r="M44" s="10" t="str">
        <f t="shared" si="28"/>
        <v>040-46397</v>
      </c>
      <c r="N44" s="121" t="str">
        <f ca="1">空き状況確認テーブル!N50</f>
        <v>△</v>
      </c>
      <c r="O44" s="122" t="str">
        <f ca="1">空き状況確認テーブル!O50</f>
        <v>△</v>
      </c>
      <c r="P44" s="122" t="str">
        <f ca="1">空き状況確認テーブル!P50</f>
        <v>△</v>
      </c>
      <c r="Q44" s="122" t="str">
        <f ca="1">空き状況確認テーブル!Q50</f>
        <v>△</v>
      </c>
      <c r="R44" s="122" t="str">
        <f ca="1">空き状況確認テーブル!R50</f>
        <v>△</v>
      </c>
      <c r="S44" s="122" t="str">
        <f ca="1">空き状況確認テーブル!S50</f>
        <v>△</v>
      </c>
      <c r="T44" s="216" t="str">
        <f ca="1">IF(COUNTIF(空き状況確認テーブル!T50:V50,"×")&lt;&gt;0,"×",IF(COUNTIF(空き状況確認テーブル!T50:V50,"△")&lt;&gt;0,"△",IF(COUNTIF(空き状況確認テーブル!T50:V50,"△")&lt;&gt;0,"△","〇")))</f>
        <v>△</v>
      </c>
      <c r="U44" s="217"/>
      <c r="V44" s="218"/>
      <c r="W44" s="219" t="str">
        <f ca="1">IF(COUNTIF(空き状況確認テーブル!W50:Z50,"×")&lt;&gt;0,"×",IF(COUNTIF(空き状況確認テーブル!W50:Z50,"△")&lt;&gt;0,"△",IF(COUNTIF(空き状況確認テーブル!W50:Z50,"△")&lt;&gt;0,"△","〇")))</f>
        <v>〇</v>
      </c>
      <c r="X44" s="219"/>
      <c r="Y44" s="219"/>
      <c r="Z44" s="219"/>
      <c r="AA44" s="219" t="str">
        <f ca="1">IF(COUNTIF(空き状況確認テーブル!AA50:AD50,"×")&lt;&gt;0,"×",IF(COUNTIF(空き状況確認テーブル!AA50:AD50,"△")&lt;&gt;0,"△",IF(COUNTIF(空き状況確認テーブル!AA50:AD50,"△")&lt;&gt;0,"△","〇")))</f>
        <v>〇</v>
      </c>
      <c r="AB44" s="219"/>
      <c r="AC44" s="219"/>
      <c r="AD44" s="219"/>
      <c r="AE44" s="219" t="str">
        <f ca="1">IF(COUNTIF(空き状況確認テーブル!AE50:AH50,"×")&lt;&gt;0,"×",IF(COUNTIF(空き状況確認テーブル!AE50:AH50,"△")&lt;&gt;0,"△",IF(COUNTIF(空き状況確認テーブル!AE50:AH50,"△")&lt;&gt;0,"△","〇")))</f>
        <v>△</v>
      </c>
      <c r="AF44" s="219"/>
      <c r="AG44" s="219"/>
      <c r="AH44" s="219"/>
      <c r="AI44" s="216" t="str">
        <f ca="1">IF(COUNTIF(空き状況確認テーブル!AI50:AK50,"×")&lt;&gt;0,"×",IF(COUNTIF(空き状況確認テーブル!AI50:AK50,"△")&lt;&gt;0,"△",IF(COUNTIF(空き状況確認テーブル!AI50:AK50,"△")&lt;&gt;0,"△","〇")))</f>
        <v>△</v>
      </c>
      <c r="AJ44" s="217"/>
      <c r="AK44" s="220"/>
      <c r="AL44" s="121" t="str">
        <f ca="1">空き状況確認テーブル!AL50</f>
        <v>△</v>
      </c>
      <c r="AM44" s="122" t="str">
        <f ca="1">空き状況確認テーブル!AM50</f>
        <v>△</v>
      </c>
      <c r="AN44" s="122" t="str">
        <f ca="1">空き状況確認テーブル!AN50</f>
        <v>△</v>
      </c>
      <c r="AO44" s="122" t="str">
        <f ca="1">空き状況確認テーブル!AO50</f>
        <v>△</v>
      </c>
      <c r="AP44" s="122" t="str">
        <f ca="1">空き状況確認テーブル!AP50</f>
        <v>△</v>
      </c>
      <c r="AQ44" s="122" t="str">
        <f ca="1">空き状況確認テーブル!AQ50</f>
        <v>△</v>
      </c>
      <c r="AR44" s="216" t="str">
        <f ca="1">IF(COUNTIF(空き状況確認テーブル!AR50:AT50,"×")&lt;&gt;0,"×",IF(COUNTIF(空き状況確認テーブル!AR50:AT50,"△")&lt;&gt;0,"△",IF(COUNTIF(空き状況確認テーブル!AR50:AT50,"△")&lt;&gt;0,"△","〇")))</f>
        <v>△</v>
      </c>
      <c r="AS44" s="217"/>
      <c r="AT44" s="218"/>
      <c r="AU44" s="219" t="str">
        <f ca="1">IF(COUNTIF(空き状況確認テーブル!AU50:AX50,"×")&lt;&gt;0,"×",IF(COUNTIF(空き状況確認テーブル!AU50:AX50,"△")&lt;&gt;0,"△",IF(COUNTIF(空き状況確認テーブル!AU50:AX50,"△")&lt;&gt;0,"△","〇")))</f>
        <v>〇</v>
      </c>
      <c r="AV44" s="219"/>
      <c r="AW44" s="219"/>
      <c r="AX44" s="219"/>
      <c r="AY44" s="219" t="str">
        <f ca="1">IF(COUNTIF(空き状況確認テーブル!AY50:BB50,"×")&lt;&gt;0,"×",IF(COUNTIF(空き状況確認テーブル!AY50:BB50,"△")&lt;&gt;0,"△",IF(COUNTIF(空き状況確認テーブル!AY50:BB50,"△")&lt;&gt;0,"△","〇")))</f>
        <v>〇</v>
      </c>
      <c r="AZ44" s="219"/>
      <c r="BA44" s="219"/>
      <c r="BB44" s="219"/>
      <c r="BC44" s="219" t="str">
        <f ca="1">IF(COUNTIF(空き状況確認テーブル!BC50:BF50,"×")&lt;&gt;0,"×",IF(COUNTIF(空き状況確認テーブル!BC50:BF50,"△")&lt;&gt;0,"△",IF(COUNTIF(空き状況確認テーブル!BC50:BF50,"△")&lt;&gt;0,"△","〇")))</f>
        <v>△</v>
      </c>
      <c r="BD44" s="219"/>
      <c r="BE44" s="219"/>
      <c r="BF44" s="219"/>
      <c r="BG44" s="216" t="str">
        <f ca="1">IF(COUNTIF(空き状況確認テーブル!BG50:BI50,"×")&lt;&gt;0,"×",IF(COUNTIF(空き状況確認テーブル!BG50:BI50,"△")&lt;&gt;0,"△",IF(COUNTIF(空き状況確認テーブル!BG50:BI50,"△")&lt;&gt;0,"△","〇")))</f>
        <v>△</v>
      </c>
      <c r="BH44" s="217"/>
      <c r="BI44" s="220"/>
      <c r="BJ44" s="121" t="str">
        <f ca="1">空き状況確認テーブル!BJ50</f>
        <v>△</v>
      </c>
      <c r="BK44" s="122" t="str">
        <f ca="1">空き状況確認テーブル!BK50</f>
        <v>△</v>
      </c>
      <c r="BL44" s="122" t="str">
        <f ca="1">空き状況確認テーブル!BL50</f>
        <v>△</v>
      </c>
      <c r="BM44" s="122" t="str">
        <f ca="1">空き状況確認テーブル!BM50</f>
        <v>△</v>
      </c>
      <c r="BN44" s="122" t="str">
        <f ca="1">空き状況確認テーブル!BN50</f>
        <v>△</v>
      </c>
      <c r="BO44" s="122" t="str">
        <f ca="1">空き状況確認テーブル!BO50</f>
        <v>△</v>
      </c>
      <c r="BP44" s="216" t="str">
        <f ca="1">IF(COUNTIF(空き状況確認テーブル!BP50:BR50,"×")&lt;&gt;0,"×",IF(COUNTIF(空き状況確認テーブル!BP50:BR50,"△")&lt;&gt;0,"△",IF(COUNTIF(空き状況確認テーブル!BP50:BR50,"△")&lt;&gt;0,"△","〇")))</f>
        <v>△</v>
      </c>
      <c r="BQ44" s="217"/>
      <c r="BR44" s="218"/>
      <c r="BS44" s="219" t="str">
        <f ca="1">IF(COUNTIF(空き状況確認テーブル!BS50:BV50,"×")&lt;&gt;0,"×",IF(COUNTIF(空き状況確認テーブル!BS50:BV50,"△")&lt;&gt;0,"△",IF(COUNTIF(空き状況確認テーブル!BS50:BV50,"△")&lt;&gt;0,"△","〇")))</f>
        <v>〇</v>
      </c>
      <c r="BT44" s="219"/>
      <c r="BU44" s="219"/>
      <c r="BV44" s="219"/>
      <c r="BW44" s="219" t="str">
        <f ca="1">IF(COUNTIF(空き状況確認テーブル!BW50:BZ50,"×")&lt;&gt;0,"×",IF(COUNTIF(空き状況確認テーブル!BW50:BZ50,"△")&lt;&gt;0,"△",IF(COUNTIF(空き状況確認テーブル!BW50:BZ50,"△")&lt;&gt;0,"△","〇")))</f>
        <v>〇</v>
      </c>
      <c r="BX44" s="219"/>
      <c r="BY44" s="219"/>
      <c r="BZ44" s="219"/>
      <c r="CA44" s="219" t="str">
        <f ca="1">IF(COUNTIF(空き状況確認テーブル!CA50:CD50,"×")&lt;&gt;0,"×",IF(COUNTIF(空き状況確認テーブル!CA50:CD50,"△")&lt;&gt;0,"△",IF(COUNTIF(空き状況確認テーブル!CA50:CD50,"△")&lt;&gt;0,"△","〇")))</f>
        <v>△</v>
      </c>
      <c r="CB44" s="219"/>
      <c r="CC44" s="219"/>
      <c r="CD44" s="219"/>
      <c r="CE44" s="216" t="str">
        <f ca="1">IF(COUNTIF(空き状況確認テーブル!CE50:CG50,"×")&lt;&gt;0,"×",IF(COUNTIF(空き状況確認テーブル!CE50:CG50,"△")&lt;&gt;0,"△",IF(COUNTIF(空き状況確認テーブル!CE50:CG50,"△")&lt;&gt;0,"△","〇")))</f>
        <v>△</v>
      </c>
      <c r="CF44" s="217"/>
      <c r="CG44" s="220"/>
      <c r="CH44" s="187" t="str">
        <f ca="1">空き状況確認テーブル!CH50</f>
        <v>△</v>
      </c>
      <c r="CI44" s="122" t="str">
        <f ca="1">空き状況確認テーブル!CI50</f>
        <v>△</v>
      </c>
      <c r="CJ44" s="122" t="str">
        <f ca="1">空き状況確認テーブル!CJ50</f>
        <v>△</v>
      </c>
      <c r="CK44" s="122" t="str">
        <f ca="1">空き状況確認テーブル!CK50</f>
        <v>△</v>
      </c>
      <c r="CL44" s="122" t="str">
        <f ca="1">空き状況確認テーブル!CL50</f>
        <v>△</v>
      </c>
      <c r="CM44" s="122" t="str">
        <f ca="1">空き状況確認テーブル!CM50</f>
        <v>△</v>
      </c>
      <c r="CN44" s="216" t="str">
        <f ca="1">IF(COUNTIF(空き状況確認テーブル!CN50:CP50,"×")&lt;&gt;0,"×",IF(COUNTIF(空き状況確認テーブル!CN50:CP50,"△")&lt;&gt;0,"△",IF(COUNTIF(空き状況確認テーブル!CN50:CP50,"△")&lt;&gt;0,"△","〇")))</f>
        <v>△</v>
      </c>
      <c r="CO44" s="217"/>
      <c r="CP44" s="218"/>
      <c r="CQ44" s="219" t="str">
        <f ca="1">IF(COUNTIF(空き状況確認テーブル!CQ50:CT50,"×")&lt;&gt;0,"×",IF(COUNTIF(空き状況確認テーブル!CQ50:CT50,"△")&lt;&gt;0,"△",IF(COUNTIF(空き状況確認テーブル!CQ50:CT50,"△")&lt;&gt;0,"△","〇")))</f>
        <v>〇</v>
      </c>
      <c r="CR44" s="219"/>
      <c r="CS44" s="219"/>
      <c r="CT44" s="219"/>
      <c r="CU44" s="219" t="str">
        <f ca="1">IF(COUNTIF(空き状況確認テーブル!CU50:CX50,"×")&lt;&gt;0,"×",IF(COUNTIF(空き状況確認テーブル!CU50:CX50,"△")&lt;&gt;0,"△",IF(COUNTIF(空き状況確認テーブル!CU50:CX50,"△")&lt;&gt;0,"△","〇")))</f>
        <v>〇</v>
      </c>
      <c r="CV44" s="219"/>
      <c r="CW44" s="219"/>
      <c r="CX44" s="219"/>
      <c r="CY44" s="219" t="str">
        <f ca="1">IF(COUNTIF(空き状況確認テーブル!CY50:DB50,"×")&lt;&gt;0,"×",IF(COUNTIF(空き状況確認テーブル!CY50:DB50,"△")&lt;&gt;0,"△",IF(COUNTIF(空き状況確認テーブル!CY50:DB50,"△")&lt;&gt;0,"△","〇")))</f>
        <v>△</v>
      </c>
      <c r="CZ44" s="219"/>
      <c r="DA44" s="219"/>
      <c r="DB44" s="219"/>
      <c r="DC44" s="216" t="str">
        <f ca="1">IF(COUNTIF(空き状況確認テーブル!DC50:DE50,"×")&lt;&gt;0,"×",IF(COUNTIF(空き状況確認テーブル!DC50:DE50,"△")&lt;&gt;0,"△",IF(COUNTIF(空き状況確認テーブル!DC50:DE50,"△")&lt;&gt;0,"△","〇")))</f>
        <v>△</v>
      </c>
      <c r="DD44" s="217"/>
      <c r="DE44" s="220"/>
      <c r="DF44" s="121" t="str">
        <f ca="1">空き状況確認テーブル!DF50</f>
        <v>△</v>
      </c>
      <c r="DG44" s="122" t="str">
        <f ca="1">空き状況確認テーブル!DG50</f>
        <v>△</v>
      </c>
      <c r="DH44" s="122" t="str">
        <f ca="1">空き状況確認テーブル!DH50</f>
        <v>△</v>
      </c>
      <c r="DI44" s="122" t="str">
        <f ca="1">空き状況確認テーブル!DI50</f>
        <v>△</v>
      </c>
      <c r="DJ44" s="122" t="str">
        <f ca="1">空き状況確認テーブル!DJ50</f>
        <v>△</v>
      </c>
      <c r="DK44" s="122" t="str">
        <f ca="1">空き状況確認テーブル!DK50</f>
        <v>△</v>
      </c>
      <c r="DL44" s="216" t="str">
        <f ca="1">IF(COUNTIF(空き状況確認テーブル!DL50:DN50,"×")&lt;&gt;0,"×",IF(COUNTIF(空き状況確認テーブル!DL50:DN50,"△")&lt;&gt;0,"△",IF(COUNTIF(空き状況確認テーブル!DL50:DN50,"△")&lt;&gt;0,"△","〇")))</f>
        <v>△</v>
      </c>
      <c r="DM44" s="217"/>
      <c r="DN44" s="218"/>
      <c r="DO44" s="219" t="str">
        <f ca="1">IF(COUNTIF(空き状況確認テーブル!DO50:DR50,"×")&lt;&gt;0,"×",IF(COUNTIF(空き状況確認テーブル!DO50:DR50,"△")&lt;&gt;0,"△",IF(COUNTIF(空き状況確認テーブル!DO50:DR50,"△")&lt;&gt;0,"△","〇")))</f>
        <v>×</v>
      </c>
      <c r="DP44" s="219"/>
      <c r="DQ44" s="219"/>
      <c r="DR44" s="219"/>
      <c r="DS44" s="219" t="str">
        <f ca="1">IF(COUNTIF(空き状況確認テーブル!DS50:DV50,"×")&lt;&gt;0,"×",IF(COUNTIF(空き状況確認テーブル!DS50:DV50,"△")&lt;&gt;0,"△",IF(COUNTIF(空き状況確認テーブル!DS50:DV50,"△")&lt;&gt;0,"△","〇")))</f>
        <v>×</v>
      </c>
      <c r="DT44" s="219"/>
      <c r="DU44" s="219"/>
      <c r="DV44" s="219"/>
      <c r="DW44" s="219" t="str">
        <f ca="1">IF(COUNTIF(空き状況確認テーブル!DW50:DZ50,"×")&lt;&gt;0,"×",IF(COUNTIF(空き状況確認テーブル!DW50:DZ50,"△")&lt;&gt;0,"△",IF(COUNTIF(空き状況確認テーブル!DW50:DZ50,"△")&lt;&gt;0,"△","〇")))</f>
        <v>△</v>
      </c>
      <c r="DX44" s="219"/>
      <c r="DY44" s="219"/>
      <c r="DZ44" s="219"/>
      <c r="EA44" s="216" t="str">
        <f ca="1">IF(COUNTIF(空き状況確認テーブル!EA50:EC50,"×")&lt;&gt;0,"×",IF(COUNTIF(空き状況確認テーブル!EA50:EC50,"△")&lt;&gt;0,"△",IF(COUNTIF(空き状況確認テーブル!EA50:EC50,"△")&lt;&gt;0,"△","〇")))</f>
        <v>△</v>
      </c>
      <c r="EB44" s="217"/>
      <c r="EC44" s="220"/>
      <c r="ED44" s="121" t="str">
        <f ca="1">空き状況確認テーブル!ED50</f>
        <v>×</v>
      </c>
      <c r="EE44" s="122" t="str">
        <f ca="1">空き状況確認テーブル!EE50</f>
        <v>×</v>
      </c>
      <c r="EF44" s="122" t="str">
        <f ca="1">空き状況確認テーブル!EF50</f>
        <v>×</v>
      </c>
      <c r="EG44" s="122" t="str">
        <f ca="1">空き状況確認テーブル!EG50</f>
        <v>×</v>
      </c>
      <c r="EH44" s="122" t="str">
        <f ca="1">空き状況確認テーブル!EH50</f>
        <v>×</v>
      </c>
      <c r="EI44" s="122" t="str">
        <f ca="1">空き状況確認テーブル!EI50</f>
        <v>×</v>
      </c>
      <c r="EJ44" s="216" t="str">
        <f ca="1">IF(COUNTIF(空き状況確認テーブル!EJ50:EL50,"×")&lt;&gt;0,"×",IF(COUNTIF(空き状況確認テーブル!EJ50:EL50,"△")&lt;&gt;0,"△",IF(COUNTIF(空き状況確認テーブル!EJ50:EL50,"△")&lt;&gt;0,"△","〇")))</f>
        <v>×</v>
      </c>
      <c r="EK44" s="217"/>
      <c r="EL44" s="218"/>
      <c r="EM44" s="219" t="str">
        <f ca="1">IF(COUNTIF(空き状況確認テーブル!EM50:EP50,"×")&lt;&gt;0,"×",IF(COUNTIF(空き状況確認テーブル!EM50:EP50,"△")&lt;&gt;0,"△",IF(COUNTIF(空き状況確認テーブル!EM50:EP50,"△")&lt;&gt;0,"△","〇")))</f>
        <v>×</v>
      </c>
      <c r="EN44" s="219"/>
      <c r="EO44" s="219"/>
      <c r="EP44" s="219"/>
      <c r="EQ44" s="219" t="str">
        <f ca="1">IF(COUNTIF(空き状況確認テーブル!EQ50:ET50,"×")&lt;&gt;0,"×",IF(COUNTIF(空き状況確認テーブル!EQ50:ET50,"△")&lt;&gt;0,"△",IF(COUNTIF(空き状況確認テーブル!EQ50:ET50,"△")&lt;&gt;0,"△","〇")))</f>
        <v>×</v>
      </c>
      <c r="ER44" s="219"/>
      <c r="ES44" s="219"/>
      <c r="ET44" s="219"/>
      <c r="EU44" s="219" t="str">
        <f ca="1">IF(COUNTIF(空き状況確認テーブル!EU50:EX50,"×")&lt;&gt;0,"×",IF(COUNTIF(空き状況確認テーブル!EU50:EX50,"△")&lt;&gt;0,"△",IF(COUNTIF(空き状況確認テーブル!EU50:EX50,"△")&lt;&gt;0,"△","〇")))</f>
        <v>×</v>
      </c>
      <c r="EV44" s="219"/>
      <c r="EW44" s="219"/>
      <c r="EX44" s="219"/>
      <c r="EY44" s="216" t="str">
        <f ca="1">IF(COUNTIF(空き状況確認テーブル!EY50:FA50,"×")&lt;&gt;0,"×",IF(COUNTIF(空き状況確認テーブル!EY50:FA50,"△")&lt;&gt;0,"△",IF(COUNTIF(空き状況確認テーブル!EY50:FA50,"△")&lt;&gt;0,"△","〇")))</f>
        <v>×</v>
      </c>
      <c r="EZ44" s="217"/>
      <c r="FA44" s="220"/>
      <c r="FB44" s="121" t="str">
        <f ca="1">空き状況確認テーブル!FB50</f>
        <v>×</v>
      </c>
      <c r="FC44" s="122" t="str">
        <f ca="1">空き状況確認テーブル!FC50</f>
        <v>×</v>
      </c>
      <c r="FD44" s="122" t="str">
        <f ca="1">空き状況確認テーブル!FD50</f>
        <v>×</v>
      </c>
      <c r="FE44" s="122" t="str">
        <f ca="1">空き状況確認テーブル!FE50</f>
        <v>×</v>
      </c>
      <c r="FF44" s="122" t="str">
        <f ca="1">空き状況確認テーブル!FF50</f>
        <v>×</v>
      </c>
      <c r="FG44" s="122" t="str">
        <f ca="1">空き状況確認テーブル!FG50</f>
        <v>×</v>
      </c>
      <c r="FH44" s="216" t="str">
        <f ca="1">IF(COUNTIF(空き状況確認テーブル!FH50:FJ50,"×")&lt;&gt;0,"×",IF(COUNTIF(空き状況確認テーブル!FH50:FJ50,"△")&lt;&gt;0,"△",IF(COUNTIF(空き状況確認テーブル!FH50:FJ50,"△")&lt;&gt;0,"△","〇")))</f>
        <v>×</v>
      </c>
      <c r="FI44" s="217"/>
      <c r="FJ44" s="218"/>
      <c r="FK44" s="219" t="str">
        <f ca="1">IF(COUNTIF(空き状況確認テーブル!FK50:FN50,"×")&lt;&gt;0,"×",IF(COUNTIF(空き状況確認テーブル!FK50:FN50,"△")&lt;&gt;0,"△",IF(COUNTIF(空き状況確認テーブル!FK50:FN50,"△")&lt;&gt;0,"△","〇")))</f>
        <v>×</v>
      </c>
      <c r="FL44" s="219"/>
      <c r="FM44" s="219"/>
      <c r="FN44" s="219"/>
      <c r="FO44" s="219" t="str">
        <f ca="1">IF(COUNTIF(空き状況確認テーブル!FO50:FR50,"×")&lt;&gt;0,"×",IF(COUNTIF(空き状況確認テーブル!FO50:FR50,"△")&lt;&gt;0,"△",IF(COUNTIF(空き状況確認テーブル!FO50:FR50,"△")&lt;&gt;0,"△","〇")))</f>
        <v>×</v>
      </c>
      <c r="FP44" s="219"/>
      <c r="FQ44" s="219"/>
      <c r="FR44" s="219"/>
      <c r="FS44" s="219" t="str">
        <f ca="1">IF(COUNTIF(空き状況確認テーブル!FS50:FV50,"×")&lt;&gt;0,"×",IF(COUNTIF(空き状況確認テーブル!FS50:FV50,"△")&lt;&gt;0,"△",IF(COUNTIF(空き状況確認テーブル!FS50:FV50,"△")&lt;&gt;0,"△","〇")))</f>
        <v>×</v>
      </c>
      <c r="FT44" s="219"/>
      <c r="FU44" s="219"/>
      <c r="FV44" s="219"/>
      <c r="FW44" s="216" t="str">
        <f ca="1">IF(COUNTIF(空き状況確認テーブル!FW50:FY50,"×")&lt;&gt;0,"×",IF(COUNTIF(空き状況確認テーブル!FW50:FY50,"△")&lt;&gt;0,"△",IF(COUNTIF(空き状況確認テーブル!FW50:FY50,"△")&lt;&gt;0,"△","〇")))</f>
        <v>×</v>
      </c>
      <c r="FX44" s="217"/>
      <c r="FY44" s="220"/>
    </row>
    <row r="45" spans="1:181">
      <c r="A45" s="47"/>
      <c r="B45" s="160" t="s">
        <v>357</v>
      </c>
      <c r="C45" s="199" t="s">
        <v>334</v>
      </c>
      <c r="D45" s="11" t="s">
        <v>190</v>
      </c>
      <c r="E45" s="10" t="str">
        <f>INDEX(施設情報!$D$1:$D$1000,MATCH(D45,施設情報!$C$1:$C$1000,0))</f>
        <v>1</v>
      </c>
      <c r="F45" s="11"/>
      <c r="G45" s="8" t="str">
        <f t="shared" si="22"/>
        <v>041-46391</v>
      </c>
      <c r="H45" s="10" t="str">
        <f t="shared" si="23"/>
        <v>041-46392</v>
      </c>
      <c r="I45" s="10" t="str">
        <f t="shared" si="24"/>
        <v>041-46393</v>
      </c>
      <c r="J45" s="10" t="str">
        <f t="shared" si="25"/>
        <v>041-46394</v>
      </c>
      <c r="K45" s="10" t="str">
        <f t="shared" si="26"/>
        <v>041-46395</v>
      </c>
      <c r="L45" s="10" t="str">
        <f t="shared" si="27"/>
        <v>041-46396</v>
      </c>
      <c r="M45" s="10" t="str">
        <f t="shared" si="28"/>
        <v>041-46397</v>
      </c>
      <c r="N45" s="121" t="str">
        <f ca="1">空き状況確認テーブル!N51</f>
        <v>△</v>
      </c>
      <c r="O45" s="122" t="str">
        <f ca="1">空き状況確認テーブル!O51</f>
        <v>△</v>
      </c>
      <c r="P45" s="122" t="str">
        <f ca="1">空き状況確認テーブル!P51</f>
        <v>△</v>
      </c>
      <c r="Q45" s="122" t="str">
        <f ca="1">空き状況確認テーブル!Q51</f>
        <v>△</v>
      </c>
      <c r="R45" s="122" t="str">
        <f ca="1">空き状況確認テーブル!R51</f>
        <v>△</v>
      </c>
      <c r="S45" s="122" t="str">
        <f ca="1">空き状況確認テーブル!S51</f>
        <v>△</v>
      </c>
      <c r="T45" s="216" t="str">
        <f ca="1">IF(COUNTIF(空き状況確認テーブル!T51:V51,"×")&lt;&gt;0,"×",IF(COUNTIF(空き状況確認テーブル!T51:V51,"△")&lt;&gt;0,"△",IF(COUNTIF(空き状況確認テーブル!T51:V51,"△")&lt;&gt;0,"△","〇")))</f>
        <v>△</v>
      </c>
      <c r="U45" s="217"/>
      <c r="V45" s="218"/>
      <c r="W45" s="219" t="str">
        <f ca="1">IF(COUNTIF(空き状況確認テーブル!W51:Z51,"×")&lt;&gt;0,"×",IF(COUNTIF(空き状況確認テーブル!W51:Z51,"△")&lt;&gt;0,"△",IF(COUNTIF(空き状況確認テーブル!W51:Z51,"△")&lt;&gt;0,"△","〇")))</f>
        <v>〇</v>
      </c>
      <c r="X45" s="219"/>
      <c r="Y45" s="219"/>
      <c r="Z45" s="219"/>
      <c r="AA45" s="219" t="str">
        <f ca="1">IF(COUNTIF(空き状況確認テーブル!AA51:AD51,"×")&lt;&gt;0,"×",IF(COUNTIF(空き状況確認テーブル!AA51:AD51,"△")&lt;&gt;0,"△",IF(COUNTIF(空き状況確認テーブル!AA51:AD51,"△")&lt;&gt;0,"△","〇")))</f>
        <v>〇</v>
      </c>
      <c r="AB45" s="219"/>
      <c r="AC45" s="219"/>
      <c r="AD45" s="219"/>
      <c r="AE45" s="219" t="str">
        <f ca="1">IF(COUNTIF(空き状況確認テーブル!AE51:AH51,"×")&lt;&gt;0,"×",IF(COUNTIF(空き状況確認テーブル!AE51:AH51,"△")&lt;&gt;0,"△",IF(COUNTIF(空き状況確認テーブル!AE51:AH51,"△")&lt;&gt;0,"△","〇")))</f>
        <v>△</v>
      </c>
      <c r="AF45" s="219"/>
      <c r="AG45" s="219"/>
      <c r="AH45" s="219"/>
      <c r="AI45" s="216" t="str">
        <f ca="1">IF(COUNTIF(空き状況確認テーブル!AI51:AK51,"×")&lt;&gt;0,"×",IF(COUNTIF(空き状況確認テーブル!AI51:AK51,"△")&lt;&gt;0,"△",IF(COUNTIF(空き状況確認テーブル!AI51:AK51,"△")&lt;&gt;0,"△","〇")))</f>
        <v>△</v>
      </c>
      <c r="AJ45" s="217"/>
      <c r="AK45" s="220"/>
      <c r="AL45" s="121" t="str">
        <f ca="1">空き状況確認テーブル!AL51</f>
        <v>△</v>
      </c>
      <c r="AM45" s="122" t="str">
        <f ca="1">空き状況確認テーブル!AM51</f>
        <v>△</v>
      </c>
      <c r="AN45" s="122" t="str">
        <f ca="1">空き状況確認テーブル!AN51</f>
        <v>△</v>
      </c>
      <c r="AO45" s="122" t="str">
        <f ca="1">空き状況確認テーブル!AO51</f>
        <v>△</v>
      </c>
      <c r="AP45" s="122" t="str">
        <f ca="1">空き状況確認テーブル!AP51</f>
        <v>△</v>
      </c>
      <c r="AQ45" s="122" t="str">
        <f ca="1">空き状況確認テーブル!AQ51</f>
        <v>△</v>
      </c>
      <c r="AR45" s="216" t="str">
        <f ca="1">IF(COUNTIF(空き状況確認テーブル!AR51:AT51,"×")&lt;&gt;0,"×",IF(COUNTIF(空き状況確認テーブル!AR51:AT51,"△")&lt;&gt;0,"△",IF(COUNTIF(空き状況確認テーブル!AR51:AT51,"△")&lt;&gt;0,"△","〇")))</f>
        <v>△</v>
      </c>
      <c r="AS45" s="217"/>
      <c r="AT45" s="218"/>
      <c r="AU45" s="219" t="str">
        <f ca="1">IF(COUNTIF(空き状況確認テーブル!AU51:AX51,"×")&lt;&gt;0,"×",IF(COUNTIF(空き状況確認テーブル!AU51:AX51,"△")&lt;&gt;0,"△",IF(COUNTIF(空き状況確認テーブル!AU51:AX51,"△")&lt;&gt;0,"△","〇")))</f>
        <v>〇</v>
      </c>
      <c r="AV45" s="219"/>
      <c r="AW45" s="219"/>
      <c r="AX45" s="219"/>
      <c r="AY45" s="219" t="str">
        <f ca="1">IF(COUNTIF(空き状況確認テーブル!AY51:BB51,"×")&lt;&gt;0,"×",IF(COUNTIF(空き状況確認テーブル!AY51:BB51,"△")&lt;&gt;0,"△",IF(COUNTIF(空き状況確認テーブル!AY51:BB51,"△")&lt;&gt;0,"△","〇")))</f>
        <v>〇</v>
      </c>
      <c r="AZ45" s="219"/>
      <c r="BA45" s="219"/>
      <c r="BB45" s="219"/>
      <c r="BC45" s="219" t="str">
        <f ca="1">IF(COUNTIF(空き状況確認テーブル!BC51:BF51,"×")&lt;&gt;0,"×",IF(COUNTIF(空き状況確認テーブル!BC51:BF51,"△")&lt;&gt;0,"△",IF(COUNTIF(空き状況確認テーブル!BC51:BF51,"△")&lt;&gt;0,"△","〇")))</f>
        <v>△</v>
      </c>
      <c r="BD45" s="219"/>
      <c r="BE45" s="219"/>
      <c r="BF45" s="219"/>
      <c r="BG45" s="216" t="str">
        <f ca="1">IF(COUNTIF(空き状況確認テーブル!BG51:BI51,"×")&lt;&gt;0,"×",IF(COUNTIF(空き状況確認テーブル!BG51:BI51,"△")&lt;&gt;0,"△",IF(COUNTIF(空き状況確認テーブル!BG51:BI51,"△")&lt;&gt;0,"△","〇")))</f>
        <v>△</v>
      </c>
      <c r="BH45" s="217"/>
      <c r="BI45" s="220"/>
      <c r="BJ45" s="121" t="str">
        <f ca="1">空き状況確認テーブル!BJ51</f>
        <v>△</v>
      </c>
      <c r="BK45" s="122" t="str">
        <f ca="1">空き状況確認テーブル!BK51</f>
        <v>△</v>
      </c>
      <c r="BL45" s="122" t="str">
        <f ca="1">空き状況確認テーブル!BL51</f>
        <v>△</v>
      </c>
      <c r="BM45" s="122" t="str">
        <f ca="1">空き状況確認テーブル!BM51</f>
        <v>△</v>
      </c>
      <c r="BN45" s="122" t="str">
        <f ca="1">空き状況確認テーブル!BN51</f>
        <v>△</v>
      </c>
      <c r="BO45" s="122" t="str">
        <f ca="1">空き状況確認テーブル!BO51</f>
        <v>△</v>
      </c>
      <c r="BP45" s="216" t="str">
        <f ca="1">IF(COUNTIF(空き状況確認テーブル!BP51:BR51,"×")&lt;&gt;0,"×",IF(COUNTIF(空き状況確認テーブル!BP51:BR51,"△")&lt;&gt;0,"△",IF(COUNTIF(空き状況確認テーブル!BP51:BR51,"△")&lt;&gt;0,"△","〇")))</f>
        <v>△</v>
      </c>
      <c r="BQ45" s="217"/>
      <c r="BR45" s="218"/>
      <c r="BS45" s="219" t="str">
        <f ca="1">IF(COUNTIF(空き状況確認テーブル!BS51:BV51,"×")&lt;&gt;0,"×",IF(COUNTIF(空き状況確認テーブル!BS51:BV51,"△")&lt;&gt;0,"△",IF(COUNTIF(空き状況確認テーブル!BS51:BV51,"△")&lt;&gt;0,"△","〇")))</f>
        <v>〇</v>
      </c>
      <c r="BT45" s="219"/>
      <c r="BU45" s="219"/>
      <c r="BV45" s="219"/>
      <c r="BW45" s="219" t="str">
        <f ca="1">IF(COUNTIF(空き状況確認テーブル!BW51:BZ51,"×")&lt;&gt;0,"×",IF(COUNTIF(空き状況確認テーブル!BW51:BZ51,"△")&lt;&gt;0,"△",IF(COUNTIF(空き状況確認テーブル!BW51:BZ51,"△")&lt;&gt;0,"△","〇")))</f>
        <v>〇</v>
      </c>
      <c r="BX45" s="219"/>
      <c r="BY45" s="219"/>
      <c r="BZ45" s="219"/>
      <c r="CA45" s="219" t="str">
        <f ca="1">IF(COUNTIF(空き状況確認テーブル!CA51:CD51,"×")&lt;&gt;0,"×",IF(COUNTIF(空き状況確認テーブル!CA51:CD51,"△")&lt;&gt;0,"△",IF(COUNTIF(空き状況確認テーブル!CA51:CD51,"△")&lt;&gt;0,"△","〇")))</f>
        <v>△</v>
      </c>
      <c r="CB45" s="219"/>
      <c r="CC45" s="219"/>
      <c r="CD45" s="219"/>
      <c r="CE45" s="216" t="str">
        <f ca="1">IF(COUNTIF(空き状況確認テーブル!CE51:CG51,"×")&lt;&gt;0,"×",IF(COUNTIF(空き状況確認テーブル!CE51:CG51,"△")&lt;&gt;0,"△",IF(COUNTIF(空き状況確認テーブル!CE51:CG51,"△")&lt;&gt;0,"△","〇")))</f>
        <v>△</v>
      </c>
      <c r="CF45" s="217"/>
      <c r="CG45" s="220"/>
      <c r="CH45" s="187" t="str">
        <f ca="1">空き状況確認テーブル!CH51</f>
        <v>△</v>
      </c>
      <c r="CI45" s="122" t="str">
        <f ca="1">空き状況確認テーブル!CI51</f>
        <v>△</v>
      </c>
      <c r="CJ45" s="122" t="str">
        <f ca="1">空き状況確認テーブル!CJ51</f>
        <v>△</v>
      </c>
      <c r="CK45" s="122" t="str">
        <f ca="1">空き状況確認テーブル!CK51</f>
        <v>△</v>
      </c>
      <c r="CL45" s="122" t="str">
        <f ca="1">空き状況確認テーブル!CL51</f>
        <v>△</v>
      </c>
      <c r="CM45" s="122" t="str">
        <f ca="1">空き状況確認テーブル!CM51</f>
        <v>△</v>
      </c>
      <c r="CN45" s="216" t="str">
        <f ca="1">IF(COUNTIF(空き状況確認テーブル!CN51:CP51,"×")&lt;&gt;0,"×",IF(COUNTIF(空き状況確認テーブル!CN51:CP51,"△")&lt;&gt;0,"△",IF(COUNTIF(空き状況確認テーブル!CN51:CP51,"△")&lt;&gt;0,"△","〇")))</f>
        <v>△</v>
      </c>
      <c r="CO45" s="217"/>
      <c r="CP45" s="218"/>
      <c r="CQ45" s="219" t="str">
        <f ca="1">IF(COUNTIF(空き状況確認テーブル!CQ51:CT51,"×")&lt;&gt;0,"×",IF(COUNTIF(空き状況確認テーブル!CQ51:CT51,"△")&lt;&gt;0,"△",IF(COUNTIF(空き状況確認テーブル!CQ51:CT51,"△")&lt;&gt;0,"△","〇")))</f>
        <v>〇</v>
      </c>
      <c r="CR45" s="219"/>
      <c r="CS45" s="219"/>
      <c r="CT45" s="219"/>
      <c r="CU45" s="219" t="str">
        <f ca="1">IF(COUNTIF(空き状況確認テーブル!CU51:CX51,"×")&lt;&gt;0,"×",IF(COUNTIF(空き状況確認テーブル!CU51:CX51,"△")&lt;&gt;0,"△",IF(COUNTIF(空き状況確認テーブル!CU51:CX51,"△")&lt;&gt;0,"△","〇")))</f>
        <v>〇</v>
      </c>
      <c r="CV45" s="219"/>
      <c r="CW45" s="219"/>
      <c r="CX45" s="219"/>
      <c r="CY45" s="219" t="str">
        <f ca="1">IF(COUNTIF(空き状況確認テーブル!CY51:DB51,"×")&lt;&gt;0,"×",IF(COUNTIF(空き状況確認テーブル!CY51:DB51,"△")&lt;&gt;0,"△",IF(COUNTIF(空き状況確認テーブル!CY51:DB51,"△")&lt;&gt;0,"△","〇")))</f>
        <v>△</v>
      </c>
      <c r="CZ45" s="219"/>
      <c r="DA45" s="219"/>
      <c r="DB45" s="219"/>
      <c r="DC45" s="216" t="str">
        <f ca="1">IF(COUNTIF(空き状況確認テーブル!DC51:DE51,"×")&lt;&gt;0,"×",IF(COUNTIF(空き状況確認テーブル!DC51:DE51,"△")&lt;&gt;0,"△",IF(COUNTIF(空き状況確認テーブル!DC51:DE51,"△")&lt;&gt;0,"△","〇")))</f>
        <v>△</v>
      </c>
      <c r="DD45" s="217"/>
      <c r="DE45" s="220"/>
      <c r="DF45" s="121" t="str">
        <f ca="1">空き状況確認テーブル!DF51</f>
        <v>△</v>
      </c>
      <c r="DG45" s="122" t="str">
        <f ca="1">空き状況確認テーブル!DG51</f>
        <v>△</v>
      </c>
      <c r="DH45" s="122" t="str">
        <f ca="1">空き状況確認テーブル!DH51</f>
        <v>△</v>
      </c>
      <c r="DI45" s="122" t="str">
        <f ca="1">空き状況確認テーブル!DI51</f>
        <v>△</v>
      </c>
      <c r="DJ45" s="122" t="str">
        <f ca="1">空き状況確認テーブル!DJ51</f>
        <v>△</v>
      </c>
      <c r="DK45" s="122" t="str">
        <f ca="1">空き状況確認テーブル!DK51</f>
        <v>△</v>
      </c>
      <c r="DL45" s="216" t="str">
        <f ca="1">IF(COUNTIF(空き状況確認テーブル!DL51:DN51,"×")&lt;&gt;0,"×",IF(COUNTIF(空き状況確認テーブル!DL51:DN51,"△")&lt;&gt;0,"△",IF(COUNTIF(空き状況確認テーブル!DL51:DN51,"△")&lt;&gt;0,"△","〇")))</f>
        <v>△</v>
      </c>
      <c r="DM45" s="217"/>
      <c r="DN45" s="218"/>
      <c r="DO45" s="219" t="str">
        <f ca="1">IF(COUNTIF(空き状況確認テーブル!DO51:DR51,"×")&lt;&gt;0,"×",IF(COUNTIF(空き状況確認テーブル!DO51:DR51,"△")&lt;&gt;0,"△",IF(COUNTIF(空き状況確認テーブル!DO51:DR51,"△")&lt;&gt;0,"△","〇")))</f>
        <v>△</v>
      </c>
      <c r="DP45" s="219"/>
      <c r="DQ45" s="219"/>
      <c r="DR45" s="219"/>
      <c r="DS45" s="219" t="str">
        <f ca="1">IF(COUNTIF(空き状況確認テーブル!DS51:DV51,"×")&lt;&gt;0,"×",IF(COUNTIF(空き状況確認テーブル!DS51:DV51,"△")&lt;&gt;0,"△",IF(COUNTIF(空き状況確認テーブル!DS51:DV51,"△")&lt;&gt;0,"△","〇")))</f>
        <v>△</v>
      </c>
      <c r="DT45" s="219"/>
      <c r="DU45" s="219"/>
      <c r="DV45" s="219"/>
      <c r="DW45" s="219" t="str">
        <f ca="1">IF(COUNTIF(空き状況確認テーブル!DW51:DZ51,"×")&lt;&gt;0,"×",IF(COUNTIF(空き状況確認テーブル!DW51:DZ51,"△")&lt;&gt;0,"△",IF(COUNTIF(空き状況確認テーブル!DW51:DZ51,"△")&lt;&gt;0,"△","〇")))</f>
        <v>△</v>
      </c>
      <c r="DX45" s="219"/>
      <c r="DY45" s="219"/>
      <c r="DZ45" s="219"/>
      <c r="EA45" s="216" t="str">
        <f ca="1">IF(COUNTIF(空き状況確認テーブル!EA51:EC51,"×")&lt;&gt;0,"×",IF(COUNTIF(空き状況確認テーブル!EA51:EC51,"△")&lt;&gt;0,"△",IF(COUNTIF(空き状況確認テーブル!EA51:EC51,"△")&lt;&gt;0,"△","〇")))</f>
        <v>△</v>
      </c>
      <c r="EB45" s="217"/>
      <c r="EC45" s="220"/>
      <c r="ED45" s="121" t="str">
        <f ca="1">空き状況確認テーブル!ED51</f>
        <v>×</v>
      </c>
      <c r="EE45" s="122" t="str">
        <f ca="1">空き状況確認テーブル!EE51</f>
        <v>×</v>
      </c>
      <c r="EF45" s="122" t="str">
        <f ca="1">空き状況確認テーブル!EF51</f>
        <v>×</v>
      </c>
      <c r="EG45" s="122" t="str">
        <f ca="1">空き状況確認テーブル!EG51</f>
        <v>×</v>
      </c>
      <c r="EH45" s="122" t="str">
        <f ca="1">空き状況確認テーブル!EH51</f>
        <v>×</v>
      </c>
      <c r="EI45" s="122" t="str">
        <f ca="1">空き状況確認テーブル!EI51</f>
        <v>×</v>
      </c>
      <c r="EJ45" s="216" t="str">
        <f ca="1">IF(COUNTIF(空き状況確認テーブル!EJ51:EL51,"×")&lt;&gt;0,"×",IF(COUNTIF(空き状況確認テーブル!EJ51:EL51,"△")&lt;&gt;0,"△",IF(COUNTIF(空き状況確認テーブル!EJ51:EL51,"△")&lt;&gt;0,"△","〇")))</f>
        <v>×</v>
      </c>
      <c r="EK45" s="217"/>
      <c r="EL45" s="218"/>
      <c r="EM45" s="219" t="str">
        <f ca="1">IF(COUNTIF(空き状況確認テーブル!EM51:EP51,"×")&lt;&gt;0,"×",IF(COUNTIF(空き状況確認テーブル!EM51:EP51,"△")&lt;&gt;0,"△",IF(COUNTIF(空き状況確認テーブル!EM51:EP51,"△")&lt;&gt;0,"△","〇")))</f>
        <v>×</v>
      </c>
      <c r="EN45" s="219"/>
      <c r="EO45" s="219"/>
      <c r="EP45" s="219"/>
      <c r="EQ45" s="219" t="str">
        <f ca="1">IF(COUNTIF(空き状況確認テーブル!EQ51:ET51,"×")&lt;&gt;0,"×",IF(COUNTIF(空き状況確認テーブル!EQ51:ET51,"△")&lt;&gt;0,"△",IF(COUNTIF(空き状況確認テーブル!EQ51:ET51,"△")&lt;&gt;0,"△","〇")))</f>
        <v>×</v>
      </c>
      <c r="ER45" s="219"/>
      <c r="ES45" s="219"/>
      <c r="ET45" s="219"/>
      <c r="EU45" s="219" t="str">
        <f ca="1">IF(COUNTIF(空き状況確認テーブル!EU51:EX51,"×")&lt;&gt;0,"×",IF(COUNTIF(空き状況確認テーブル!EU51:EX51,"△")&lt;&gt;0,"△",IF(COUNTIF(空き状況確認テーブル!EU51:EX51,"△")&lt;&gt;0,"△","〇")))</f>
        <v>×</v>
      </c>
      <c r="EV45" s="219"/>
      <c r="EW45" s="219"/>
      <c r="EX45" s="219"/>
      <c r="EY45" s="216" t="str">
        <f ca="1">IF(COUNTIF(空き状況確認テーブル!EY51:FA51,"×")&lt;&gt;0,"×",IF(COUNTIF(空き状況確認テーブル!EY51:FA51,"△")&lt;&gt;0,"△",IF(COUNTIF(空き状況確認テーブル!EY51:FA51,"△")&lt;&gt;0,"△","〇")))</f>
        <v>×</v>
      </c>
      <c r="EZ45" s="217"/>
      <c r="FA45" s="220"/>
      <c r="FB45" s="121" t="str">
        <f ca="1">空き状況確認テーブル!FB51</f>
        <v>×</v>
      </c>
      <c r="FC45" s="122" t="str">
        <f ca="1">空き状況確認テーブル!FC51</f>
        <v>×</v>
      </c>
      <c r="FD45" s="122" t="str">
        <f ca="1">空き状況確認テーブル!FD51</f>
        <v>×</v>
      </c>
      <c r="FE45" s="122" t="str">
        <f ca="1">空き状況確認テーブル!FE51</f>
        <v>×</v>
      </c>
      <c r="FF45" s="122" t="str">
        <f ca="1">空き状況確認テーブル!FF51</f>
        <v>×</v>
      </c>
      <c r="FG45" s="122" t="str">
        <f ca="1">空き状況確認テーブル!FG51</f>
        <v>×</v>
      </c>
      <c r="FH45" s="216" t="str">
        <f ca="1">IF(COUNTIF(空き状況確認テーブル!FH51:FJ51,"×")&lt;&gt;0,"×",IF(COUNTIF(空き状況確認テーブル!FH51:FJ51,"△")&lt;&gt;0,"△",IF(COUNTIF(空き状況確認テーブル!FH51:FJ51,"△")&lt;&gt;0,"△","〇")))</f>
        <v>×</v>
      </c>
      <c r="FI45" s="217"/>
      <c r="FJ45" s="218"/>
      <c r="FK45" s="219" t="str">
        <f ca="1">IF(COUNTIF(空き状況確認テーブル!FK51:FN51,"×")&lt;&gt;0,"×",IF(COUNTIF(空き状況確認テーブル!FK51:FN51,"△")&lt;&gt;0,"△",IF(COUNTIF(空き状況確認テーブル!FK51:FN51,"△")&lt;&gt;0,"△","〇")))</f>
        <v>×</v>
      </c>
      <c r="FL45" s="219"/>
      <c r="FM45" s="219"/>
      <c r="FN45" s="219"/>
      <c r="FO45" s="219" t="str">
        <f ca="1">IF(COUNTIF(空き状況確認テーブル!FO51:FR51,"×")&lt;&gt;0,"×",IF(COUNTIF(空き状況確認テーブル!FO51:FR51,"△")&lt;&gt;0,"△",IF(COUNTIF(空き状況確認テーブル!FO51:FR51,"△")&lt;&gt;0,"△","〇")))</f>
        <v>×</v>
      </c>
      <c r="FP45" s="219"/>
      <c r="FQ45" s="219"/>
      <c r="FR45" s="219"/>
      <c r="FS45" s="219" t="str">
        <f ca="1">IF(COUNTIF(空き状況確認テーブル!FS51:FV51,"×")&lt;&gt;0,"×",IF(COUNTIF(空き状況確認テーブル!FS51:FV51,"△")&lt;&gt;0,"△",IF(COUNTIF(空き状況確認テーブル!FS51:FV51,"△")&lt;&gt;0,"△","〇")))</f>
        <v>×</v>
      </c>
      <c r="FT45" s="219"/>
      <c r="FU45" s="219"/>
      <c r="FV45" s="219"/>
      <c r="FW45" s="216" t="str">
        <f ca="1">IF(COUNTIF(空き状況確認テーブル!FW51:FY51,"×")&lt;&gt;0,"×",IF(COUNTIF(空き状況確認テーブル!FW51:FY51,"△")&lt;&gt;0,"△",IF(COUNTIF(空き状況確認テーブル!FW51:FY51,"△")&lt;&gt;0,"△","〇")))</f>
        <v>×</v>
      </c>
      <c r="FX45" s="217"/>
      <c r="FY45" s="220"/>
    </row>
    <row r="46" spans="1:181">
      <c r="A46" s="47"/>
      <c r="B46" s="160" t="s">
        <v>357</v>
      </c>
      <c r="C46" s="199" t="s">
        <v>335</v>
      </c>
      <c r="D46" s="11" t="s">
        <v>191</v>
      </c>
      <c r="E46" s="10" t="str">
        <f>INDEX(施設情報!$D$1:$D$1000,MATCH(D46,施設情報!$C$1:$C$1000,0))</f>
        <v>1</v>
      </c>
      <c r="F46" s="11"/>
      <c r="G46" s="8" t="str">
        <f t="shared" si="22"/>
        <v>042-46391</v>
      </c>
      <c r="H46" s="10" t="str">
        <f t="shared" si="23"/>
        <v>042-46392</v>
      </c>
      <c r="I46" s="10" t="str">
        <f t="shared" si="24"/>
        <v>042-46393</v>
      </c>
      <c r="J46" s="10" t="str">
        <f t="shared" si="25"/>
        <v>042-46394</v>
      </c>
      <c r="K46" s="10" t="str">
        <f t="shared" si="26"/>
        <v>042-46395</v>
      </c>
      <c r="L46" s="10" t="str">
        <f t="shared" si="27"/>
        <v>042-46396</v>
      </c>
      <c r="M46" s="10" t="str">
        <f t="shared" si="28"/>
        <v>042-46397</v>
      </c>
      <c r="N46" s="121" t="str">
        <f ca="1">空き状況確認テーブル!N52</f>
        <v>△</v>
      </c>
      <c r="O46" s="122" t="str">
        <f ca="1">空き状況確認テーブル!O52</f>
        <v>△</v>
      </c>
      <c r="P46" s="122" t="str">
        <f ca="1">空き状況確認テーブル!P52</f>
        <v>△</v>
      </c>
      <c r="Q46" s="122" t="str">
        <f ca="1">空き状況確認テーブル!Q52</f>
        <v>△</v>
      </c>
      <c r="R46" s="122" t="str">
        <f ca="1">空き状況確認テーブル!R52</f>
        <v>△</v>
      </c>
      <c r="S46" s="122" t="str">
        <f ca="1">空き状況確認テーブル!S52</f>
        <v>△</v>
      </c>
      <c r="T46" s="216" t="str">
        <f ca="1">IF(COUNTIF(空き状況確認テーブル!T52:V52,"×")&lt;&gt;0,"×",IF(COUNTIF(空き状況確認テーブル!T52:V52,"△")&lt;&gt;0,"△",IF(COUNTIF(空き状況確認テーブル!T52:V52,"△")&lt;&gt;0,"△","〇")))</f>
        <v>△</v>
      </c>
      <c r="U46" s="217"/>
      <c r="V46" s="218"/>
      <c r="W46" s="219" t="str">
        <f ca="1">IF(COUNTIF(空き状況確認テーブル!W52:Z52,"×")&lt;&gt;0,"×",IF(COUNTIF(空き状況確認テーブル!W52:Z52,"△")&lt;&gt;0,"△",IF(COUNTIF(空き状況確認テーブル!W52:Z52,"△")&lt;&gt;0,"△","〇")))</f>
        <v>〇</v>
      </c>
      <c r="X46" s="219"/>
      <c r="Y46" s="219"/>
      <c r="Z46" s="219"/>
      <c r="AA46" s="219" t="str">
        <f ca="1">IF(COUNTIF(空き状況確認テーブル!AA52:AD52,"×")&lt;&gt;0,"×",IF(COUNTIF(空き状況確認テーブル!AA52:AD52,"△")&lt;&gt;0,"△",IF(COUNTIF(空き状況確認テーブル!AA52:AD52,"△")&lt;&gt;0,"△","〇")))</f>
        <v>〇</v>
      </c>
      <c r="AB46" s="219"/>
      <c r="AC46" s="219"/>
      <c r="AD46" s="219"/>
      <c r="AE46" s="219" t="str">
        <f ca="1">IF(COUNTIF(空き状況確認テーブル!AE52:AH52,"×")&lt;&gt;0,"×",IF(COUNTIF(空き状況確認テーブル!AE52:AH52,"△")&lt;&gt;0,"△",IF(COUNTIF(空き状況確認テーブル!AE52:AH52,"△")&lt;&gt;0,"△","〇")))</f>
        <v>△</v>
      </c>
      <c r="AF46" s="219"/>
      <c r="AG46" s="219"/>
      <c r="AH46" s="219"/>
      <c r="AI46" s="216" t="str">
        <f ca="1">IF(COUNTIF(空き状況確認テーブル!AI52:AK52,"×")&lt;&gt;0,"×",IF(COUNTIF(空き状況確認テーブル!AI52:AK52,"△")&lt;&gt;0,"△",IF(COUNTIF(空き状況確認テーブル!AI52:AK52,"△")&lt;&gt;0,"△","〇")))</f>
        <v>△</v>
      </c>
      <c r="AJ46" s="217"/>
      <c r="AK46" s="220"/>
      <c r="AL46" s="121" t="str">
        <f ca="1">空き状況確認テーブル!AL52</f>
        <v>△</v>
      </c>
      <c r="AM46" s="122" t="str">
        <f ca="1">空き状況確認テーブル!AM52</f>
        <v>△</v>
      </c>
      <c r="AN46" s="122" t="str">
        <f ca="1">空き状況確認テーブル!AN52</f>
        <v>△</v>
      </c>
      <c r="AO46" s="122" t="str">
        <f ca="1">空き状況確認テーブル!AO52</f>
        <v>△</v>
      </c>
      <c r="AP46" s="122" t="str">
        <f ca="1">空き状況確認テーブル!AP52</f>
        <v>△</v>
      </c>
      <c r="AQ46" s="122" t="str">
        <f ca="1">空き状況確認テーブル!AQ52</f>
        <v>△</v>
      </c>
      <c r="AR46" s="216" t="str">
        <f ca="1">IF(COUNTIF(空き状況確認テーブル!AR52:AT52,"×")&lt;&gt;0,"×",IF(COUNTIF(空き状況確認テーブル!AR52:AT52,"△")&lt;&gt;0,"△",IF(COUNTIF(空き状況確認テーブル!AR52:AT52,"△")&lt;&gt;0,"△","〇")))</f>
        <v>△</v>
      </c>
      <c r="AS46" s="217"/>
      <c r="AT46" s="218"/>
      <c r="AU46" s="219" t="str">
        <f ca="1">IF(COUNTIF(空き状況確認テーブル!AU52:AX52,"×")&lt;&gt;0,"×",IF(COUNTIF(空き状況確認テーブル!AU52:AX52,"△")&lt;&gt;0,"△",IF(COUNTIF(空き状況確認テーブル!AU52:AX52,"△")&lt;&gt;0,"△","〇")))</f>
        <v>〇</v>
      </c>
      <c r="AV46" s="219"/>
      <c r="AW46" s="219"/>
      <c r="AX46" s="219"/>
      <c r="AY46" s="219" t="str">
        <f ca="1">IF(COUNTIF(空き状況確認テーブル!AY52:BB52,"×")&lt;&gt;0,"×",IF(COUNTIF(空き状況確認テーブル!AY52:BB52,"△")&lt;&gt;0,"△",IF(COUNTIF(空き状況確認テーブル!AY52:BB52,"△")&lt;&gt;0,"△","〇")))</f>
        <v>〇</v>
      </c>
      <c r="AZ46" s="219"/>
      <c r="BA46" s="219"/>
      <c r="BB46" s="219"/>
      <c r="BC46" s="219" t="str">
        <f ca="1">IF(COUNTIF(空き状況確認テーブル!BC52:BF52,"×")&lt;&gt;0,"×",IF(COUNTIF(空き状況確認テーブル!BC52:BF52,"△")&lt;&gt;0,"△",IF(COUNTIF(空き状況確認テーブル!BC52:BF52,"△")&lt;&gt;0,"△","〇")))</f>
        <v>△</v>
      </c>
      <c r="BD46" s="219"/>
      <c r="BE46" s="219"/>
      <c r="BF46" s="219"/>
      <c r="BG46" s="216" t="str">
        <f ca="1">IF(COUNTIF(空き状況確認テーブル!BG52:BI52,"×")&lt;&gt;0,"×",IF(COUNTIF(空き状況確認テーブル!BG52:BI52,"△")&lt;&gt;0,"△",IF(COUNTIF(空き状況確認テーブル!BG52:BI52,"△")&lt;&gt;0,"△","〇")))</f>
        <v>△</v>
      </c>
      <c r="BH46" s="217"/>
      <c r="BI46" s="220"/>
      <c r="BJ46" s="121" t="str">
        <f ca="1">空き状況確認テーブル!BJ52</f>
        <v>△</v>
      </c>
      <c r="BK46" s="122" t="str">
        <f ca="1">空き状況確認テーブル!BK52</f>
        <v>△</v>
      </c>
      <c r="BL46" s="122" t="str">
        <f ca="1">空き状況確認テーブル!BL52</f>
        <v>△</v>
      </c>
      <c r="BM46" s="122" t="str">
        <f ca="1">空き状況確認テーブル!BM52</f>
        <v>△</v>
      </c>
      <c r="BN46" s="122" t="str">
        <f ca="1">空き状況確認テーブル!BN52</f>
        <v>△</v>
      </c>
      <c r="BO46" s="122" t="str">
        <f ca="1">空き状況確認テーブル!BO52</f>
        <v>△</v>
      </c>
      <c r="BP46" s="216" t="str">
        <f ca="1">IF(COUNTIF(空き状況確認テーブル!BP52:BR52,"×")&lt;&gt;0,"×",IF(COUNTIF(空き状況確認テーブル!BP52:BR52,"△")&lt;&gt;0,"△",IF(COUNTIF(空き状況確認テーブル!BP52:BR52,"△")&lt;&gt;0,"△","〇")))</f>
        <v>△</v>
      </c>
      <c r="BQ46" s="217"/>
      <c r="BR46" s="218"/>
      <c r="BS46" s="219" t="str">
        <f ca="1">IF(COUNTIF(空き状況確認テーブル!BS52:BV52,"×")&lt;&gt;0,"×",IF(COUNTIF(空き状況確認テーブル!BS52:BV52,"△")&lt;&gt;0,"△",IF(COUNTIF(空き状況確認テーブル!BS52:BV52,"△")&lt;&gt;0,"△","〇")))</f>
        <v>〇</v>
      </c>
      <c r="BT46" s="219"/>
      <c r="BU46" s="219"/>
      <c r="BV46" s="219"/>
      <c r="BW46" s="219" t="str">
        <f ca="1">IF(COUNTIF(空き状況確認テーブル!BW52:BZ52,"×")&lt;&gt;0,"×",IF(COUNTIF(空き状況確認テーブル!BW52:BZ52,"△")&lt;&gt;0,"△",IF(COUNTIF(空き状況確認テーブル!BW52:BZ52,"△")&lt;&gt;0,"△","〇")))</f>
        <v>〇</v>
      </c>
      <c r="BX46" s="219"/>
      <c r="BY46" s="219"/>
      <c r="BZ46" s="219"/>
      <c r="CA46" s="219" t="str">
        <f ca="1">IF(COUNTIF(空き状況確認テーブル!CA52:CD52,"×")&lt;&gt;0,"×",IF(COUNTIF(空き状況確認テーブル!CA52:CD52,"△")&lt;&gt;0,"△",IF(COUNTIF(空き状況確認テーブル!CA52:CD52,"△")&lt;&gt;0,"△","〇")))</f>
        <v>△</v>
      </c>
      <c r="CB46" s="219"/>
      <c r="CC46" s="219"/>
      <c r="CD46" s="219"/>
      <c r="CE46" s="216" t="str">
        <f ca="1">IF(COUNTIF(空き状況確認テーブル!CE52:CG52,"×")&lt;&gt;0,"×",IF(COUNTIF(空き状況確認テーブル!CE52:CG52,"△")&lt;&gt;0,"△",IF(COUNTIF(空き状況確認テーブル!CE52:CG52,"△")&lt;&gt;0,"△","〇")))</f>
        <v>△</v>
      </c>
      <c r="CF46" s="217"/>
      <c r="CG46" s="220"/>
      <c r="CH46" s="187" t="str">
        <f ca="1">空き状況確認テーブル!CH52</f>
        <v>△</v>
      </c>
      <c r="CI46" s="122" t="str">
        <f ca="1">空き状況確認テーブル!CI52</f>
        <v>△</v>
      </c>
      <c r="CJ46" s="122" t="str">
        <f ca="1">空き状況確認テーブル!CJ52</f>
        <v>△</v>
      </c>
      <c r="CK46" s="122" t="str">
        <f ca="1">空き状況確認テーブル!CK52</f>
        <v>△</v>
      </c>
      <c r="CL46" s="122" t="str">
        <f ca="1">空き状況確認テーブル!CL52</f>
        <v>△</v>
      </c>
      <c r="CM46" s="122" t="str">
        <f ca="1">空き状況確認テーブル!CM52</f>
        <v>△</v>
      </c>
      <c r="CN46" s="216" t="str">
        <f ca="1">IF(COUNTIF(空き状況確認テーブル!CN52:CP52,"×")&lt;&gt;0,"×",IF(COUNTIF(空き状況確認テーブル!CN52:CP52,"△")&lt;&gt;0,"△",IF(COUNTIF(空き状況確認テーブル!CN52:CP52,"△")&lt;&gt;0,"△","〇")))</f>
        <v>△</v>
      </c>
      <c r="CO46" s="217"/>
      <c r="CP46" s="218"/>
      <c r="CQ46" s="219" t="str">
        <f ca="1">IF(COUNTIF(空き状況確認テーブル!CQ52:CT52,"×")&lt;&gt;0,"×",IF(COUNTIF(空き状況確認テーブル!CQ52:CT52,"△")&lt;&gt;0,"△",IF(COUNTIF(空き状況確認テーブル!CQ52:CT52,"△")&lt;&gt;0,"△","〇")))</f>
        <v>〇</v>
      </c>
      <c r="CR46" s="219"/>
      <c r="CS46" s="219"/>
      <c r="CT46" s="219"/>
      <c r="CU46" s="219" t="str">
        <f ca="1">IF(COUNTIF(空き状況確認テーブル!CU52:CX52,"×")&lt;&gt;0,"×",IF(COUNTIF(空き状況確認テーブル!CU52:CX52,"△")&lt;&gt;0,"△",IF(COUNTIF(空き状況確認テーブル!CU52:CX52,"△")&lt;&gt;0,"△","〇")))</f>
        <v>〇</v>
      </c>
      <c r="CV46" s="219"/>
      <c r="CW46" s="219"/>
      <c r="CX46" s="219"/>
      <c r="CY46" s="219" t="str">
        <f ca="1">IF(COUNTIF(空き状況確認テーブル!CY52:DB52,"×")&lt;&gt;0,"×",IF(COUNTIF(空き状況確認テーブル!CY52:DB52,"△")&lt;&gt;0,"△",IF(COUNTIF(空き状況確認テーブル!CY52:DB52,"△")&lt;&gt;0,"△","〇")))</f>
        <v>△</v>
      </c>
      <c r="CZ46" s="219"/>
      <c r="DA46" s="219"/>
      <c r="DB46" s="219"/>
      <c r="DC46" s="216" t="str">
        <f ca="1">IF(COUNTIF(空き状況確認テーブル!DC52:DE52,"×")&lt;&gt;0,"×",IF(COUNTIF(空き状況確認テーブル!DC52:DE52,"△")&lt;&gt;0,"△",IF(COUNTIF(空き状況確認テーブル!DC52:DE52,"△")&lt;&gt;0,"△","〇")))</f>
        <v>△</v>
      </c>
      <c r="DD46" s="217"/>
      <c r="DE46" s="220"/>
      <c r="DF46" s="121" t="str">
        <f ca="1">空き状況確認テーブル!DF52</f>
        <v>△</v>
      </c>
      <c r="DG46" s="122" t="str">
        <f ca="1">空き状況確認テーブル!DG52</f>
        <v>△</v>
      </c>
      <c r="DH46" s="122" t="str">
        <f ca="1">空き状況確認テーブル!DH52</f>
        <v>△</v>
      </c>
      <c r="DI46" s="122" t="str">
        <f ca="1">空き状況確認テーブル!DI52</f>
        <v>△</v>
      </c>
      <c r="DJ46" s="122" t="str">
        <f ca="1">空き状況確認テーブル!DJ52</f>
        <v>△</v>
      </c>
      <c r="DK46" s="122" t="str">
        <f ca="1">空き状況確認テーブル!DK52</f>
        <v>△</v>
      </c>
      <c r="DL46" s="216" t="str">
        <f ca="1">IF(COUNTIF(空き状況確認テーブル!DL52:DN52,"×")&lt;&gt;0,"×",IF(COUNTIF(空き状況確認テーブル!DL52:DN52,"△")&lt;&gt;0,"△",IF(COUNTIF(空き状況確認テーブル!DL52:DN52,"△")&lt;&gt;0,"△","〇")))</f>
        <v>△</v>
      </c>
      <c r="DM46" s="217"/>
      <c r="DN46" s="218"/>
      <c r="DO46" s="219" t="str">
        <f ca="1">IF(COUNTIF(空き状況確認テーブル!DO52:DR52,"×")&lt;&gt;0,"×",IF(COUNTIF(空き状況確認テーブル!DO52:DR52,"△")&lt;&gt;0,"△",IF(COUNTIF(空き状況確認テーブル!DO52:DR52,"△")&lt;&gt;0,"△","〇")))</f>
        <v>△</v>
      </c>
      <c r="DP46" s="219"/>
      <c r="DQ46" s="219"/>
      <c r="DR46" s="219"/>
      <c r="DS46" s="219" t="str">
        <f ca="1">IF(COUNTIF(空き状況確認テーブル!DS52:DV52,"×")&lt;&gt;0,"×",IF(COUNTIF(空き状況確認テーブル!DS52:DV52,"△")&lt;&gt;0,"△",IF(COUNTIF(空き状況確認テーブル!DS52:DV52,"△")&lt;&gt;0,"△","〇")))</f>
        <v>△</v>
      </c>
      <c r="DT46" s="219"/>
      <c r="DU46" s="219"/>
      <c r="DV46" s="219"/>
      <c r="DW46" s="219" t="str">
        <f ca="1">IF(COUNTIF(空き状況確認テーブル!DW52:DZ52,"×")&lt;&gt;0,"×",IF(COUNTIF(空き状況確認テーブル!DW52:DZ52,"△")&lt;&gt;0,"△",IF(COUNTIF(空き状況確認テーブル!DW52:DZ52,"△")&lt;&gt;0,"△","〇")))</f>
        <v>△</v>
      </c>
      <c r="DX46" s="219"/>
      <c r="DY46" s="219"/>
      <c r="DZ46" s="219"/>
      <c r="EA46" s="216" t="str">
        <f ca="1">IF(COUNTIF(空き状況確認テーブル!EA52:EC52,"×")&lt;&gt;0,"×",IF(COUNTIF(空き状況確認テーブル!EA52:EC52,"△")&lt;&gt;0,"△",IF(COUNTIF(空き状況確認テーブル!EA52:EC52,"△")&lt;&gt;0,"△","〇")))</f>
        <v>△</v>
      </c>
      <c r="EB46" s="217"/>
      <c r="EC46" s="220"/>
      <c r="ED46" s="121" t="str">
        <f ca="1">空き状況確認テーブル!ED52</f>
        <v>×</v>
      </c>
      <c r="EE46" s="122" t="str">
        <f ca="1">空き状況確認テーブル!EE52</f>
        <v>×</v>
      </c>
      <c r="EF46" s="122" t="str">
        <f ca="1">空き状況確認テーブル!EF52</f>
        <v>×</v>
      </c>
      <c r="EG46" s="122" t="str">
        <f ca="1">空き状況確認テーブル!EG52</f>
        <v>×</v>
      </c>
      <c r="EH46" s="122" t="str">
        <f ca="1">空き状況確認テーブル!EH52</f>
        <v>×</v>
      </c>
      <c r="EI46" s="122" t="str">
        <f ca="1">空き状況確認テーブル!EI52</f>
        <v>×</v>
      </c>
      <c r="EJ46" s="216" t="str">
        <f ca="1">IF(COUNTIF(空き状況確認テーブル!EJ52:EL52,"×")&lt;&gt;0,"×",IF(COUNTIF(空き状況確認テーブル!EJ52:EL52,"△")&lt;&gt;0,"△",IF(COUNTIF(空き状況確認テーブル!EJ52:EL52,"△")&lt;&gt;0,"△","〇")))</f>
        <v>×</v>
      </c>
      <c r="EK46" s="217"/>
      <c r="EL46" s="218"/>
      <c r="EM46" s="219" t="str">
        <f ca="1">IF(COUNTIF(空き状況確認テーブル!EM52:EP52,"×")&lt;&gt;0,"×",IF(COUNTIF(空き状況確認テーブル!EM52:EP52,"△")&lt;&gt;0,"△",IF(COUNTIF(空き状況確認テーブル!EM52:EP52,"△")&lt;&gt;0,"△","〇")))</f>
        <v>×</v>
      </c>
      <c r="EN46" s="219"/>
      <c r="EO46" s="219"/>
      <c r="EP46" s="219"/>
      <c r="EQ46" s="219" t="str">
        <f ca="1">IF(COUNTIF(空き状況確認テーブル!EQ52:ET52,"×")&lt;&gt;0,"×",IF(COUNTIF(空き状況確認テーブル!EQ52:ET52,"△")&lt;&gt;0,"△",IF(COUNTIF(空き状況確認テーブル!EQ52:ET52,"△")&lt;&gt;0,"△","〇")))</f>
        <v>×</v>
      </c>
      <c r="ER46" s="219"/>
      <c r="ES46" s="219"/>
      <c r="ET46" s="219"/>
      <c r="EU46" s="219" t="str">
        <f ca="1">IF(COUNTIF(空き状況確認テーブル!EU52:EX52,"×")&lt;&gt;0,"×",IF(COUNTIF(空き状況確認テーブル!EU52:EX52,"△")&lt;&gt;0,"△",IF(COUNTIF(空き状況確認テーブル!EU52:EX52,"△")&lt;&gt;0,"△","〇")))</f>
        <v>×</v>
      </c>
      <c r="EV46" s="219"/>
      <c r="EW46" s="219"/>
      <c r="EX46" s="219"/>
      <c r="EY46" s="216" t="str">
        <f ca="1">IF(COUNTIF(空き状況確認テーブル!EY52:FA52,"×")&lt;&gt;0,"×",IF(COUNTIF(空き状況確認テーブル!EY52:FA52,"△")&lt;&gt;0,"△",IF(COUNTIF(空き状況確認テーブル!EY52:FA52,"△")&lt;&gt;0,"△","〇")))</f>
        <v>×</v>
      </c>
      <c r="EZ46" s="217"/>
      <c r="FA46" s="220"/>
      <c r="FB46" s="121" t="str">
        <f ca="1">空き状況確認テーブル!FB52</f>
        <v>×</v>
      </c>
      <c r="FC46" s="122" t="str">
        <f ca="1">空き状況確認テーブル!FC52</f>
        <v>×</v>
      </c>
      <c r="FD46" s="122" t="str">
        <f ca="1">空き状況確認テーブル!FD52</f>
        <v>×</v>
      </c>
      <c r="FE46" s="122" t="str">
        <f ca="1">空き状況確認テーブル!FE52</f>
        <v>×</v>
      </c>
      <c r="FF46" s="122" t="str">
        <f ca="1">空き状況確認テーブル!FF52</f>
        <v>×</v>
      </c>
      <c r="FG46" s="122" t="str">
        <f ca="1">空き状況確認テーブル!FG52</f>
        <v>×</v>
      </c>
      <c r="FH46" s="216" t="str">
        <f ca="1">IF(COUNTIF(空き状況確認テーブル!FH52:FJ52,"×")&lt;&gt;0,"×",IF(COUNTIF(空き状況確認テーブル!FH52:FJ52,"△")&lt;&gt;0,"△",IF(COUNTIF(空き状況確認テーブル!FH52:FJ52,"△")&lt;&gt;0,"△","〇")))</f>
        <v>×</v>
      </c>
      <c r="FI46" s="217"/>
      <c r="FJ46" s="218"/>
      <c r="FK46" s="219" t="str">
        <f ca="1">IF(COUNTIF(空き状況確認テーブル!FK52:FN52,"×")&lt;&gt;0,"×",IF(COUNTIF(空き状況確認テーブル!FK52:FN52,"△")&lt;&gt;0,"△",IF(COUNTIF(空き状況確認テーブル!FK52:FN52,"△")&lt;&gt;0,"△","〇")))</f>
        <v>×</v>
      </c>
      <c r="FL46" s="219"/>
      <c r="FM46" s="219"/>
      <c r="FN46" s="219"/>
      <c r="FO46" s="219" t="str">
        <f ca="1">IF(COUNTIF(空き状況確認テーブル!FO52:FR52,"×")&lt;&gt;0,"×",IF(COUNTIF(空き状況確認テーブル!FO52:FR52,"△")&lt;&gt;0,"△",IF(COUNTIF(空き状況確認テーブル!FO52:FR52,"△")&lt;&gt;0,"△","〇")))</f>
        <v>×</v>
      </c>
      <c r="FP46" s="219"/>
      <c r="FQ46" s="219"/>
      <c r="FR46" s="219"/>
      <c r="FS46" s="219" t="str">
        <f ca="1">IF(COUNTIF(空き状況確認テーブル!FS52:FV52,"×")&lt;&gt;0,"×",IF(COUNTIF(空き状況確認テーブル!FS52:FV52,"△")&lt;&gt;0,"△",IF(COUNTIF(空き状況確認テーブル!FS52:FV52,"△")&lt;&gt;0,"△","〇")))</f>
        <v>×</v>
      </c>
      <c r="FT46" s="219"/>
      <c r="FU46" s="219"/>
      <c r="FV46" s="219"/>
      <c r="FW46" s="216" t="str">
        <f ca="1">IF(COUNTIF(空き状況確認テーブル!FW52:FY52,"×")&lt;&gt;0,"×",IF(COUNTIF(空き状況確認テーブル!FW52:FY52,"△")&lt;&gt;0,"△",IF(COUNTIF(空き状況確認テーブル!FW52:FY52,"△")&lt;&gt;0,"△","〇")))</f>
        <v>×</v>
      </c>
      <c r="FX46" s="217"/>
      <c r="FY46" s="220"/>
    </row>
    <row r="47" spans="1:181">
      <c r="A47" s="47"/>
      <c r="B47" s="160" t="s">
        <v>357</v>
      </c>
      <c r="C47" s="199" t="s">
        <v>336</v>
      </c>
      <c r="D47" s="11" t="s">
        <v>192</v>
      </c>
      <c r="E47" s="10" t="str">
        <f>INDEX(施設情報!$D$1:$D$1000,MATCH(D47,施設情報!$C$1:$C$1000,0))</f>
        <v>1</v>
      </c>
      <c r="F47" s="11"/>
      <c r="G47" s="8" t="str">
        <f t="shared" si="22"/>
        <v>043-46391</v>
      </c>
      <c r="H47" s="10" t="str">
        <f t="shared" si="23"/>
        <v>043-46392</v>
      </c>
      <c r="I47" s="10" t="str">
        <f t="shared" si="24"/>
        <v>043-46393</v>
      </c>
      <c r="J47" s="10" t="str">
        <f t="shared" si="25"/>
        <v>043-46394</v>
      </c>
      <c r="K47" s="10" t="str">
        <f t="shared" si="26"/>
        <v>043-46395</v>
      </c>
      <c r="L47" s="10" t="str">
        <f t="shared" si="27"/>
        <v>043-46396</v>
      </c>
      <c r="M47" s="10" t="str">
        <f t="shared" si="28"/>
        <v>043-46397</v>
      </c>
      <c r="N47" s="121" t="str">
        <f ca="1">空き状況確認テーブル!N53</f>
        <v>△</v>
      </c>
      <c r="O47" s="122" t="str">
        <f ca="1">空き状況確認テーブル!O53</f>
        <v>△</v>
      </c>
      <c r="P47" s="122" t="str">
        <f ca="1">空き状況確認テーブル!P53</f>
        <v>△</v>
      </c>
      <c r="Q47" s="122" t="str">
        <f ca="1">空き状況確認テーブル!Q53</f>
        <v>△</v>
      </c>
      <c r="R47" s="122" t="str">
        <f ca="1">空き状況確認テーブル!R53</f>
        <v>△</v>
      </c>
      <c r="S47" s="122" t="str">
        <f ca="1">空き状況確認テーブル!S53</f>
        <v>△</v>
      </c>
      <c r="T47" s="216" t="str">
        <f ca="1">IF(COUNTIF(空き状況確認テーブル!T53:V53,"×")&lt;&gt;0,"×",IF(COUNTIF(空き状況確認テーブル!T53:V53,"△")&lt;&gt;0,"△",IF(COUNTIF(空き状況確認テーブル!T53:V53,"△")&lt;&gt;0,"△","〇")))</f>
        <v>△</v>
      </c>
      <c r="U47" s="217"/>
      <c r="V47" s="218"/>
      <c r="W47" s="219" t="str">
        <f ca="1">IF(COUNTIF(空き状況確認テーブル!W53:Z53,"×")&lt;&gt;0,"×",IF(COUNTIF(空き状況確認テーブル!W53:Z53,"△")&lt;&gt;0,"△",IF(COUNTIF(空き状況確認テーブル!W53:Z53,"△")&lt;&gt;0,"△","〇")))</f>
        <v>〇</v>
      </c>
      <c r="X47" s="219"/>
      <c r="Y47" s="219"/>
      <c r="Z47" s="219"/>
      <c r="AA47" s="219" t="str">
        <f ca="1">IF(COUNTIF(空き状況確認テーブル!AA53:AD53,"×")&lt;&gt;0,"×",IF(COUNTIF(空き状況確認テーブル!AA53:AD53,"△")&lt;&gt;0,"△",IF(COUNTIF(空き状況確認テーブル!AA53:AD53,"△")&lt;&gt;0,"△","〇")))</f>
        <v>〇</v>
      </c>
      <c r="AB47" s="219"/>
      <c r="AC47" s="219"/>
      <c r="AD47" s="219"/>
      <c r="AE47" s="219" t="str">
        <f ca="1">IF(COUNTIF(空き状況確認テーブル!AE53:AH53,"×")&lt;&gt;0,"×",IF(COUNTIF(空き状況確認テーブル!AE53:AH53,"△")&lt;&gt;0,"△",IF(COUNTIF(空き状況確認テーブル!AE53:AH53,"△")&lt;&gt;0,"△","〇")))</f>
        <v>△</v>
      </c>
      <c r="AF47" s="219"/>
      <c r="AG47" s="219"/>
      <c r="AH47" s="219"/>
      <c r="AI47" s="216" t="str">
        <f ca="1">IF(COUNTIF(空き状況確認テーブル!AI53:AK53,"×")&lt;&gt;0,"×",IF(COUNTIF(空き状況確認テーブル!AI53:AK53,"△")&lt;&gt;0,"△",IF(COUNTIF(空き状況確認テーブル!AI53:AK53,"△")&lt;&gt;0,"△","〇")))</f>
        <v>△</v>
      </c>
      <c r="AJ47" s="217"/>
      <c r="AK47" s="220"/>
      <c r="AL47" s="121" t="str">
        <f ca="1">空き状況確認テーブル!AL53</f>
        <v>△</v>
      </c>
      <c r="AM47" s="122" t="str">
        <f ca="1">空き状況確認テーブル!AM53</f>
        <v>△</v>
      </c>
      <c r="AN47" s="122" t="str">
        <f ca="1">空き状況確認テーブル!AN53</f>
        <v>△</v>
      </c>
      <c r="AO47" s="122" t="str">
        <f ca="1">空き状況確認テーブル!AO53</f>
        <v>△</v>
      </c>
      <c r="AP47" s="122" t="str">
        <f ca="1">空き状況確認テーブル!AP53</f>
        <v>△</v>
      </c>
      <c r="AQ47" s="122" t="str">
        <f ca="1">空き状況確認テーブル!AQ53</f>
        <v>△</v>
      </c>
      <c r="AR47" s="216" t="str">
        <f ca="1">IF(COUNTIF(空き状況確認テーブル!AR53:AT53,"×")&lt;&gt;0,"×",IF(COUNTIF(空き状況確認テーブル!AR53:AT53,"△")&lt;&gt;0,"△",IF(COUNTIF(空き状況確認テーブル!AR53:AT53,"△")&lt;&gt;0,"△","〇")))</f>
        <v>△</v>
      </c>
      <c r="AS47" s="217"/>
      <c r="AT47" s="218"/>
      <c r="AU47" s="219" t="str">
        <f ca="1">IF(COUNTIF(空き状況確認テーブル!AU53:AX53,"×")&lt;&gt;0,"×",IF(COUNTIF(空き状況確認テーブル!AU53:AX53,"△")&lt;&gt;0,"△",IF(COUNTIF(空き状況確認テーブル!AU53:AX53,"△")&lt;&gt;0,"△","〇")))</f>
        <v>〇</v>
      </c>
      <c r="AV47" s="219"/>
      <c r="AW47" s="219"/>
      <c r="AX47" s="219"/>
      <c r="AY47" s="219" t="str">
        <f ca="1">IF(COUNTIF(空き状況確認テーブル!AY53:BB53,"×")&lt;&gt;0,"×",IF(COUNTIF(空き状況確認テーブル!AY53:BB53,"△")&lt;&gt;0,"△",IF(COUNTIF(空き状況確認テーブル!AY53:BB53,"△")&lt;&gt;0,"△","〇")))</f>
        <v>〇</v>
      </c>
      <c r="AZ47" s="219"/>
      <c r="BA47" s="219"/>
      <c r="BB47" s="219"/>
      <c r="BC47" s="219" t="str">
        <f ca="1">IF(COUNTIF(空き状況確認テーブル!BC53:BF53,"×")&lt;&gt;0,"×",IF(COUNTIF(空き状況確認テーブル!BC53:BF53,"△")&lt;&gt;0,"△",IF(COUNTIF(空き状況確認テーブル!BC53:BF53,"△")&lt;&gt;0,"△","〇")))</f>
        <v>△</v>
      </c>
      <c r="BD47" s="219"/>
      <c r="BE47" s="219"/>
      <c r="BF47" s="219"/>
      <c r="BG47" s="216" t="str">
        <f ca="1">IF(COUNTIF(空き状況確認テーブル!BG53:BI53,"×")&lt;&gt;0,"×",IF(COUNTIF(空き状況確認テーブル!BG53:BI53,"△")&lt;&gt;0,"△",IF(COUNTIF(空き状況確認テーブル!BG53:BI53,"△")&lt;&gt;0,"△","〇")))</f>
        <v>△</v>
      </c>
      <c r="BH47" s="217"/>
      <c r="BI47" s="220"/>
      <c r="BJ47" s="121" t="str">
        <f ca="1">空き状況確認テーブル!BJ53</f>
        <v>△</v>
      </c>
      <c r="BK47" s="122" t="str">
        <f ca="1">空き状況確認テーブル!BK53</f>
        <v>△</v>
      </c>
      <c r="BL47" s="122" t="str">
        <f ca="1">空き状況確認テーブル!BL53</f>
        <v>△</v>
      </c>
      <c r="BM47" s="122" t="str">
        <f ca="1">空き状況確認テーブル!BM53</f>
        <v>△</v>
      </c>
      <c r="BN47" s="122" t="str">
        <f ca="1">空き状況確認テーブル!BN53</f>
        <v>△</v>
      </c>
      <c r="BO47" s="122" t="str">
        <f ca="1">空き状況確認テーブル!BO53</f>
        <v>△</v>
      </c>
      <c r="BP47" s="216" t="str">
        <f ca="1">IF(COUNTIF(空き状況確認テーブル!BP53:BR53,"×")&lt;&gt;0,"×",IF(COUNTIF(空き状況確認テーブル!BP53:BR53,"△")&lt;&gt;0,"△",IF(COUNTIF(空き状況確認テーブル!BP53:BR53,"△")&lt;&gt;0,"△","〇")))</f>
        <v>△</v>
      </c>
      <c r="BQ47" s="217"/>
      <c r="BR47" s="218"/>
      <c r="BS47" s="219" t="str">
        <f ca="1">IF(COUNTIF(空き状況確認テーブル!BS53:BV53,"×")&lt;&gt;0,"×",IF(COUNTIF(空き状況確認テーブル!BS53:BV53,"△")&lt;&gt;0,"△",IF(COUNTIF(空き状況確認テーブル!BS53:BV53,"△")&lt;&gt;0,"△","〇")))</f>
        <v>〇</v>
      </c>
      <c r="BT47" s="219"/>
      <c r="BU47" s="219"/>
      <c r="BV47" s="219"/>
      <c r="BW47" s="219" t="str">
        <f ca="1">IF(COUNTIF(空き状況確認テーブル!BW53:BZ53,"×")&lt;&gt;0,"×",IF(COUNTIF(空き状況確認テーブル!BW53:BZ53,"△")&lt;&gt;0,"△",IF(COUNTIF(空き状況確認テーブル!BW53:BZ53,"△")&lt;&gt;0,"△","〇")))</f>
        <v>〇</v>
      </c>
      <c r="BX47" s="219"/>
      <c r="BY47" s="219"/>
      <c r="BZ47" s="219"/>
      <c r="CA47" s="219" t="str">
        <f ca="1">IF(COUNTIF(空き状況確認テーブル!CA53:CD53,"×")&lt;&gt;0,"×",IF(COUNTIF(空き状況確認テーブル!CA53:CD53,"△")&lt;&gt;0,"△",IF(COUNTIF(空き状況確認テーブル!CA53:CD53,"△")&lt;&gt;0,"△","〇")))</f>
        <v>△</v>
      </c>
      <c r="CB47" s="219"/>
      <c r="CC47" s="219"/>
      <c r="CD47" s="219"/>
      <c r="CE47" s="216" t="str">
        <f ca="1">IF(COUNTIF(空き状況確認テーブル!CE53:CG53,"×")&lt;&gt;0,"×",IF(COUNTIF(空き状況確認テーブル!CE53:CG53,"△")&lt;&gt;0,"△",IF(COUNTIF(空き状況確認テーブル!CE53:CG53,"△")&lt;&gt;0,"△","〇")))</f>
        <v>△</v>
      </c>
      <c r="CF47" s="217"/>
      <c r="CG47" s="220"/>
      <c r="CH47" s="187" t="str">
        <f ca="1">空き状況確認テーブル!CH53</f>
        <v>△</v>
      </c>
      <c r="CI47" s="122" t="str">
        <f ca="1">空き状況確認テーブル!CI53</f>
        <v>△</v>
      </c>
      <c r="CJ47" s="122" t="str">
        <f ca="1">空き状況確認テーブル!CJ53</f>
        <v>△</v>
      </c>
      <c r="CK47" s="122" t="str">
        <f ca="1">空き状況確認テーブル!CK53</f>
        <v>△</v>
      </c>
      <c r="CL47" s="122" t="str">
        <f ca="1">空き状況確認テーブル!CL53</f>
        <v>△</v>
      </c>
      <c r="CM47" s="122" t="str">
        <f ca="1">空き状況確認テーブル!CM53</f>
        <v>△</v>
      </c>
      <c r="CN47" s="216" t="str">
        <f ca="1">IF(COUNTIF(空き状況確認テーブル!CN53:CP53,"×")&lt;&gt;0,"×",IF(COUNTIF(空き状況確認テーブル!CN53:CP53,"△")&lt;&gt;0,"△",IF(COUNTIF(空き状況確認テーブル!CN53:CP53,"△")&lt;&gt;0,"△","〇")))</f>
        <v>△</v>
      </c>
      <c r="CO47" s="217"/>
      <c r="CP47" s="218"/>
      <c r="CQ47" s="219" t="str">
        <f ca="1">IF(COUNTIF(空き状況確認テーブル!CQ53:CT53,"×")&lt;&gt;0,"×",IF(COUNTIF(空き状況確認テーブル!CQ53:CT53,"△")&lt;&gt;0,"△",IF(COUNTIF(空き状況確認テーブル!CQ53:CT53,"△")&lt;&gt;0,"△","〇")))</f>
        <v>〇</v>
      </c>
      <c r="CR47" s="219"/>
      <c r="CS47" s="219"/>
      <c r="CT47" s="219"/>
      <c r="CU47" s="219" t="str">
        <f ca="1">IF(COUNTIF(空き状況確認テーブル!CU53:CX53,"×")&lt;&gt;0,"×",IF(COUNTIF(空き状況確認テーブル!CU53:CX53,"△")&lt;&gt;0,"△",IF(COUNTIF(空き状況確認テーブル!CU53:CX53,"△")&lt;&gt;0,"△","〇")))</f>
        <v>〇</v>
      </c>
      <c r="CV47" s="219"/>
      <c r="CW47" s="219"/>
      <c r="CX47" s="219"/>
      <c r="CY47" s="219" t="str">
        <f ca="1">IF(COUNTIF(空き状況確認テーブル!CY53:DB53,"×")&lt;&gt;0,"×",IF(COUNTIF(空き状況確認テーブル!CY53:DB53,"△")&lt;&gt;0,"△",IF(COUNTIF(空き状況確認テーブル!CY53:DB53,"△")&lt;&gt;0,"△","〇")))</f>
        <v>△</v>
      </c>
      <c r="CZ47" s="219"/>
      <c r="DA47" s="219"/>
      <c r="DB47" s="219"/>
      <c r="DC47" s="216" t="str">
        <f ca="1">IF(COUNTIF(空き状況確認テーブル!DC53:DE53,"×")&lt;&gt;0,"×",IF(COUNTIF(空き状況確認テーブル!DC53:DE53,"△")&lt;&gt;0,"△",IF(COUNTIF(空き状況確認テーブル!DC53:DE53,"△")&lt;&gt;0,"△","〇")))</f>
        <v>△</v>
      </c>
      <c r="DD47" s="217"/>
      <c r="DE47" s="220"/>
      <c r="DF47" s="121" t="str">
        <f ca="1">空き状況確認テーブル!DF53</f>
        <v>△</v>
      </c>
      <c r="DG47" s="122" t="str">
        <f ca="1">空き状況確認テーブル!DG53</f>
        <v>△</v>
      </c>
      <c r="DH47" s="122" t="str">
        <f ca="1">空き状況確認テーブル!DH53</f>
        <v>△</v>
      </c>
      <c r="DI47" s="122" t="str">
        <f ca="1">空き状況確認テーブル!DI53</f>
        <v>△</v>
      </c>
      <c r="DJ47" s="122" t="str">
        <f ca="1">空き状況確認テーブル!DJ53</f>
        <v>△</v>
      </c>
      <c r="DK47" s="122" t="str">
        <f ca="1">空き状況確認テーブル!DK53</f>
        <v>△</v>
      </c>
      <c r="DL47" s="216" t="str">
        <f ca="1">IF(COUNTIF(空き状況確認テーブル!DL53:DN53,"×")&lt;&gt;0,"×",IF(COUNTIF(空き状況確認テーブル!DL53:DN53,"△")&lt;&gt;0,"△",IF(COUNTIF(空き状況確認テーブル!DL53:DN53,"△")&lt;&gt;0,"△","〇")))</f>
        <v>△</v>
      </c>
      <c r="DM47" s="217"/>
      <c r="DN47" s="218"/>
      <c r="DO47" s="219" t="str">
        <f ca="1">IF(COUNTIF(空き状況確認テーブル!DO53:DR53,"×")&lt;&gt;0,"×",IF(COUNTIF(空き状況確認テーブル!DO53:DR53,"△")&lt;&gt;0,"△",IF(COUNTIF(空き状況確認テーブル!DO53:DR53,"△")&lt;&gt;0,"△","〇")))</f>
        <v>△</v>
      </c>
      <c r="DP47" s="219"/>
      <c r="DQ47" s="219"/>
      <c r="DR47" s="219"/>
      <c r="DS47" s="219" t="str">
        <f ca="1">IF(COUNTIF(空き状況確認テーブル!DS53:DV53,"×")&lt;&gt;0,"×",IF(COUNTIF(空き状況確認テーブル!DS53:DV53,"△")&lt;&gt;0,"△",IF(COUNTIF(空き状況確認テーブル!DS53:DV53,"△")&lt;&gt;0,"△","〇")))</f>
        <v>△</v>
      </c>
      <c r="DT47" s="219"/>
      <c r="DU47" s="219"/>
      <c r="DV47" s="219"/>
      <c r="DW47" s="219" t="str">
        <f ca="1">IF(COUNTIF(空き状況確認テーブル!DW53:DZ53,"×")&lt;&gt;0,"×",IF(COUNTIF(空き状況確認テーブル!DW53:DZ53,"△")&lt;&gt;0,"△",IF(COUNTIF(空き状況確認テーブル!DW53:DZ53,"△")&lt;&gt;0,"△","〇")))</f>
        <v>△</v>
      </c>
      <c r="DX47" s="219"/>
      <c r="DY47" s="219"/>
      <c r="DZ47" s="219"/>
      <c r="EA47" s="216" t="str">
        <f ca="1">IF(COUNTIF(空き状況確認テーブル!EA53:EC53,"×")&lt;&gt;0,"×",IF(COUNTIF(空き状況確認テーブル!EA53:EC53,"△")&lt;&gt;0,"△",IF(COUNTIF(空き状況確認テーブル!EA53:EC53,"△")&lt;&gt;0,"△","〇")))</f>
        <v>△</v>
      </c>
      <c r="EB47" s="217"/>
      <c r="EC47" s="220"/>
      <c r="ED47" s="121" t="str">
        <f ca="1">空き状況確認テーブル!ED53</f>
        <v>×</v>
      </c>
      <c r="EE47" s="122" t="str">
        <f ca="1">空き状況確認テーブル!EE53</f>
        <v>×</v>
      </c>
      <c r="EF47" s="122" t="str">
        <f ca="1">空き状況確認テーブル!EF53</f>
        <v>×</v>
      </c>
      <c r="EG47" s="122" t="str">
        <f ca="1">空き状況確認テーブル!EG53</f>
        <v>×</v>
      </c>
      <c r="EH47" s="122" t="str">
        <f ca="1">空き状況確認テーブル!EH53</f>
        <v>×</v>
      </c>
      <c r="EI47" s="122" t="str">
        <f ca="1">空き状況確認テーブル!EI53</f>
        <v>×</v>
      </c>
      <c r="EJ47" s="216" t="str">
        <f ca="1">IF(COUNTIF(空き状況確認テーブル!EJ53:EL53,"×")&lt;&gt;0,"×",IF(COUNTIF(空き状況確認テーブル!EJ53:EL53,"△")&lt;&gt;0,"△",IF(COUNTIF(空き状況確認テーブル!EJ53:EL53,"△")&lt;&gt;0,"△","〇")))</f>
        <v>×</v>
      </c>
      <c r="EK47" s="217"/>
      <c r="EL47" s="218"/>
      <c r="EM47" s="219" t="str">
        <f ca="1">IF(COUNTIF(空き状況確認テーブル!EM53:EP53,"×")&lt;&gt;0,"×",IF(COUNTIF(空き状況確認テーブル!EM53:EP53,"△")&lt;&gt;0,"△",IF(COUNTIF(空き状況確認テーブル!EM53:EP53,"△")&lt;&gt;0,"△","〇")))</f>
        <v>×</v>
      </c>
      <c r="EN47" s="219"/>
      <c r="EO47" s="219"/>
      <c r="EP47" s="219"/>
      <c r="EQ47" s="219" t="str">
        <f ca="1">IF(COUNTIF(空き状況確認テーブル!EQ53:ET53,"×")&lt;&gt;0,"×",IF(COUNTIF(空き状況確認テーブル!EQ53:ET53,"△")&lt;&gt;0,"△",IF(COUNTIF(空き状況確認テーブル!EQ53:ET53,"△")&lt;&gt;0,"△","〇")))</f>
        <v>×</v>
      </c>
      <c r="ER47" s="219"/>
      <c r="ES47" s="219"/>
      <c r="ET47" s="219"/>
      <c r="EU47" s="219" t="str">
        <f ca="1">IF(COUNTIF(空き状況確認テーブル!EU53:EX53,"×")&lt;&gt;0,"×",IF(COUNTIF(空き状況確認テーブル!EU53:EX53,"△")&lt;&gt;0,"△",IF(COUNTIF(空き状況確認テーブル!EU53:EX53,"△")&lt;&gt;0,"△","〇")))</f>
        <v>×</v>
      </c>
      <c r="EV47" s="219"/>
      <c r="EW47" s="219"/>
      <c r="EX47" s="219"/>
      <c r="EY47" s="216" t="str">
        <f ca="1">IF(COUNTIF(空き状況確認テーブル!EY53:FA53,"×")&lt;&gt;0,"×",IF(COUNTIF(空き状況確認テーブル!EY53:FA53,"△")&lt;&gt;0,"△",IF(COUNTIF(空き状況確認テーブル!EY53:FA53,"△")&lt;&gt;0,"△","〇")))</f>
        <v>×</v>
      </c>
      <c r="EZ47" s="217"/>
      <c r="FA47" s="220"/>
      <c r="FB47" s="121" t="str">
        <f ca="1">空き状況確認テーブル!FB53</f>
        <v>×</v>
      </c>
      <c r="FC47" s="122" t="str">
        <f ca="1">空き状況確認テーブル!FC53</f>
        <v>×</v>
      </c>
      <c r="FD47" s="122" t="str">
        <f ca="1">空き状況確認テーブル!FD53</f>
        <v>×</v>
      </c>
      <c r="FE47" s="122" t="str">
        <f ca="1">空き状況確認テーブル!FE53</f>
        <v>×</v>
      </c>
      <c r="FF47" s="122" t="str">
        <f ca="1">空き状況確認テーブル!FF53</f>
        <v>×</v>
      </c>
      <c r="FG47" s="122" t="str">
        <f ca="1">空き状況確認テーブル!FG53</f>
        <v>×</v>
      </c>
      <c r="FH47" s="216" t="str">
        <f ca="1">IF(COUNTIF(空き状況確認テーブル!FH53:FJ53,"×")&lt;&gt;0,"×",IF(COUNTIF(空き状況確認テーブル!FH53:FJ53,"△")&lt;&gt;0,"△",IF(COUNTIF(空き状況確認テーブル!FH53:FJ53,"△")&lt;&gt;0,"△","〇")))</f>
        <v>×</v>
      </c>
      <c r="FI47" s="217"/>
      <c r="FJ47" s="218"/>
      <c r="FK47" s="219" t="str">
        <f ca="1">IF(COUNTIF(空き状況確認テーブル!FK53:FN53,"×")&lt;&gt;0,"×",IF(COUNTIF(空き状況確認テーブル!FK53:FN53,"△")&lt;&gt;0,"△",IF(COUNTIF(空き状況確認テーブル!FK53:FN53,"△")&lt;&gt;0,"△","〇")))</f>
        <v>×</v>
      </c>
      <c r="FL47" s="219"/>
      <c r="FM47" s="219"/>
      <c r="FN47" s="219"/>
      <c r="FO47" s="219" t="str">
        <f ca="1">IF(COUNTIF(空き状況確認テーブル!FO53:FR53,"×")&lt;&gt;0,"×",IF(COUNTIF(空き状況確認テーブル!FO53:FR53,"△")&lt;&gt;0,"△",IF(COUNTIF(空き状況確認テーブル!FO53:FR53,"△")&lt;&gt;0,"△","〇")))</f>
        <v>×</v>
      </c>
      <c r="FP47" s="219"/>
      <c r="FQ47" s="219"/>
      <c r="FR47" s="219"/>
      <c r="FS47" s="219" t="str">
        <f ca="1">IF(COUNTIF(空き状況確認テーブル!FS53:FV53,"×")&lt;&gt;0,"×",IF(COUNTIF(空き状況確認テーブル!FS53:FV53,"△")&lt;&gt;0,"△",IF(COUNTIF(空き状況確認テーブル!FS53:FV53,"△")&lt;&gt;0,"△","〇")))</f>
        <v>×</v>
      </c>
      <c r="FT47" s="219"/>
      <c r="FU47" s="219"/>
      <c r="FV47" s="219"/>
      <c r="FW47" s="216" t="str">
        <f ca="1">IF(COUNTIF(空き状況確認テーブル!FW53:FY53,"×")&lt;&gt;0,"×",IF(COUNTIF(空き状況確認テーブル!FW53:FY53,"△")&lt;&gt;0,"△",IF(COUNTIF(空き状況確認テーブル!FW53:FY53,"△")&lt;&gt;0,"△","〇")))</f>
        <v>×</v>
      </c>
      <c r="FX47" s="217"/>
      <c r="FY47" s="220"/>
    </row>
    <row r="48" spans="1:181">
      <c r="A48" s="47"/>
      <c r="B48" s="161" t="s">
        <v>357</v>
      </c>
      <c r="C48" s="199" t="s">
        <v>337</v>
      </c>
      <c r="D48" s="11" t="s">
        <v>193</v>
      </c>
      <c r="E48" s="10" t="str">
        <f>INDEX(施設情報!$D$1:$D$1000,MATCH(D48,施設情報!$C$1:$C$1000,0))</f>
        <v>1</v>
      </c>
      <c r="F48" s="11"/>
      <c r="G48" s="8" t="str">
        <f t="shared" si="22"/>
        <v>044-46391</v>
      </c>
      <c r="H48" s="10" t="str">
        <f t="shared" si="23"/>
        <v>044-46392</v>
      </c>
      <c r="I48" s="10" t="str">
        <f t="shared" si="24"/>
        <v>044-46393</v>
      </c>
      <c r="J48" s="10" t="str">
        <f t="shared" si="25"/>
        <v>044-46394</v>
      </c>
      <c r="K48" s="10" t="str">
        <f t="shared" si="26"/>
        <v>044-46395</v>
      </c>
      <c r="L48" s="10" t="str">
        <f t="shared" si="27"/>
        <v>044-46396</v>
      </c>
      <c r="M48" s="10" t="str">
        <f t="shared" si="28"/>
        <v>044-46397</v>
      </c>
      <c r="N48" s="121" t="str">
        <f ca="1">空き状況確認テーブル!N54</f>
        <v>△</v>
      </c>
      <c r="O48" s="122" t="str">
        <f ca="1">空き状況確認テーブル!O54</f>
        <v>△</v>
      </c>
      <c r="P48" s="122" t="str">
        <f ca="1">空き状況確認テーブル!P54</f>
        <v>△</v>
      </c>
      <c r="Q48" s="122" t="str">
        <f ca="1">空き状況確認テーブル!Q54</f>
        <v>△</v>
      </c>
      <c r="R48" s="122" t="str">
        <f ca="1">空き状況確認テーブル!R54</f>
        <v>△</v>
      </c>
      <c r="S48" s="122" t="str">
        <f ca="1">空き状況確認テーブル!S54</f>
        <v>△</v>
      </c>
      <c r="T48" s="216" t="str">
        <f ca="1">IF(COUNTIF(空き状況確認テーブル!T54:V54,"×")&lt;&gt;0,"×",IF(COUNTIF(空き状況確認テーブル!T54:V54,"△")&lt;&gt;0,"△",IF(COUNTIF(空き状況確認テーブル!T54:V54,"△")&lt;&gt;0,"△","〇")))</f>
        <v>△</v>
      </c>
      <c r="U48" s="217"/>
      <c r="V48" s="218"/>
      <c r="W48" s="219" t="str">
        <f ca="1">IF(COUNTIF(空き状況確認テーブル!W54:Z54,"×")&lt;&gt;0,"×",IF(COUNTIF(空き状況確認テーブル!W54:Z54,"△")&lt;&gt;0,"△",IF(COUNTIF(空き状況確認テーブル!W54:Z54,"△")&lt;&gt;0,"△","〇")))</f>
        <v>〇</v>
      </c>
      <c r="X48" s="219"/>
      <c r="Y48" s="219"/>
      <c r="Z48" s="219"/>
      <c r="AA48" s="219" t="str">
        <f ca="1">IF(COUNTIF(空き状況確認テーブル!AA54:AD54,"×")&lt;&gt;0,"×",IF(COUNTIF(空き状況確認テーブル!AA54:AD54,"△")&lt;&gt;0,"△",IF(COUNTIF(空き状況確認テーブル!AA54:AD54,"△")&lt;&gt;0,"△","〇")))</f>
        <v>〇</v>
      </c>
      <c r="AB48" s="219"/>
      <c r="AC48" s="219"/>
      <c r="AD48" s="219"/>
      <c r="AE48" s="219" t="str">
        <f ca="1">IF(COUNTIF(空き状況確認テーブル!AE54:AH54,"×")&lt;&gt;0,"×",IF(COUNTIF(空き状況確認テーブル!AE54:AH54,"△")&lt;&gt;0,"△",IF(COUNTIF(空き状況確認テーブル!AE54:AH54,"△")&lt;&gt;0,"△","〇")))</f>
        <v>△</v>
      </c>
      <c r="AF48" s="219"/>
      <c r="AG48" s="219"/>
      <c r="AH48" s="219"/>
      <c r="AI48" s="216" t="str">
        <f ca="1">IF(COUNTIF(空き状況確認テーブル!AI54:AK54,"×")&lt;&gt;0,"×",IF(COUNTIF(空き状況確認テーブル!AI54:AK54,"△")&lt;&gt;0,"△",IF(COUNTIF(空き状況確認テーブル!AI54:AK54,"△")&lt;&gt;0,"△","〇")))</f>
        <v>△</v>
      </c>
      <c r="AJ48" s="217"/>
      <c r="AK48" s="220"/>
      <c r="AL48" s="121" t="str">
        <f ca="1">空き状況確認テーブル!AL54</f>
        <v>△</v>
      </c>
      <c r="AM48" s="122" t="str">
        <f ca="1">空き状況確認テーブル!AM54</f>
        <v>△</v>
      </c>
      <c r="AN48" s="122" t="str">
        <f ca="1">空き状況確認テーブル!AN54</f>
        <v>△</v>
      </c>
      <c r="AO48" s="122" t="str">
        <f ca="1">空き状況確認テーブル!AO54</f>
        <v>△</v>
      </c>
      <c r="AP48" s="122" t="str">
        <f ca="1">空き状況確認テーブル!AP54</f>
        <v>△</v>
      </c>
      <c r="AQ48" s="122" t="str">
        <f ca="1">空き状況確認テーブル!AQ54</f>
        <v>△</v>
      </c>
      <c r="AR48" s="216" t="str">
        <f ca="1">IF(COUNTIF(空き状況確認テーブル!AR54:AT54,"×")&lt;&gt;0,"×",IF(COUNTIF(空き状況確認テーブル!AR54:AT54,"△")&lt;&gt;0,"△",IF(COUNTIF(空き状況確認テーブル!AR54:AT54,"△")&lt;&gt;0,"△","〇")))</f>
        <v>△</v>
      </c>
      <c r="AS48" s="217"/>
      <c r="AT48" s="218"/>
      <c r="AU48" s="219" t="str">
        <f ca="1">IF(COUNTIF(空き状況確認テーブル!AU54:AX54,"×")&lt;&gt;0,"×",IF(COUNTIF(空き状況確認テーブル!AU54:AX54,"△")&lt;&gt;0,"△",IF(COUNTIF(空き状況確認テーブル!AU54:AX54,"△")&lt;&gt;0,"△","〇")))</f>
        <v>〇</v>
      </c>
      <c r="AV48" s="219"/>
      <c r="AW48" s="219"/>
      <c r="AX48" s="219"/>
      <c r="AY48" s="219" t="str">
        <f ca="1">IF(COUNTIF(空き状況確認テーブル!AY54:BB54,"×")&lt;&gt;0,"×",IF(COUNTIF(空き状況確認テーブル!AY54:BB54,"△")&lt;&gt;0,"△",IF(COUNTIF(空き状況確認テーブル!AY54:BB54,"△")&lt;&gt;0,"△","〇")))</f>
        <v>〇</v>
      </c>
      <c r="AZ48" s="219"/>
      <c r="BA48" s="219"/>
      <c r="BB48" s="219"/>
      <c r="BC48" s="219" t="str">
        <f ca="1">IF(COUNTIF(空き状況確認テーブル!BC54:BF54,"×")&lt;&gt;0,"×",IF(COUNTIF(空き状況確認テーブル!BC54:BF54,"△")&lt;&gt;0,"△",IF(COUNTIF(空き状況確認テーブル!BC54:BF54,"△")&lt;&gt;0,"△","〇")))</f>
        <v>△</v>
      </c>
      <c r="BD48" s="219"/>
      <c r="BE48" s="219"/>
      <c r="BF48" s="219"/>
      <c r="BG48" s="216" t="str">
        <f ca="1">IF(COUNTIF(空き状況確認テーブル!BG54:BI54,"×")&lt;&gt;0,"×",IF(COUNTIF(空き状況確認テーブル!BG54:BI54,"△")&lt;&gt;0,"△",IF(COUNTIF(空き状況確認テーブル!BG54:BI54,"△")&lt;&gt;0,"△","〇")))</f>
        <v>△</v>
      </c>
      <c r="BH48" s="217"/>
      <c r="BI48" s="220"/>
      <c r="BJ48" s="121" t="str">
        <f ca="1">空き状況確認テーブル!BJ54</f>
        <v>△</v>
      </c>
      <c r="BK48" s="122" t="str">
        <f ca="1">空き状況確認テーブル!BK54</f>
        <v>△</v>
      </c>
      <c r="BL48" s="122" t="str">
        <f ca="1">空き状況確認テーブル!BL54</f>
        <v>△</v>
      </c>
      <c r="BM48" s="122" t="str">
        <f ca="1">空き状況確認テーブル!BM54</f>
        <v>△</v>
      </c>
      <c r="BN48" s="122" t="str">
        <f ca="1">空き状況確認テーブル!BN54</f>
        <v>△</v>
      </c>
      <c r="BO48" s="122" t="str">
        <f ca="1">空き状況確認テーブル!BO54</f>
        <v>△</v>
      </c>
      <c r="BP48" s="216" t="str">
        <f ca="1">IF(COUNTIF(空き状況確認テーブル!BP54:BR54,"×")&lt;&gt;0,"×",IF(COUNTIF(空き状況確認テーブル!BP54:BR54,"△")&lt;&gt;0,"△",IF(COUNTIF(空き状況確認テーブル!BP54:BR54,"△")&lt;&gt;0,"△","〇")))</f>
        <v>△</v>
      </c>
      <c r="BQ48" s="217"/>
      <c r="BR48" s="218"/>
      <c r="BS48" s="219" t="str">
        <f ca="1">IF(COUNTIF(空き状況確認テーブル!BS54:BV54,"×")&lt;&gt;0,"×",IF(COUNTIF(空き状況確認テーブル!BS54:BV54,"△")&lt;&gt;0,"△",IF(COUNTIF(空き状況確認テーブル!BS54:BV54,"△")&lt;&gt;0,"△","〇")))</f>
        <v>〇</v>
      </c>
      <c r="BT48" s="219"/>
      <c r="BU48" s="219"/>
      <c r="BV48" s="219"/>
      <c r="BW48" s="219" t="str">
        <f ca="1">IF(COUNTIF(空き状況確認テーブル!BW54:BZ54,"×")&lt;&gt;0,"×",IF(COUNTIF(空き状況確認テーブル!BW54:BZ54,"△")&lt;&gt;0,"△",IF(COUNTIF(空き状況確認テーブル!BW54:BZ54,"△")&lt;&gt;0,"△","〇")))</f>
        <v>〇</v>
      </c>
      <c r="BX48" s="219"/>
      <c r="BY48" s="219"/>
      <c r="BZ48" s="219"/>
      <c r="CA48" s="219" t="str">
        <f ca="1">IF(COUNTIF(空き状況確認テーブル!CA54:CD54,"×")&lt;&gt;0,"×",IF(COUNTIF(空き状況確認テーブル!CA54:CD54,"△")&lt;&gt;0,"△",IF(COUNTIF(空き状況確認テーブル!CA54:CD54,"△")&lt;&gt;0,"△","〇")))</f>
        <v>△</v>
      </c>
      <c r="CB48" s="219"/>
      <c r="CC48" s="219"/>
      <c r="CD48" s="219"/>
      <c r="CE48" s="216" t="str">
        <f ca="1">IF(COUNTIF(空き状況確認テーブル!CE54:CG54,"×")&lt;&gt;0,"×",IF(COUNTIF(空き状況確認テーブル!CE54:CG54,"△")&lt;&gt;0,"△",IF(COUNTIF(空き状況確認テーブル!CE54:CG54,"△")&lt;&gt;0,"△","〇")))</f>
        <v>△</v>
      </c>
      <c r="CF48" s="217"/>
      <c r="CG48" s="220"/>
      <c r="CH48" s="187" t="str">
        <f ca="1">空き状況確認テーブル!CH54</f>
        <v>△</v>
      </c>
      <c r="CI48" s="122" t="str">
        <f ca="1">空き状況確認テーブル!CI54</f>
        <v>△</v>
      </c>
      <c r="CJ48" s="122" t="str">
        <f ca="1">空き状況確認テーブル!CJ54</f>
        <v>△</v>
      </c>
      <c r="CK48" s="122" t="str">
        <f ca="1">空き状況確認テーブル!CK54</f>
        <v>△</v>
      </c>
      <c r="CL48" s="122" t="str">
        <f ca="1">空き状況確認テーブル!CL54</f>
        <v>△</v>
      </c>
      <c r="CM48" s="122" t="str">
        <f ca="1">空き状況確認テーブル!CM54</f>
        <v>△</v>
      </c>
      <c r="CN48" s="216" t="str">
        <f ca="1">IF(COUNTIF(空き状況確認テーブル!CN54:CP54,"×")&lt;&gt;0,"×",IF(COUNTIF(空き状況確認テーブル!CN54:CP54,"△")&lt;&gt;0,"△",IF(COUNTIF(空き状況確認テーブル!CN54:CP54,"△")&lt;&gt;0,"△","〇")))</f>
        <v>△</v>
      </c>
      <c r="CO48" s="217"/>
      <c r="CP48" s="218"/>
      <c r="CQ48" s="219" t="str">
        <f ca="1">IF(COUNTIF(空き状況確認テーブル!CQ54:CT54,"×")&lt;&gt;0,"×",IF(COUNTIF(空き状況確認テーブル!CQ54:CT54,"△")&lt;&gt;0,"△",IF(COUNTIF(空き状況確認テーブル!CQ54:CT54,"△")&lt;&gt;0,"△","〇")))</f>
        <v>〇</v>
      </c>
      <c r="CR48" s="219"/>
      <c r="CS48" s="219"/>
      <c r="CT48" s="219"/>
      <c r="CU48" s="219" t="str">
        <f ca="1">IF(COUNTIF(空き状況確認テーブル!CU54:CX54,"×")&lt;&gt;0,"×",IF(COUNTIF(空き状況確認テーブル!CU54:CX54,"△")&lt;&gt;0,"△",IF(COUNTIF(空き状況確認テーブル!CU54:CX54,"△")&lt;&gt;0,"△","〇")))</f>
        <v>〇</v>
      </c>
      <c r="CV48" s="219"/>
      <c r="CW48" s="219"/>
      <c r="CX48" s="219"/>
      <c r="CY48" s="219" t="str">
        <f ca="1">IF(COUNTIF(空き状況確認テーブル!CY54:DB54,"×")&lt;&gt;0,"×",IF(COUNTIF(空き状況確認テーブル!CY54:DB54,"△")&lt;&gt;0,"△",IF(COUNTIF(空き状況確認テーブル!CY54:DB54,"△")&lt;&gt;0,"△","〇")))</f>
        <v>△</v>
      </c>
      <c r="CZ48" s="219"/>
      <c r="DA48" s="219"/>
      <c r="DB48" s="219"/>
      <c r="DC48" s="216" t="str">
        <f ca="1">IF(COUNTIF(空き状況確認テーブル!DC54:DE54,"×")&lt;&gt;0,"×",IF(COUNTIF(空き状況確認テーブル!DC54:DE54,"△")&lt;&gt;0,"△",IF(COUNTIF(空き状況確認テーブル!DC54:DE54,"△")&lt;&gt;0,"△","〇")))</f>
        <v>△</v>
      </c>
      <c r="DD48" s="217"/>
      <c r="DE48" s="220"/>
      <c r="DF48" s="121" t="str">
        <f ca="1">空き状況確認テーブル!DF54</f>
        <v>△</v>
      </c>
      <c r="DG48" s="122" t="str">
        <f ca="1">空き状況確認テーブル!DG54</f>
        <v>△</v>
      </c>
      <c r="DH48" s="122" t="str">
        <f ca="1">空き状況確認テーブル!DH54</f>
        <v>△</v>
      </c>
      <c r="DI48" s="122" t="str">
        <f ca="1">空き状況確認テーブル!DI54</f>
        <v>△</v>
      </c>
      <c r="DJ48" s="122" t="str">
        <f ca="1">空き状況確認テーブル!DJ54</f>
        <v>△</v>
      </c>
      <c r="DK48" s="122" t="str">
        <f ca="1">空き状況確認テーブル!DK54</f>
        <v>△</v>
      </c>
      <c r="DL48" s="216" t="str">
        <f ca="1">IF(COUNTIF(空き状況確認テーブル!DL54:DN54,"×")&lt;&gt;0,"×",IF(COUNTIF(空き状況確認テーブル!DL54:DN54,"△")&lt;&gt;0,"△",IF(COUNTIF(空き状況確認テーブル!DL54:DN54,"△")&lt;&gt;0,"△","〇")))</f>
        <v>△</v>
      </c>
      <c r="DM48" s="217"/>
      <c r="DN48" s="218"/>
      <c r="DO48" s="219" t="str">
        <f ca="1">IF(COUNTIF(空き状況確認テーブル!DO54:DR54,"×")&lt;&gt;0,"×",IF(COUNTIF(空き状況確認テーブル!DO54:DR54,"△")&lt;&gt;0,"△",IF(COUNTIF(空き状況確認テーブル!DO54:DR54,"△")&lt;&gt;0,"△","〇")))</f>
        <v>△</v>
      </c>
      <c r="DP48" s="219"/>
      <c r="DQ48" s="219"/>
      <c r="DR48" s="219"/>
      <c r="DS48" s="219" t="str">
        <f ca="1">IF(COUNTIF(空き状況確認テーブル!DS54:DV54,"×")&lt;&gt;0,"×",IF(COUNTIF(空き状況確認テーブル!DS54:DV54,"△")&lt;&gt;0,"△",IF(COUNTIF(空き状況確認テーブル!DS54:DV54,"△")&lt;&gt;0,"△","〇")))</f>
        <v>△</v>
      </c>
      <c r="DT48" s="219"/>
      <c r="DU48" s="219"/>
      <c r="DV48" s="219"/>
      <c r="DW48" s="219" t="str">
        <f ca="1">IF(COUNTIF(空き状況確認テーブル!DW54:DZ54,"×")&lt;&gt;0,"×",IF(COUNTIF(空き状況確認テーブル!DW54:DZ54,"△")&lt;&gt;0,"△",IF(COUNTIF(空き状況確認テーブル!DW54:DZ54,"△")&lt;&gt;0,"△","〇")))</f>
        <v>△</v>
      </c>
      <c r="DX48" s="219"/>
      <c r="DY48" s="219"/>
      <c r="DZ48" s="219"/>
      <c r="EA48" s="216" t="str">
        <f ca="1">IF(COUNTIF(空き状況確認テーブル!EA54:EC54,"×")&lt;&gt;0,"×",IF(COUNTIF(空き状況確認テーブル!EA54:EC54,"△")&lt;&gt;0,"△",IF(COUNTIF(空き状況確認テーブル!EA54:EC54,"△")&lt;&gt;0,"△","〇")))</f>
        <v>△</v>
      </c>
      <c r="EB48" s="217"/>
      <c r="EC48" s="220"/>
      <c r="ED48" s="121" t="str">
        <f ca="1">空き状況確認テーブル!ED54</f>
        <v>×</v>
      </c>
      <c r="EE48" s="122" t="str">
        <f ca="1">空き状況確認テーブル!EE54</f>
        <v>×</v>
      </c>
      <c r="EF48" s="122" t="str">
        <f ca="1">空き状況確認テーブル!EF54</f>
        <v>×</v>
      </c>
      <c r="EG48" s="122" t="str">
        <f ca="1">空き状況確認テーブル!EG54</f>
        <v>×</v>
      </c>
      <c r="EH48" s="122" t="str">
        <f ca="1">空き状況確認テーブル!EH54</f>
        <v>×</v>
      </c>
      <c r="EI48" s="122" t="str">
        <f ca="1">空き状況確認テーブル!EI54</f>
        <v>×</v>
      </c>
      <c r="EJ48" s="216" t="str">
        <f ca="1">IF(COUNTIF(空き状況確認テーブル!EJ54:EL54,"×")&lt;&gt;0,"×",IF(COUNTIF(空き状況確認テーブル!EJ54:EL54,"△")&lt;&gt;0,"△",IF(COUNTIF(空き状況確認テーブル!EJ54:EL54,"△")&lt;&gt;0,"△","〇")))</f>
        <v>×</v>
      </c>
      <c r="EK48" s="217"/>
      <c r="EL48" s="218"/>
      <c r="EM48" s="219" t="str">
        <f ca="1">IF(COUNTIF(空き状況確認テーブル!EM54:EP54,"×")&lt;&gt;0,"×",IF(COUNTIF(空き状況確認テーブル!EM54:EP54,"△")&lt;&gt;0,"△",IF(COUNTIF(空き状況確認テーブル!EM54:EP54,"△")&lt;&gt;0,"△","〇")))</f>
        <v>×</v>
      </c>
      <c r="EN48" s="219"/>
      <c r="EO48" s="219"/>
      <c r="EP48" s="219"/>
      <c r="EQ48" s="219" t="str">
        <f ca="1">IF(COUNTIF(空き状況確認テーブル!EQ54:ET54,"×")&lt;&gt;0,"×",IF(COUNTIF(空き状況確認テーブル!EQ54:ET54,"△")&lt;&gt;0,"△",IF(COUNTIF(空き状況確認テーブル!EQ54:ET54,"△")&lt;&gt;0,"△","〇")))</f>
        <v>×</v>
      </c>
      <c r="ER48" s="219"/>
      <c r="ES48" s="219"/>
      <c r="ET48" s="219"/>
      <c r="EU48" s="219" t="str">
        <f ca="1">IF(COUNTIF(空き状況確認テーブル!EU54:EX54,"×")&lt;&gt;0,"×",IF(COUNTIF(空き状況確認テーブル!EU54:EX54,"△")&lt;&gt;0,"△",IF(COUNTIF(空き状況確認テーブル!EU54:EX54,"△")&lt;&gt;0,"△","〇")))</f>
        <v>×</v>
      </c>
      <c r="EV48" s="219"/>
      <c r="EW48" s="219"/>
      <c r="EX48" s="219"/>
      <c r="EY48" s="216" t="str">
        <f ca="1">IF(COUNTIF(空き状況確認テーブル!EY54:FA54,"×")&lt;&gt;0,"×",IF(COUNTIF(空き状況確認テーブル!EY54:FA54,"△")&lt;&gt;0,"△",IF(COUNTIF(空き状況確認テーブル!EY54:FA54,"△")&lt;&gt;0,"△","〇")))</f>
        <v>×</v>
      </c>
      <c r="EZ48" s="217"/>
      <c r="FA48" s="220"/>
      <c r="FB48" s="121" t="str">
        <f ca="1">空き状況確認テーブル!FB54</f>
        <v>×</v>
      </c>
      <c r="FC48" s="122" t="str">
        <f ca="1">空き状況確認テーブル!FC54</f>
        <v>×</v>
      </c>
      <c r="FD48" s="122" t="str">
        <f ca="1">空き状況確認テーブル!FD54</f>
        <v>×</v>
      </c>
      <c r="FE48" s="122" t="str">
        <f ca="1">空き状況確認テーブル!FE54</f>
        <v>×</v>
      </c>
      <c r="FF48" s="122" t="str">
        <f ca="1">空き状況確認テーブル!FF54</f>
        <v>×</v>
      </c>
      <c r="FG48" s="122" t="str">
        <f ca="1">空き状況確認テーブル!FG54</f>
        <v>×</v>
      </c>
      <c r="FH48" s="216" t="str">
        <f ca="1">IF(COUNTIF(空き状況確認テーブル!FH54:FJ54,"×")&lt;&gt;0,"×",IF(COUNTIF(空き状況確認テーブル!FH54:FJ54,"△")&lt;&gt;0,"△",IF(COUNTIF(空き状況確認テーブル!FH54:FJ54,"△")&lt;&gt;0,"△","〇")))</f>
        <v>×</v>
      </c>
      <c r="FI48" s="217"/>
      <c r="FJ48" s="218"/>
      <c r="FK48" s="219" t="str">
        <f ca="1">IF(COUNTIF(空き状況確認テーブル!FK54:FN54,"×")&lt;&gt;0,"×",IF(COUNTIF(空き状況確認テーブル!FK54:FN54,"△")&lt;&gt;0,"△",IF(COUNTIF(空き状況確認テーブル!FK54:FN54,"△")&lt;&gt;0,"△","〇")))</f>
        <v>×</v>
      </c>
      <c r="FL48" s="219"/>
      <c r="FM48" s="219"/>
      <c r="FN48" s="219"/>
      <c r="FO48" s="219" t="str">
        <f ca="1">IF(COUNTIF(空き状況確認テーブル!FO54:FR54,"×")&lt;&gt;0,"×",IF(COUNTIF(空き状況確認テーブル!FO54:FR54,"△")&lt;&gt;0,"△",IF(COUNTIF(空き状況確認テーブル!FO54:FR54,"△")&lt;&gt;0,"△","〇")))</f>
        <v>×</v>
      </c>
      <c r="FP48" s="219"/>
      <c r="FQ48" s="219"/>
      <c r="FR48" s="219"/>
      <c r="FS48" s="219" t="str">
        <f ca="1">IF(COUNTIF(空き状況確認テーブル!FS54:FV54,"×")&lt;&gt;0,"×",IF(COUNTIF(空き状況確認テーブル!FS54:FV54,"△")&lt;&gt;0,"△",IF(COUNTIF(空き状況確認テーブル!FS54:FV54,"△")&lt;&gt;0,"△","〇")))</f>
        <v>×</v>
      </c>
      <c r="FT48" s="219"/>
      <c r="FU48" s="219"/>
      <c r="FV48" s="219"/>
      <c r="FW48" s="216" t="str">
        <f ca="1">IF(COUNTIF(空き状況確認テーブル!FW54:FY54,"×")&lt;&gt;0,"×",IF(COUNTIF(空き状況確認テーブル!FW54:FY54,"△")&lt;&gt;0,"△",IF(COUNTIF(空き状況確認テーブル!FW54:FY54,"△")&lt;&gt;0,"△","〇")))</f>
        <v>×</v>
      </c>
      <c r="FX48" s="217"/>
      <c r="FY48" s="220"/>
    </row>
    <row r="49" spans="1:181">
      <c r="A49" s="47"/>
      <c r="B49" s="179" t="s">
        <v>379</v>
      </c>
      <c r="C49" s="199" t="s">
        <v>456</v>
      </c>
      <c r="D49" s="11" t="s">
        <v>194</v>
      </c>
      <c r="E49" s="10" t="str">
        <f>INDEX(施設情報!$D$1:$D$1000,MATCH(D49,施設情報!$C$1:$C$1000,0))</f>
        <v>1</v>
      </c>
      <c r="F49" s="11"/>
      <c r="G49" s="8" t="str">
        <f t="shared" si="22"/>
        <v>045-46391</v>
      </c>
      <c r="H49" s="10" t="str">
        <f t="shared" si="23"/>
        <v>045-46392</v>
      </c>
      <c r="I49" s="10" t="str">
        <f t="shared" si="24"/>
        <v>045-46393</v>
      </c>
      <c r="J49" s="10" t="str">
        <f t="shared" si="25"/>
        <v>045-46394</v>
      </c>
      <c r="K49" s="10" t="str">
        <f t="shared" si="26"/>
        <v>045-46395</v>
      </c>
      <c r="L49" s="10" t="str">
        <f t="shared" si="27"/>
        <v>045-46396</v>
      </c>
      <c r="M49" s="10" t="str">
        <f t="shared" si="28"/>
        <v>045-46397</v>
      </c>
      <c r="N49" s="121" t="str">
        <f ca="1">空き状況確認テーブル!N55</f>
        <v>△</v>
      </c>
      <c r="O49" s="122" t="str">
        <f ca="1">空き状況確認テーブル!O55</f>
        <v>△</v>
      </c>
      <c r="P49" s="122" t="str">
        <f ca="1">空き状況確認テーブル!P55</f>
        <v>△</v>
      </c>
      <c r="Q49" s="122" t="str">
        <f ca="1">空き状況確認テーブル!Q55</f>
        <v>△</v>
      </c>
      <c r="R49" s="122" t="str">
        <f ca="1">空き状況確認テーブル!R55</f>
        <v>△</v>
      </c>
      <c r="S49" s="122" t="str">
        <f ca="1">空き状況確認テーブル!S55</f>
        <v>△</v>
      </c>
      <c r="T49" s="216" t="str">
        <f ca="1">IF(COUNTIF(空き状況確認テーブル!T55:V55,"×")&lt;&gt;0,"×",IF(COUNTIF(空き状況確認テーブル!T55:V55,"△")&lt;&gt;0,"△",IF(COUNTIF(空き状況確認テーブル!T55:V55,"△")&lt;&gt;0,"△","〇")))</f>
        <v>△</v>
      </c>
      <c r="U49" s="217"/>
      <c r="V49" s="218"/>
      <c r="W49" s="219" t="str">
        <f ca="1">IF(COUNTIF(空き状況確認テーブル!W55:Z55,"×")&lt;&gt;0,"×",IF(COUNTIF(空き状況確認テーブル!W55:Z55,"△")&lt;&gt;0,"△",IF(COUNTIF(空き状況確認テーブル!W55:Z55,"△")&lt;&gt;0,"△","〇")))</f>
        <v>〇</v>
      </c>
      <c r="X49" s="219"/>
      <c r="Y49" s="219"/>
      <c r="Z49" s="219"/>
      <c r="AA49" s="219" t="str">
        <f ca="1">IF(COUNTIF(空き状況確認テーブル!AA55:AD55,"×")&lt;&gt;0,"×",IF(COUNTIF(空き状況確認テーブル!AA55:AD55,"△")&lt;&gt;0,"△",IF(COUNTIF(空き状況確認テーブル!AA55:AD55,"△")&lt;&gt;0,"△","〇")))</f>
        <v>〇</v>
      </c>
      <c r="AB49" s="219"/>
      <c r="AC49" s="219"/>
      <c r="AD49" s="219"/>
      <c r="AE49" s="219" t="str">
        <f ca="1">IF(COUNTIF(空き状況確認テーブル!AE55:AH55,"×")&lt;&gt;0,"×",IF(COUNTIF(空き状況確認テーブル!AE55:AH55,"△")&lt;&gt;0,"△",IF(COUNTIF(空き状況確認テーブル!AE55:AH55,"△")&lt;&gt;0,"△","〇")))</f>
        <v>△</v>
      </c>
      <c r="AF49" s="219"/>
      <c r="AG49" s="219"/>
      <c r="AH49" s="219"/>
      <c r="AI49" s="216" t="str">
        <f ca="1">IF(COUNTIF(空き状況確認テーブル!AI55:AK55,"×")&lt;&gt;0,"×",IF(COUNTIF(空き状況確認テーブル!AI55:AK55,"△")&lt;&gt;0,"△",IF(COUNTIF(空き状況確認テーブル!AI55:AK55,"△")&lt;&gt;0,"△","〇")))</f>
        <v>△</v>
      </c>
      <c r="AJ49" s="217"/>
      <c r="AK49" s="220"/>
      <c r="AL49" s="121" t="str">
        <f ca="1">空き状況確認テーブル!AL55</f>
        <v>△</v>
      </c>
      <c r="AM49" s="122" t="str">
        <f ca="1">空き状況確認テーブル!AM55</f>
        <v>△</v>
      </c>
      <c r="AN49" s="122" t="str">
        <f ca="1">空き状況確認テーブル!AN55</f>
        <v>△</v>
      </c>
      <c r="AO49" s="122" t="str">
        <f ca="1">空き状況確認テーブル!AO55</f>
        <v>△</v>
      </c>
      <c r="AP49" s="122" t="str">
        <f ca="1">空き状況確認テーブル!AP55</f>
        <v>△</v>
      </c>
      <c r="AQ49" s="122" t="str">
        <f ca="1">空き状況確認テーブル!AQ55</f>
        <v>△</v>
      </c>
      <c r="AR49" s="216" t="str">
        <f ca="1">IF(COUNTIF(空き状況確認テーブル!AR55:AT55,"×")&lt;&gt;0,"×",IF(COUNTIF(空き状況確認テーブル!AR55:AT55,"△")&lt;&gt;0,"△",IF(COUNTIF(空き状況確認テーブル!AR55:AT55,"△")&lt;&gt;0,"△","〇")))</f>
        <v>△</v>
      </c>
      <c r="AS49" s="217"/>
      <c r="AT49" s="218"/>
      <c r="AU49" s="219" t="str">
        <f ca="1">IF(COUNTIF(空き状況確認テーブル!AU55:AX55,"×")&lt;&gt;0,"×",IF(COUNTIF(空き状況確認テーブル!AU55:AX55,"△")&lt;&gt;0,"△",IF(COUNTIF(空き状況確認テーブル!AU55:AX55,"△")&lt;&gt;0,"△","〇")))</f>
        <v>〇</v>
      </c>
      <c r="AV49" s="219"/>
      <c r="AW49" s="219"/>
      <c r="AX49" s="219"/>
      <c r="AY49" s="219" t="str">
        <f ca="1">IF(COUNTIF(空き状況確認テーブル!AY55:BB55,"×")&lt;&gt;0,"×",IF(COUNTIF(空き状況確認テーブル!AY55:BB55,"△")&lt;&gt;0,"△",IF(COUNTIF(空き状況確認テーブル!AY55:BB55,"△")&lt;&gt;0,"△","〇")))</f>
        <v>〇</v>
      </c>
      <c r="AZ49" s="219"/>
      <c r="BA49" s="219"/>
      <c r="BB49" s="219"/>
      <c r="BC49" s="219" t="str">
        <f ca="1">IF(COUNTIF(空き状況確認テーブル!BC55:BF55,"×")&lt;&gt;0,"×",IF(COUNTIF(空き状況確認テーブル!BC55:BF55,"△")&lt;&gt;0,"△",IF(COUNTIF(空き状況確認テーブル!BC55:BF55,"△")&lt;&gt;0,"△","〇")))</f>
        <v>△</v>
      </c>
      <c r="BD49" s="219"/>
      <c r="BE49" s="219"/>
      <c r="BF49" s="219"/>
      <c r="BG49" s="216" t="str">
        <f ca="1">IF(COUNTIF(空き状況確認テーブル!BG55:BI55,"×")&lt;&gt;0,"×",IF(COUNTIF(空き状況確認テーブル!BG55:BI55,"△")&lt;&gt;0,"△",IF(COUNTIF(空き状況確認テーブル!BG55:BI55,"△")&lt;&gt;0,"△","〇")))</f>
        <v>△</v>
      </c>
      <c r="BH49" s="217"/>
      <c r="BI49" s="220"/>
      <c r="BJ49" s="121" t="str">
        <f ca="1">空き状況確認テーブル!BJ55</f>
        <v>△</v>
      </c>
      <c r="BK49" s="122" t="str">
        <f ca="1">空き状況確認テーブル!BK55</f>
        <v>△</v>
      </c>
      <c r="BL49" s="122" t="str">
        <f ca="1">空き状況確認テーブル!BL55</f>
        <v>△</v>
      </c>
      <c r="BM49" s="122" t="str">
        <f ca="1">空き状況確認テーブル!BM55</f>
        <v>△</v>
      </c>
      <c r="BN49" s="122" t="str">
        <f ca="1">空き状況確認テーブル!BN55</f>
        <v>△</v>
      </c>
      <c r="BO49" s="122" t="str">
        <f ca="1">空き状況確認テーブル!BO55</f>
        <v>△</v>
      </c>
      <c r="BP49" s="216" t="str">
        <f ca="1">IF(COUNTIF(空き状況確認テーブル!BP55:BR55,"×")&lt;&gt;0,"×",IF(COUNTIF(空き状況確認テーブル!BP55:BR55,"△")&lt;&gt;0,"△",IF(COUNTIF(空き状況確認テーブル!BP55:BR55,"△")&lt;&gt;0,"△","〇")))</f>
        <v>△</v>
      </c>
      <c r="BQ49" s="217"/>
      <c r="BR49" s="218"/>
      <c r="BS49" s="219" t="str">
        <f ca="1">IF(COUNTIF(空き状況確認テーブル!BS55:BV55,"×")&lt;&gt;0,"×",IF(COUNTIF(空き状況確認テーブル!BS55:BV55,"△")&lt;&gt;0,"△",IF(COUNTIF(空き状況確認テーブル!BS55:BV55,"△")&lt;&gt;0,"△","〇")))</f>
        <v>〇</v>
      </c>
      <c r="BT49" s="219"/>
      <c r="BU49" s="219"/>
      <c r="BV49" s="219"/>
      <c r="BW49" s="219" t="str">
        <f ca="1">IF(COUNTIF(空き状況確認テーブル!BW55:BZ55,"×")&lt;&gt;0,"×",IF(COUNTIF(空き状況確認テーブル!BW55:BZ55,"△")&lt;&gt;0,"△",IF(COUNTIF(空き状況確認テーブル!BW55:BZ55,"△")&lt;&gt;0,"△","〇")))</f>
        <v>〇</v>
      </c>
      <c r="BX49" s="219"/>
      <c r="BY49" s="219"/>
      <c r="BZ49" s="219"/>
      <c r="CA49" s="219" t="str">
        <f ca="1">IF(COUNTIF(空き状況確認テーブル!CA55:CD55,"×")&lt;&gt;0,"×",IF(COUNTIF(空き状況確認テーブル!CA55:CD55,"△")&lt;&gt;0,"△",IF(COUNTIF(空き状況確認テーブル!CA55:CD55,"△")&lt;&gt;0,"△","〇")))</f>
        <v>△</v>
      </c>
      <c r="CB49" s="219"/>
      <c r="CC49" s="219"/>
      <c r="CD49" s="219"/>
      <c r="CE49" s="216" t="str">
        <f ca="1">IF(COUNTIF(空き状況確認テーブル!CE55:CG55,"×")&lt;&gt;0,"×",IF(COUNTIF(空き状況確認テーブル!CE55:CG55,"△")&lt;&gt;0,"△",IF(COUNTIF(空き状況確認テーブル!CE55:CG55,"△")&lt;&gt;0,"△","〇")))</f>
        <v>△</v>
      </c>
      <c r="CF49" s="217"/>
      <c r="CG49" s="220"/>
      <c r="CH49" s="187" t="str">
        <f ca="1">空き状況確認テーブル!CH55</f>
        <v>△</v>
      </c>
      <c r="CI49" s="122" t="str">
        <f ca="1">空き状況確認テーブル!CI55</f>
        <v>△</v>
      </c>
      <c r="CJ49" s="122" t="str">
        <f ca="1">空き状況確認テーブル!CJ55</f>
        <v>△</v>
      </c>
      <c r="CK49" s="122" t="str">
        <f ca="1">空き状況確認テーブル!CK55</f>
        <v>△</v>
      </c>
      <c r="CL49" s="122" t="str">
        <f ca="1">空き状況確認テーブル!CL55</f>
        <v>△</v>
      </c>
      <c r="CM49" s="122" t="str">
        <f ca="1">空き状況確認テーブル!CM55</f>
        <v>△</v>
      </c>
      <c r="CN49" s="216" t="str">
        <f ca="1">IF(COUNTIF(空き状況確認テーブル!CN55:CP55,"×")&lt;&gt;0,"×",IF(COUNTIF(空き状況確認テーブル!CN55:CP55,"△")&lt;&gt;0,"△",IF(COUNTIF(空き状況確認テーブル!CN55:CP55,"△")&lt;&gt;0,"△","〇")))</f>
        <v>△</v>
      </c>
      <c r="CO49" s="217"/>
      <c r="CP49" s="218"/>
      <c r="CQ49" s="219" t="str">
        <f ca="1">IF(COUNTIF(空き状況確認テーブル!CQ55:CT55,"×")&lt;&gt;0,"×",IF(COUNTIF(空き状況確認テーブル!CQ55:CT55,"△")&lt;&gt;0,"△",IF(COUNTIF(空き状況確認テーブル!CQ55:CT55,"△")&lt;&gt;0,"△","〇")))</f>
        <v>〇</v>
      </c>
      <c r="CR49" s="219"/>
      <c r="CS49" s="219"/>
      <c r="CT49" s="219"/>
      <c r="CU49" s="219" t="str">
        <f ca="1">IF(COUNTIF(空き状況確認テーブル!CU55:CX55,"×")&lt;&gt;0,"×",IF(COUNTIF(空き状況確認テーブル!CU55:CX55,"△")&lt;&gt;0,"△",IF(COUNTIF(空き状況確認テーブル!CU55:CX55,"△")&lt;&gt;0,"△","〇")))</f>
        <v>〇</v>
      </c>
      <c r="CV49" s="219"/>
      <c r="CW49" s="219"/>
      <c r="CX49" s="219"/>
      <c r="CY49" s="219" t="str">
        <f ca="1">IF(COUNTIF(空き状況確認テーブル!CY55:DB55,"×")&lt;&gt;0,"×",IF(COUNTIF(空き状況確認テーブル!CY55:DB55,"△")&lt;&gt;0,"△",IF(COUNTIF(空き状況確認テーブル!CY55:DB55,"△")&lt;&gt;0,"△","〇")))</f>
        <v>△</v>
      </c>
      <c r="CZ49" s="219"/>
      <c r="DA49" s="219"/>
      <c r="DB49" s="219"/>
      <c r="DC49" s="216" t="str">
        <f ca="1">IF(COUNTIF(空き状況確認テーブル!DC55:DE55,"×")&lt;&gt;0,"×",IF(COUNTIF(空き状況確認テーブル!DC55:DE55,"△")&lt;&gt;0,"△",IF(COUNTIF(空き状況確認テーブル!DC55:DE55,"△")&lt;&gt;0,"△","〇")))</f>
        <v>△</v>
      </c>
      <c r="DD49" s="217"/>
      <c r="DE49" s="220"/>
      <c r="DF49" s="121" t="str">
        <f ca="1">空き状況確認テーブル!DF55</f>
        <v>△</v>
      </c>
      <c r="DG49" s="122" t="str">
        <f ca="1">空き状況確認テーブル!DG55</f>
        <v>△</v>
      </c>
      <c r="DH49" s="122" t="str">
        <f ca="1">空き状況確認テーブル!DH55</f>
        <v>△</v>
      </c>
      <c r="DI49" s="122" t="str">
        <f ca="1">空き状況確認テーブル!DI55</f>
        <v>△</v>
      </c>
      <c r="DJ49" s="122" t="str">
        <f ca="1">空き状況確認テーブル!DJ55</f>
        <v>△</v>
      </c>
      <c r="DK49" s="122" t="str">
        <f ca="1">空き状況確認テーブル!DK55</f>
        <v>△</v>
      </c>
      <c r="DL49" s="216" t="str">
        <f ca="1">IF(COUNTIF(空き状況確認テーブル!DL55:DN55,"×")&lt;&gt;0,"×",IF(COUNTIF(空き状況確認テーブル!DL55:DN55,"△")&lt;&gt;0,"△",IF(COUNTIF(空き状況確認テーブル!DL55:DN55,"△")&lt;&gt;0,"△","〇")))</f>
        <v>△</v>
      </c>
      <c r="DM49" s="217"/>
      <c r="DN49" s="218"/>
      <c r="DO49" s="219" t="str">
        <f ca="1">IF(COUNTIF(空き状況確認テーブル!DO55:DR55,"×")&lt;&gt;0,"×",IF(COUNTIF(空き状況確認テーブル!DO55:DR55,"△")&lt;&gt;0,"△",IF(COUNTIF(空き状況確認テーブル!DO55:DR55,"△")&lt;&gt;0,"△","〇")))</f>
        <v>〇</v>
      </c>
      <c r="DP49" s="219"/>
      <c r="DQ49" s="219"/>
      <c r="DR49" s="219"/>
      <c r="DS49" s="219" t="str">
        <f ca="1">IF(COUNTIF(空き状況確認テーブル!DS55:DV55,"×")&lt;&gt;0,"×",IF(COUNTIF(空き状況確認テーブル!DS55:DV55,"△")&lt;&gt;0,"△",IF(COUNTIF(空き状況確認テーブル!DS55:DV55,"△")&lt;&gt;0,"△","〇")))</f>
        <v>〇</v>
      </c>
      <c r="DT49" s="219"/>
      <c r="DU49" s="219"/>
      <c r="DV49" s="219"/>
      <c r="DW49" s="219" t="str">
        <f ca="1">IF(COUNTIF(空き状況確認テーブル!DW55:DZ55,"×")&lt;&gt;0,"×",IF(COUNTIF(空き状況確認テーブル!DW55:DZ55,"△")&lt;&gt;0,"△",IF(COUNTIF(空き状況確認テーブル!DW55:DZ55,"△")&lt;&gt;0,"△","〇")))</f>
        <v>△</v>
      </c>
      <c r="DX49" s="219"/>
      <c r="DY49" s="219"/>
      <c r="DZ49" s="219"/>
      <c r="EA49" s="216" t="str">
        <f ca="1">IF(COUNTIF(空き状況確認テーブル!EA55:EC55,"×")&lt;&gt;0,"×",IF(COUNTIF(空き状況確認テーブル!EA55:EC55,"△")&lt;&gt;0,"△",IF(COUNTIF(空き状況確認テーブル!EA55:EC55,"△")&lt;&gt;0,"△","〇")))</f>
        <v>△</v>
      </c>
      <c r="EB49" s="217"/>
      <c r="EC49" s="220"/>
      <c r="ED49" s="121" t="str">
        <f ca="1">空き状況確認テーブル!ED55</f>
        <v>×</v>
      </c>
      <c r="EE49" s="122" t="str">
        <f ca="1">空き状況確認テーブル!EE55</f>
        <v>×</v>
      </c>
      <c r="EF49" s="122" t="str">
        <f ca="1">空き状況確認テーブル!EF55</f>
        <v>×</v>
      </c>
      <c r="EG49" s="122" t="str">
        <f ca="1">空き状況確認テーブル!EG55</f>
        <v>×</v>
      </c>
      <c r="EH49" s="122" t="str">
        <f ca="1">空き状況確認テーブル!EH55</f>
        <v>×</v>
      </c>
      <c r="EI49" s="122" t="str">
        <f ca="1">空き状況確認テーブル!EI55</f>
        <v>×</v>
      </c>
      <c r="EJ49" s="216" t="str">
        <f ca="1">IF(COUNTIF(空き状況確認テーブル!EJ55:EL55,"×")&lt;&gt;0,"×",IF(COUNTIF(空き状況確認テーブル!EJ55:EL55,"△")&lt;&gt;0,"△",IF(COUNTIF(空き状況確認テーブル!EJ55:EL55,"△")&lt;&gt;0,"△","〇")))</f>
        <v>×</v>
      </c>
      <c r="EK49" s="217"/>
      <c r="EL49" s="218"/>
      <c r="EM49" s="219" t="str">
        <f ca="1">IF(COUNTIF(空き状況確認テーブル!EM55:EP55,"×")&lt;&gt;0,"×",IF(COUNTIF(空き状況確認テーブル!EM55:EP55,"△")&lt;&gt;0,"△",IF(COUNTIF(空き状況確認テーブル!EM55:EP55,"△")&lt;&gt;0,"△","〇")))</f>
        <v>×</v>
      </c>
      <c r="EN49" s="219"/>
      <c r="EO49" s="219"/>
      <c r="EP49" s="219"/>
      <c r="EQ49" s="219" t="str">
        <f ca="1">IF(COUNTIF(空き状況確認テーブル!EQ55:ET55,"×")&lt;&gt;0,"×",IF(COUNTIF(空き状況確認テーブル!EQ55:ET55,"△")&lt;&gt;0,"△",IF(COUNTIF(空き状況確認テーブル!EQ55:ET55,"△")&lt;&gt;0,"△","〇")))</f>
        <v>×</v>
      </c>
      <c r="ER49" s="219"/>
      <c r="ES49" s="219"/>
      <c r="ET49" s="219"/>
      <c r="EU49" s="219" t="str">
        <f ca="1">IF(COUNTIF(空き状況確認テーブル!EU55:EX55,"×")&lt;&gt;0,"×",IF(COUNTIF(空き状況確認テーブル!EU55:EX55,"△")&lt;&gt;0,"△",IF(COUNTIF(空き状況確認テーブル!EU55:EX55,"△")&lt;&gt;0,"△","〇")))</f>
        <v>×</v>
      </c>
      <c r="EV49" s="219"/>
      <c r="EW49" s="219"/>
      <c r="EX49" s="219"/>
      <c r="EY49" s="216" t="str">
        <f ca="1">IF(COUNTIF(空き状況確認テーブル!EY55:FA55,"×")&lt;&gt;0,"×",IF(COUNTIF(空き状況確認テーブル!EY55:FA55,"△")&lt;&gt;0,"△",IF(COUNTIF(空き状況確認テーブル!EY55:FA55,"△")&lt;&gt;0,"△","〇")))</f>
        <v>×</v>
      </c>
      <c r="EZ49" s="217"/>
      <c r="FA49" s="220"/>
      <c r="FB49" s="121" t="str">
        <f ca="1">空き状況確認テーブル!FB55</f>
        <v>×</v>
      </c>
      <c r="FC49" s="122" t="str">
        <f ca="1">空き状況確認テーブル!FC55</f>
        <v>×</v>
      </c>
      <c r="FD49" s="122" t="str">
        <f ca="1">空き状況確認テーブル!FD55</f>
        <v>×</v>
      </c>
      <c r="FE49" s="122" t="str">
        <f ca="1">空き状況確認テーブル!FE55</f>
        <v>×</v>
      </c>
      <c r="FF49" s="122" t="str">
        <f ca="1">空き状況確認テーブル!FF55</f>
        <v>×</v>
      </c>
      <c r="FG49" s="122" t="str">
        <f ca="1">空き状況確認テーブル!FG55</f>
        <v>×</v>
      </c>
      <c r="FH49" s="216" t="str">
        <f ca="1">IF(COUNTIF(空き状況確認テーブル!FH55:FJ55,"×")&lt;&gt;0,"×",IF(COUNTIF(空き状況確認テーブル!FH55:FJ55,"△")&lt;&gt;0,"△",IF(COUNTIF(空き状況確認テーブル!FH55:FJ55,"△")&lt;&gt;0,"△","〇")))</f>
        <v>×</v>
      </c>
      <c r="FI49" s="217"/>
      <c r="FJ49" s="218"/>
      <c r="FK49" s="219" t="str">
        <f ca="1">IF(COUNTIF(空き状況確認テーブル!FK55:FN55,"×")&lt;&gt;0,"×",IF(COUNTIF(空き状況確認テーブル!FK55:FN55,"△")&lt;&gt;0,"△",IF(COUNTIF(空き状況確認テーブル!FK55:FN55,"△")&lt;&gt;0,"△","〇")))</f>
        <v>×</v>
      </c>
      <c r="FL49" s="219"/>
      <c r="FM49" s="219"/>
      <c r="FN49" s="219"/>
      <c r="FO49" s="219" t="str">
        <f ca="1">IF(COUNTIF(空き状況確認テーブル!FO55:FR55,"×")&lt;&gt;0,"×",IF(COUNTIF(空き状況確認テーブル!FO55:FR55,"△")&lt;&gt;0,"△",IF(COUNTIF(空き状況確認テーブル!FO55:FR55,"△")&lt;&gt;0,"△","〇")))</f>
        <v>×</v>
      </c>
      <c r="FP49" s="219"/>
      <c r="FQ49" s="219"/>
      <c r="FR49" s="219"/>
      <c r="FS49" s="219" t="str">
        <f ca="1">IF(COUNTIF(空き状況確認テーブル!FS55:FV55,"×")&lt;&gt;0,"×",IF(COUNTIF(空き状況確認テーブル!FS55:FV55,"△")&lt;&gt;0,"△",IF(COUNTIF(空き状況確認テーブル!FS55:FV55,"△")&lt;&gt;0,"△","〇")))</f>
        <v>×</v>
      </c>
      <c r="FT49" s="219"/>
      <c r="FU49" s="219"/>
      <c r="FV49" s="219"/>
      <c r="FW49" s="216" t="str">
        <f ca="1">IF(COUNTIF(空き状況確認テーブル!FW55:FY55,"×")&lt;&gt;0,"×",IF(COUNTIF(空き状況確認テーブル!FW55:FY55,"△")&lt;&gt;0,"△",IF(COUNTIF(空き状況確認テーブル!FW55:FY55,"△")&lt;&gt;0,"△","〇")))</f>
        <v>×</v>
      </c>
      <c r="FX49" s="217"/>
      <c r="FY49" s="220"/>
    </row>
    <row r="50" spans="1:181">
      <c r="A50" s="47"/>
      <c r="B50" s="172" t="s">
        <v>358</v>
      </c>
      <c r="C50" s="199" t="s">
        <v>457</v>
      </c>
      <c r="D50" s="11" t="s">
        <v>195</v>
      </c>
      <c r="E50" s="10" t="str">
        <f>INDEX(施設情報!$D$1:$D$1000,MATCH(D50,施設情報!$C$1:$C$1000,0))</f>
        <v>1</v>
      </c>
      <c r="F50" s="11"/>
      <c r="G50" s="8" t="str">
        <f t="shared" si="22"/>
        <v>046-46391</v>
      </c>
      <c r="H50" s="10" t="str">
        <f t="shared" si="23"/>
        <v>046-46392</v>
      </c>
      <c r="I50" s="10" t="str">
        <f t="shared" si="24"/>
        <v>046-46393</v>
      </c>
      <c r="J50" s="10" t="str">
        <f t="shared" si="25"/>
        <v>046-46394</v>
      </c>
      <c r="K50" s="10" t="str">
        <f t="shared" si="26"/>
        <v>046-46395</v>
      </c>
      <c r="L50" s="10" t="str">
        <f t="shared" si="27"/>
        <v>046-46396</v>
      </c>
      <c r="M50" s="10" t="str">
        <f t="shared" si="28"/>
        <v>046-46397</v>
      </c>
      <c r="N50" s="121" t="str">
        <f ca="1">空き状況確認テーブル!N56</f>
        <v>△</v>
      </c>
      <c r="O50" s="122" t="str">
        <f ca="1">空き状況確認テーブル!O56</f>
        <v>△</v>
      </c>
      <c r="P50" s="122" t="str">
        <f ca="1">空き状況確認テーブル!P56</f>
        <v>△</v>
      </c>
      <c r="Q50" s="122" t="str">
        <f ca="1">空き状況確認テーブル!Q56</f>
        <v>△</v>
      </c>
      <c r="R50" s="122" t="str">
        <f ca="1">空き状況確認テーブル!R56</f>
        <v>△</v>
      </c>
      <c r="S50" s="122" t="str">
        <f ca="1">空き状況確認テーブル!S56</f>
        <v>△</v>
      </c>
      <c r="T50" s="216" t="str">
        <f ca="1">IF(COUNTIF(空き状況確認テーブル!T56:V56,"×")&lt;&gt;0,"×",IF(COUNTIF(空き状況確認テーブル!T56:V56,"△")&lt;&gt;0,"△",IF(COUNTIF(空き状況確認テーブル!T56:V56,"△")&lt;&gt;0,"△","〇")))</f>
        <v>△</v>
      </c>
      <c r="U50" s="217"/>
      <c r="V50" s="218"/>
      <c r="W50" s="219" t="str">
        <f ca="1">IF(COUNTIF(空き状況確認テーブル!W56:Z56,"×")&lt;&gt;0,"×",IF(COUNTIF(空き状況確認テーブル!W56:Z56,"△")&lt;&gt;0,"△",IF(COUNTIF(空き状況確認テーブル!W56:Z56,"△")&lt;&gt;0,"△","〇")))</f>
        <v>〇</v>
      </c>
      <c r="X50" s="219"/>
      <c r="Y50" s="219"/>
      <c r="Z50" s="219"/>
      <c r="AA50" s="219" t="str">
        <f ca="1">IF(COUNTIF(空き状況確認テーブル!AA56:AD56,"×")&lt;&gt;0,"×",IF(COUNTIF(空き状況確認テーブル!AA56:AD56,"△")&lt;&gt;0,"△",IF(COUNTIF(空き状況確認テーブル!AA56:AD56,"△")&lt;&gt;0,"△","〇")))</f>
        <v>〇</v>
      </c>
      <c r="AB50" s="219"/>
      <c r="AC50" s="219"/>
      <c r="AD50" s="219"/>
      <c r="AE50" s="219" t="str">
        <f ca="1">IF(COUNTIF(空き状況確認テーブル!AE56:AH56,"×")&lt;&gt;0,"×",IF(COUNTIF(空き状況確認テーブル!AE56:AH56,"△")&lt;&gt;0,"△",IF(COUNTIF(空き状況確認テーブル!AE56:AH56,"△")&lt;&gt;0,"△","〇")))</f>
        <v>△</v>
      </c>
      <c r="AF50" s="219"/>
      <c r="AG50" s="219"/>
      <c r="AH50" s="219"/>
      <c r="AI50" s="216" t="str">
        <f ca="1">IF(COUNTIF(空き状況確認テーブル!AI56:AK56,"×")&lt;&gt;0,"×",IF(COUNTIF(空き状況確認テーブル!AI56:AK56,"△")&lt;&gt;0,"△",IF(COUNTIF(空き状況確認テーブル!AI56:AK56,"△")&lt;&gt;0,"△","〇")))</f>
        <v>△</v>
      </c>
      <c r="AJ50" s="217"/>
      <c r="AK50" s="220"/>
      <c r="AL50" s="121" t="str">
        <f ca="1">空き状況確認テーブル!AL56</f>
        <v>△</v>
      </c>
      <c r="AM50" s="122" t="str">
        <f ca="1">空き状況確認テーブル!AM56</f>
        <v>△</v>
      </c>
      <c r="AN50" s="122" t="str">
        <f ca="1">空き状況確認テーブル!AN56</f>
        <v>△</v>
      </c>
      <c r="AO50" s="122" t="str">
        <f ca="1">空き状況確認テーブル!AO56</f>
        <v>△</v>
      </c>
      <c r="AP50" s="122" t="str">
        <f ca="1">空き状況確認テーブル!AP56</f>
        <v>△</v>
      </c>
      <c r="AQ50" s="122" t="str">
        <f ca="1">空き状況確認テーブル!AQ56</f>
        <v>△</v>
      </c>
      <c r="AR50" s="216" t="str">
        <f ca="1">IF(COUNTIF(空き状況確認テーブル!AR56:AT56,"×")&lt;&gt;0,"×",IF(COUNTIF(空き状況確認テーブル!AR56:AT56,"△")&lt;&gt;0,"△",IF(COUNTIF(空き状況確認テーブル!AR56:AT56,"△")&lt;&gt;0,"△","〇")))</f>
        <v>△</v>
      </c>
      <c r="AS50" s="217"/>
      <c r="AT50" s="218"/>
      <c r="AU50" s="219" t="str">
        <f ca="1">IF(COUNTIF(空き状況確認テーブル!AU56:AX56,"×")&lt;&gt;0,"×",IF(COUNTIF(空き状況確認テーブル!AU56:AX56,"△")&lt;&gt;0,"△",IF(COUNTIF(空き状況確認テーブル!AU56:AX56,"△")&lt;&gt;0,"△","〇")))</f>
        <v>〇</v>
      </c>
      <c r="AV50" s="219"/>
      <c r="AW50" s="219"/>
      <c r="AX50" s="219"/>
      <c r="AY50" s="219" t="str">
        <f ca="1">IF(COUNTIF(空き状況確認テーブル!AY56:BB56,"×")&lt;&gt;0,"×",IF(COUNTIF(空き状況確認テーブル!AY56:BB56,"△")&lt;&gt;0,"△",IF(COUNTIF(空き状況確認テーブル!AY56:BB56,"△")&lt;&gt;0,"△","〇")))</f>
        <v>〇</v>
      </c>
      <c r="AZ50" s="219"/>
      <c r="BA50" s="219"/>
      <c r="BB50" s="219"/>
      <c r="BC50" s="219" t="str">
        <f ca="1">IF(COUNTIF(空き状況確認テーブル!BC56:BF56,"×")&lt;&gt;0,"×",IF(COUNTIF(空き状況確認テーブル!BC56:BF56,"△")&lt;&gt;0,"△",IF(COUNTIF(空き状況確認テーブル!BC56:BF56,"△")&lt;&gt;0,"△","〇")))</f>
        <v>△</v>
      </c>
      <c r="BD50" s="219"/>
      <c r="BE50" s="219"/>
      <c r="BF50" s="219"/>
      <c r="BG50" s="216" t="str">
        <f ca="1">IF(COUNTIF(空き状況確認テーブル!BG56:BI56,"×")&lt;&gt;0,"×",IF(COUNTIF(空き状況確認テーブル!BG56:BI56,"△")&lt;&gt;0,"△",IF(COUNTIF(空き状況確認テーブル!BG56:BI56,"△")&lt;&gt;0,"△","〇")))</f>
        <v>△</v>
      </c>
      <c r="BH50" s="217"/>
      <c r="BI50" s="220"/>
      <c r="BJ50" s="121" t="str">
        <f ca="1">空き状況確認テーブル!BJ56</f>
        <v>△</v>
      </c>
      <c r="BK50" s="122" t="str">
        <f ca="1">空き状況確認テーブル!BK56</f>
        <v>△</v>
      </c>
      <c r="BL50" s="122" t="str">
        <f ca="1">空き状況確認テーブル!BL56</f>
        <v>△</v>
      </c>
      <c r="BM50" s="122" t="str">
        <f ca="1">空き状況確認テーブル!BM56</f>
        <v>△</v>
      </c>
      <c r="BN50" s="122" t="str">
        <f ca="1">空き状況確認テーブル!BN56</f>
        <v>△</v>
      </c>
      <c r="BO50" s="122" t="str">
        <f ca="1">空き状況確認テーブル!BO56</f>
        <v>△</v>
      </c>
      <c r="BP50" s="216" t="str">
        <f ca="1">IF(COUNTIF(空き状況確認テーブル!BP56:BR56,"×")&lt;&gt;0,"×",IF(COUNTIF(空き状況確認テーブル!BP56:BR56,"△")&lt;&gt;0,"△",IF(COUNTIF(空き状況確認テーブル!BP56:BR56,"△")&lt;&gt;0,"△","〇")))</f>
        <v>△</v>
      </c>
      <c r="BQ50" s="217"/>
      <c r="BR50" s="218"/>
      <c r="BS50" s="219" t="str">
        <f ca="1">IF(COUNTIF(空き状況確認テーブル!BS56:BV56,"×")&lt;&gt;0,"×",IF(COUNTIF(空き状況確認テーブル!BS56:BV56,"△")&lt;&gt;0,"△",IF(COUNTIF(空き状況確認テーブル!BS56:BV56,"△")&lt;&gt;0,"△","〇")))</f>
        <v>〇</v>
      </c>
      <c r="BT50" s="219"/>
      <c r="BU50" s="219"/>
      <c r="BV50" s="219"/>
      <c r="BW50" s="219" t="str">
        <f ca="1">IF(COUNTIF(空き状況確認テーブル!BW56:BZ56,"×")&lt;&gt;0,"×",IF(COUNTIF(空き状況確認テーブル!BW56:BZ56,"△")&lt;&gt;0,"△",IF(COUNTIF(空き状況確認テーブル!BW56:BZ56,"△")&lt;&gt;0,"△","〇")))</f>
        <v>〇</v>
      </c>
      <c r="BX50" s="219"/>
      <c r="BY50" s="219"/>
      <c r="BZ50" s="219"/>
      <c r="CA50" s="219" t="str">
        <f ca="1">IF(COUNTIF(空き状況確認テーブル!CA56:CD56,"×")&lt;&gt;0,"×",IF(COUNTIF(空き状況確認テーブル!CA56:CD56,"△")&lt;&gt;0,"△",IF(COUNTIF(空き状況確認テーブル!CA56:CD56,"△")&lt;&gt;0,"△","〇")))</f>
        <v>△</v>
      </c>
      <c r="CB50" s="219"/>
      <c r="CC50" s="219"/>
      <c r="CD50" s="219"/>
      <c r="CE50" s="216" t="str">
        <f ca="1">IF(COUNTIF(空き状況確認テーブル!CE56:CG56,"×")&lt;&gt;0,"×",IF(COUNTIF(空き状況確認テーブル!CE56:CG56,"△")&lt;&gt;0,"△",IF(COUNTIF(空き状況確認テーブル!CE56:CG56,"△")&lt;&gt;0,"△","〇")))</f>
        <v>△</v>
      </c>
      <c r="CF50" s="217"/>
      <c r="CG50" s="220"/>
      <c r="CH50" s="187" t="str">
        <f ca="1">空き状況確認テーブル!CH56</f>
        <v>△</v>
      </c>
      <c r="CI50" s="122" t="str">
        <f ca="1">空き状況確認テーブル!CI56</f>
        <v>△</v>
      </c>
      <c r="CJ50" s="122" t="str">
        <f ca="1">空き状況確認テーブル!CJ56</f>
        <v>△</v>
      </c>
      <c r="CK50" s="122" t="str">
        <f ca="1">空き状況確認テーブル!CK56</f>
        <v>△</v>
      </c>
      <c r="CL50" s="122" t="str">
        <f ca="1">空き状況確認テーブル!CL56</f>
        <v>△</v>
      </c>
      <c r="CM50" s="122" t="str">
        <f ca="1">空き状況確認テーブル!CM56</f>
        <v>△</v>
      </c>
      <c r="CN50" s="216" t="str">
        <f ca="1">IF(COUNTIF(空き状況確認テーブル!CN56:CP56,"×")&lt;&gt;0,"×",IF(COUNTIF(空き状況確認テーブル!CN56:CP56,"△")&lt;&gt;0,"△",IF(COUNTIF(空き状況確認テーブル!CN56:CP56,"△")&lt;&gt;0,"△","〇")))</f>
        <v>△</v>
      </c>
      <c r="CO50" s="217"/>
      <c r="CP50" s="218"/>
      <c r="CQ50" s="219" t="str">
        <f ca="1">IF(COUNTIF(空き状況確認テーブル!CQ56:CT56,"×")&lt;&gt;0,"×",IF(COUNTIF(空き状況確認テーブル!CQ56:CT56,"△")&lt;&gt;0,"△",IF(COUNTIF(空き状況確認テーブル!CQ56:CT56,"△")&lt;&gt;0,"△","〇")))</f>
        <v>〇</v>
      </c>
      <c r="CR50" s="219"/>
      <c r="CS50" s="219"/>
      <c r="CT50" s="219"/>
      <c r="CU50" s="219" t="str">
        <f ca="1">IF(COUNTIF(空き状況確認テーブル!CU56:CX56,"×")&lt;&gt;0,"×",IF(COUNTIF(空き状況確認テーブル!CU56:CX56,"△")&lt;&gt;0,"△",IF(COUNTIF(空き状況確認テーブル!CU56:CX56,"△")&lt;&gt;0,"△","〇")))</f>
        <v>〇</v>
      </c>
      <c r="CV50" s="219"/>
      <c r="CW50" s="219"/>
      <c r="CX50" s="219"/>
      <c r="CY50" s="219" t="str">
        <f ca="1">IF(COUNTIF(空き状況確認テーブル!CY56:DB56,"×")&lt;&gt;0,"×",IF(COUNTIF(空き状況確認テーブル!CY56:DB56,"△")&lt;&gt;0,"△",IF(COUNTIF(空き状況確認テーブル!CY56:DB56,"△")&lt;&gt;0,"△","〇")))</f>
        <v>△</v>
      </c>
      <c r="CZ50" s="219"/>
      <c r="DA50" s="219"/>
      <c r="DB50" s="219"/>
      <c r="DC50" s="216" t="str">
        <f ca="1">IF(COUNTIF(空き状況確認テーブル!DC56:DE56,"×")&lt;&gt;0,"×",IF(COUNTIF(空き状況確認テーブル!DC56:DE56,"△")&lt;&gt;0,"△",IF(COUNTIF(空き状況確認テーブル!DC56:DE56,"△")&lt;&gt;0,"△","〇")))</f>
        <v>△</v>
      </c>
      <c r="DD50" s="217"/>
      <c r="DE50" s="220"/>
      <c r="DF50" s="121" t="str">
        <f ca="1">空き状況確認テーブル!DF56</f>
        <v>△</v>
      </c>
      <c r="DG50" s="122" t="str">
        <f ca="1">空き状況確認テーブル!DG56</f>
        <v>△</v>
      </c>
      <c r="DH50" s="122" t="str">
        <f ca="1">空き状況確認テーブル!DH56</f>
        <v>△</v>
      </c>
      <c r="DI50" s="122" t="str">
        <f ca="1">空き状況確認テーブル!DI56</f>
        <v>△</v>
      </c>
      <c r="DJ50" s="122" t="str">
        <f ca="1">空き状況確認テーブル!DJ56</f>
        <v>△</v>
      </c>
      <c r="DK50" s="122" t="str">
        <f ca="1">空き状況確認テーブル!DK56</f>
        <v>△</v>
      </c>
      <c r="DL50" s="216" t="str">
        <f ca="1">IF(COUNTIF(空き状況確認テーブル!DL56:DN56,"×")&lt;&gt;0,"×",IF(COUNTIF(空き状況確認テーブル!DL56:DN56,"△")&lt;&gt;0,"△",IF(COUNTIF(空き状況確認テーブル!DL56:DN56,"△")&lt;&gt;0,"△","〇")))</f>
        <v>△</v>
      </c>
      <c r="DM50" s="217"/>
      <c r="DN50" s="218"/>
      <c r="DO50" s="219" t="str">
        <f ca="1">IF(COUNTIF(空き状況確認テーブル!DO56:DR56,"×")&lt;&gt;0,"×",IF(COUNTIF(空き状況確認テーブル!DO56:DR56,"△")&lt;&gt;0,"△",IF(COUNTIF(空き状況確認テーブル!DO56:DR56,"△")&lt;&gt;0,"△","〇")))</f>
        <v>〇</v>
      </c>
      <c r="DP50" s="219"/>
      <c r="DQ50" s="219"/>
      <c r="DR50" s="219"/>
      <c r="DS50" s="219" t="str">
        <f ca="1">IF(COUNTIF(空き状況確認テーブル!DS56:DV56,"×")&lt;&gt;0,"×",IF(COUNTIF(空き状況確認テーブル!DS56:DV56,"△")&lt;&gt;0,"△",IF(COUNTIF(空き状況確認テーブル!DS56:DV56,"△")&lt;&gt;0,"△","〇")))</f>
        <v>〇</v>
      </c>
      <c r="DT50" s="219"/>
      <c r="DU50" s="219"/>
      <c r="DV50" s="219"/>
      <c r="DW50" s="219" t="str">
        <f ca="1">IF(COUNTIF(空き状況確認テーブル!DW56:DZ56,"×")&lt;&gt;0,"×",IF(COUNTIF(空き状況確認テーブル!DW56:DZ56,"△")&lt;&gt;0,"△",IF(COUNTIF(空き状況確認テーブル!DW56:DZ56,"△")&lt;&gt;0,"△","〇")))</f>
        <v>△</v>
      </c>
      <c r="DX50" s="219"/>
      <c r="DY50" s="219"/>
      <c r="DZ50" s="219"/>
      <c r="EA50" s="216" t="str">
        <f ca="1">IF(COUNTIF(空き状況確認テーブル!EA56:EC56,"×")&lt;&gt;0,"×",IF(COUNTIF(空き状況確認テーブル!EA56:EC56,"△")&lt;&gt;0,"△",IF(COUNTIF(空き状況確認テーブル!EA56:EC56,"△")&lt;&gt;0,"△","〇")))</f>
        <v>△</v>
      </c>
      <c r="EB50" s="217"/>
      <c r="EC50" s="220"/>
      <c r="ED50" s="121" t="str">
        <f ca="1">空き状況確認テーブル!ED56</f>
        <v>×</v>
      </c>
      <c r="EE50" s="122" t="str">
        <f ca="1">空き状況確認テーブル!EE56</f>
        <v>×</v>
      </c>
      <c r="EF50" s="122" t="str">
        <f ca="1">空き状況確認テーブル!EF56</f>
        <v>×</v>
      </c>
      <c r="EG50" s="122" t="str">
        <f ca="1">空き状況確認テーブル!EG56</f>
        <v>×</v>
      </c>
      <c r="EH50" s="122" t="str">
        <f ca="1">空き状況確認テーブル!EH56</f>
        <v>×</v>
      </c>
      <c r="EI50" s="122" t="str">
        <f ca="1">空き状況確認テーブル!EI56</f>
        <v>×</v>
      </c>
      <c r="EJ50" s="216" t="str">
        <f ca="1">IF(COUNTIF(空き状況確認テーブル!EJ56:EL56,"×")&lt;&gt;0,"×",IF(COUNTIF(空き状況確認テーブル!EJ56:EL56,"△")&lt;&gt;0,"△",IF(COUNTIF(空き状況確認テーブル!EJ56:EL56,"△")&lt;&gt;0,"△","〇")))</f>
        <v>×</v>
      </c>
      <c r="EK50" s="217"/>
      <c r="EL50" s="218"/>
      <c r="EM50" s="219" t="str">
        <f ca="1">IF(COUNTIF(空き状況確認テーブル!EM56:EP56,"×")&lt;&gt;0,"×",IF(COUNTIF(空き状況確認テーブル!EM56:EP56,"△")&lt;&gt;0,"△",IF(COUNTIF(空き状況確認テーブル!EM56:EP56,"△")&lt;&gt;0,"△","〇")))</f>
        <v>×</v>
      </c>
      <c r="EN50" s="219"/>
      <c r="EO50" s="219"/>
      <c r="EP50" s="219"/>
      <c r="EQ50" s="219" t="str">
        <f ca="1">IF(COUNTIF(空き状況確認テーブル!EQ56:ET56,"×")&lt;&gt;0,"×",IF(COUNTIF(空き状況確認テーブル!EQ56:ET56,"△")&lt;&gt;0,"△",IF(COUNTIF(空き状況確認テーブル!EQ56:ET56,"△")&lt;&gt;0,"△","〇")))</f>
        <v>×</v>
      </c>
      <c r="ER50" s="219"/>
      <c r="ES50" s="219"/>
      <c r="ET50" s="219"/>
      <c r="EU50" s="219" t="str">
        <f ca="1">IF(COUNTIF(空き状況確認テーブル!EU56:EX56,"×")&lt;&gt;0,"×",IF(COUNTIF(空き状況確認テーブル!EU56:EX56,"△")&lt;&gt;0,"△",IF(COUNTIF(空き状況確認テーブル!EU56:EX56,"△")&lt;&gt;0,"△","〇")))</f>
        <v>×</v>
      </c>
      <c r="EV50" s="219"/>
      <c r="EW50" s="219"/>
      <c r="EX50" s="219"/>
      <c r="EY50" s="216" t="str">
        <f ca="1">IF(COUNTIF(空き状況確認テーブル!EY56:FA56,"×")&lt;&gt;0,"×",IF(COUNTIF(空き状況確認テーブル!EY56:FA56,"△")&lt;&gt;0,"△",IF(COUNTIF(空き状況確認テーブル!EY56:FA56,"△")&lt;&gt;0,"△","〇")))</f>
        <v>×</v>
      </c>
      <c r="EZ50" s="217"/>
      <c r="FA50" s="220"/>
      <c r="FB50" s="121" t="str">
        <f ca="1">空き状況確認テーブル!FB56</f>
        <v>×</v>
      </c>
      <c r="FC50" s="122" t="str">
        <f ca="1">空き状況確認テーブル!FC56</f>
        <v>×</v>
      </c>
      <c r="FD50" s="122" t="str">
        <f ca="1">空き状況確認テーブル!FD56</f>
        <v>×</v>
      </c>
      <c r="FE50" s="122" t="str">
        <f ca="1">空き状況確認テーブル!FE56</f>
        <v>×</v>
      </c>
      <c r="FF50" s="122" t="str">
        <f ca="1">空き状況確認テーブル!FF56</f>
        <v>×</v>
      </c>
      <c r="FG50" s="122" t="str">
        <f ca="1">空き状況確認テーブル!FG56</f>
        <v>×</v>
      </c>
      <c r="FH50" s="216" t="str">
        <f ca="1">IF(COUNTIF(空き状況確認テーブル!FH56:FJ56,"×")&lt;&gt;0,"×",IF(COUNTIF(空き状況確認テーブル!FH56:FJ56,"△")&lt;&gt;0,"△",IF(COUNTIF(空き状況確認テーブル!FH56:FJ56,"△")&lt;&gt;0,"△","〇")))</f>
        <v>×</v>
      </c>
      <c r="FI50" s="217"/>
      <c r="FJ50" s="218"/>
      <c r="FK50" s="219" t="str">
        <f ca="1">IF(COUNTIF(空き状況確認テーブル!FK56:FN56,"×")&lt;&gt;0,"×",IF(COUNTIF(空き状況確認テーブル!FK56:FN56,"△")&lt;&gt;0,"△",IF(COUNTIF(空き状況確認テーブル!FK56:FN56,"△")&lt;&gt;0,"△","〇")))</f>
        <v>×</v>
      </c>
      <c r="FL50" s="219"/>
      <c r="FM50" s="219"/>
      <c r="FN50" s="219"/>
      <c r="FO50" s="219" t="str">
        <f ca="1">IF(COUNTIF(空き状況確認テーブル!FO56:FR56,"×")&lt;&gt;0,"×",IF(COUNTIF(空き状況確認テーブル!FO56:FR56,"△")&lt;&gt;0,"△",IF(COUNTIF(空き状況確認テーブル!FO56:FR56,"△")&lt;&gt;0,"△","〇")))</f>
        <v>×</v>
      </c>
      <c r="FP50" s="219"/>
      <c r="FQ50" s="219"/>
      <c r="FR50" s="219"/>
      <c r="FS50" s="219" t="str">
        <f ca="1">IF(COUNTIF(空き状況確認テーブル!FS56:FV56,"×")&lt;&gt;0,"×",IF(COUNTIF(空き状況確認テーブル!FS56:FV56,"△")&lt;&gt;0,"△",IF(COUNTIF(空き状況確認テーブル!FS56:FV56,"△")&lt;&gt;0,"△","〇")))</f>
        <v>×</v>
      </c>
      <c r="FT50" s="219"/>
      <c r="FU50" s="219"/>
      <c r="FV50" s="219"/>
      <c r="FW50" s="216" t="str">
        <f ca="1">IF(COUNTIF(空き状況確認テーブル!FW56:FY56,"×")&lt;&gt;0,"×",IF(COUNTIF(空き状況確認テーブル!FW56:FY56,"△")&lt;&gt;0,"△",IF(COUNTIF(空き状況確認テーブル!FW56:FY56,"△")&lt;&gt;0,"△","〇")))</f>
        <v>×</v>
      </c>
      <c r="FX50" s="217"/>
      <c r="FY50" s="220"/>
    </row>
    <row r="51" spans="1:181">
      <c r="A51" s="47"/>
      <c r="B51" s="160" t="s">
        <v>358</v>
      </c>
      <c r="C51" s="199" t="s">
        <v>458</v>
      </c>
      <c r="D51" s="11" t="s">
        <v>196</v>
      </c>
      <c r="E51" s="10" t="str">
        <f>INDEX(施設情報!$D$1:$D$1000,MATCH(D51,施設情報!$C$1:$C$1000,0))</f>
        <v>1</v>
      </c>
      <c r="F51" s="11"/>
      <c r="G51" s="8" t="str">
        <f t="shared" si="22"/>
        <v>047-46391</v>
      </c>
      <c r="H51" s="10" t="str">
        <f t="shared" si="23"/>
        <v>047-46392</v>
      </c>
      <c r="I51" s="10" t="str">
        <f t="shared" si="24"/>
        <v>047-46393</v>
      </c>
      <c r="J51" s="10" t="str">
        <f t="shared" si="25"/>
        <v>047-46394</v>
      </c>
      <c r="K51" s="10" t="str">
        <f t="shared" si="26"/>
        <v>047-46395</v>
      </c>
      <c r="L51" s="10" t="str">
        <f t="shared" si="27"/>
        <v>047-46396</v>
      </c>
      <c r="M51" s="10" t="str">
        <f t="shared" si="28"/>
        <v>047-46397</v>
      </c>
      <c r="N51" s="121" t="str">
        <f ca="1">空き状況確認テーブル!N57</f>
        <v>△</v>
      </c>
      <c r="O51" s="122" t="str">
        <f ca="1">空き状況確認テーブル!O57</f>
        <v>△</v>
      </c>
      <c r="P51" s="122" t="str">
        <f ca="1">空き状況確認テーブル!P57</f>
        <v>△</v>
      </c>
      <c r="Q51" s="122" t="str">
        <f ca="1">空き状況確認テーブル!Q57</f>
        <v>△</v>
      </c>
      <c r="R51" s="122" t="str">
        <f ca="1">空き状況確認テーブル!R57</f>
        <v>△</v>
      </c>
      <c r="S51" s="122" t="str">
        <f ca="1">空き状況確認テーブル!S57</f>
        <v>△</v>
      </c>
      <c r="T51" s="216" t="str">
        <f ca="1">IF(COUNTIF(空き状況確認テーブル!T57:V57,"×")&lt;&gt;0,"×",IF(COUNTIF(空き状況確認テーブル!T57:V57,"△")&lt;&gt;0,"△",IF(COUNTIF(空き状況確認テーブル!T57:V57,"△")&lt;&gt;0,"△","〇")))</f>
        <v>△</v>
      </c>
      <c r="U51" s="217"/>
      <c r="V51" s="218"/>
      <c r="W51" s="219" t="str">
        <f ca="1">IF(COUNTIF(空き状況確認テーブル!W57:Z57,"×")&lt;&gt;0,"×",IF(COUNTIF(空き状況確認テーブル!W57:Z57,"△")&lt;&gt;0,"△",IF(COUNTIF(空き状況確認テーブル!W57:Z57,"△")&lt;&gt;0,"△","〇")))</f>
        <v>〇</v>
      </c>
      <c r="X51" s="219"/>
      <c r="Y51" s="219"/>
      <c r="Z51" s="219"/>
      <c r="AA51" s="219" t="str">
        <f ca="1">IF(COUNTIF(空き状況確認テーブル!AA57:AD57,"×")&lt;&gt;0,"×",IF(COUNTIF(空き状況確認テーブル!AA57:AD57,"△")&lt;&gt;0,"△",IF(COUNTIF(空き状況確認テーブル!AA57:AD57,"△")&lt;&gt;0,"△","〇")))</f>
        <v>〇</v>
      </c>
      <c r="AB51" s="219"/>
      <c r="AC51" s="219"/>
      <c r="AD51" s="219"/>
      <c r="AE51" s="219" t="str">
        <f ca="1">IF(COUNTIF(空き状況確認テーブル!AE57:AH57,"×")&lt;&gt;0,"×",IF(COUNTIF(空き状況確認テーブル!AE57:AH57,"△")&lt;&gt;0,"△",IF(COUNTIF(空き状況確認テーブル!AE57:AH57,"△")&lt;&gt;0,"△","〇")))</f>
        <v>△</v>
      </c>
      <c r="AF51" s="219"/>
      <c r="AG51" s="219"/>
      <c r="AH51" s="219"/>
      <c r="AI51" s="216" t="str">
        <f ca="1">IF(COUNTIF(空き状況確認テーブル!AI57:AK57,"×")&lt;&gt;0,"×",IF(COUNTIF(空き状況確認テーブル!AI57:AK57,"△")&lt;&gt;0,"△",IF(COUNTIF(空き状況確認テーブル!AI57:AK57,"△")&lt;&gt;0,"△","〇")))</f>
        <v>△</v>
      </c>
      <c r="AJ51" s="217"/>
      <c r="AK51" s="220"/>
      <c r="AL51" s="121" t="str">
        <f ca="1">空き状況確認テーブル!AL57</f>
        <v>△</v>
      </c>
      <c r="AM51" s="122" t="str">
        <f ca="1">空き状況確認テーブル!AM57</f>
        <v>△</v>
      </c>
      <c r="AN51" s="122" t="str">
        <f ca="1">空き状況確認テーブル!AN57</f>
        <v>△</v>
      </c>
      <c r="AO51" s="122" t="str">
        <f ca="1">空き状況確認テーブル!AO57</f>
        <v>△</v>
      </c>
      <c r="AP51" s="122" t="str">
        <f ca="1">空き状況確認テーブル!AP57</f>
        <v>△</v>
      </c>
      <c r="AQ51" s="122" t="str">
        <f ca="1">空き状況確認テーブル!AQ57</f>
        <v>△</v>
      </c>
      <c r="AR51" s="216" t="str">
        <f ca="1">IF(COUNTIF(空き状況確認テーブル!AR57:AT57,"×")&lt;&gt;0,"×",IF(COUNTIF(空き状況確認テーブル!AR57:AT57,"△")&lt;&gt;0,"△",IF(COUNTIF(空き状況確認テーブル!AR57:AT57,"△")&lt;&gt;0,"△","〇")))</f>
        <v>△</v>
      </c>
      <c r="AS51" s="217"/>
      <c r="AT51" s="218"/>
      <c r="AU51" s="219" t="str">
        <f ca="1">IF(COUNTIF(空き状況確認テーブル!AU57:AX57,"×")&lt;&gt;0,"×",IF(COUNTIF(空き状況確認テーブル!AU57:AX57,"△")&lt;&gt;0,"△",IF(COUNTIF(空き状況確認テーブル!AU57:AX57,"△")&lt;&gt;0,"△","〇")))</f>
        <v>〇</v>
      </c>
      <c r="AV51" s="219"/>
      <c r="AW51" s="219"/>
      <c r="AX51" s="219"/>
      <c r="AY51" s="219" t="str">
        <f ca="1">IF(COUNTIF(空き状況確認テーブル!AY57:BB57,"×")&lt;&gt;0,"×",IF(COUNTIF(空き状況確認テーブル!AY57:BB57,"△")&lt;&gt;0,"△",IF(COUNTIF(空き状況確認テーブル!AY57:BB57,"△")&lt;&gt;0,"△","〇")))</f>
        <v>〇</v>
      </c>
      <c r="AZ51" s="219"/>
      <c r="BA51" s="219"/>
      <c r="BB51" s="219"/>
      <c r="BC51" s="219" t="str">
        <f ca="1">IF(COUNTIF(空き状況確認テーブル!BC57:BF57,"×")&lt;&gt;0,"×",IF(COUNTIF(空き状況確認テーブル!BC57:BF57,"△")&lt;&gt;0,"△",IF(COUNTIF(空き状況確認テーブル!BC57:BF57,"△")&lt;&gt;0,"△","〇")))</f>
        <v>△</v>
      </c>
      <c r="BD51" s="219"/>
      <c r="BE51" s="219"/>
      <c r="BF51" s="219"/>
      <c r="BG51" s="216" t="str">
        <f ca="1">IF(COUNTIF(空き状況確認テーブル!BG57:BI57,"×")&lt;&gt;0,"×",IF(COUNTIF(空き状況確認テーブル!BG57:BI57,"△")&lt;&gt;0,"△",IF(COUNTIF(空き状況確認テーブル!BG57:BI57,"△")&lt;&gt;0,"△","〇")))</f>
        <v>△</v>
      </c>
      <c r="BH51" s="217"/>
      <c r="BI51" s="220"/>
      <c r="BJ51" s="121" t="str">
        <f ca="1">空き状況確認テーブル!BJ57</f>
        <v>△</v>
      </c>
      <c r="BK51" s="122" t="str">
        <f ca="1">空き状況確認テーブル!BK57</f>
        <v>△</v>
      </c>
      <c r="BL51" s="122" t="str">
        <f ca="1">空き状況確認テーブル!BL57</f>
        <v>△</v>
      </c>
      <c r="BM51" s="122" t="str">
        <f ca="1">空き状況確認テーブル!BM57</f>
        <v>△</v>
      </c>
      <c r="BN51" s="122" t="str">
        <f ca="1">空き状況確認テーブル!BN57</f>
        <v>△</v>
      </c>
      <c r="BO51" s="122" t="str">
        <f ca="1">空き状況確認テーブル!BO57</f>
        <v>△</v>
      </c>
      <c r="BP51" s="216" t="str">
        <f ca="1">IF(COUNTIF(空き状況確認テーブル!BP57:BR57,"×")&lt;&gt;0,"×",IF(COUNTIF(空き状況確認テーブル!BP57:BR57,"△")&lt;&gt;0,"△",IF(COUNTIF(空き状況確認テーブル!BP57:BR57,"△")&lt;&gt;0,"△","〇")))</f>
        <v>△</v>
      </c>
      <c r="BQ51" s="217"/>
      <c r="BR51" s="218"/>
      <c r="BS51" s="219" t="str">
        <f ca="1">IF(COUNTIF(空き状況確認テーブル!BS57:BV57,"×")&lt;&gt;0,"×",IF(COUNTIF(空き状況確認テーブル!BS57:BV57,"△")&lt;&gt;0,"△",IF(COUNTIF(空き状況確認テーブル!BS57:BV57,"△")&lt;&gt;0,"△","〇")))</f>
        <v>〇</v>
      </c>
      <c r="BT51" s="219"/>
      <c r="BU51" s="219"/>
      <c r="BV51" s="219"/>
      <c r="BW51" s="219" t="str">
        <f ca="1">IF(COUNTIF(空き状況確認テーブル!BW57:BZ57,"×")&lt;&gt;0,"×",IF(COUNTIF(空き状況確認テーブル!BW57:BZ57,"△")&lt;&gt;0,"△",IF(COUNTIF(空き状況確認テーブル!BW57:BZ57,"△")&lt;&gt;0,"△","〇")))</f>
        <v>〇</v>
      </c>
      <c r="BX51" s="219"/>
      <c r="BY51" s="219"/>
      <c r="BZ51" s="219"/>
      <c r="CA51" s="219" t="str">
        <f ca="1">IF(COUNTIF(空き状況確認テーブル!CA57:CD57,"×")&lt;&gt;0,"×",IF(COUNTIF(空き状況確認テーブル!CA57:CD57,"△")&lt;&gt;0,"△",IF(COUNTIF(空き状況確認テーブル!CA57:CD57,"△")&lt;&gt;0,"△","〇")))</f>
        <v>△</v>
      </c>
      <c r="CB51" s="219"/>
      <c r="CC51" s="219"/>
      <c r="CD51" s="219"/>
      <c r="CE51" s="216" t="str">
        <f ca="1">IF(COUNTIF(空き状況確認テーブル!CE57:CG57,"×")&lt;&gt;0,"×",IF(COUNTIF(空き状況確認テーブル!CE57:CG57,"△")&lt;&gt;0,"△",IF(COUNTIF(空き状況確認テーブル!CE57:CG57,"△")&lt;&gt;0,"△","〇")))</f>
        <v>△</v>
      </c>
      <c r="CF51" s="217"/>
      <c r="CG51" s="220"/>
      <c r="CH51" s="187" t="str">
        <f ca="1">空き状況確認テーブル!CH57</f>
        <v>△</v>
      </c>
      <c r="CI51" s="122" t="str">
        <f ca="1">空き状況確認テーブル!CI57</f>
        <v>△</v>
      </c>
      <c r="CJ51" s="122" t="str">
        <f ca="1">空き状況確認テーブル!CJ57</f>
        <v>△</v>
      </c>
      <c r="CK51" s="122" t="str">
        <f ca="1">空き状況確認テーブル!CK57</f>
        <v>△</v>
      </c>
      <c r="CL51" s="122" t="str">
        <f ca="1">空き状況確認テーブル!CL57</f>
        <v>△</v>
      </c>
      <c r="CM51" s="122" t="str">
        <f ca="1">空き状況確認テーブル!CM57</f>
        <v>△</v>
      </c>
      <c r="CN51" s="216" t="str">
        <f ca="1">IF(COUNTIF(空き状況確認テーブル!CN57:CP57,"×")&lt;&gt;0,"×",IF(COUNTIF(空き状況確認テーブル!CN57:CP57,"△")&lt;&gt;0,"△",IF(COUNTIF(空き状況確認テーブル!CN57:CP57,"△")&lt;&gt;0,"△","〇")))</f>
        <v>△</v>
      </c>
      <c r="CO51" s="217"/>
      <c r="CP51" s="218"/>
      <c r="CQ51" s="219" t="str">
        <f ca="1">IF(COUNTIF(空き状況確認テーブル!CQ57:CT57,"×")&lt;&gt;0,"×",IF(COUNTIF(空き状況確認テーブル!CQ57:CT57,"△")&lt;&gt;0,"△",IF(COUNTIF(空き状況確認テーブル!CQ57:CT57,"△")&lt;&gt;0,"△","〇")))</f>
        <v>〇</v>
      </c>
      <c r="CR51" s="219"/>
      <c r="CS51" s="219"/>
      <c r="CT51" s="219"/>
      <c r="CU51" s="219" t="str">
        <f ca="1">IF(COUNTIF(空き状況確認テーブル!CU57:CX57,"×")&lt;&gt;0,"×",IF(COUNTIF(空き状況確認テーブル!CU57:CX57,"△")&lt;&gt;0,"△",IF(COUNTIF(空き状況確認テーブル!CU57:CX57,"△")&lt;&gt;0,"△","〇")))</f>
        <v>〇</v>
      </c>
      <c r="CV51" s="219"/>
      <c r="CW51" s="219"/>
      <c r="CX51" s="219"/>
      <c r="CY51" s="219" t="str">
        <f ca="1">IF(COUNTIF(空き状況確認テーブル!CY57:DB57,"×")&lt;&gt;0,"×",IF(COUNTIF(空き状況確認テーブル!CY57:DB57,"△")&lt;&gt;0,"△",IF(COUNTIF(空き状況確認テーブル!CY57:DB57,"△")&lt;&gt;0,"△","〇")))</f>
        <v>△</v>
      </c>
      <c r="CZ51" s="219"/>
      <c r="DA51" s="219"/>
      <c r="DB51" s="219"/>
      <c r="DC51" s="216" t="str">
        <f ca="1">IF(COUNTIF(空き状況確認テーブル!DC57:DE57,"×")&lt;&gt;0,"×",IF(COUNTIF(空き状況確認テーブル!DC57:DE57,"△")&lt;&gt;0,"△",IF(COUNTIF(空き状況確認テーブル!DC57:DE57,"△")&lt;&gt;0,"△","〇")))</f>
        <v>△</v>
      </c>
      <c r="DD51" s="217"/>
      <c r="DE51" s="220"/>
      <c r="DF51" s="121" t="str">
        <f ca="1">空き状況確認テーブル!DF57</f>
        <v>△</v>
      </c>
      <c r="DG51" s="122" t="str">
        <f ca="1">空き状況確認テーブル!DG57</f>
        <v>△</v>
      </c>
      <c r="DH51" s="122" t="str">
        <f ca="1">空き状況確認テーブル!DH57</f>
        <v>△</v>
      </c>
      <c r="DI51" s="122" t="str">
        <f ca="1">空き状況確認テーブル!DI57</f>
        <v>△</v>
      </c>
      <c r="DJ51" s="122" t="str">
        <f ca="1">空き状況確認テーブル!DJ57</f>
        <v>△</v>
      </c>
      <c r="DK51" s="122" t="str">
        <f ca="1">空き状況確認テーブル!DK57</f>
        <v>△</v>
      </c>
      <c r="DL51" s="216" t="str">
        <f ca="1">IF(COUNTIF(空き状況確認テーブル!DL57:DN57,"×")&lt;&gt;0,"×",IF(COUNTIF(空き状況確認テーブル!DL57:DN57,"△")&lt;&gt;0,"△",IF(COUNTIF(空き状況確認テーブル!DL57:DN57,"△")&lt;&gt;0,"△","〇")))</f>
        <v>△</v>
      </c>
      <c r="DM51" s="217"/>
      <c r="DN51" s="218"/>
      <c r="DO51" s="219" t="str">
        <f ca="1">IF(COUNTIF(空き状況確認テーブル!DO57:DR57,"×")&lt;&gt;0,"×",IF(COUNTIF(空き状況確認テーブル!DO57:DR57,"△")&lt;&gt;0,"△",IF(COUNTIF(空き状況確認テーブル!DO57:DR57,"△")&lt;&gt;0,"△","〇")))</f>
        <v>〇</v>
      </c>
      <c r="DP51" s="219"/>
      <c r="DQ51" s="219"/>
      <c r="DR51" s="219"/>
      <c r="DS51" s="219" t="str">
        <f ca="1">IF(COUNTIF(空き状況確認テーブル!DS57:DV57,"×")&lt;&gt;0,"×",IF(COUNTIF(空き状況確認テーブル!DS57:DV57,"△")&lt;&gt;0,"△",IF(COUNTIF(空き状況確認テーブル!DS57:DV57,"△")&lt;&gt;0,"△","〇")))</f>
        <v>〇</v>
      </c>
      <c r="DT51" s="219"/>
      <c r="DU51" s="219"/>
      <c r="DV51" s="219"/>
      <c r="DW51" s="219" t="str">
        <f ca="1">IF(COUNTIF(空き状況確認テーブル!DW57:DZ57,"×")&lt;&gt;0,"×",IF(COUNTIF(空き状況確認テーブル!DW57:DZ57,"△")&lt;&gt;0,"△",IF(COUNTIF(空き状況確認テーブル!DW57:DZ57,"△")&lt;&gt;0,"△","〇")))</f>
        <v>△</v>
      </c>
      <c r="DX51" s="219"/>
      <c r="DY51" s="219"/>
      <c r="DZ51" s="219"/>
      <c r="EA51" s="216" t="str">
        <f ca="1">IF(COUNTIF(空き状況確認テーブル!EA57:EC57,"×")&lt;&gt;0,"×",IF(COUNTIF(空き状況確認テーブル!EA57:EC57,"△")&lt;&gt;0,"△",IF(COUNTIF(空き状況確認テーブル!EA57:EC57,"△")&lt;&gt;0,"△","〇")))</f>
        <v>△</v>
      </c>
      <c r="EB51" s="217"/>
      <c r="EC51" s="220"/>
      <c r="ED51" s="121" t="str">
        <f ca="1">空き状況確認テーブル!ED57</f>
        <v>×</v>
      </c>
      <c r="EE51" s="122" t="str">
        <f ca="1">空き状況確認テーブル!EE57</f>
        <v>×</v>
      </c>
      <c r="EF51" s="122" t="str">
        <f ca="1">空き状況確認テーブル!EF57</f>
        <v>×</v>
      </c>
      <c r="EG51" s="122" t="str">
        <f ca="1">空き状況確認テーブル!EG57</f>
        <v>×</v>
      </c>
      <c r="EH51" s="122" t="str">
        <f ca="1">空き状況確認テーブル!EH57</f>
        <v>×</v>
      </c>
      <c r="EI51" s="122" t="str">
        <f ca="1">空き状況確認テーブル!EI57</f>
        <v>×</v>
      </c>
      <c r="EJ51" s="216" t="str">
        <f ca="1">IF(COUNTIF(空き状況確認テーブル!EJ57:EL57,"×")&lt;&gt;0,"×",IF(COUNTIF(空き状況確認テーブル!EJ57:EL57,"△")&lt;&gt;0,"△",IF(COUNTIF(空き状況確認テーブル!EJ57:EL57,"△")&lt;&gt;0,"△","〇")))</f>
        <v>×</v>
      </c>
      <c r="EK51" s="217"/>
      <c r="EL51" s="218"/>
      <c r="EM51" s="219" t="str">
        <f ca="1">IF(COUNTIF(空き状況確認テーブル!EM57:EP57,"×")&lt;&gt;0,"×",IF(COUNTIF(空き状況確認テーブル!EM57:EP57,"△")&lt;&gt;0,"△",IF(COUNTIF(空き状況確認テーブル!EM57:EP57,"△")&lt;&gt;0,"△","〇")))</f>
        <v>×</v>
      </c>
      <c r="EN51" s="219"/>
      <c r="EO51" s="219"/>
      <c r="EP51" s="219"/>
      <c r="EQ51" s="219" t="str">
        <f ca="1">IF(COUNTIF(空き状況確認テーブル!EQ57:ET57,"×")&lt;&gt;0,"×",IF(COUNTIF(空き状況確認テーブル!EQ57:ET57,"△")&lt;&gt;0,"△",IF(COUNTIF(空き状況確認テーブル!EQ57:ET57,"△")&lt;&gt;0,"△","〇")))</f>
        <v>×</v>
      </c>
      <c r="ER51" s="219"/>
      <c r="ES51" s="219"/>
      <c r="ET51" s="219"/>
      <c r="EU51" s="219" t="str">
        <f ca="1">IF(COUNTIF(空き状況確認テーブル!EU57:EX57,"×")&lt;&gt;0,"×",IF(COUNTIF(空き状況確認テーブル!EU57:EX57,"△")&lt;&gt;0,"△",IF(COUNTIF(空き状況確認テーブル!EU57:EX57,"△")&lt;&gt;0,"△","〇")))</f>
        <v>×</v>
      </c>
      <c r="EV51" s="219"/>
      <c r="EW51" s="219"/>
      <c r="EX51" s="219"/>
      <c r="EY51" s="216" t="str">
        <f ca="1">IF(COUNTIF(空き状況確認テーブル!EY57:FA57,"×")&lt;&gt;0,"×",IF(COUNTIF(空き状況確認テーブル!EY57:FA57,"△")&lt;&gt;0,"△",IF(COUNTIF(空き状況確認テーブル!EY57:FA57,"△")&lt;&gt;0,"△","〇")))</f>
        <v>×</v>
      </c>
      <c r="EZ51" s="217"/>
      <c r="FA51" s="220"/>
      <c r="FB51" s="121" t="str">
        <f ca="1">空き状況確認テーブル!FB57</f>
        <v>×</v>
      </c>
      <c r="FC51" s="122" t="str">
        <f ca="1">空き状況確認テーブル!FC57</f>
        <v>×</v>
      </c>
      <c r="FD51" s="122" t="str">
        <f ca="1">空き状況確認テーブル!FD57</f>
        <v>×</v>
      </c>
      <c r="FE51" s="122" t="str">
        <f ca="1">空き状況確認テーブル!FE57</f>
        <v>×</v>
      </c>
      <c r="FF51" s="122" t="str">
        <f ca="1">空き状況確認テーブル!FF57</f>
        <v>×</v>
      </c>
      <c r="FG51" s="122" t="str">
        <f ca="1">空き状況確認テーブル!FG57</f>
        <v>×</v>
      </c>
      <c r="FH51" s="216" t="str">
        <f ca="1">IF(COUNTIF(空き状況確認テーブル!FH57:FJ57,"×")&lt;&gt;0,"×",IF(COUNTIF(空き状況確認テーブル!FH57:FJ57,"△")&lt;&gt;0,"△",IF(COUNTIF(空き状況確認テーブル!FH57:FJ57,"△")&lt;&gt;0,"△","〇")))</f>
        <v>×</v>
      </c>
      <c r="FI51" s="217"/>
      <c r="FJ51" s="218"/>
      <c r="FK51" s="219" t="str">
        <f ca="1">IF(COUNTIF(空き状況確認テーブル!FK57:FN57,"×")&lt;&gt;0,"×",IF(COUNTIF(空き状況確認テーブル!FK57:FN57,"△")&lt;&gt;0,"△",IF(COUNTIF(空き状況確認テーブル!FK57:FN57,"△")&lt;&gt;0,"△","〇")))</f>
        <v>×</v>
      </c>
      <c r="FL51" s="219"/>
      <c r="FM51" s="219"/>
      <c r="FN51" s="219"/>
      <c r="FO51" s="219" t="str">
        <f ca="1">IF(COUNTIF(空き状況確認テーブル!FO57:FR57,"×")&lt;&gt;0,"×",IF(COUNTIF(空き状況確認テーブル!FO57:FR57,"△")&lt;&gt;0,"△",IF(COUNTIF(空き状況確認テーブル!FO57:FR57,"△")&lt;&gt;0,"△","〇")))</f>
        <v>×</v>
      </c>
      <c r="FP51" s="219"/>
      <c r="FQ51" s="219"/>
      <c r="FR51" s="219"/>
      <c r="FS51" s="219" t="str">
        <f ca="1">IF(COUNTIF(空き状況確認テーブル!FS57:FV57,"×")&lt;&gt;0,"×",IF(COUNTIF(空き状況確認テーブル!FS57:FV57,"△")&lt;&gt;0,"△",IF(COUNTIF(空き状況確認テーブル!FS57:FV57,"△")&lt;&gt;0,"△","〇")))</f>
        <v>×</v>
      </c>
      <c r="FT51" s="219"/>
      <c r="FU51" s="219"/>
      <c r="FV51" s="219"/>
      <c r="FW51" s="216" t="str">
        <f ca="1">IF(COUNTIF(空き状況確認テーブル!FW57:FY57,"×")&lt;&gt;0,"×",IF(COUNTIF(空き状況確認テーブル!FW57:FY57,"△")&lt;&gt;0,"△",IF(COUNTIF(空き状況確認テーブル!FW57:FY57,"△")&lt;&gt;0,"△","〇")))</f>
        <v>×</v>
      </c>
      <c r="FX51" s="217"/>
      <c r="FY51" s="220"/>
    </row>
    <row r="52" spans="1:181">
      <c r="A52" s="47"/>
      <c r="B52" s="160" t="s">
        <v>358</v>
      </c>
      <c r="C52" s="199" t="s">
        <v>459</v>
      </c>
      <c r="D52" s="11" t="s">
        <v>197</v>
      </c>
      <c r="E52" s="10" t="str">
        <f>INDEX(施設情報!$D$1:$D$1000,MATCH(D52,施設情報!$C$1:$C$1000,0))</f>
        <v>1</v>
      </c>
      <c r="F52" s="11"/>
      <c r="G52" s="8" t="str">
        <f t="shared" si="22"/>
        <v>048-46391</v>
      </c>
      <c r="H52" s="10" t="str">
        <f t="shared" si="23"/>
        <v>048-46392</v>
      </c>
      <c r="I52" s="10" t="str">
        <f t="shared" si="24"/>
        <v>048-46393</v>
      </c>
      <c r="J52" s="10" t="str">
        <f t="shared" si="25"/>
        <v>048-46394</v>
      </c>
      <c r="K52" s="10" t="str">
        <f t="shared" si="26"/>
        <v>048-46395</v>
      </c>
      <c r="L52" s="10" t="str">
        <f t="shared" si="27"/>
        <v>048-46396</v>
      </c>
      <c r="M52" s="10" t="str">
        <f t="shared" si="28"/>
        <v>048-46397</v>
      </c>
      <c r="N52" s="121" t="str">
        <f ca="1">空き状況確認テーブル!N58</f>
        <v>△</v>
      </c>
      <c r="O52" s="122" t="str">
        <f ca="1">空き状況確認テーブル!O58</f>
        <v>△</v>
      </c>
      <c r="P52" s="122" t="str">
        <f ca="1">空き状況確認テーブル!P58</f>
        <v>△</v>
      </c>
      <c r="Q52" s="122" t="str">
        <f ca="1">空き状況確認テーブル!Q58</f>
        <v>△</v>
      </c>
      <c r="R52" s="122" t="str">
        <f ca="1">空き状況確認テーブル!R58</f>
        <v>△</v>
      </c>
      <c r="S52" s="122" t="str">
        <f ca="1">空き状況確認テーブル!S58</f>
        <v>△</v>
      </c>
      <c r="T52" s="216" t="str">
        <f ca="1">IF(COUNTIF(空き状況確認テーブル!T58:V58,"×")&lt;&gt;0,"×",IF(COUNTIF(空き状況確認テーブル!T58:V58,"△")&lt;&gt;0,"△",IF(COUNTIF(空き状況確認テーブル!T58:V58,"△")&lt;&gt;0,"△","〇")))</f>
        <v>△</v>
      </c>
      <c r="U52" s="217"/>
      <c r="V52" s="218"/>
      <c r="W52" s="219" t="str">
        <f ca="1">IF(COUNTIF(空き状況確認テーブル!W58:Z58,"×")&lt;&gt;0,"×",IF(COUNTIF(空き状況確認テーブル!W58:Z58,"△")&lt;&gt;0,"△",IF(COUNTIF(空き状況確認テーブル!W58:Z58,"△")&lt;&gt;0,"△","〇")))</f>
        <v>〇</v>
      </c>
      <c r="X52" s="219"/>
      <c r="Y52" s="219"/>
      <c r="Z52" s="219"/>
      <c r="AA52" s="219" t="str">
        <f ca="1">IF(COUNTIF(空き状況確認テーブル!AA58:AD58,"×")&lt;&gt;0,"×",IF(COUNTIF(空き状況確認テーブル!AA58:AD58,"△")&lt;&gt;0,"△",IF(COUNTIF(空き状況確認テーブル!AA58:AD58,"△")&lt;&gt;0,"△","〇")))</f>
        <v>〇</v>
      </c>
      <c r="AB52" s="219"/>
      <c r="AC52" s="219"/>
      <c r="AD52" s="219"/>
      <c r="AE52" s="219" t="str">
        <f ca="1">IF(COUNTIF(空き状況確認テーブル!AE58:AH58,"×")&lt;&gt;0,"×",IF(COUNTIF(空き状況確認テーブル!AE58:AH58,"△")&lt;&gt;0,"△",IF(COUNTIF(空き状況確認テーブル!AE58:AH58,"△")&lt;&gt;0,"△","〇")))</f>
        <v>△</v>
      </c>
      <c r="AF52" s="219"/>
      <c r="AG52" s="219"/>
      <c r="AH52" s="219"/>
      <c r="AI52" s="216" t="str">
        <f ca="1">IF(COUNTIF(空き状況確認テーブル!AI58:AK58,"×")&lt;&gt;0,"×",IF(COUNTIF(空き状況確認テーブル!AI58:AK58,"△")&lt;&gt;0,"△",IF(COUNTIF(空き状況確認テーブル!AI58:AK58,"△")&lt;&gt;0,"△","〇")))</f>
        <v>△</v>
      </c>
      <c r="AJ52" s="217"/>
      <c r="AK52" s="220"/>
      <c r="AL52" s="121" t="str">
        <f ca="1">空き状況確認テーブル!AL58</f>
        <v>△</v>
      </c>
      <c r="AM52" s="122" t="str">
        <f ca="1">空き状況確認テーブル!AM58</f>
        <v>△</v>
      </c>
      <c r="AN52" s="122" t="str">
        <f ca="1">空き状況確認テーブル!AN58</f>
        <v>△</v>
      </c>
      <c r="AO52" s="122" t="str">
        <f ca="1">空き状況確認テーブル!AO58</f>
        <v>△</v>
      </c>
      <c r="AP52" s="122" t="str">
        <f ca="1">空き状況確認テーブル!AP58</f>
        <v>△</v>
      </c>
      <c r="AQ52" s="122" t="str">
        <f ca="1">空き状況確認テーブル!AQ58</f>
        <v>△</v>
      </c>
      <c r="AR52" s="216" t="str">
        <f ca="1">IF(COUNTIF(空き状況確認テーブル!AR58:AT58,"×")&lt;&gt;0,"×",IF(COUNTIF(空き状況確認テーブル!AR58:AT58,"△")&lt;&gt;0,"△",IF(COUNTIF(空き状況確認テーブル!AR58:AT58,"△")&lt;&gt;0,"△","〇")))</f>
        <v>△</v>
      </c>
      <c r="AS52" s="217"/>
      <c r="AT52" s="218"/>
      <c r="AU52" s="219" t="str">
        <f ca="1">IF(COUNTIF(空き状況確認テーブル!AU58:AX58,"×")&lt;&gt;0,"×",IF(COUNTIF(空き状況確認テーブル!AU58:AX58,"△")&lt;&gt;0,"△",IF(COUNTIF(空き状況確認テーブル!AU58:AX58,"△")&lt;&gt;0,"△","〇")))</f>
        <v>〇</v>
      </c>
      <c r="AV52" s="219"/>
      <c r="AW52" s="219"/>
      <c r="AX52" s="219"/>
      <c r="AY52" s="219" t="str">
        <f ca="1">IF(COUNTIF(空き状況確認テーブル!AY58:BB58,"×")&lt;&gt;0,"×",IF(COUNTIF(空き状況確認テーブル!AY58:BB58,"△")&lt;&gt;0,"△",IF(COUNTIF(空き状況確認テーブル!AY58:BB58,"△")&lt;&gt;0,"△","〇")))</f>
        <v>〇</v>
      </c>
      <c r="AZ52" s="219"/>
      <c r="BA52" s="219"/>
      <c r="BB52" s="219"/>
      <c r="BC52" s="219" t="str">
        <f ca="1">IF(COUNTIF(空き状況確認テーブル!BC58:BF58,"×")&lt;&gt;0,"×",IF(COUNTIF(空き状況確認テーブル!BC58:BF58,"△")&lt;&gt;0,"△",IF(COUNTIF(空き状況確認テーブル!BC58:BF58,"△")&lt;&gt;0,"△","〇")))</f>
        <v>△</v>
      </c>
      <c r="BD52" s="219"/>
      <c r="BE52" s="219"/>
      <c r="BF52" s="219"/>
      <c r="BG52" s="216" t="str">
        <f ca="1">IF(COUNTIF(空き状況確認テーブル!BG58:BI58,"×")&lt;&gt;0,"×",IF(COUNTIF(空き状況確認テーブル!BG58:BI58,"△")&lt;&gt;0,"△",IF(COUNTIF(空き状況確認テーブル!BG58:BI58,"△")&lt;&gt;0,"△","〇")))</f>
        <v>△</v>
      </c>
      <c r="BH52" s="217"/>
      <c r="BI52" s="220"/>
      <c r="BJ52" s="121" t="str">
        <f ca="1">空き状況確認テーブル!BJ58</f>
        <v>△</v>
      </c>
      <c r="BK52" s="122" t="str">
        <f ca="1">空き状況確認テーブル!BK58</f>
        <v>△</v>
      </c>
      <c r="BL52" s="122" t="str">
        <f ca="1">空き状況確認テーブル!BL58</f>
        <v>△</v>
      </c>
      <c r="BM52" s="122" t="str">
        <f ca="1">空き状況確認テーブル!BM58</f>
        <v>△</v>
      </c>
      <c r="BN52" s="122" t="str">
        <f ca="1">空き状況確認テーブル!BN58</f>
        <v>△</v>
      </c>
      <c r="BO52" s="122" t="str">
        <f ca="1">空き状況確認テーブル!BO58</f>
        <v>△</v>
      </c>
      <c r="BP52" s="216" t="str">
        <f ca="1">IF(COUNTIF(空き状況確認テーブル!BP58:BR58,"×")&lt;&gt;0,"×",IF(COUNTIF(空き状況確認テーブル!BP58:BR58,"△")&lt;&gt;0,"△",IF(COUNTIF(空き状況確認テーブル!BP58:BR58,"△")&lt;&gt;0,"△","〇")))</f>
        <v>△</v>
      </c>
      <c r="BQ52" s="217"/>
      <c r="BR52" s="218"/>
      <c r="BS52" s="219" t="str">
        <f ca="1">IF(COUNTIF(空き状況確認テーブル!BS58:BV58,"×")&lt;&gt;0,"×",IF(COUNTIF(空き状況確認テーブル!BS58:BV58,"△")&lt;&gt;0,"△",IF(COUNTIF(空き状況確認テーブル!BS58:BV58,"△")&lt;&gt;0,"△","〇")))</f>
        <v>〇</v>
      </c>
      <c r="BT52" s="219"/>
      <c r="BU52" s="219"/>
      <c r="BV52" s="219"/>
      <c r="BW52" s="219" t="str">
        <f ca="1">IF(COUNTIF(空き状況確認テーブル!BW58:BZ58,"×")&lt;&gt;0,"×",IF(COUNTIF(空き状況確認テーブル!BW58:BZ58,"△")&lt;&gt;0,"△",IF(COUNTIF(空き状況確認テーブル!BW58:BZ58,"△")&lt;&gt;0,"△","〇")))</f>
        <v>〇</v>
      </c>
      <c r="BX52" s="219"/>
      <c r="BY52" s="219"/>
      <c r="BZ52" s="219"/>
      <c r="CA52" s="219" t="str">
        <f ca="1">IF(COUNTIF(空き状況確認テーブル!CA58:CD58,"×")&lt;&gt;0,"×",IF(COUNTIF(空き状況確認テーブル!CA58:CD58,"△")&lt;&gt;0,"△",IF(COUNTIF(空き状況確認テーブル!CA58:CD58,"△")&lt;&gt;0,"△","〇")))</f>
        <v>△</v>
      </c>
      <c r="CB52" s="219"/>
      <c r="CC52" s="219"/>
      <c r="CD52" s="219"/>
      <c r="CE52" s="216" t="str">
        <f ca="1">IF(COUNTIF(空き状況確認テーブル!CE58:CG58,"×")&lt;&gt;0,"×",IF(COUNTIF(空き状況確認テーブル!CE58:CG58,"△")&lt;&gt;0,"△",IF(COUNTIF(空き状況確認テーブル!CE58:CG58,"△")&lt;&gt;0,"△","〇")))</f>
        <v>△</v>
      </c>
      <c r="CF52" s="217"/>
      <c r="CG52" s="220"/>
      <c r="CH52" s="187" t="str">
        <f ca="1">空き状況確認テーブル!CH58</f>
        <v>△</v>
      </c>
      <c r="CI52" s="122" t="str">
        <f ca="1">空き状況確認テーブル!CI58</f>
        <v>△</v>
      </c>
      <c r="CJ52" s="122" t="str">
        <f ca="1">空き状況確認テーブル!CJ58</f>
        <v>△</v>
      </c>
      <c r="CK52" s="122" t="str">
        <f ca="1">空き状況確認テーブル!CK58</f>
        <v>△</v>
      </c>
      <c r="CL52" s="122" t="str">
        <f ca="1">空き状況確認テーブル!CL58</f>
        <v>△</v>
      </c>
      <c r="CM52" s="122" t="str">
        <f ca="1">空き状況確認テーブル!CM58</f>
        <v>△</v>
      </c>
      <c r="CN52" s="216" t="str">
        <f ca="1">IF(COUNTIF(空き状況確認テーブル!CN58:CP58,"×")&lt;&gt;0,"×",IF(COUNTIF(空き状況確認テーブル!CN58:CP58,"△")&lt;&gt;0,"△",IF(COUNTIF(空き状況確認テーブル!CN58:CP58,"△")&lt;&gt;0,"△","〇")))</f>
        <v>△</v>
      </c>
      <c r="CO52" s="217"/>
      <c r="CP52" s="218"/>
      <c r="CQ52" s="219" t="str">
        <f ca="1">IF(COUNTIF(空き状況確認テーブル!CQ58:CT58,"×")&lt;&gt;0,"×",IF(COUNTIF(空き状況確認テーブル!CQ58:CT58,"△")&lt;&gt;0,"△",IF(COUNTIF(空き状況確認テーブル!CQ58:CT58,"△")&lt;&gt;0,"△","〇")))</f>
        <v>〇</v>
      </c>
      <c r="CR52" s="219"/>
      <c r="CS52" s="219"/>
      <c r="CT52" s="219"/>
      <c r="CU52" s="219" t="str">
        <f ca="1">IF(COUNTIF(空き状況確認テーブル!CU58:CX58,"×")&lt;&gt;0,"×",IF(COUNTIF(空き状況確認テーブル!CU58:CX58,"△")&lt;&gt;0,"△",IF(COUNTIF(空き状況確認テーブル!CU58:CX58,"△")&lt;&gt;0,"△","〇")))</f>
        <v>〇</v>
      </c>
      <c r="CV52" s="219"/>
      <c r="CW52" s="219"/>
      <c r="CX52" s="219"/>
      <c r="CY52" s="219" t="str">
        <f ca="1">IF(COUNTIF(空き状況確認テーブル!CY58:DB58,"×")&lt;&gt;0,"×",IF(COUNTIF(空き状況確認テーブル!CY58:DB58,"△")&lt;&gt;0,"△",IF(COUNTIF(空き状況確認テーブル!CY58:DB58,"△")&lt;&gt;0,"△","〇")))</f>
        <v>△</v>
      </c>
      <c r="CZ52" s="219"/>
      <c r="DA52" s="219"/>
      <c r="DB52" s="219"/>
      <c r="DC52" s="216" t="str">
        <f ca="1">IF(COUNTIF(空き状況確認テーブル!DC58:DE58,"×")&lt;&gt;0,"×",IF(COUNTIF(空き状況確認テーブル!DC58:DE58,"△")&lt;&gt;0,"△",IF(COUNTIF(空き状況確認テーブル!DC58:DE58,"△")&lt;&gt;0,"△","〇")))</f>
        <v>△</v>
      </c>
      <c r="DD52" s="217"/>
      <c r="DE52" s="220"/>
      <c r="DF52" s="121" t="str">
        <f ca="1">空き状況確認テーブル!DF58</f>
        <v>△</v>
      </c>
      <c r="DG52" s="122" t="str">
        <f ca="1">空き状況確認テーブル!DG58</f>
        <v>△</v>
      </c>
      <c r="DH52" s="122" t="str">
        <f ca="1">空き状況確認テーブル!DH58</f>
        <v>△</v>
      </c>
      <c r="DI52" s="122" t="str">
        <f ca="1">空き状況確認テーブル!DI58</f>
        <v>△</v>
      </c>
      <c r="DJ52" s="122" t="str">
        <f ca="1">空き状況確認テーブル!DJ58</f>
        <v>△</v>
      </c>
      <c r="DK52" s="122" t="str">
        <f ca="1">空き状況確認テーブル!DK58</f>
        <v>△</v>
      </c>
      <c r="DL52" s="216" t="str">
        <f ca="1">IF(COUNTIF(空き状況確認テーブル!DL58:DN58,"×")&lt;&gt;0,"×",IF(COUNTIF(空き状況確認テーブル!DL58:DN58,"△")&lt;&gt;0,"△",IF(COUNTIF(空き状況確認テーブル!DL58:DN58,"△")&lt;&gt;0,"△","〇")))</f>
        <v>△</v>
      </c>
      <c r="DM52" s="217"/>
      <c r="DN52" s="218"/>
      <c r="DO52" s="219" t="str">
        <f ca="1">IF(COUNTIF(空き状況確認テーブル!DO58:DR58,"×")&lt;&gt;0,"×",IF(COUNTIF(空き状況確認テーブル!DO58:DR58,"△")&lt;&gt;0,"△",IF(COUNTIF(空き状況確認テーブル!DO58:DR58,"△")&lt;&gt;0,"△","〇")))</f>
        <v>〇</v>
      </c>
      <c r="DP52" s="219"/>
      <c r="DQ52" s="219"/>
      <c r="DR52" s="219"/>
      <c r="DS52" s="219" t="str">
        <f ca="1">IF(COUNTIF(空き状況確認テーブル!DS58:DV58,"×")&lt;&gt;0,"×",IF(COUNTIF(空き状況確認テーブル!DS58:DV58,"△")&lt;&gt;0,"△",IF(COUNTIF(空き状況確認テーブル!DS58:DV58,"△")&lt;&gt;0,"△","〇")))</f>
        <v>〇</v>
      </c>
      <c r="DT52" s="219"/>
      <c r="DU52" s="219"/>
      <c r="DV52" s="219"/>
      <c r="DW52" s="219" t="str">
        <f ca="1">IF(COUNTIF(空き状況確認テーブル!DW58:DZ58,"×")&lt;&gt;0,"×",IF(COUNTIF(空き状況確認テーブル!DW58:DZ58,"△")&lt;&gt;0,"△",IF(COUNTIF(空き状況確認テーブル!DW58:DZ58,"△")&lt;&gt;0,"△","〇")))</f>
        <v>△</v>
      </c>
      <c r="DX52" s="219"/>
      <c r="DY52" s="219"/>
      <c r="DZ52" s="219"/>
      <c r="EA52" s="216" t="str">
        <f ca="1">IF(COUNTIF(空き状況確認テーブル!EA58:EC58,"×")&lt;&gt;0,"×",IF(COUNTIF(空き状況確認テーブル!EA58:EC58,"△")&lt;&gt;0,"△",IF(COUNTIF(空き状況確認テーブル!EA58:EC58,"△")&lt;&gt;0,"△","〇")))</f>
        <v>△</v>
      </c>
      <c r="EB52" s="217"/>
      <c r="EC52" s="220"/>
      <c r="ED52" s="121" t="str">
        <f ca="1">空き状況確認テーブル!ED58</f>
        <v>×</v>
      </c>
      <c r="EE52" s="122" t="str">
        <f ca="1">空き状況確認テーブル!EE58</f>
        <v>×</v>
      </c>
      <c r="EF52" s="122" t="str">
        <f ca="1">空き状況確認テーブル!EF58</f>
        <v>×</v>
      </c>
      <c r="EG52" s="122" t="str">
        <f ca="1">空き状況確認テーブル!EG58</f>
        <v>×</v>
      </c>
      <c r="EH52" s="122" t="str">
        <f ca="1">空き状況確認テーブル!EH58</f>
        <v>×</v>
      </c>
      <c r="EI52" s="122" t="str">
        <f ca="1">空き状況確認テーブル!EI58</f>
        <v>×</v>
      </c>
      <c r="EJ52" s="216" t="str">
        <f ca="1">IF(COUNTIF(空き状況確認テーブル!EJ58:EL58,"×")&lt;&gt;0,"×",IF(COUNTIF(空き状況確認テーブル!EJ58:EL58,"△")&lt;&gt;0,"△",IF(COUNTIF(空き状況確認テーブル!EJ58:EL58,"△")&lt;&gt;0,"△","〇")))</f>
        <v>×</v>
      </c>
      <c r="EK52" s="217"/>
      <c r="EL52" s="218"/>
      <c r="EM52" s="219" t="str">
        <f ca="1">IF(COUNTIF(空き状況確認テーブル!EM58:EP58,"×")&lt;&gt;0,"×",IF(COUNTIF(空き状況確認テーブル!EM58:EP58,"△")&lt;&gt;0,"△",IF(COUNTIF(空き状況確認テーブル!EM58:EP58,"△")&lt;&gt;0,"△","〇")))</f>
        <v>×</v>
      </c>
      <c r="EN52" s="219"/>
      <c r="EO52" s="219"/>
      <c r="EP52" s="219"/>
      <c r="EQ52" s="219" t="str">
        <f ca="1">IF(COUNTIF(空き状況確認テーブル!EQ58:ET58,"×")&lt;&gt;0,"×",IF(COUNTIF(空き状況確認テーブル!EQ58:ET58,"△")&lt;&gt;0,"△",IF(COUNTIF(空き状況確認テーブル!EQ58:ET58,"△")&lt;&gt;0,"△","〇")))</f>
        <v>×</v>
      </c>
      <c r="ER52" s="219"/>
      <c r="ES52" s="219"/>
      <c r="ET52" s="219"/>
      <c r="EU52" s="219" t="str">
        <f ca="1">IF(COUNTIF(空き状況確認テーブル!EU58:EX58,"×")&lt;&gt;0,"×",IF(COUNTIF(空き状況確認テーブル!EU58:EX58,"△")&lt;&gt;0,"△",IF(COUNTIF(空き状況確認テーブル!EU58:EX58,"△")&lt;&gt;0,"△","〇")))</f>
        <v>×</v>
      </c>
      <c r="EV52" s="219"/>
      <c r="EW52" s="219"/>
      <c r="EX52" s="219"/>
      <c r="EY52" s="216" t="str">
        <f ca="1">IF(COUNTIF(空き状況確認テーブル!EY58:FA58,"×")&lt;&gt;0,"×",IF(COUNTIF(空き状況確認テーブル!EY58:FA58,"△")&lt;&gt;0,"△",IF(COUNTIF(空き状況確認テーブル!EY58:FA58,"△")&lt;&gt;0,"△","〇")))</f>
        <v>×</v>
      </c>
      <c r="EZ52" s="217"/>
      <c r="FA52" s="220"/>
      <c r="FB52" s="121" t="str">
        <f ca="1">空き状況確認テーブル!FB58</f>
        <v>×</v>
      </c>
      <c r="FC52" s="122" t="str">
        <f ca="1">空き状況確認テーブル!FC58</f>
        <v>×</v>
      </c>
      <c r="FD52" s="122" t="str">
        <f ca="1">空き状況確認テーブル!FD58</f>
        <v>×</v>
      </c>
      <c r="FE52" s="122" t="str">
        <f ca="1">空き状況確認テーブル!FE58</f>
        <v>×</v>
      </c>
      <c r="FF52" s="122" t="str">
        <f ca="1">空き状況確認テーブル!FF58</f>
        <v>×</v>
      </c>
      <c r="FG52" s="122" t="str">
        <f ca="1">空き状況確認テーブル!FG58</f>
        <v>×</v>
      </c>
      <c r="FH52" s="216" t="str">
        <f ca="1">IF(COUNTIF(空き状況確認テーブル!FH58:FJ58,"×")&lt;&gt;0,"×",IF(COUNTIF(空き状況確認テーブル!FH58:FJ58,"△")&lt;&gt;0,"△",IF(COUNTIF(空き状況確認テーブル!FH58:FJ58,"△")&lt;&gt;0,"△","〇")))</f>
        <v>×</v>
      </c>
      <c r="FI52" s="217"/>
      <c r="FJ52" s="218"/>
      <c r="FK52" s="219" t="str">
        <f ca="1">IF(COUNTIF(空き状況確認テーブル!FK58:FN58,"×")&lt;&gt;0,"×",IF(COUNTIF(空き状況確認テーブル!FK58:FN58,"△")&lt;&gt;0,"△",IF(COUNTIF(空き状況確認テーブル!FK58:FN58,"△")&lt;&gt;0,"△","〇")))</f>
        <v>×</v>
      </c>
      <c r="FL52" s="219"/>
      <c r="FM52" s="219"/>
      <c r="FN52" s="219"/>
      <c r="FO52" s="219" t="str">
        <f ca="1">IF(COUNTIF(空き状況確認テーブル!FO58:FR58,"×")&lt;&gt;0,"×",IF(COUNTIF(空き状況確認テーブル!FO58:FR58,"△")&lt;&gt;0,"△",IF(COUNTIF(空き状況確認テーブル!FO58:FR58,"△")&lt;&gt;0,"△","〇")))</f>
        <v>×</v>
      </c>
      <c r="FP52" s="219"/>
      <c r="FQ52" s="219"/>
      <c r="FR52" s="219"/>
      <c r="FS52" s="219" t="str">
        <f ca="1">IF(COUNTIF(空き状況確認テーブル!FS58:FV58,"×")&lt;&gt;0,"×",IF(COUNTIF(空き状況確認テーブル!FS58:FV58,"△")&lt;&gt;0,"△",IF(COUNTIF(空き状況確認テーブル!FS58:FV58,"△")&lt;&gt;0,"△","〇")))</f>
        <v>×</v>
      </c>
      <c r="FT52" s="219"/>
      <c r="FU52" s="219"/>
      <c r="FV52" s="219"/>
      <c r="FW52" s="216" t="str">
        <f ca="1">IF(COUNTIF(空き状況確認テーブル!FW58:FY58,"×")&lt;&gt;0,"×",IF(COUNTIF(空き状況確認テーブル!FW58:FY58,"△")&lt;&gt;0,"△",IF(COUNTIF(空き状況確認テーブル!FW58:FY58,"△")&lt;&gt;0,"△","〇")))</f>
        <v>×</v>
      </c>
      <c r="FX52" s="217"/>
      <c r="FY52" s="220"/>
    </row>
    <row r="53" spans="1:181">
      <c r="A53" s="47"/>
      <c r="B53" s="160" t="s">
        <v>358</v>
      </c>
      <c r="C53" s="199" t="s">
        <v>460</v>
      </c>
      <c r="D53" s="11" t="s">
        <v>198</v>
      </c>
      <c r="E53" s="10" t="str">
        <f>INDEX(施設情報!$D$1:$D$1000,MATCH(D53,施設情報!$C$1:$C$1000,0))</f>
        <v>1</v>
      </c>
      <c r="F53" s="11"/>
      <c r="G53" s="8" t="str">
        <f t="shared" si="22"/>
        <v>049-46391</v>
      </c>
      <c r="H53" s="10" t="str">
        <f t="shared" si="23"/>
        <v>049-46392</v>
      </c>
      <c r="I53" s="10" t="str">
        <f t="shared" si="24"/>
        <v>049-46393</v>
      </c>
      <c r="J53" s="10" t="str">
        <f t="shared" si="25"/>
        <v>049-46394</v>
      </c>
      <c r="K53" s="10" t="str">
        <f t="shared" si="26"/>
        <v>049-46395</v>
      </c>
      <c r="L53" s="10" t="str">
        <f t="shared" si="27"/>
        <v>049-46396</v>
      </c>
      <c r="M53" s="10" t="str">
        <f t="shared" si="28"/>
        <v>049-46397</v>
      </c>
      <c r="N53" s="121" t="str">
        <f ca="1">空き状況確認テーブル!N59</f>
        <v>△</v>
      </c>
      <c r="O53" s="122" t="str">
        <f ca="1">空き状況確認テーブル!O59</f>
        <v>△</v>
      </c>
      <c r="P53" s="122" t="str">
        <f ca="1">空き状況確認テーブル!P59</f>
        <v>△</v>
      </c>
      <c r="Q53" s="122" t="str">
        <f ca="1">空き状況確認テーブル!Q59</f>
        <v>△</v>
      </c>
      <c r="R53" s="122" t="str">
        <f ca="1">空き状況確認テーブル!R59</f>
        <v>△</v>
      </c>
      <c r="S53" s="122" t="str">
        <f ca="1">空き状況確認テーブル!S59</f>
        <v>△</v>
      </c>
      <c r="T53" s="216" t="str">
        <f ca="1">IF(COUNTIF(空き状況確認テーブル!T59:V59,"×")&lt;&gt;0,"×",IF(COUNTIF(空き状況確認テーブル!T59:V59,"△")&lt;&gt;0,"△",IF(COUNTIF(空き状況確認テーブル!T59:V59,"△")&lt;&gt;0,"△","〇")))</f>
        <v>△</v>
      </c>
      <c r="U53" s="217"/>
      <c r="V53" s="218"/>
      <c r="W53" s="219" t="str">
        <f ca="1">IF(COUNTIF(空き状況確認テーブル!W59:Z59,"×")&lt;&gt;0,"×",IF(COUNTIF(空き状況確認テーブル!W59:Z59,"△")&lt;&gt;0,"△",IF(COUNTIF(空き状況確認テーブル!W59:Z59,"△")&lt;&gt;0,"△","〇")))</f>
        <v>〇</v>
      </c>
      <c r="X53" s="219"/>
      <c r="Y53" s="219"/>
      <c r="Z53" s="219"/>
      <c r="AA53" s="219" t="str">
        <f ca="1">IF(COUNTIF(空き状況確認テーブル!AA59:AD59,"×")&lt;&gt;0,"×",IF(COUNTIF(空き状況確認テーブル!AA59:AD59,"△")&lt;&gt;0,"△",IF(COUNTIF(空き状況確認テーブル!AA59:AD59,"△")&lt;&gt;0,"△","〇")))</f>
        <v>〇</v>
      </c>
      <c r="AB53" s="219"/>
      <c r="AC53" s="219"/>
      <c r="AD53" s="219"/>
      <c r="AE53" s="219" t="str">
        <f ca="1">IF(COUNTIF(空き状況確認テーブル!AE59:AH59,"×")&lt;&gt;0,"×",IF(COUNTIF(空き状況確認テーブル!AE59:AH59,"△")&lt;&gt;0,"△",IF(COUNTIF(空き状況確認テーブル!AE59:AH59,"△")&lt;&gt;0,"△","〇")))</f>
        <v>△</v>
      </c>
      <c r="AF53" s="219"/>
      <c r="AG53" s="219"/>
      <c r="AH53" s="219"/>
      <c r="AI53" s="216" t="str">
        <f ca="1">IF(COUNTIF(空き状況確認テーブル!AI59:AK59,"×")&lt;&gt;0,"×",IF(COUNTIF(空き状況確認テーブル!AI59:AK59,"△")&lt;&gt;0,"△",IF(COUNTIF(空き状況確認テーブル!AI59:AK59,"△")&lt;&gt;0,"△","〇")))</f>
        <v>△</v>
      </c>
      <c r="AJ53" s="217"/>
      <c r="AK53" s="220"/>
      <c r="AL53" s="121" t="str">
        <f ca="1">空き状況確認テーブル!AL59</f>
        <v>△</v>
      </c>
      <c r="AM53" s="122" t="str">
        <f ca="1">空き状況確認テーブル!AM59</f>
        <v>△</v>
      </c>
      <c r="AN53" s="122" t="str">
        <f ca="1">空き状況確認テーブル!AN59</f>
        <v>△</v>
      </c>
      <c r="AO53" s="122" t="str">
        <f ca="1">空き状況確認テーブル!AO59</f>
        <v>△</v>
      </c>
      <c r="AP53" s="122" t="str">
        <f ca="1">空き状況確認テーブル!AP59</f>
        <v>△</v>
      </c>
      <c r="AQ53" s="122" t="str">
        <f ca="1">空き状況確認テーブル!AQ59</f>
        <v>△</v>
      </c>
      <c r="AR53" s="216" t="str">
        <f ca="1">IF(COUNTIF(空き状況確認テーブル!AR59:AT59,"×")&lt;&gt;0,"×",IF(COUNTIF(空き状況確認テーブル!AR59:AT59,"△")&lt;&gt;0,"△",IF(COUNTIF(空き状況確認テーブル!AR59:AT59,"△")&lt;&gt;0,"△","〇")))</f>
        <v>△</v>
      </c>
      <c r="AS53" s="217"/>
      <c r="AT53" s="218"/>
      <c r="AU53" s="219" t="str">
        <f ca="1">IF(COUNTIF(空き状況確認テーブル!AU59:AX59,"×")&lt;&gt;0,"×",IF(COUNTIF(空き状況確認テーブル!AU59:AX59,"△")&lt;&gt;0,"△",IF(COUNTIF(空き状況確認テーブル!AU59:AX59,"△")&lt;&gt;0,"△","〇")))</f>
        <v>〇</v>
      </c>
      <c r="AV53" s="219"/>
      <c r="AW53" s="219"/>
      <c r="AX53" s="219"/>
      <c r="AY53" s="219" t="str">
        <f ca="1">IF(COUNTIF(空き状況確認テーブル!AY59:BB59,"×")&lt;&gt;0,"×",IF(COUNTIF(空き状況確認テーブル!AY59:BB59,"△")&lt;&gt;0,"△",IF(COUNTIF(空き状況確認テーブル!AY59:BB59,"△")&lt;&gt;0,"△","〇")))</f>
        <v>〇</v>
      </c>
      <c r="AZ53" s="219"/>
      <c r="BA53" s="219"/>
      <c r="BB53" s="219"/>
      <c r="BC53" s="219" t="str">
        <f ca="1">IF(COUNTIF(空き状況確認テーブル!BC59:BF59,"×")&lt;&gt;0,"×",IF(COUNTIF(空き状況確認テーブル!BC59:BF59,"△")&lt;&gt;0,"△",IF(COUNTIF(空き状況確認テーブル!BC59:BF59,"△")&lt;&gt;0,"△","〇")))</f>
        <v>△</v>
      </c>
      <c r="BD53" s="219"/>
      <c r="BE53" s="219"/>
      <c r="BF53" s="219"/>
      <c r="BG53" s="216" t="str">
        <f ca="1">IF(COUNTIF(空き状況確認テーブル!BG59:BI59,"×")&lt;&gt;0,"×",IF(COUNTIF(空き状況確認テーブル!BG59:BI59,"△")&lt;&gt;0,"△",IF(COUNTIF(空き状況確認テーブル!BG59:BI59,"△")&lt;&gt;0,"△","〇")))</f>
        <v>△</v>
      </c>
      <c r="BH53" s="217"/>
      <c r="BI53" s="220"/>
      <c r="BJ53" s="121" t="str">
        <f ca="1">空き状況確認テーブル!BJ59</f>
        <v>△</v>
      </c>
      <c r="BK53" s="122" t="str">
        <f ca="1">空き状況確認テーブル!BK59</f>
        <v>△</v>
      </c>
      <c r="BL53" s="122" t="str">
        <f ca="1">空き状況確認テーブル!BL59</f>
        <v>△</v>
      </c>
      <c r="BM53" s="122" t="str">
        <f ca="1">空き状況確認テーブル!BM59</f>
        <v>△</v>
      </c>
      <c r="BN53" s="122" t="str">
        <f ca="1">空き状況確認テーブル!BN59</f>
        <v>△</v>
      </c>
      <c r="BO53" s="122" t="str">
        <f ca="1">空き状況確認テーブル!BO59</f>
        <v>△</v>
      </c>
      <c r="BP53" s="216" t="str">
        <f ca="1">IF(COUNTIF(空き状況確認テーブル!BP59:BR59,"×")&lt;&gt;0,"×",IF(COUNTIF(空き状況確認テーブル!BP59:BR59,"△")&lt;&gt;0,"△",IF(COUNTIF(空き状況確認テーブル!BP59:BR59,"△")&lt;&gt;0,"△","〇")))</f>
        <v>△</v>
      </c>
      <c r="BQ53" s="217"/>
      <c r="BR53" s="218"/>
      <c r="BS53" s="219" t="str">
        <f ca="1">IF(COUNTIF(空き状況確認テーブル!BS59:BV59,"×")&lt;&gt;0,"×",IF(COUNTIF(空き状況確認テーブル!BS59:BV59,"△")&lt;&gt;0,"△",IF(COUNTIF(空き状況確認テーブル!BS59:BV59,"△")&lt;&gt;0,"△","〇")))</f>
        <v>〇</v>
      </c>
      <c r="BT53" s="219"/>
      <c r="BU53" s="219"/>
      <c r="BV53" s="219"/>
      <c r="BW53" s="219" t="str">
        <f ca="1">IF(COUNTIF(空き状況確認テーブル!BW59:BZ59,"×")&lt;&gt;0,"×",IF(COUNTIF(空き状況確認テーブル!BW59:BZ59,"△")&lt;&gt;0,"△",IF(COUNTIF(空き状況確認テーブル!BW59:BZ59,"△")&lt;&gt;0,"△","〇")))</f>
        <v>〇</v>
      </c>
      <c r="BX53" s="219"/>
      <c r="BY53" s="219"/>
      <c r="BZ53" s="219"/>
      <c r="CA53" s="219" t="str">
        <f ca="1">IF(COUNTIF(空き状況確認テーブル!CA59:CD59,"×")&lt;&gt;0,"×",IF(COUNTIF(空き状況確認テーブル!CA59:CD59,"△")&lt;&gt;0,"△",IF(COUNTIF(空き状況確認テーブル!CA59:CD59,"△")&lt;&gt;0,"△","〇")))</f>
        <v>△</v>
      </c>
      <c r="CB53" s="219"/>
      <c r="CC53" s="219"/>
      <c r="CD53" s="219"/>
      <c r="CE53" s="216" t="str">
        <f ca="1">IF(COUNTIF(空き状況確認テーブル!CE59:CG59,"×")&lt;&gt;0,"×",IF(COUNTIF(空き状況確認テーブル!CE59:CG59,"△")&lt;&gt;0,"△",IF(COUNTIF(空き状況確認テーブル!CE59:CG59,"△")&lt;&gt;0,"△","〇")))</f>
        <v>△</v>
      </c>
      <c r="CF53" s="217"/>
      <c r="CG53" s="220"/>
      <c r="CH53" s="187" t="str">
        <f ca="1">空き状況確認テーブル!CH59</f>
        <v>△</v>
      </c>
      <c r="CI53" s="122" t="str">
        <f ca="1">空き状況確認テーブル!CI59</f>
        <v>△</v>
      </c>
      <c r="CJ53" s="122" t="str">
        <f ca="1">空き状況確認テーブル!CJ59</f>
        <v>△</v>
      </c>
      <c r="CK53" s="122" t="str">
        <f ca="1">空き状況確認テーブル!CK59</f>
        <v>△</v>
      </c>
      <c r="CL53" s="122" t="str">
        <f ca="1">空き状況確認テーブル!CL59</f>
        <v>△</v>
      </c>
      <c r="CM53" s="122" t="str">
        <f ca="1">空き状況確認テーブル!CM59</f>
        <v>△</v>
      </c>
      <c r="CN53" s="216" t="str">
        <f ca="1">IF(COUNTIF(空き状況確認テーブル!CN59:CP59,"×")&lt;&gt;0,"×",IF(COUNTIF(空き状況確認テーブル!CN59:CP59,"△")&lt;&gt;0,"△",IF(COUNTIF(空き状況確認テーブル!CN59:CP59,"△")&lt;&gt;0,"△","〇")))</f>
        <v>△</v>
      </c>
      <c r="CO53" s="217"/>
      <c r="CP53" s="218"/>
      <c r="CQ53" s="219" t="str">
        <f ca="1">IF(COUNTIF(空き状況確認テーブル!CQ59:CT59,"×")&lt;&gt;0,"×",IF(COUNTIF(空き状況確認テーブル!CQ59:CT59,"△")&lt;&gt;0,"△",IF(COUNTIF(空き状況確認テーブル!CQ59:CT59,"△")&lt;&gt;0,"△","〇")))</f>
        <v>〇</v>
      </c>
      <c r="CR53" s="219"/>
      <c r="CS53" s="219"/>
      <c r="CT53" s="219"/>
      <c r="CU53" s="219" t="str">
        <f ca="1">IF(COUNTIF(空き状況確認テーブル!CU59:CX59,"×")&lt;&gt;0,"×",IF(COUNTIF(空き状況確認テーブル!CU59:CX59,"△")&lt;&gt;0,"△",IF(COUNTIF(空き状況確認テーブル!CU59:CX59,"△")&lt;&gt;0,"△","〇")))</f>
        <v>〇</v>
      </c>
      <c r="CV53" s="219"/>
      <c r="CW53" s="219"/>
      <c r="CX53" s="219"/>
      <c r="CY53" s="219" t="str">
        <f ca="1">IF(COUNTIF(空き状況確認テーブル!CY59:DB59,"×")&lt;&gt;0,"×",IF(COUNTIF(空き状況確認テーブル!CY59:DB59,"△")&lt;&gt;0,"△",IF(COUNTIF(空き状況確認テーブル!CY59:DB59,"△")&lt;&gt;0,"△","〇")))</f>
        <v>△</v>
      </c>
      <c r="CZ53" s="219"/>
      <c r="DA53" s="219"/>
      <c r="DB53" s="219"/>
      <c r="DC53" s="216" t="str">
        <f ca="1">IF(COUNTIF(空き状況確認テーブル!DC59:DE59,"×")&lt;&gt;0,"×",IF(COUNTIF(空き状況確認テーブル!DC59:DE59,"△")&lt;&gt;0,"△",IF(COUNTIF(空き状況確認テーブル!DC59:DE59,"△")&lt;&gt;0,"△","〇")))</f>
        <v>△</v>
      </c>
      <c r="DD53" s="217"/>
      <c r="DE53" s="220"/>
      <c r="DF53" s="121" t="str">
        <f ca="1">空き状況確認テーブル!DF59</f>
        <v>△</v>
      </c>
      <c r="DG53" s="122" t="str">
        <f ca="1">空き状況確認テーブル!DG59</f>
        <v>△</v>
      </c>
      <c r="DH53" s="122" t="str">
        <f ca="1">空き状況確認テーブル!DH59</f>
        <v>△</v>
      </c>
      <c r="DI53" s="122" t="str">
        <f ca="1">空き状況確認テーブル!DI59</f>
        <v>△</v>
      </c>
      <c r="DJ53" s="122" t="str">
        <f ca="1">空き状況確認テーブル!DJ59</f>
        <v>△</v>
      </c>
      <c r="DK53" s="122" t="str">
        <f ca="1">空き状況確認テーブル!DK59</f>
        <v>△</v>
      </c>
      <c r="DL53" s="216" t="str">
        <f ca="1">IF(COUNTIF(空き状況確認テーブル!DL59:DN59,"×")&lt;&gt;0,"×",IF(COUNTIF(空き状況確認テーブル!DL59:DN59,"△")&lt;&gt;0,"△",IF(COUNTIF(空き状況確認テーブル!DL59:DN59,"△")&lt;&gt;0,"△","〇")))</f>
        <v>△</v>
      </c>
      <c r="DM53" s="217"/>
      <c r="DN53" s="218"/>
      <c r="DO53" s="219" t="str">
        <f ca="1">IF(COUNTIF(空き状況確認テーブル!DO59:DR59,"×")&lt;&gt;0,"×",IF(COUNTIF(空き状況確認テーブル!DO59:DR59,"△")&lt;&gt;0,"△",IF(COUNTIF(空き状況確認テーブル!DO59:DR59,"△")&lt;&gt;0,"△","〇")))</f>
        <v>〇</v>
      </c>
      <c r="DP53" s="219"/>
      <c r="DQ53" s="219"/>
      <c r="DR53" s="219"/>
      <c r="DS53" s="219" t="str">
        <f ca="1">IF(COUNTIF(空き状況確認テーブル!DS59:DV59,"×")&lt;&gt;0,"×",IF(COUNTIF(空き状況確認テーブル!DS59:DV59,"△")&lt;&gt;0,"△",IF(COUNTIF(空き状況確認テーブル!DS59:DV59,"△")&lt;&gt;0,"△","〇")))</f>
        <v>〇</v>
      </c>
      <c r="DT53" s="219"/>
      <c r="DU53" s="219"/>
      <c r="DV53" s="219"/>
      <c r="DW53" s="219" t="str">
        <f ca="1">IF(COUNTIF(空き状況確認テーブル!DW59:DZ59,"×")&lt;&gt;0,"×",IF(COUNTIF(空き状況確認テーブル!DW59:DZ59,"△")&lt;&gt;0,"△",IF(COUNTIF(空き状況確認テーブル!DW59:DZ59,"△")&lt;&gt;0,"△","〇")))</f>
        <v>△</v>
      </c>
      <c r="DX53" s="219"/>
      <c r="DY53" s="219"/>
      <c r="DZ53" s="219"/>
      <c r="EA53" s="216" t="str">
        <f ca="1">IF(COUNTIF(空き状況確認テーブル!EA59:EC59,"×")&lt;&gt;0,"×",IF(COUNTIF(空き状況確認テーブル!EA59:EC59,"△")&lt;&gt;0,"△",IF(COUNTIF(空き状況確認テーブル!EA59:EC59,"△")&lt;&gt;0,"△","〇")))</f>
        <v>△</v>
      </c>
      <c r="EB53" s="217"/>
      <c r="EC53" s="220"/>
      <c r="ED53" s="121" t="str">
        <f ca="1">空き状況確認テーブル!ED59</f>
        <v>×</v>
      </c>
      <c r="EE53" s="122" t="str">
        <f ca="1">空き状況確認テーブル!EE59</f>
        <v>×</v>
      </c>
      <c r="EF53" s="122" t="str">
        <f ca="1">空き状況確認テーブル!EF59</f>
        <v>×</v>
      </c>
      <c r="EG53" s="122" t="str">
        <f ca="1">空き状況確認テーブル!EG59</f>
        <v>×</v>
      </c>
      <c r="EH53" s="122" t="str">
        <f ca="1">空き状況確認テーブル!EH59</f>
        <v>×</v>
      </c>
      <c r="EI53" s="122" t="str">
        <f ca="1">空き状況確認テーブル!EI59</f>
        <v>×</v>
      </c>
      <c r="EJ53" s="216" t="str">
        <f ca="1">IF(COUNTIF(空き状況確認テーブル!EJ59:EL59,"×")&lt;&gt;0,"×",IF(COUNTIF(空き状況確認テーブル!EJ59:EL59,"△")&lt;&gt;0,"△",IF(COUNTIF(空き状況確認テーブル!EJ59:EL59,"△")&lt;&gt;0,"△","〇")))</f>
        <v>×</v>
      </c>
      <c r="EK53" s="217"/>
      <c r="EL53" s="218"/>
      <c r="EM53" s="219" t="str">
        <f ca="1">IF(COUNTIF(空き状況確認テーブル!EM59:EP59,"×")&lt;&gt;0,"×",IF(COUNTIF(空き状況確認テーブル!EM59:EP59,"△")&lt;&gt;0,"△",IF(COUNTIF(空き状況確認テーブル!EM59:EP59,"△")&lt;&gt;0,"△","〇")))</f>
        <v>×</v>
      </c>
      <c r="EN53" s="219"/>
      <c r="EO53" s="219"/>
      <c r="EP53" s="219"/>
      <c r="EQ53" s="219" t="str">
        <f ca="1">IF(COUNTIF(空き状況確認テーブル!EQ59:ET59,"×")&lt;&gt;0,"×",IF(COUNTIF(空き状況確認テーブル!EQ59:ET59,"△")&lt;&gt;0,"△",IF(COUNTIF(空き状況確認テーブル!EQ59:ET59,"△")&lt;&gt;0,"△","〇")))</f>
        <v>×</v>
      </c>
      <c r="ER53" s="219"/>
      <c r="ES53" s="219"/>
      <c r="ET53" s="219"/>
      <c r="EU53" s="219" t="str">
        <f ca="1">IF(COUNTIF(空き状況確認テーブル!EU59:EX59,"×")&lt;&gt;0,"×",IF(COUNTIF(空き状況確認テーブル!EU59:EX59,"△")&lt;&gt;0,"△",IF(COUNTIF(空き状況確認テーブル!EU59:EX59,"△")&lt;&gt;0,"△","〇")))</f>
        <v>×</v>
      </c>
      <c r="EV53" s="219"/>
      <c r="EW53" s="219"/>
      <c r="EX53" s="219"/>
      <c r="EY53" s="216" t="str">
        <f ca="1">IF(COUNTIF(空き状況確認テーブル!EY59:FA59,"×")&lt;&gt;0,"×",IF(COUNTIF(空き状況確認テーブル!EY59:FA59,"△")&lt;&gt;0,"△",IF(COUNTIF(空き状況確認テーブル!EY59:FA59,"△")&lt;&gt;0,"△","〇")))</f>
        <v>×</v>
      </c>
      <c r="EZ53" s="217"/>
      <c r="FA53" s="220"/>
      <c r="FB53" s="121" t="str">
        <f ca="1">空き状況確認テーブル!FB59</f>
        <v>×</v>
      </c>
      <c r="FC53" s="122" t="str">
        <f ca="1">空き状況確認テーブル!FC59</f>
        <v>×</v>
      </c>
      <c r="FD53" s="122" t="str">
        <f ca="1">空き状況確認テーブル!FD59</f>
        <v>×</v>
      </c>
      <c r="FE53" s="122" t="str">
        <f ca="1">空き状況確認テーブル!FE59</f>
        <v>×</v>
      </c>
      <c r="FF53" s="122" t="str">
        <f ca="1">空き状況確認テーブル!FF59</f>
        <v>×</v>
      </c>
      <c r="FG53" s="122" t="str">
        <f ca="1">空き状況確認テーブル!FG59</f>
        <v>×</v>
      </c>
      <c r="FH53" s="216" t="str">
        <f ca="1">IF(COUNTIF(空き状況確認テーブル!FH59:FJ59,"×")&lt;&gt;0,"×",IF(COUNTIF(空き状況確認テーブル!FH59:FJ59,"△")&lt;&gt;0,"△",IF(COUNTIF(空き状況確認テーブル!FH59:FJ59,"△")&lt;&gt;0,"△","〇")))</f>
        <v>×</v>
      </c>
      <c r="FI53" s="217"/>
      <c r="FJ53" s="218"/>
      <c r="FK53" s="219" t="str">
        <f ca="1">IF(COUNTIF(空き状況確認テーブル!FK59:FN59,"×")&lt;&gt;0,"×",IF(COUNTIF(空き状況確認テーブル!FK59:FN59,"△")&lt;&gt;0,"△",IF(COUNTIF(空き状況確認テーブル!FK59:FN59,"△")&lt;&gt;0,"△","〇")))</f>
        <v>×</v>
      </c>
      <c r="FL53" s="219"/>
      <c r="FM53" s="219"/>
      <c r="FN53" s="219"/>
      <c r="FO53" s="219" t="str">
        <f ca="1">IF(COUNTIF(空き状況確認テーブル!FO59:FR59,"×")&lt;&gt;0,"×",IF(COUNTIF(空き状況確認テーブル!FO59:FR59,"△")&lt;&gt;0,"△",IF(COUNTIF(空き状況確認テーブル!FO59:FR59,"△")&lt;&gt;0,"△","〇")))</f>
        <v>×</v>
      </c>
      <c r="FP53" s="219"/>
      <c r="FQ53" s="219"/>
      <c r="FR53" s="219"/>
      <c r="FS53" s="219" t="str">
        <f ca="1">IF(COUNTIF(空き状況確認テーブル!FS59:FV59,"×")&lt;&gt;0,"×",IF(COUNTIF(空き状況確認テーブル!FS59:FV59,"△")&lt;&gt;0,"△",IF(COUNTIF(空き状況確認テーブル!FS59:FV59,"△")&lt;&gt;0,"△","〇")))</f>
        <v>×</v>
      </c>
      <c r="FT53" s="219"/>
      <c r="FU53" s="219"/>
      <c r="FV53" s="219"/>
      <c r="FW53" s="216" t="str">
        <f ca="1">IF(COUNTIF(空き状況確認テーブル!FW59:FY59,"×")&lt;&gt;0,"×",IF(COUNTIF(空き状況確認テーブル!FW59:FY59,"△")&lt;&gt;0,"△",IF(COUNTIF(空き状況確認テーブル!FW59:FY59,"△")&lt;&gt;0,"△","〇")))</f>
        <v>×</v>
      </c>
      <c r="FX53" s="217"/>
      <c r="FY53" s="220"/>
    </row>
    <row r="54" spans="1:181">
      <c r="A54" s="47"/>
      <c r="B54" s="161" t="s">
        <v>358</v>
      </c>
      <c r="C54" s="199" t="s">
        <v>461</v>
      </c>
      <c r="D54" s="11" t="s">
        <v>403</v>
      </c>
      <c r="E54" s="10" t="str">
        <f>INDEX(施設情報!$D$1:$D$1000,MATCH(D54,施設情報!$C$1:$C$1000,0))</f>
        <v>1</v>
      </c>
      <c r="F54" s="11"/>
      <c r="G54" s="8" t="str">
        <f t="shared" si="22"/>
        <v>050-46391</v>
      </c>
      <c r="H54" s="10" t="str">
        <f t="shared" si="23"/>
        <v>050-46392</v>
      </c>
      <c r="I54" s="10" t="str">
        <f t="shared" si="24"/>
        <v>050-46393</v>
      </c>
      <c r="J54" s="10" t="str">
        <f t="shared" si="25"/>
        <v>050-46394</v>
      </c>
      <c r="K54" s="10" t="str">
        <f t="shared" si="26"/>
        <v>050-46395</v>
      </c>
      <c r="L54" s="10" t="str">
        <f t="shared" si="27"/>
        <v>050-46396</v>
      </c>
      <c r="M54" s="10" t="str">
        <f t="shared" si="28"/>
        <v>050-46397</v>
      </c>
      <c r="N54" s="121" t="str">
        <f ca="1">空き状況確認テーブル!N60</f>
        <v>△</v>
      </c>
      <c r="O54" s="122" t="str">
        <f ca="1">空き状況確認テーブル!O60</f>
        <v>△</v>
      </c>
      <c r="P54" s="122" t="str">
        <f ca="1">空き状況確認テーブル!P60</f>
        <v>△</v>
      </c>
      <c r="Q54" s="122" t="str">
        <f ca="1">空き状況確認テーブル!Q60</f>
        <v>△</v>
      </c>
      <c r="R54" s="122" t="str">
        <f ca="1">空き状況確認テーブル!R60</f>
        <v>△</v>
      </c>
      <c r="S54" s="122" t="str">
        <f ca="1">空き状況確認テーブル!S60</f>
        <v>△</v>
      </c>
      <c r="T54" s="216" t="str">
        <f ca="1">IF(COUNTIF(空き状況確認テーブル!T60:V60,"×")&lt;&gt;0,"×",IF(COUNTIF(空き状況確認テーブル!T60:V60,"△")&lt;&gt;0,"△",IF(COUNTIF(空き状況確認テーブル!T60:V60,"△")&lt;&gt;0,"△","〇")))</f>
        <v>△</v>
      </c>
      <c r="U54" s="217"/>
      <c r="V54" s="218"/>
      <c r="W54" s="219" t="str">
        <f ca="1">IF(COUNTIF(空き状況確認テーブル!W60:Z60,"×")&lt;&gt;0,"×",IF(COUNTIF(空き状況確認テーブル!W60:Z60,"△")&lt;&gt;0,"△",IF(COUNTIF(空き状況確認テーブル!W60:Z60,"△")&lt;&gt;0,"△","〇")))</f>
        <v>〇</v>
      </c>
      <c r="X54" s="219"/>
      <c r="Y54" s="219"/>
      <c r="Z54" s="219"/>
      <c r="AA54" s="219" t="str">
        <f ca="1">IF(COUNTIF(空き状況確認テーブル!AA60:AD60,"×")&lt;&gt;0,"×",IF(COUNTIF(空き状況確認テーブル!AA60:AD60,"△")&lt;&gt;0,"△",IF(COUNTIF(空き状況確認テーブル!AA60:AD60,"△")&lt;&gt;0,"△","〇")))</f>
        <v>〇</v>
      </c>
      <c r="AB54" s="219"/>
      <c r="AC54" s="219"/>
      <c r="AD54" s="219"/>
      <c r="AE54" s="219" t="str">
        <f ca="1">IF(COUNTIF(空き状況確認テーブル!AE60:AH60,"×")&lt;&gt;0,"×",IF(COUNTIF(空き状況確認テーブル!AE60:AH60,"△")&lt;&gt;0,"△",IF(COUNTIF(空き状況確認テーブル!AE60:AH60,"△")&lt;&gt;0,"△","〇")))</f>
        <v>△</v>
      </c>
      <c r="AF54" s="219"/>
      <c r="AG54" s="219"/>
      <c r="AH54" s="219"/>
      <c r="AI54" s="216" t="str">
        <f ca="1">IF(COUNTIF(空き状況確認テーブル!AI60:AK60,"×")&lt;&gt;0,"×",IF(COUNTIF(空き状況確認テーブル!AI60:AK60,"△")&lt;&gt;0,"△",IF(COUNTIF(空き状況確認テーブル!AI60:AK60,"△")&lt;&gt;0,"△","〇")))</f>
        <v>△</v>
      </c>
      <c r="AJ54" s="217"/>
      <c r="AK54" s="220"/>
      <c r="AL54" s="121" t="str">
        <f ca="1">空き状況確認テーブル!AL60</f>
        <v>△</v>
      </c>
      <c r="AM54" s="122" t="str">
        <f ca="1">空き状況確認テーブル!AM60</f>
        <v>△</v>
      </c>
      <c r="AN54" s="122" t="str">
        <f ca="1">空き状況確認テーブル!AN60</f>
        <v>△</v>
      </c>
      <c r="AO54" s="122" t="str">
        <f ca="1">空き状況確認テーブル!AO60</f>
        <v>△</v>
      </c>
      <c r="AP54" s="122" t="str">
        <f ca="1">空き状況確認テーブル!AP60</f>
        <v>△</v>
      </c>
      <c r="AQ54" s="122" t="str">
        <f ca="1">空き状況確認テーブル!AQ60</f>
        <v>△</v>
      </c>
      <c r="AR54" s="216" t="str">
        <f ca="1">IF(COUNTIF(空き状況確認テーブル!AR60:AT60,"×")&lt;&gt;0,"×",IF(COUNTIF(空き状況確認テーブル!AR60:AT60,"△")&lt;&gt;0,"△",IF(COUNTIF(空き状況確認テーブル!AR60:AT60,"△")&lt;&gt;0,"△","〇")))</f>
        <v>△</v>
      </c>
      <c r="AS54" s="217"/>
      <c r="AT54" s="218"/>
      <c r="AU54" s="219" t="str">
        <f ca="1">IF(COUNTIF(空き状況確認テーブル!AU60:AX60,"×")&lt;&gt;0,"×",IF(COUNTIF(空き状況確認テーブル!AU60:AX60,"△")&lt;&gt;0,"△",IF(COUNTIF(空き状況確認テーブル!AU60:AX60,"△")&lt;&gt;0,"△","〇")))</f>
        <v>〇</v>
      </c>
      <c r="AV54" s="219"/>
      <c r="AW54" s="219"/>
      <c r="AX54" s="219"/>
      <c r="AY54" s="219" t="str">
        <f ca="1">IF(COUNTIF(空き状況確認テーブル!AY60:BB60,"×")&lt;&gt;0,"×",IF(COUNTIF(空き状況確認テーブル!AY60:BB60,"△")&lt;&gt;0,"△",IF(COUNTIF(空き状況確認テーブル!AY60:BB60,"△")&lt;&gt;0,"△","〇")))</f>
        <v>〇</v>
      </c>
      <c r="AZ54" s="219"/>
      <c r="BA54" s="219"/>
      <c r="BB54" s="219"/>
      <c r="BC54" s="219" t="str">
        <f ca="1">IF(COUNTIF(空き状況確認テーブル!BC60:BF60,"×")&lt;&gt;0,"×",IF(COUNTIF(空き状況確認テーブル!BC60:BF60,"△")&lt;&gt;0,"△",IF(COUNTIF(空き状況確認テーブル!BC60:BF60,"△")&lt;&gt;0,"△","〇")))</f>
        <v>△</v>
      </c>
      <c r="BD54" s="219"/>
      <c r="BE54" s="219"/>
      <c r="BF54" s="219"/>
      <c r="BG54" s="216" t="str">
        <f ca="1">IF(COUNTIF(空き状況確認テーブル!BG60:BI60,"×")&lt;&gt;0,"×",IF(COUNTIF(空き状況確認テーブル!BG60:BI60,"△")&lt;&gt;0,"△",IF(COUNTIF(空き状況確認テーブル!BG60:BI60,"△")&lt;&gt;0,"△","〇")))</f>
        <v>△</v>
      </c>
      <c r="BH54" s="217"/>
      <c r="BI54" s="220"/>
      <c r="BJ54" s="121" t="str">
        <f ca="1">空き状況確認テーブル!BJ60</f>
        <v>△</v>
      </c>
      <c r="BK54" s="122" t="str">
        <f ca="1">空き状況確認テーブル!BK60</f>
        <v>△</v>
      </c>
      <c r="BL54" s="122" t="str">
        <f ca="1">空き状況確認テーブル!BL60</f>
        <v>△</v>
      </c>
      <c r="BM54" s="122" t="str">
        <f ca="1">空き状況確認テーブル!BM60</f>
        <v>△</v>
      </c>
      <c r="BN54" s="122" t="str">
        <f ca="1">空き状況確認テーブル!BN60</f>
        <v>△</v>
      </c>
      <c r="BO54" s="122" t="str">
        <f ca="1">空き状況確認テーブル!BO60</f>
        <v>△</v>
      </c>
      <c r="BP54" s="216" t="str">
        <f ca="1">IF(COUNTIF(空き状況確認テーブル!BP60:BR60,"×")&lt;&gt;0,"×",IF(COUNTIF(空き状況確認テーブル!BP60:BR60,"△")&lt;&gt;0,"△",IF(COUNTIF(空き状況確認テーブル!BP60:BR60,"△")&lt;&gt;0,"△","〇")))</f>
        <v>△</v>
      </c>
      <c r="BQ54" s="217"/>
      <c r="BR54" s="218"/>
      <c r="BS54" s="219" t="str">
        <f ca="1">IF(COUNTIF(空き状況確認テーブル!BS60:BV60,"×")&lt;&gt;0,"×",IF(COUNTIF(空き状況確認テーブル!BS60:BV60,"△")&lt;&gt;0,"△",IF(COUNTIF(空き状況確認テーブル!BS60:BV60,"△")&lt;&gt;0,"△","〇")))</f>
        <v>〇</v>
      </c>
      <c r="BT54" s="219"/>
      <c r="BU54" s="219"/>
      <c r="BV54" s="219"/>
      <c r="BW54" s="219" t="str">
        <f ca="1">IF(COUNTIF(空き状況確認テーブル!BW60:BZ60,"×")&lt;&gt;0,"×",IF(COUNTIF(空き状況確認テーブル!BW60:BZ60,"△")&lt;&gt;0,"△",IF(COUNTIF(空き状況確認テーブル!BW60:BZ60,"△")&lt;&gt;0,"△","〇")))</f>
        <v>〇</v>
      </c>
      <c r="BX54" s="219"/>
      <c r="BY54" s="219"/>
      <c r="BZ54" s="219"/>
      <c r="CA54" s="219" t="str">
        <f ca="1">IF(COUNTIF(空き状況確認テーブル!CA60:CD60,"×")&lt;&gt;0,"×",IF(COUNTIF(空き状況確認テーブル!CA60:CD60,"△")&lt;&gt;0,"△",IF(COUNTIF(空き状況確認テーブル!CA60:CD60,"△")&lt;&gt;0,"△","〇")))</f>
        <v>△</v>
      </c>
      <c r="CB54" s="219"/>
      <c r="CC54" s="219"/>
      <c r="CD54" s="219"/>
      <c r="CE54" s="216" t="str">
        <f ca="1">IF(COUNTIF(空き状況確認テーブル!CE60:CG60,"×")&lt;&gt;0,"×",IF(COUNTIF(空き状況確認テーブル!CE60:CG60,"△")&lt;&gt;0,"△",IF(COUNTIF(空き状況確認テーブル!CE60:CG60,"△")&lt;&gt;0,"△","〇")))</f>
        <v>△</v>
      </c>
      <c r="CF54" s="217"/>
      <c r="CG54" s="220"/>
      <c r="CH54" s="187" t="str">
        <f ca="1">空き状況確認テーブル!CH60</f>
        <v>△</v>
      </c>
      <c r="CI54" s="122" t="str">
        <f ca="1">空き状況確認テーブル!CI60</f>
        <v>△</v>
      </c>
      <c r="CJ54" s="122" t="str">
        <f ca="1">空き状況確認テーブル!CJ60</f>
        <v>△</v>
      </c>
      <c r="CK54" s="122" t="str">
        <f ca="1">空き状況確認テーブル!CK60</f>
        <v>△</v>
      </c>
      <c r="CL54" s="122" t="str">
        <f ca="1">空き状況確認テーブル!CL60</f>
        <v>△</v>
      </c>
      <c r="CM54" s="122" t="str">
        <f ca="1">空き状況確認テーブル!CM60</f>
        <v>△</v>
      </c>
      <c r="CN54" s="216" t="str">
        <f ca="1">IF(COUNTIF(空き状況確認テーブル!CN60:CP60,"×")&lt;&gt;0,"×",IF(COUNTIF(空き状況確認テーブル!CN60:CP60,"△")&lt;&gt;0,"△",IF(COUNTIF(空き状況確認テーブル!CN60:CP60,"△")&lt;&gt;0,"△","〇")))</f>
        <v>△</v>
      </c>
      <c r="CO54" s="217"/>
      <c r="CP54" s="218"/>
      <c r="CQ54" s="219" t="str">
        <f ca="1">IF(COUNTIF(空き状況確認テーブル!CQ60:CT60,"×")&lt;&gt;0,"×",IF(COUNTIF(空き状況確認テーブル!CQ60:CT60,"△")&lt;&gt;0,"△",IF(COUNTIF(空き状況確認テーブル!CQ60:CT60,"△")&lt;&gt;0,"△","〇")))</f>
        <v>〇</v>
      </c>
      <c r="CR54" s="219"/>
      <c r="CS54" s="219"/>
      <c r="CT54" s="219"/>
      <c r="CU54" s="219" t="str">
        <f ca="1">IF(COUNTIF(空き状況確認テーブル!CU60:CX60,"×")&lt;&gt;0,"×",IF(COUNTIF(空き状況確認テーブル!CU60:CX60,"△")&lt;&gt;0,"△",IF(COUNTIF(空き状況確認テーブル!CU60:CX60,"△")&lt;&gt;0,"△","〇")))</f>
        <v>〇</v>
      </c>
      <c r="CV54" s="219"/>
      <c r="CW54" s="219"/>
      <c r="CX54" s="219"/>
      <c r="CY54" s="219" t="str">
        <f ca="1">IF(COUNTIF(空き状況確認テーブル!CY60:DB60,"×")&lt;&gt;0,"×",IF(COUNTIF(空き状況確認テーブル!CY60:DB60,"△")&lt;&gt;0,"△",IF(COUNTIF(空き状況確認テーブル!CY60:DB60,"△")&lt;&gt;0,"△","〇")))</f>
        <v>△</v>
      </c>
      <c r="CZ54" s="219"/>
      <c r="DA54" s="219"/>
      <c r="DB54" s="219"/>
      <c r="DC54" s="216" t="str">
        <f ca="1">IF(COUNTIF(空き状況確認テーブル!DC60:DE60,"×")&lt;&gt;0,"×",IF(COUNTIF(空き状況確認テーブル!DC60:DE60,"△")&lt;&gt;0,"△",IF(COUNTIF(空き状況確認テーブル!DC60:DE60,"△")&lt;&gt;0,"△","〇")))</f>
        <v>△</v>
      </c>
      <c r="DD54" s="217"/>
      <c r="DE54" s="220"/>
      <c r="DF54" s="121" t="str">
        <f ca="1">空き状況確認テーブル!DF60</f>
        <v>△</v>
      </c>
      <c r="DG54" s="122" t="str">
        <f ca="1">空き状況確認テーブル!DG60</f>
        <v>△</v>
      </c>
      <c r="DH54" s="122" t="str">
        <f ca="1">空き状況確認テーブル!DH60</f>
        <v>△</v>
      </c>
      <c r="DI54" s="122" t="str">
        <f ca="1">空き状況確認テーブル!DI60</f>
        <v>△</v>
      </c>
      <c r="DJ54" s="122" t="str">
        <f ca="1">空き状況確認テーブル!DJ60</f>
        <v>△</v>
      </c>
      <c r="DK54" s="122" t="str">
        <f ca="1">空き状況確認テーブル!DK60</f>
        <v>△</v>
      </c>
      <c r="DL54" s="216" t="str">
        <f ca="1">IF(COUNTIF(空き状況確認テーブル!DL60:DN60,"×")&lt;&gt;0,"×",IF(COUNTIF(空き状況確認テーブル!DL60:DN60,"△")&lt;&gt;0,"△",IF(COUNTIF(空き状況確認テーブル!DL60:DN60,"△")&lt;&gt;0,"△","〇")))</f>
        <v>△</v>
      </c>
      <c r="DM54" s="217"/>
      <c r="DN54" s="218"/>
      <c r="DO54" s="219" t="str">
        <f ca="1">IF(COUNTIF(空き状況確認テーブル!DO60:DR60,"×")&lt;&gt;0,"×",IF(COUNTIF(空き状況確認テーブル!DO60:DR60,"△")&lt;&gt;0,"△",IF(COUNTIF(空き状況確認テーブル!DO60:DR60,"△")&lt;&gt;0,"△","〇")))</f>
        <v>〇</v>
      </c>
      <c r="DP54" s="219"/>
      <c r="DQ54" s="219"/>
      <c r="DR54" s="219"/>
      <c r="DS54" s="219" t="str">
        <f ca="1">IF(COUNTIF(空き状況確認テーブル!DS60:DV60,"×")&lt;&gt;0,"×",IF(COUNTIF(空き状況確認テーブル!DS60:DV60,"△")&lt;&gt;0,"△",IF(COUNTIF(空き状況確認テーブル!DS60:DV60,"△")&lt;&gt;0,"△","〇")))</f>
        <v>〇</v>
      </c>
      <c r="DT54" s="219"/>
      <c r="DU54" s="219"/>
      <c r="DV54" s="219"/>
      <c r="DW54" s="219" t="str">
        <f ca="1">IF(COUNTIF(空き状況確認テーブル!DW60:DZ60,"×")&lt;&gt;0,"×",IF(COUNTIF(空き状況確認テーブル!DW60:DZ60,"△")&lt;&gt;0,"△",IF(COUNTIF(空き状況確認テーブル!DW60:DZ60,"△")&lt;&gt;0,"△","〇")))</f>
        <v>△</v>
      </c>
      <c r="DX54" s="219"/>
      <c r="DY54" s="219"/>
      <c r="DZ54" s="219"/>
      <c r="EA54" s="216" t="str">
        <f ca="1">IF(COUNTIF(空き状況確認テーブル!EA60:EC60,"×")&lt;&gt;0,"×",IF(COUNTIF(空き状況確認テーブル!EA60:EC60,"△")&lt;&gt;0,"△",IF(COUNTIF(空き状況確認テーブル!EA60:EC60,"△")&lt;&gt;0,"△","〇")))</f>
        <v>△</v>
      </c>
      <c r="EB54" s="217"/>
      <c r="EC54" s="220"/>
      <c r="ED54" s="121" t="str">
        <f ca="1">空き状況確認テーブル!ED60</f>
        <v>×</v>
      </c>
      <c r="EE54" s="122" t="str">
        <f ca="1">空き状況確認テーブル!EE60</f>
        <v>×</v>
      </c>
      <c r="EF54" s="122" t="str">
        <f ca="1">空き状況確認テーブル!EF60</f>
        <v>×</v>
      </c>
      <c r="EG54" s="122" t="str">
        <f ca="1">空き状況確認テーブル!EG60</f>
        <v>×</v>
      </c>
      <c r="EH54" s="122" t="str">
        <f ca="1">空き状況確認テーブル!EH60</f>
        <v>×</v>
      </c>
      <c r="EI54" s="122" t="str">
        <f ca="1">空き状況確認テーブル!EI60</f>
        <v>×</v>
      </c>
      <c r="EJ54" s="216" t="str">
        <f ca="1">IF(COUNTIF(空き状況確認テーブル!EJ60:EL60,"×")&lt;&gt;0,"×",IF(COUNTIF(空き状況確認テーブル!EJ60:EL60,"△")&lt;&gt;0,"△",IF(COUNTIF(空き状況確認テーブル!EJ60:EL60,"△")&lt;&gt;0,"△","〇")))</f>
        <v>×</v>
      </c>
      <c r="EK54" s="217"/>
      <c r="EL54" s="218"/>
      <c r="EM54" s="219" t="str">
        <f ca="1">IF(COUNTIF(空き状況確認テーブル!EM60:EP60,"×")&lt;&gt;0,"×",IF(COUNTIF(空き状況確認テーブル!EM60:EP60,"△")&lt;&gt;0,"△",IF(COUNTIF(空き状況確認テーブル!EM60:EP60,"△")&lt;&gt;0,"△","〇")))</f>
        <v>×</v>
      </c>
      <c r="EN54" s="219"/>
      <c r="EO54" s="219"/>
      <c r="EP54" s="219"/>
      <c r="EQ54" s="219" t="str">
        <f ca="1">IF(COUNTIF(空き状況確認テーブル!EQ60:ET60,"×")&lt;&gt;0,"×",IF(COUNTIF(空き状況確認テーブル!EQ60:ET60,"△")&lt;&gt;0,"△",IF(COUNTIF(空き状況確認テーブル!EQ60:ET60,"△")&lt;&gt;0,"△","〇")))</f>
        <v>×</v>
      </c>
      <c r="ER54" s="219"/>
      <c r="ES54" s="219"/>
      <c r="ET54" s="219"/>
      <c r="EU54" s="219" t="str">
        <f ca="1">IF(COUNTIF(空き状況確認テーブル!EU60:EX60,"×")&lt;&gt;0,"×",IF(COUNTIF(空き状況確認テーブル!EU60:EX60,"△")&lt;&gt;0,"△",IF(COUNTIF(空き状況確認テーブル!EU60:EX60,"△")&lt;&gt;0,"△","〇")))</f>
        <v>×</v>
      </c>
      <c r="EV54" s="219"/>
      <c r="EW54" s="219"/>
      <c r="EX54" s="219"/>
      <c r="EY54" s="216" t="str">
        <f ca="1">IF(COUNTIF(空き状況確認テーブル!EY60:FA60,"×")&lt;&gt;0,"×",IF(COUNTIF(空き状況確認テーブル!EY60:FA60,"△")&lt;&gt;0,"△",IF(COUNTIF(空き状況確認テーブル!EY60:FA60,"△")&lt;&gt;0,"△","〇")))</f>
        <v>×</v>
      </c>
      <c r="EZ54" s="217"/>
      <c r="FA54" s="220"/>
      <c r="FB54" s="121" t="str">
        <f ca="1">空き状況確認テーブル!FB60</f>
        <v>×</v>
      </c>
      <c r="FC54" s="122" t="str">
        <f ca="1">空き状況確認テーブル!FC60</f>
        <v>×</v>
      </c>
      <c r="FD54" s="122" t="str">
        <f ca="1">空き状況確認テーブル!FD60</f>
        <v>×</v>
      </c>
      <c r="FE54" s="122" t="str">
        <f ca="1">空き状況確認テーブル!FE60</f>
        <v>×</v>
      </c>
      <c r="FF54" s="122" t="str">
        <f ca="1">空き状況確認テーブル!FF60</f>
        <v>×</v>
      </c>
      <c r="FG54" s="122" t="str">
        <f ca="1">空き状況確認テーブル!FG60</f>
        <v>×</v>
      </c>
      <c r="FH54" s="216" t="str">
        <f ca="1">IF(COUNTIF(空き状況確認テーブル!FH60:FJ60,"×")&lt;&gt;0,"×",IF(COUNTIF(空き状況確認テーブル!FH60:FJ60,"△")&lt;&gt;0,"△",IF(COUNTIF(空き状況確認テーブル!FH60:FJ60,"△")&lt;&gt;0,"△","〇")))</f>
        <v>×</v>
      </c>
      <c r="FI54" s="217"/>
      <c r="FJ54" s="218"/>
      <c r="FK54" s="219" t="str">
        <f ca="1">IF(COUNTIF(空き状況確認テーブル!FK60:FN60,"×")&lt;&gt;0,"×",IF(COUNTIF(空き状況確認テーブル!FK60:FN60,"△")&lt;&gt;0,"△",IF(COUNTIF(空き状況確認テーブル!FK60:FN60,"△")&lt;&gt;0,"△","〇")))</f>
        <v>×</v>
      </c>
      <c r="FL54" s="219"/>
      <c r="FM54" s="219"/>
      <c r="FN54" s="219"/>
      <c r="FO54" s="219" t="str">
        <f ca="1">IF(COUNTIF(空き状況確認テーブル!FO60:FR60,"×")&lt;&gt;0,"×",IF(COUNTIF(空き状況確認テーブル!FO60:FR60,"△")&lt;&gt;0,"△",IF(COUNTIF(空き状況確認テーブル!FO60:FR60,"△")&lt;&gt;0,"△","〇")))</f>
        <v>×</v>
      </c>
      <c r="FP54" s="219"/>
      <c r="FQ54" s="219"/>
      <c r="FR54" s="219"/>
      <c r="FS54" s="219" t="str">
        <f ca="1">IF(COUNTIF(空き状況確認テーブル!FS60:FV60,"×")&lt;&gt;0,"×",IF(COUNTIF(空き状況確認テーブル!FS60:FV60,"△")&lt;&gt;0,"△",IF(COUNTIF(空き状況確認テーブル!FS60:FV60,"△")&lt;&gt;0,"△","〇")))</f>
        <v>×</v>
      </c>
      <c r="FT54" s="219"/>
      <c r="FU54" s="219"/>
      <c r="FV54" s="219"/>
      <c r="FW54" s="216" t="str">
        <f ca="1">IF(COUNTIF(空き状況確認テーブル!FW60:FY60,"×")&lt;&gt;0,"×",IF(COUNTIF(空き状況確認テーブル!FW60:FY60,"△")&lt;&gt;0,"△",IF(COUNTIF(空き状況確認テーブル!FW60:FY60,"△")&lt;&gt;0,"△","〇")))</f>
        <v>×</v>
      </c>
      <c r="FX54" s="217"/>
      <c r="FY54" s="220"/>
    </row>
    <row r="55" spans="1:181">
      <c r="A55" s="47"/>
      <c r="B55" s="180" t="s">
        <v>380</v>
      </c>
      <c r="C55" s="199" t="s">
        <v>339</v>
      </c>
      <c r="D55" s="11" t="s">
        <v>200</v>
      </c>
      <c r="E55" s="10" t="str">
        <f>INDEX(施設情報!$D$1:$D$1000,MATCH(D55,施設情報!$C$1:$C$1000,0))</f>
        <v>1</v>
      </c>
      <c r="F55" s="11"/>
      <c r="G55" s="8" t="str">
        <f t="shared" si="22"/>
        <v>051-46391</v>
      </c>
      <c r="H55" s="10" t="str">
        <f t="shared" si="23"/>
        <v>051-46392</v>
      </c>
      <c r="I55" s="10" t="str">
        <f t="shared" si="24"/>
        <v>051-46393</v>
      </c>
      <c r="J55" s="10" t="str">
        <f t="shared" si="25"/>
        <v>051-46394</v>
      </c>
      <c r="K55" s="10" t="str">
        <f t="shared" si="26"/>
        <v>051-46395</v>
      </c>
      <c r="L55" s="10" t="str">
        <f t="shared" si="27"/>
        <v>051-46396</v>
      </c>
      <c r="M55" s="10" t="str">
        <f t="shared" si="28"/>
        <v>051-46397</v>
      </c>
      <c r="N55" s="221" t="str">
        <f ca="1">IF(COUNTIF(空き状況確認テーブル!N61:AK61,"×")&lt;&gt;0,"×",IF(COUNTIF(空き状況確認テーブル!N61:AK61,"△")&lt;&gt;0,"△","〇"))</f>
        <v>〇</v>
      </c>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22"/>
      <c r="AL55" s="221" t="str">
        <f ca="1">IF(COUNTIF(空き状況確認テーブル!AL61:BI61,"×")&lt;&gt;0,"×",IF(COUNTIF(空き状況確認テーブル!AL61:BI61,"△")&lt;&gt;0,"△","〇"))</f>
        <v>〇</v>
      </c>
      <c r="AM55" s="219"/>
      <c r="AN55" s="219"/>
      <c r="AO55" s="219"/>
      <c r="AP55" s="219"/>
      <c r="AQ55" s="219"/>
      <c r="AR55" s="219"/>
      <c r="AS55" s="219"/>
      <c r="AT55" s="219"/>
      <c r="AU55" s="219"/>
      <c r="AV55" s="219"/>
      <c r="AW55" s="219"/>
      <c r="AX55" s="219"/>
      <c r="AY55" s="219"/>
      <c r="AZ55" s="219"/>
      <c r="BA55" s="219"/>
      <c r="BB55" s="219"/>
      <c r="BC55" s="219"/>
      <c r="BD55" s="219"/>
      <c r="BE55" s="219"/>
      <c r="BF55" s="219"/>
      <c r="BG55" s="219"/>
      <c r="BH55" s="219"/>
      <c r="BI55" s="222"/>
      <c r="BJ55" s="221" t="str">
        <f ca="1">IF(COUNTIF(空き状況確認テーブル!BJ61:CG61,"×")&lt;&gt;0,"×",IF(COUNTIF(空き状況確認テーブル!BJ61:CG61,"△")&lt;&gt;0,"△","〇"))</f>
        <v>〇</v>
      </c>
      <c r="BK55" s="219"/>
      <c r="BL55" s="219"/>
      <c r="BM55" s="219"/>
      <c r="BN55" s="219"/>
      <c r="BO55" s="219"/>
      <c r="BP55" s="219"/>
      <c r="BQ55" s="219"/>
      <c r="BR55" s="219"/>
      <c r="BS55" s="219"/>
      <c r="BT55" s="219"/>
      <c r="BU55" s="219"/>
      <c r="BV55" s="219"/>
      <c r="BW55" s="219"/>
      <c r="BX55" s="219"/>
      <c r="BY55" s="219"/>
      <c r="BZ55" s="219"/>
      <c r="CA55" s="219"/>
      <c r="CB55" s="219"/>
      <c r="CC55" s="219"/>
      <c r="CD55" s="219"/>
      <c r="CE55" s="219"/>
      <c r="CF55" s="219"/>
      <c r="CG55" s="222"/>
      <c r="CH55" s="218" t="str">
        <f ca="1">IF(COUNTIF(空き状況確認テーブル!CH61:DE61,"×")&lt;&gt;0,"×",IF(COUNTIF(空き状況確認テーブル!CH61:DE61,"△")&lt;&gt;0,"△","〇"))</f>
        <v>〇</v>
      </c>
      <c r="CI55" s="219"/>
      <c r="CJ55" s="219"/>
      <c r="CK55" s="219"/>
      <c r="CL55" s="219"/>
      <c r="CM55" s="219"/>
      <c r="CN55" s="219"/>
      <c r="CO55" s="219"/>
      <c r="CP55" s="219"/>
      <c r="CQ55" s="219"/>
      <c r="CR55" s="219"/>
      <c r="CS55" s="219"/>
      <c r="CT55" s="219"/>
      <c r="CU55" s="219"/>
      <c r="CV55" s="219"/>
      <c r="CW55" s="219"/>
      <c r="CX55" s="219"/>
      <c r="CY55" s="219"/>
      <c r="CZ55" s="219"/>
      <c r="DA55" s="219"/>
      <c r="DB55" s="219"/>
      <c r="DC55" s="219"/>
      <c r="DD55" s="219"/>
      <c r="DE55" s="222"/>
      <c r="DF55" s="221" t="str">
        <f ca="1">IF(COUNTIF(空き状況確認テーブル!DF61:EC61,"×")&lt;&gt;0,"×",IF(COUNTIF(空き状況確認テーブル!DF61:EC61,"△")&lt;&gt;0,"△","〇"))</f>
        <v>〇</v>
      </c>
      <c r="DG55" s="219"/>
      <c r="DH55" s="219"/>
      <c r="DI55" s="219"/>
      <c r="DJ55" s="219"/>
      <c r="DK55" s="219"/>
      <c r="DL55" s="219"/>
      <c r="DM55" s="219"/>
      <c r="DN55" s="219"/>
      <c r="DO55" s="219"/>
      <c r="DP55" s="219"/>
      <c r="DQ55" s="219"/>
      <c r="DR55" s="219"/>
      <c r="DS55" s="219"/>
      <c r="DT55" s="219"/>
      <c r="DU55" s="219"/>
      <c r="DV55" s="219"/>
      <c r="DW55" s="219"/>
      <c r="DX55" s="219"/>
      <c r="DY55" s="219"/>
      <c r="DZ55" s="219"/>
      <c r="EA55" s="219"/>
      <c r="EB55" s="219"/>
      <c r="EC55" s="222"/>
      <c r="ED55" s="221" t="str">
        <f ca="1">IF(COUNTIF(空き状況確認テーブル!ED61:FA61,"×")&lt;&gt;0,"×",IF(COUNTIF(空き状況確認テーブル!ED61:FA61,"△")&lt;&gt;0,"△","〇"))</f>
        <v>×</v>
      </c>
      <c r="EE55" s="219"/>
      <c r="EF55" s="219"/>
      <c r="EG55" s="219"/>
      <c r="EH55" s="219"/>
      <c r="EI55" s="219"/>
      <c r="EJ55" s="219"/>
      <c r="EK55" s="219"/>
      <c r="EL55" s="219"/>
      <c r="EM55" s="219"/>
      <c r="EN55" s="219"/>
      <c r="EO55" s="219"/>
      <c r="EP55" s="219"/>
      <c r="EQ55" s="219"/>
      <c r="ER55" s="219"/>
      <c r="ES55" s="219"/>
      <c r="ET55" s="219"/>
      <c r="EU55" s="219"/>
      <c r="EV55" s="219"/>
      <c r="EW55" s="219"/>
      <c r="EX55" s="219"/>
      <c r="EY55" s="219"/>
      <c r="EZ55" s="219"/>
      <c r="FA55" s="222"/>
      <c r="FB55" s="221" t="str">
        <f ca="1">IF(COUNTIF(空き状況確認テーブル!FB61:FY61,"×")&lt;&gt;0,"×",IF(COUNTIF(空き状況確認テーブル!FB61:FY61,"△")&lt;&gt;0,"△","〇"))</f>
        <v>×</v>
      </c>
      <c r="FC55" s="219"/>
      <c r="FD55" s="219"/>
      <c r="FE55" s="219"/>
      <c r="FF55" s="219"/>
      <c r="FG55" s="219"/>
      <c r="FH55" s="219"/>
      <c r="FI55" s="219"/>
      <c r="FJ55" s="219"/>
      <c r="FK55" s="219"/>
      <c r="FL55" s="219"/>
      <c r="FM55" s="219"/>
      <c r="FN55" s="219"/>
      <c r="FO55" s="219"/>
      <c r="FP55" s="219"/>
      <c r="FQ55" s="219"/>
      <c r="FR55" s="219"/>
      <c r="FS55" s="219"/>
      <c r="FT55" s="219"/>
      <c r="FU55" s="219"/>
      <c r="FV55" s="219"/>
      <c r="FW55" s="219"/>
      <c r="FX55" s="219"/>
      <c r="FY55" s="222"/>
    </row>
    <row r="56" spans="1:181">
      <c r="A56" s="47"/>
      <c r="B56" s="159" t="s">
        <v>359</v>
      </c>
      <c r="C56" s="199" t="s">
        <v>340</v>
      </c>
      <c r="D56" s="11" t="s">
        <v>201</v>
      </c>
      <c r="E56" s="10" t="str">
        <f>INDEX(施設情報!$D$1:$D$1000,MATCH(D56,施設情報!$C$1:$C$1000,0))</f>
        <v>1</v>
      </c>
      <c r="F56" s="11"/>
      <c r="G56" s="8" t="str">
        <f t="shared" si="22"/>
        <v>052-46391</v>
      </c>
      <c r="H56" s="10" t="str">
        <f t="shared" si="23"/>
        <v>052-46392</v>
      </c>
      <c r="I56" s="10" t="str">
        <f t="shared" si="24"/>
        <v>052-46393</v>
      </c>
      <c r="J56" s="10" t="str">
        <f t="shared" si="25"/>
        <v>052-46394</v>
      </c>
      <c r="K56" s="10" t="str">
        <f t="shared" si="26"/>
        <v>052-46395</v>
      </c>
      <c r="L56" s="10" t="str">
        <f t="shared" si="27"/>
        <v>052-46396</v>
      </c>
      <c r="M56" s="10" t="str">
        <f t="shared" si="28"/>
        <v>052-46397</v>
      </c>
      <c r="N56" s="221" t="str">
        <f ca="1">IF(COUNTIF(空き状況確認テーブル!N62:AK62,"×")&lt;&gt;0,"×",IF(COUNTIF(空き状況確認テーブル!N62:AK62,"△")&lt;&gt;0,"△","〇"))</f>
        <v>〇</v>
      </c>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22"/>
      <c r="AL56" s="221" t="str">
        <f ca="1">IF(COUNTIF(空き状況確認テーブル!AL62:BI62,"×")&lt;&gt;0,"×",IF(COUNTIF(空き状況確認テーブル!AL62:BI62,"△")&lt;&gt;0,"△","〇"))</f>
        <v>〇</v>
      </c>
      <c r="AM56" s="219"/>
      <c r="AN56" s="219"/>
      <c r="AO56" s="219"/>
      <c r="AP56" s="219"/>
      <c r="AQ56" s="219"/>
      <c r="AR56" s="219"/>
      <c r="AS56" s="219"/>
      <c r="AT56" s="219"/>
      <c r="AU56" s="219"/>
      <c r="AV56" s="219"/>
      <c r="AW56" s="219"/>
      <c r="AX56" s="219"/>
      <c r="AY56" s="219"/>
      <c r="AZ56" s="219"/>
      <c r="BA56" s="219"/>
      <c r="BB56" s="219"/>
      <c r="BC56" s="219"/>
      <c r="BD56" s="219"/>
      <c r="BE56" s="219"/>
      <c r="BF56" s="219"/>
      <c r="BG56" s="219"/>
      <c r="BH56" s="219"/>
      <c r="BI56" s="222"/>
      <c r="BJ56" s="221" t="str">
        <f ca="1">IF(COUNTIF(空き状況確認テーブル!BJ62:CG62,"×")&lt;&gt;0,"×",IF(COUNTIF(空き状況確認テーブル!BJ62:CG62,"△")&lt;&gt;0,"△","〇"))</f>
        <v>〇</v>
      </c>
      <c r="BK56" s="219"/>
      <c r="BL56" s="219"/>
      <c r="BM56" s="219"/>
      <c r="BN56" s="219"/>
      <c r="BO56" s="219"/>
      <c r="BP56" s="219"/>
      <c r="BQ56" s="219"/>
      <c r="BR56" s="219"/>
      <c r="BS56" s="219"/>
      <c r="BT56" s="219"/>
      <c r="BU56" s="219"/>
      <c r="BV56" s="219"/>
      <c r="BW56" s="219"/>
      <c r="BX56" s="219"/>
      <c r="BY56" s="219"/>
      <c r="BZ56" s="219"/>
      <c r="CA56" s="219"/>
      <c r="CB56" s="219"/>
      <c r="CC56" s="219"/>
      <c r="CD56" s="219"/>
      <c r="CE56" s="219"/>
      <c r="CF56" s="219"/>
      <c r="CG56" s="222"/>
      <c r="CH56" s="218" t="str">
        <f ca="1">IF(COUNTIF(空き状況確認テーブル!CH62:DE62,"×")&lt;&gt;0,"×",IF(COUNTIF(空き状況確認テーブル!CH62:DE62,"△")&lt;&gt;0,"△","〇"))</f>
        <v>〇</v>
      </c>
      <c r="CI56" s="219"/>
      <c r="CJ56" s="219"/>
      <c r="CK56" s="219"/>
      <c r="CL56" s="219"/>
      <c r="CM56" s="219"/>
      <c r="CN56" s="219"/>
      <c r="CO56" s="219"/>
      <c r="CP56" s="219"/>
      <c r="CQ56" s="219"/>
      <c r="CR56" s="219"/>
      <c r="CS56" s="219"/>
      <c r="CT56" s="219"/>
      <c r="CU56" s="219"/>
      <c r="CV56" s="219"/>
      <c r="CW56" s="219"/>
      <c r="CX56" s="219"/>
      <c r="CY56" s="219"/>
      <c r="CZ56" s="219"/>
      <c r="DA56" s="219"/>
      <c r="DB56" s="219"/>
      <c r="DC56" s="219"/>
      <c r="DD56" s="219"/>
      <c r="DE56" s="222"/>
      <c r="DF56" s="221" t="str">
        <f ca="1">IF(COUNTIF(空き状況確認テーブル!DF62:EC62,"×")&lt;&gt;0,"×",IF(COUNTIF(空き状況確認テーブル!DF62:EC62,"△")&lt;&gt;0,"△","〇"))</f>
        <v>〇</v>
      </c>
      <c r="DG56" s="219"/>
      <c r="DH56" s="219"/>
      <c r="DI56" s="219"/>
      <c r="DJ56" s="219"/>
      <c r="DK56" s="219"/>
      <c r="DL56" s="219"/>
      <c r="DM56" s="219"/>
      <c r="DN56" s="219"/>
      <c r="DO56" s="219"/>
      <c r="DP56" s="219"/>
      <c r="DQ56" s="219"/>
      <c r="DR56" s="219"/>
      <c r="DS56" s="219"/>
      <c r="DT56" s="219"/>
      <c r="DU56" s="219"/>
      <c r="DV56" s="219"/>
      <c r="DW56" s="219"/>
      <c r="DX56" s="219"/>
      <c r="DY56" s="219"/>
      <c r="DZ56" s="219"/>
      <c r="EA56" s="219"/>
      <c r="EB56" s="219"/>
      <c r="EC56" s="222"/>
      <c r="ED56" s="221" t="str">
        <f ca="1">IF(COUNTIF(空き状況確認テーブル!ED62:FA62,"×")&lt;&gt;0,"×",IF(COUNTIF(空き状況確認テーブル!ED62:FA62,"△")&lt;&gt;0,"△","〇"))</f>
        <v>×</v>
      </c>
      <c r="EE56" s="219"/>
      <c r="EF56" s="219"/>
      <c r="EG56" s="219"/>
      <c r="EH56" s="219"/>
      <c r="EI56" s="219"/>
      <c r="EJ56" s="219"/>
      <c r="EK56" s="219"/>
      <c r="EL56" s="219"/>
      <c r="EM56" s="219"/>
      <c r="EN56" s="219"/>
      <c r="EO56" s="219"/>
      <c r="EP56" s="219"/>
      <c r="EQ56" s="219"/>
      <c r="ER56" s="219"/>
      <c r="ES56" s="219"/>
      <c r="ET56" s="219"/>
      <c r="EU56" s="219"/>
      <c r="EV56" s="219"/>
      <c r="EW56" s="219"/>
      <c r="EX56" s="219"/>
      <c r="EY56" s="219"/>
      <c r="EZ56" s="219"/>
      <c r="FA56" s="222"/>
      <c r="FB56" s="221" t="str">
        <f ca="1">IF(COUNTIF(空き状況確認テーブル!FB62:FY62,"×")&lt;&gt;0,"×",IF(COUNTIF(空き状況確認テーブル!FB62:FY62,"△")&lt;&gt;0,"△","〇"))</f>
        <v>×</v>
      </c>
      <c r="FC56" s="219"/>
      <c r="FD56" s="219"/>
      <c r="FE56" s="219"/>
      <c r="FF56" s="219"/>
      <c r="FG56" s="219"/>
      <c r="FH56" s="219"/>
      <c r="FI56" s="219"/>
      <c r="FJ56" s="219"/>
      <c r="FK56" s="219"/>
      <c r="FL56" s="219"/>
      <c r="FM56" s="219"/>
      <c r="FN56" s="219"/>
      <c r="FO56" s="219"/>
      <c r="FP56" s="219"/>
      <c r="FQ56" s="219"/>
      <c r="FR56" s="219"/>
      <c r="FS56" s="219"/>
      <c r="FT56" s="219"/>
      <c r="FU56" s="219"/>
      <c r="FV56" s="219"/>
      <c r="FW56" s="219"/>
      <c r="FX56" s="219"/>
      <c r="FY56" s="222"/>
    </row>
    <row r="57" spans="1:181">
      <c r="A57" s="47"/>
      <c r="B57" s="160" t="s">
        <v>359</v>
      </c>
      <c r="C57" s="199" t="s">
        <v>341</v>
      </c>
      <c r="D57" s="11" t="s">
        <v>202</v>
      </c>
      <c r="E57" s="10" t="str">
        <f>INDEX(施設情報!$D$1:$D$1000,MATCH(D57,施設情報!$C$1:$C$1000,0))</f>
        <v>1</v>
      </c>
      <c r="F57" s="11"/>
      <c r="G57" s="8" t="str">
        <f t="shared" si="22"/>
        <v>053-46391</v>
      </c>
      <c r="H57" s="10" t="str">
        <f t="shared" si="23"/>
        <v>053-46392</v>
      </c>
      <c r="I57" s="10" t="str">
        <f t="shared" si="24"/>
        <v>053-46393</v>
      </c>
      <c r="J57" s="10" t="str">
        <f t="shared" si="25"/>
        <v>053-46394</v>
      </c>
      <c r="K57" s="10" t="str">
        <f t="shared" si="26"/>
        <v>053-46395</v>
      </c>
      <c r="L57" s="10" t="str">
        <f t="shared" si="27"/>
        <v>053-46396</v>
      </c>
      <c r="M57" s="10" t="str">
        <f t="shared" si="28"/>
        <v>053-46397</v>
      </c>
      <c r="N57" s="221" t="str">
        <f ca="1">IF(COUNTIF(空き状況確認テーブル!N63:AK63,"×")&lt;&gt;0,"×",IF(COUNTIF(空き状況確認テーブル!N63:AK63,"△")&lt;&gt;0,"△","〇"))</f>
        <v>〇</v>
      </c>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22"/>
      <c r="AL57" s="221" t="str">
        <f ca="1">IF(COUNTIF(空き状況確認テーブル!AL63:BI63,"×")&lt;&gt;0,"×",IF(COUNTIF(空き状況確認テーブル!AL63:BI63,"△")&lt;&gt;0,"△","〇"))</f>
        <v>〇</v>
      </c>
      <c r="AM57" s="219"/>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22"/>
      <c r="BJ57" s="221" t="str">
        <f ca="1">IF(COUNTIF(空き状況確認テーブル!BJ63:CG63,"×")&lt;&gt;0,"×",IF(COUNTIF(空き状況確認テーブル!BJ63:CG63,"△")&lt;&gt;0,"△","〇"))</f>
        <v>〇</v>
      </c>
      <c r="BK57" s="219"/>
      <c r="BL57" s="219"/>
      <c r="BM57" s="219"/>
      <c r="BN57" s="219"/>
      <c r="BO57" s="219"/>
      <c r="BP57" s="219"/>
      <c r="BQ57" s="219"/>
      <c r="BR57" s="219"/>
      <c r="BS57" s="219"/>
      <c r="BT57" s="219"/>
      <c r="BU57" s="219"/>
      <c r="BV57" s="219"/>
      <c r="BW57" s="219"/>
      <c r="BX57" s="219"/>
      <c r="BY57" s="219"/>
      <c r="BZ57" s="219"/>
      <c r="CA57" s="219"/>
      <c r="CB57" s="219"/>
      <c r="CC57" s="219"/>
      <c r="CD57" s="219"/>
      <c r="CE57" s="219"/>
      <c r="CF57" s="219"/>
      <c r="CG57" s="222"/>
      <c r="CH57" s="218" t="str">
        <f ca="1">IF(COUNTIF(空き状況確認テーブル!CH63:DE63,"×")&lt;&gt;0,"×",IF(COUNTIF(空き状況確認テーブル!CH63:DE63,"△")&lt;&gt;0,"△","〇"))</f>
        <v>〇</v>
      </c>
      <c r="CI57" s="219"/>
      <c r="CJ57" s="219"/>
      <c r="CK57" s="219"/>
      <c r="CL57" s="219"/>
      <c r="CM57" s="219"/>
      <c r="CN57" s="219"/>
      <c r="CO57" s="219"/>
      <c r="CP57" s="219"/>
      <c r="CQ57" s="219"/>
      <c r="CR57" s="219"/>
      <c r="CS57" s="219"/>
      <c r="CT57" s="219"/>
      <c r="CU57" s="219"/>
      <c r="CV57" s="219"/>
      <c r="CW57" s="219"/>
      <c r="CX57" s="219"/>
      <c r="CY57" s="219"/>
      <c r="CZ57" s="219"/>
      <c r="DA57" s="219"/>
      <c r="DB57" s="219"/>
      <c r="DC57" s="219"/>
      <c r="DD57" s="219"/>
      <c r="DE57" s="222"/>
      <c r="DF57" s="221" t="str">
        <f ca="1">IF(COUNTIF(空き状況確認テーブル!DF63:EC63,"×")&lt;&gt;0,"×",IF(COUNTIF(空き状況確認テーブル!DF63:EC63,"△")&lt;&gt;0,"△","〇"))</f>
        <v>〇</v>
      </c>
      <c r="DG57" s="219"/>
      <c r="DH57" s="219"/>
      <c r="DI57" s="219"/>
      <c r="DJ57" s="219"/>
      <c r="DK57" s="219"/>
      <c r="DL57" s="219"/>
      <c r="DM57" s="219"/>
      <c r="DN57" s="219"/>
      <c r="DO57" s="219"/>
      <c r="DP57" s="219"/>
      <c r="DQ57" s="219"/>
      <c r="DR57" s="219"/>
      <c r="DS57" s="219"/>
      <c r="DT57" s="219"/>
      <c r="DU57" s="219"/>
      <c r="DV57" s="219"/>
      <c r="DW57" s="219"/>
      <c r="DX57" s="219"/>
      <c r="DY57" s="219"/>
      <c r="DZ57" s="219"/>
      <c r="EA57" s="219"/>
      <c r="EB57" s="219"/>
      <c r="EC57" s="222"/>
      <c r="ED57" s="221" t="str">
        <f ca="1">IF(COUNTIF(空き状況確認テーブル!ED63:FA63,"×")&lt;&gt;0,"×",IF(COUNTIF(空き状況確認テーブル!ED63:FA63,"△")&lt;&gt;0,"△","〇"))</f>
        <v>×</v>
      </c>
      <c r="EE57" s="219"/>
      <c r="EF57" s="219"/>
      <c r="EG57" s="219"/>
      <c r="EH57" s="219"/>
      <c r="EI57" s="219"/>
      <c r="EJ57" s="219"/>
      <c r="EK57" s="219"/>
      <c r="EL57" s="219"/>
      <c r="EM57" s="219"/>
      <c r="EN57" s="219"/>
      <c r="EO57" s="219"/>
      <c r="EP57" s="219"/>
      <c r="EQ57" s="219"/>
      <c r="ER57" s="219"/>
      <c r="ES57" s="219"/>
      <c r="ET57" s="219"/>
      <c r="EU57" s="219"/>
      <c r="EV57" s="219"/>
      <c r="EW57" s="219"/>
      <c r="EX57" s="219"/>
      <c r="EY57" s="219"/>
      <c r="EZ57" s="219"/>
      <c r="FA57" s="222"/>
      <c r="FB57" s="221" t="str">
        <f ca="1">IF(COUNTIF(空き状況確認テーブル!FB63:FY63,"×")&lt;&gt;0,"×",IF(COUNTIF(空き状況確認テーブル!FB63:FY63,"△")&lt;&gt;0,"△","〇"))</f>
        <v>×</v>
      </c>
      <c r="FC57" s="219"/>
      <c r="FD57" s="219"/>
      <c r="FE57" s="219"/>
      <c r="FF57" s="219"/>
      <c r="FG57" s="219"/>
      <c r="FH57" s="219"/>
      <c r="FI57" s="219"/>
      <c r="FJ57" s="219"/>
      <c r="FK57" s="219"/>
      <c r="FL57" s="219"/>
      <c r="FM57" s="219"/>
      <c r="FN57" s="219"/>
      <c r="FO57" s="219"/>
      <c r="FP57" s="219"/>
      <c r="FQ57" s="219"/>
      <c r="FR57" s="219"/>
      <c r="FS57" s="219"/>
      <c r="FT57" s="219"/>
      <c r="FU57" s="219"/>
      <c r="FV57" s="219"/>
      <c r="FW57" s="219"/>
      <c r="FX57" s="219"/>
      <c r="FY57" s="222"/>
    </row>
    <row r="58" spans="1:181">
      <c r="A58" s="47"/>
      <c r="B58" s="161" t="s">
        <v>359</v>
      </c>
      <c r="C58" s="200">
        <v>4</v>
      </c>
      <c r="D58" s="11" t="s">
        <v>203</v>
      </c>
      <c r="E58" s="10" t="str">
        <f>INDEX(施設情報!$D$1:$D$1000,MATCH(D58,施設情報!$C$1:$C$1000,0))</f>
        <v>1</v>
      </c>
      <c r="F58" s="11"/>
      <c r="G58" s="8" t="str">
        <f t="shared" si="22"/>
        <v>054-46391</v>
      </c>
      <c r="H58" s="10" t="str">
        <f t="shared" si="23"/>
        <v>054-46392</v>
      </c>
      <c r="I58" s="10" t="str">
        <f t="shared" si="24"/>
        <v>054-46393</v>
      </c>
      <c r="J58" s="10" t="str">
        <f t="shared" si="25"/>
        <v>054-46394</v>
      </c>
      <c r="K58" s="10" t="str">
        <f t="shared" si="26"/>
        <v>054-46395</v>
      </c>
      <c r="L58" s="10" t="str">
        <f t="shared" si="27"/>
        <v>054-46396</v>
      </c>
      <c r="M58" s="10" t="str">
        <f t="shared" si="28"/>
        <v>054-46397</v>
      </c>
      <c r="N58" s="221" t="str">
        <f ca="1">IF(COUNTIF(空き状況確認テーブル!N64:AK64,"×")&lt;&gt;0,"×",IF(COUNTIF(空き状況確認テーブル!N64:AK64,"△")&lt;&gt;0,"△","〇"))</f>
        <v>〇</v>
      </c>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22"/>
      <c r="AL58" s="221" t="str">
        <f ca="1">IF(COUNTIF(空き状況確認テーブル!AL64:BI64,"×")&lt;&gt;0,"×",IF(COUNTIF(空き状況確認テーブル!AL64:BI64,"△")&lt;&gt;0,"△","〇"))</f>
        <v>〇</v>
      </c>
      <c r="AM58" s="219"/>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22"/>
      <c r="BJ58" s="221" t="str">
        <f ca="1">IF(COUNTIF(空き状況確認テーブル!BJ64:CG64,"×")&lt;&gt;0,"×",IF(COUNTIF(空き状況確認テーブル!BJ64:CG64,"△")&lt;&gt;0,"△","〇"))</f>
        <v>〇</v>
      </c>
      <c r="BK58" s="219"/>
      <c r="BL58" s="219"/>
      <c r="BM58" s="219"/>
      <c r="BN58" s="219"/>
      <c r="BO58" s="219"/>
      <c r="BP58" s="219"/>
      <c r="BQ58" s="219"/>
      <c r="BR58" s="219"/>
      <c r="BS58" s="219"/>
      <c r="BT58" s="219"/>
      <c r="BU58" s="219"/>
      <c r="BV58" s="219"/>
      <c r="BW58" s="219"/>
      <c r="BX58" s="219"/>
      <c r="BY58" s="219"/>
      <c r="BZ58" s="219"/>
      <c r="CA58" s="219"/>
      <c r="CB58" s="219"/>
      <c r="CC58" s="219"/>
      <c r="CD58" s="219"/>
      <c r="CE58" s="219"/>
      <c r="CF58" s="219"/>
      <c r="CG58" s="222"/>
      <c r="CH58" s="218" t="str">
        <f ca="1">IF(COUNTIF(空き状況確認テーブル!CH64:DE64,"×")&lt;&gt;0,"×",IF(COUNTIF(空き状況確認テーブル!CH64:DE64,"△")&lt;&gt;0,"△","〇"))</f>
        <v>〇</v>
      </c>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22"/>
      <c r="DF58" s="221" t="str">
        <f ca="1">IF(COUNTIF(空き状況確認テーブル!DF64:EC64,"×")&lt;&gt;0,"×",IF(COUNTIF(空き状況確認テーブル!DF64:EC64,"△")&lt;&gt;0,"△","〇"))</f>
        <v>〇</v>
      </c>
      <c r="DG58" s="219"/>
      <c r="DH58" s="219"/>
      <c r="DI58" s="219"/>
      <c r="DJ58" s="219"/>
      <c r="DK58" s="219"/>
      <c r="DL58" s="219"/>
      <c r="DM58" s="219"/>
      <c r="DN58" s="219"/>
      <c r="DO58" s="219"/>
      <c r="DP58" s="219"/>
      <c r="DQ58" s="219"/>
      <c r="DR58" s="219"/>
      <c r="DS58" s="219"/>
      <c r="DT58" s="219"/>
      <c r="DU58" s="219"/>
      <c r="DV58" s="219"/>
      <c r="DW58" s="219"/>
      <c r="DX58" s="219"/>
      <c r="DY58" s="219"/>
      <c r="DZ58" s="219"/>
      <c r="EA58" s="219"/>
      <c r="EB58" s="219"/>
      <c r="EC58" s="222"/>
      <c r="ED58" s="221" t="str">
        <f ca="1">IF(COUNTIF(空き状況確認テーブル!ED64:FA64,"×")&lt;&gt;0,"×",IF(COUNTIF(空き状況確認テーブル!ED64:FA64,"△")&lt;&gt;0,"△","〇"))</f>
        <v>×</v>
      </c>
      <c r="EE58" s="219"/>
      <c r="EF58" s="219"/>
      <c r="EG58" s="219"/>
      <c r="EH58" s="219"/>
      <c r="EI58" s="219"/>
      <c r="EJ58" s="219"/>
      <c r="EK58" s="219"/>
      <c r="EL58" s="219"/>
      <c r="EM58" s="219"/>
      <c r="EN58" s="219"/>
      <c r="EO58" s="219"/>
      <c r="EP58" s="219"/>
      <c r="EQ58" s="219"/>
      <c r="ER58" s="219"/>
      <c r="ES58" s="219"/>
      <c r="ET58" s="219"/>
      <c r="EU58" s="219"/>
      <c r="EV58" s="219"/>
      <c r="EW58" s="219"/>
      <c r="EX58" s="219"/>
      <c r="EY58" s="219"/>
      <c r="EZ58" s="219"/>
      <c r="FA58" s="222"/>
      <c r="FB58" s="221" t="str">
        <f ca="1">IF(COUNTIF(空き状況確認テーブル!FB64:FY64,"×")&lt;&gt;0,"×",IF(COUNTIF(空き状況確認テーブル!FB64:FY64,"△")&lt;&gt;0,"△","〇"))</f>
        <v>×</v>
      </c>
      <c r="FC58" s="219"/>
      <c r="FD58" s="219"/>
      <c r="FE58" s="219"/>
      <c r="FF58" s="219"/>
      <c r="FG58" s="219"/>
      <c r="FH58" s="219"/>
      <c r="FI58" s="219"/>
      <c r="FJ58" s="219"/>
      <c r="FK58" s="219"/>
      <c r="FL58" s="219"/>
      <c r="FM58" s="219"/>
      <c r="FN58" s="219"/>
      <c r="FO58" s="219"/>
      <c r="FP58" s="219"/>
      <c r="FQ58" s="219"/>
      <c r="FR58" s="219"/>
      <c r="FS58" s="219"/>
      <c r="FT58" s="219"/>
      <c r="FU58" s="219"/>
      <c r="FV58" s="219"/>
      <c r="FW58" s="219"/>
      <c r="FX58" s="219"/>
      <c r="FY58" s="222"/>
    </row>
    <row r="59" spans="1:181">
      <c r="A59" s="47"/>
      <c r="B59" s="179" t="s">
        <v>381</v>
      </c>
      <c r="C59" s="199" t="s">
        <v>338</v>
      </c>
      <c r="D59" s="11" t="s">
        <v>204</v>
      </c>
      <c r="E59" s="10" t="str">
        <f>INDEX(施設情報!$D$1:$D$1000,MATCH(D59,施設情報!$C$1:$C$1000,0))</f>
        <v>1</v>
      </c>
      <c r="F59" s="11"/>
      <c r="G59" s="8" t="str">
        <f t="shared" si="22"/>
        <v>055-46391</v>
      </c>
      <c r="H59" s="10" t="str">
        <f t="shared" si="23"/>
        <v>055-46392</v>
      </c>
      <c r="I59" s="10" t="str">
        <f t="shared" si="24"/>
        <v>055-46393</v>
      </c>
      <c r="J59" s="10" t="str">
        <f t="shared" si="25"/>
        <v>055-46394</v>
      </c>
      <c r="K59" s="10" t="str">
        <f t="shared" si="26"/>
        <v>055-46395</v>
      </c>
      <c r="L59" s="10" t="str">
        <f t="shared" si="27"/>
        <v>055-46396</v>
      </c>
      <c r="M59" s="10" t="str">
        <f t="shared" si="28"/>
        <v>055-46397</v>
      </c>
      <c r="N59" s="121" t="str">
        <f ca="1">空き状況確認テーブル!N65</f>
        <v>△</v>
      </c>
      <c r="O59" s="122" t="str">
        <f ca="1">空き状況確認テーブル!O65</f>
        <v>△</v>
      </c>
      <c r="P59" s="122" t="str">
        <f ca="1">空き状況確認テーブル!P65</f>
        <v>△</v>
      </c>
      <c r="Q59" s="122" t="str">
        <f ca="1">空き状況確認テーブル!Q65</f>
        <v>△</v>
      </c>
      <c r="R59" s="122" t="str">
        <f ca="1">空き状況確認テーブル!R65</f>
        <v>△</v>
      </c>
      <c r="S59" s="122" t="str">
        <f ca="1">空き状況確認テーブル!S65</f>
        <v>△</v>
      </c>
      <c r="T59" s="216" t="str">
        <f ca="1">IF(COUNTIF(空き状況確認テーブル!T65:V65,"×")&lt;&gt;0,"×",IF(COUNTIF(空き状況確認テーブル!T65:V65,"△")&lt;&gt;0,"△",IF(COUNTIF(空き状況確認テーブル!T65:V65,"△")&lt;&gt;0,"△","〇")))</f>
        <v>△</v>
      </c>
      <c r="U59" s="217"/>
      <c r="V59" s="218"/>
      <c r="W59" s="219" t="str">
        <f ca="1">IF(COUNTIF(空き状況確認テーブル!W65:Z65,"×")&lt;&gt;0,"×",IF(COUNTIF(空き状況確認テーブル!W65:Z65,"△")&lt;&gt;0,"△",IF(COUNTIF(空き状況確認テーブル!W65:Z65,"△")&lt;&gt;0,"△","〇")))</f>
        <v>〇</v>
      </c>
      <c r="X59" s="219"/>
      <c r="Y59" s="219"/>
      <c r="Z59" s="219"/>
      <c r="AA59" s="219" t="str">
        <f ca="1">IF(COUNTIF(空き状況確認テーブル!AA65:AD65,"×")&lt;&gt;0,"×",IF(COUNTIF(空き状況確認テーブル!AA65:AD65,"△")&lt;&gt;0,"△",IF(COUNTIF(空き状況確認テーブル!AA65:AD65,"△")&lt;&gt;0,"△","〇")))</f>
        <v>〇</v>
      </c>
      <c r="AB59" s="219"/>
      <c r="AC59" s="219"/>
      <c r="AD59" s="219"/>
      <c r="AE59" s="219" t="str">
        <f ca="1">IF(COUNTIF(空き状況確認テーブル!AE65:AH65,"×")&lt;&gt;0,"×",IF(COUNTIF(空き状況確認テーブル!AE65:AH65,"△")&lt;&gt;0,"△",IF(COUNTIF(空き状況確認テーブル!AE65:AH65,"△")&lt;&gt;0,"△","〇")))</f>
        <v>△</v>
      </c>
      <c r="AF59" s="219"/>
      <c r="AG59" s="219"/>
      <c r="AH59" s="219"/>
      <c r="AI59" s="216" t="str">
        <f ca="1">IF(COUNTIF(空き状況確認テーブル!AI65:AK65,"×")&lt;&gt;0,"×",IF(COUNTIF(空き状況確認テーブル!AI65:AK65,"△")&lt;&gt;0,"△",IF(COUNTIF(空き状況確認テーブル!AI65:AK65,"△")&lt;&gt;0,"△","〇")))</f>
        <v>△</v>
      </c>
      <c r="AJ59" s="217"/>
      <c r="AK59" s="220"/>
      <c r="AL59" s="121" t="str">
        <f ca="1">空き状況確認テーブル!AL65</f>
        <v>△</v>
      </c>
      <c r="AM59" s="122" t="str">
        <f ca="1">空き状況確認テーブル!AM65</f>
        <v>△</v>
      </c>
      <c r="AN59" s="122" t="str">
        <f ca="1">空き状況確認テーブル!AN65</f>
        <v>△</v>
      </c>
      <c r="AO59" s="122" t="str">
        <f ca="1">空き状況確認テーブル!AO65</f>
        <v>△</v>
      </c>
      <c r="AP59" s="122" t="str">
        <f ca="1">空き状況確認テーブル!AP65</f>
        <v>△</v>
      </c>
      <c r="AQ59" s="122" t="str">
        <f ca="1">空き状況確認テーブル!AQ65</f>
        <v>△</v>
      </c>
      <c r="AR59" s="216" t="str">
        <f ca="1">IF(COUNTIF(空き状況確認テーブル!AR65:AT65,"×")&lt;&gt;0,"×",IF(COUNTIF(空き状況確認テーブル!AR65:AT65,"△")&lt;&gt;0,"△",IF(COUNTIF(空き状況確認テーブル!AR65:AT65,"△")&lt;&gt;0,"△","〇")))</f>
        <v>△</v>
      </c>
      <c r="AS59" s="217"/>
      <c r="AT59" s="218"/>
      <c r="AU59" s="219" t="str">
        <f ca="1">IF(COUNTIF(空き状況確認テーブル!AU65:AX65,"×")&lt;&gt;0,"×",IF(COUNTIF(空き状況確認テーブル!AU65:AX65,"△")&lt;&gt;0,"△",IF(COUNTIF(空き状況確認テーブル!AU65:AX65,"△")&lt;&gt;0,"△","〇")))</f>
        <v>〇</v>
      </c>
      <c r="AV59" s="219"/>
      <c r="AW59" s="219"/>
      <c r="AX59" s="219"/>
      <c r="AY59" s="219" t="str">
        <f ca="1">IF(COUNTIF(空き状況確認テーブル!AY65:BB65,"×")&lt;&gt;0,"×",IF(COUNTIF(空き状況確認テーブル!AY65:BB65,"△")&lt;&gt;0,"△",IF(COUNTIF(空き状況確認テーブル!AY65:BB65,"△")&lt;&gt;0,"△","〇")))</f>
        <v>〇</v>
      </c>
      <c r="AZ59" s="219"/>
      <c r="BA59" s="219"/>
      <c r="BB59" s="219"/>
      <c r="BC59" s="219" t="str">
        <f ca="1">IF(COUNTIF(空き状況確認テーブル!BC65:BF65,"×")&lt;&gt;0,"×",IF(COUNTIF(空き状況確認テーブル!BC65:BF65,"△")&lt;&gt;0,"△",IF(COUNTIF(空き状況確認テーブル!BC65:BF65,"△")&lt;&gt;0,"△","〇")))</f>
        <v>△</v>
      </c>
      <c r="BD59" s="219"/>
      <c r="BE59" s="219"/>
      <c r="BF59" s="219"/>
      <c r="BG59" s="216" t="str">
        <f ca="1">IF(COUNTIF(空き状況確認テーブル!BG65:BI65,"×")&lt;&gt;0,"×",IF(COUNTIF(空き状況確認テーブル!BG65:BI65,"△")&lt;&gt;0,"△",IF(COUNTIF(空き状況確認テーブル!BG65:BI65,"△")&lt;&gt;0,"△","〇")))</f>
        <v>△</v>
      </c>
      <c r="BH59" s="217"/>
      <c r="BI59" s="220"/>
      <c r="BJ59" s="121" t="str">
        <f ca="1">空き状況確認テーブル!BJ65</f>
        <v>△</v>
      </c>
      <c r="BK59" s="122" t="str">
        <f ca="1">空き状況確認テーブル!BK65</f>
        <v>△</v>
      </c>
      <c r="BL59" s="122" t="str">
        <f ca="1">空き状況確認テーブル!BL65</f>
        <v>△</v>
      </c>
      <c r="BM59" s="122" t="str">
        <f ca="1">空き状況確認テーブル!BM65</f>
        <v>△</v>
      </c>
      <c r="BN59" s="122" t="str">
        <f ca="1">空き状況確認テーブル!BN65</f>
        <v>△</v>
      </c>
      <c r="BO59" s="122" t="str">
        <f ca="1">空き状況確認テーブル!BO65</f>
        <v>△</v>
      </c>
      <c r="BP59" s="216" t="str">
        <f ca="1">IF(COUNTIF(空き状況確認テーブル!BP65:BR65,"×")&lt;&gt;0,"×",IF(COUNTIF(空き状況確認テーブル!BP65:BR65,"△")&lt;&gt;0,"△",IF(COUNTIF(空き状況確認テーブル!BP65:BR65,"△")&lt;&gt;0,"△","〇")))</f>
        <v>△</v>
      </c>
      <c r="BQ59" s="217"/>
      <c r="BR59" s="218"/>
      <c r="BS59" s="219" t="str">
        <f ca="1">IF(COUNTIF(空き状況確認テーブル!BS65:BV65,"×")&lt;&gt;0,"×",IF(COUNTIF(空き状況確認テーブル!BS65:BV65,"△")&lt;&gt;0,"△",IF(COUNTIF(空き状況確認テーブル!BS65:BV65,"△")&lt;&gt;0,"△","〇")))</f>
        <v>〇</v>
      </c>
      <c r="BT59" s="219"/>
      <c r="BU59" s="219"/>
      <c r="BV59" s="219"/>
      <c r="BW59" s="219" t="str">
        <f ca="1">IF(COUNTIF(空き状況確認テーブル!BW65:BZ65,"×")&lt;&gt;0,"×",IF(COUNTIF(空き状況確認テーブル!BW65:BZ65,"△")&lt;&gt;0,"△",IF(COUNTIF(空き状況確認テーブル!BW65:BZ65,"△")&lt;&gt;0,"△","〇")))</f>
        <v>〇</v>
      </c>
      <c r="BX59" s="219"/>
      <c r="BY59" s="219"/>
      <c r="BZ59" s="219"/>
      <c r="CA59" s="219" t="str">
        <f ca="1">IF(COUNTIF(空き状況確認テーブル!CA65:CD65,"×")&lt;&gt;0,"×",IF(COUNTIF(空き状況確認テーブル!CA65:CD65,"△")&lt;&gt;0,"△",IF(COUNTIF(空き状況確認テーブル!CA65:CD65,"△")&lt;&gt;0,"△","〇")))</f>
        <v>△</v>
      </c>
      <c r="CB59" s="219"/>
      <c r="CC59" s="219"/>
      <c r="CD59" s="219"/>
      <c r="CE59" s="216" t="str">
        <f ca="1">IF(COUNTIF(空き状況確認テーブル!CE65:CG65,"×")&lt;&gt;0,"×",IF(COUNTIF(空き状況確認テーブル!CE65:CG65,"△")&lt;&gt;0,"△",IF(COUNTIF(空き状況確認テーブル!CE65:CG65,"△")&lt;&gt;0,"△","〇")))</f>
        <v>△</v>
      </c>
      <c r="CF59" s="217"/>
      <c r="CG59" s="220"/>
      <c r="CH59" s="187" t="str">
        <f ca="1">空き状況確認テーブル!CH65</f>
        <v>△</v>
      </c>
      <c r="CI59" s="122" t="str">
        <f ca="1">空き状況確認テーブル!CI65</f>
        <v>△</v>
      </c>
      <c r="CJ59" s="122" t="str">
        <f ca="1">空き状況確認テーブル!CJ65</f>
        <v>△</v>
      </c>
      <c r="CK59" s="122" t="str">
        <f ca="1">空き状況確認テーブル!CK65</f>
        <v>△</v>
      </c>
      <c r="CL59" s="122" t="str">
        <f ca="1">空き状況確認テーブル!CL65</f>
        <v>△</v>
      </c>
      <c r="CM59" s="122" t="str">
        <f ca="1">空き状況確認テーブル!CM65</f>
        <v>△</v>
      </c>
      <c r="CN59" s="216" t="str">
        <f ca="1">IF(COUNTIF(空き状況確認テーブル!CN65:CP65,"×")&lt;&gt;0,"×",IF(COUNTIF(空き状況確認テーブル!CN65:CP65,"△")&lt;&gt;0,"△",IF(COUNTIF(空き状況確認テーブル!CN65:CP65,"△")&lt;&gt;0,"△","〇")))</f>
        <v>△</v>
      </c>
      <c r="CO59" s="217"/>
      <c r="CP59" s="218"/>
      <c r="CQ59" s="219" t="str">
        <f ca="1">IF(COUNTIF(空き状況確認テーブル!CQ65:CT65,"×")&lt;&gt;0,"×",IF(COUNTIF(空き状況確認テーブル!CQ65:CT65,"△")&lt;&gt;0,"△",IF(COUNTIF(空き状況確認テーブル!CQ65:CT65,"△")&lt;&gt;0,"△","〇")))</f>
        <v>〇</v>
      </c>
      <c r="CR59" s="219"/>
      <c r="CS59" s="219"/>
      <c r="CT59" s="219"/>
      <c r="CU59" s="219" t="str">
        <f ca="1">IF(COUNTIF(空き状況確認テーブル!CU65:CX65,"×")&lt;&gt;0,"×",IF(COUNTIF(空き状況確認テーブル!CU65:CX65,"△")&lt;&gt;0,"△",IF(COUNTIF(空き状況確認テーブル!CU65:CX65,"△")&lt;&gt;0,"△","〇")))</f>
        <v>〇</v>
      </c>
      <c r="CV59" s="219"/>
      <c r="CW59" s="219"/>
      <c r="CX59" s="219"/>
      <c r="CY59" s="219" t="str">
        <f ca="1">IF(COUNTIF(空き状況確認テーブル!CY65:DB65,"×")&lt;&gt;0,"×",IF(COUNTIF(空き状況確認テーブル!CY65:DB65,"△")&lt;&gt;0,"△",IF(COUNTIF(空き状況確認テーブル!CY65:DB65,"△")&lt;&gt;0,"△","〇")))</f>
        <v>△</v>
      </c>
      <c r="CZ59" s="219"/>
      <c r="DA59" s="219"/>
      <c r="DB59" s="219"/>
      <c r="DC59" s="216" t="str">
        <f ca="1">IF(COUNTIF(空き状況確認テーブル!DC65:DE65,"×")&lt;&gt;0,"×",IF(COUNTIF(空き状況確認テーブル!DC65:DE65,"△")&lt;&gt;0,"△",IF(COUNTIF(空き状況確認テーブル!DC65:DE65,"△")&lt;&gt;0,"△","〇")))</f>
        <v>△</v>
      </c>
      <c r="DD59" s="217"/>
      <c r="DE59" s="220"/>
      <c r="DF59" s="121" t="str">
        <f ca="1">空き状況確認テーブル!DF65</f>
        <v>△</v>
      </c>
      <c r="DG59" s="122" t="str">
        <f ca="1">空き状況確認テーブル!DG65</f>
        <v>△</v>
      </c>
      <c r="DH59" s="122" t="str">
        <f ca="1">空き状況確認テーブル!DH65</f>
        <v>△</v>
      </c>
      <c r="DI59" s="122" t="str">
        <f ca="1">空き状況確認テーブル!DI65</f>
        <v>△</v>
      </c>
      <c r="DJ59" s="122" t="str">
        <f ca="1">空き状況確認テーブル!DJ65</f>
        <v>△</v>
      </c>
      <c r="DK59" s="122" t="str">
        <f ca="1">空き状況確認テーブル!DK65</f>
        <v>△</v>
      </c>
      <c r="DL59" s="216" t="str">
        <f ca="1">IF(COUNTIF(空き状況確認テーブル!DL65:DN65,"×")&lt;&gt;0,"×",IF(COUNTIF(空き状況確認テーブル!DL65:DN65,"△")&lt;&gt;0,"△",IF(COUNTIF(空き状況確認テーブル!DL65:DN65,"△")&lt;&gt;0,"△","〇")))</f>
        <v>△</v>
      </c>
      <c r="DM59" s="217"/>
      <c r="DN59" s="218"/>
      <c r="DO59" s="219" t="str">
        <f ca="1">IF(COUNTIF(空き状況確認テーブル!DO65:DR65,"×")&lt;&gt;0,"×",IF(COUNTIF(空き状況確認テーブル!DO65:DR65,"△")&lt;&gt;0,"△",IF(COUNTIF(空き状況確認テーブル!DO65:DR65,"△")&lt;&gt;0,"△","〇")))</f>
        <v>〇</v>
      </c>
      <c r="DP59" s="219"/>
      <c r="DQ59" s="219"/>
      <c r="DR59" s="219"/>
      <c r="DS59" s="219" t="str">
        <f ca="1">IF(COUNTIF(空き状況確認テーブル!DS65:DV65,"×")&lt;&gt;0,"×",IF(COUNTIF(空き状況確認テーブル!DS65:DV65,"△")&lt;&gt;0,"△",IF(COUNTIF(空き状況確認テーブル!DS65:DV65,"△")&lt;&gt;0,"△","〇")))</f>
        <v>〇</v>
      </c>
      <c r="DT59" s="219"/>
      <c r="DU59" s="219"/>
      <c r="DV59" s="219"/>
      <c r="DW59" s="219" t="str">
        <f ca="1">IF(COUNTIF(空き状況確認テーブル!DW65:DZ65,"×")&lt;&gt;0,"×",IF(COUNTIF(空き状況確認テーブル!DW65:DZ65,"△")&lt;&gt;0,"△",IF(COUNTIF(空き状況確認テーブル!DW65:DZ65,"△")&lt;&gt;0,"△","〇")))</f>
        <v>△</v>
      </c>
      <c r="DX59" s="219"/>
      <c r="DY59" s="219"/>
      <c r="DZ59" s="219"/>
      <c r="EA59" s="216" t="str">
        <f ca="1">IF(COUNTIF(空き状況確認テーブル!EA65:EC65,"×")&lt;&gt;0,"×",IF(COUNTIF(空き状況確認テーブル!EA65:EC65,"△")&lt;&gt;0,"△",IF(COUNTIF(空き状況確認テーブル!EA65:EC65,"△")&lt;&gt;0,"△","〇")))</f>
        <v>△</v>
      </c>
      <c r="EB59" s="217"/>
      <c r="EC59" s="220"/>
      <c r="ED59" s="121" t="str">
        <f ca="1">空き状況確認テーブル!ED65</f>
        <v>×</v>
      </c>
      <c r="EE59" s="122" t="str">
        <f ca="1">空き状況確認テーブル!EE65</f>
        <v>×</v>
      </c>
      <c r="EF59" s="122" t="str">
        <f ca="1">空き状況確認テーブル!EF65</f>
        <v>×</v>
      </c>
      <c r="EG59" s="122" t="str">
        <f ca="1">空き状況確認テーブル!EG65</f>
        <v>×</v>
      </c>
      <c r="EH59" s="122" t="str">
        <f ca="1">空き状況確認テーブル!EH65</f>
        <v>×</v>
      </c>
      <c r="EI59" s="122" t="str">
        <f ca="1">空き状況確認テーブル!EI65</f>
        <v>×</v>
      </c>
      <c r="EJ59" s="216" t="str">
        <f ca="1">IF(COUNTIF(空き状況確認テーブル!EJ65:EL65,"×")&lt;&gt;0,"×",IF(COUNTIF(空き状況確認テーブル!EJ65:EL65,"△")&lt;&gt;0,"△",IF(COUNTIF(空き状況確認テーブル!EJ65:EL65,"△")&lt;&gt;0,"△","〇")))</f>
        <v>×</v>
      </c>
      <c r="EK59" s="217"/>
      <c r="EL59" s="218"/>
      <c r="EM59" s="219" t="str">
        <f ca="1">IF(COUNTIF(空き状況確認テーブル!EM65:EP65,"×")&lt;&gt;0,"×",IF(COUNTIF(空き状況確認テーブル!EM65:EP65,"△")&lt;&gt;0,"△",IF(COUNTIF(空き状況確認テーブル!EM65:EP65,"△")&lt;&gt;0,"△","〇")))</f>
        <v>×</v>
      </c>
      <c r="EN59" s="219"/>
      <c r="EO59" s="219"/>
      <c r="EP59" s="219"/>
      <c r="EQ59" s="219" t="str">
        <f ca="1">IF(COUNTIF(空き状況確認テーブル!EQ65:ET65,"×")&lt;&gt;0,"×",IF(COUNTIF(空き状況確認テーブル!EQ65:ET65,"△")&lt;&gt;0,"△",IF(COUNTIF(空き状況確認テーブル!EQ65:ET65,"△")&lt;&gt;0,"△","〇")))</f>
        <v>×</v>
      </c>
      <c r="ER59" s="219"/>
      <c r="ES59" s="219"/>
      <c r="ET59" s="219"/>
      <c r="EU59" s="219" t="str">
        <f ca="1">IF(COUNTIF(空き状況確認テーブル!EU65:EX65,"×")&lt;&gt;0,"×",IF(COUNTIF(空き状況確認テーブル!EU65:EX65,"△")&lt;&gt;0,"△",IF(COUNTIF(空き状況確認テーブル!EU65:EX65,"△")&lt;&gt;0,"△","〇")))</f>
        <v>×</v>
      </c>
      <c r="EV59" s="219"/>
      <c r="EW59" s="219"/>
      <c r="EX59" s="219"/>
      <c r="EY59" s="216" t="str">
        <f ca="1">IF(COUNTIF(空き状況確認テーブル!EY65:FA65,"×")&lt;&gt;0,"×",IF(COUNTIF(空き状況確認テーブル!EY65:FA65,"△")&lt;&gt;0,"△",IF(COUNTIF(空き状況確認テーブル!EY65:FA65,"△")&lt;&gt;0,"△","〇")))</f>
        <v>×</v>
      </c>
      <c r="EZ59" s="217"/>
      <c r="FA59" s="220"/>
      <c r="FB59" s="121" t="str">
        <f ca="1">空き状況確認テーブル!FB65</f>
        <v>×</v>
      </c>
      <c r="FC59" s="122" t="str">
        <f ca="1">空き状況確認テーブル!FC65</f>
        <v>×</v>
      </c>
      <c r="FD59" s="122" t="str">
        <f ca="1">空き状況確認テーブル!FD65</f>
        <v>×</v>
      </c>
      <c r="FE59" s="122" t="str">
        <f ca="1">空き状況確認テーブル!FE65</f>
        <v>×</v>
      </c>
      <c r="FF59" s="122" t="str">
        <f ca="1">空き状況確認テーブル!FF65</f>
        <v>×</v>
      </c>
      <c r="FG59" s="122" t="str">
        <f ca="1">空き状況確認テーブル!FG65</f>
        <v>×</v>
      </c>
      <c r="FH59" s="216" t="str">
        <f ca="1">IF(COUNTIF(空き状況確認テーブル!FH65:FJ65,"×")&lt;&gt;0,"×",IF(COUNTIF(空き状況確認テーブル!FH65:FJ65,"△")&lt;&gt;0,"△",IF(COUNTIF(空き状況確認テーブル!FH65:FJ65,"△")&lt;&gt;0,"△","〇")))</f>
        <v>×</v>
      </c>
      <c r="FI59" s="217"/>
      <c r="FJ59" s="218"/>
      <c r="FK59" s="219" t="str">
        <f ca="1">IF(COUNTIF(空き状況確認テーブル!FK65:FN65,"×")&lt;&gt;0,"×",IF(COUNTIF(空き状況確認テーブル!FK65:FN65,"△")&lt;&gt;0,"△",IF(COUNTIF(空き状況確認テーブル!FK65:FN65,"△")&lt;&gt;0,"△","〇")))</f>
        <v>×</v>
      </c>
      <c r="FL59" s="219"/>
      <c r="FM59" s="219"/>
      <c r="FN59" s="219"/>
      <c r="FO59" s="219" t="str">
        <f ca="1">IF(COUNTIF(空き状況確認テーブル!FO65:FR65,"×")&lt;&gt;0,"×",IF(COUNTIF(空き状況確認テーブル!FO65:FR65,"△")&lt;&gt;0,"△",IF(COUNTIF(空き状況確認テーブル!FO65:FR65,"△")&lt;&gt;0,"△","〇")))</f>
        <v>×</v>
      </c>
      <c r="FP59" s="219"/>
      <c r="FQ59" s="219"/>
      <c r="FR59" s="219"/>
      <c r="FS59" s="219" t="str">
        <f ca="1">IF(COUNTIF(空き状況確認テーブル!FS65:FV65,"×")&lt;&gt;0,"×",IF(COUNTIF(空き状況確認テーブル!FS65:FV65,"△")&lt;&gt;0,"△",IF(COUNTIF(空き状況確認テーブル!FS65:FV65,"△")&lt;&gt;0,"△","〇")))</f>
        <v>×</v>
      </c>
      <c r="FT59" s="219"/>
      <c r="FU59" s="219"/>
      <c r="FV59" s="219"/>
      <c r="FW59" s="216" t="str">
        <f ca="1">IF(COUNTIF(空き状況確認テーブル!FW65:FY65,"×")&lt;&gt;0,"×",IF(COUNTIF(空き状況確認テーブル!FW65:FY65,"△")&lt;&gt;0,"△",IF(COUNTIF(空き状況確認テーブル!FW65:FY65,"△")&lt;&gt;0,"△","〇")))</f>
        <v>×</v>
      </c>
      <c r="FX59" s="217"/>
      <c r="FY59" s="220"/>
    </row>
    <row r="60" spans="1:181">
      <c r="A60" s="47"/>
      <c r="B60" s="159" t="s">
        <v>360</v>
      </c>
      <c r="C60" s="199" t="s">
        <v>462</v>
      </c>
      <c r="D60" s="11" t="s">
        <v>205</v>
      </c>
      <c r="E60" s="10" t="str">
        <f>INDEX(施設情報!$D$1:$D$1000,MATCH(D60,施設情報!$C$1:$C$1000,0))</f>
        <v>1</v>
      </c>
      <c r="F60" s="11"/>
      <c r="G60" s="8" t="str">
        <f t="shared" si="22"/>
        <v>056-46391</v>
      </c>
      <c r="H60" s="10" t="str">
        <f t="shared" si="23"/>
        <v>056-46392</v>
      </c>
      <c r="I60" s="10" t="str">
        <f t="shared" si="24"/>
        <v>056-46393</v>
      </c>
      <c r="J60" s="10" t="str">
        <f t="shared" si="25"/>
        <v>056-46394</v>
      </c>
      <c r="K60" s="10" t="str">
        <f t="shared" si="26"/>
        <v>056-46395</v>
      </c>
      <c r="L60" s="10" t="str">
        <f t="shared" si="27"/>
        <v>056-46396</v>
      </c>
      <c r="M60" s="10" t="str">
        <f t="shared" si="28"/>
        <v>056-46397</v>
      </c>
      <c r="N60" s="121" t="str">
        <f ca="1">空き状況確認テーブル!N66</f>
        <v>△</v>
      </c>
      <c r="O60" s="122" t="str">
        <f ca="1">空き状況確認テーブル!O66</f>
        <v>△</v>
      </c>
      <c r="P60" s="122" t="str">
        <f ca="1">空き状況確認テーブル!P66</f>
        <v>△</v>
      </c>
      <c r="Q60" s="122" t="str">
        <f ca="1">空き状況確認テーブル!Q66</f>
        <v>△</v>
      </c>
      <c r="R60" s="122" t="str">
        <f ca="1">空き状況確認テーブル!R66</f>
        <v>△</v>
      </c>
      <c r="S60" s="122" t="str">
        <f ca="1">空き状況確認テーブル!S66</f>
        <v>△</v>
      </c>
      <c r="T60" s="216" t="str">
        <f ca="1">IF(COUNTIF(空き状況確認テーブル!T66:V66,"×")&lt;&gt;0,"×",IF(COUNTIF(空き状況確認テーブル!T66:V66,"△")&lt;&gt;0,"△",IF(COUNTIF(空き状況確認テーブル!T66:V66,"△")&lt;&gt;0,"△","〇")))</f>
        <v>△</v>
      </c>
      <c r="U60" s="217"/>
      <c r="V60" s="218"/>
      <c r="W60" s="219" t="str">
        <f ca="1">IF(COUNTIF(空き状況確認テーブル!W66:Z66,"×")&lt;&gt;0,"×",IF(COUNTIF(空き状況確認テーブル!W66:Z66,"△")&lt;&gt;0,"△",IF(COUNTIF(空き状況確認テーブル!W66:Z66,"△")&lt;&gt;0,"△","〇")))</f>
        <v>〇</v>
      </c>
      <c r="X60" s="219"/>
      <c r="Y60" s="219"/>
      <c r="Z60" s="219"/>
      <c r="AA60" s="219" t="str">
        <f ca="1">IF(COUNTIF(空き状況確認テーブル!AA66:AD66,"×")&lt;&gt;0,"×",IF(COUNTIF(空き状況確認テーブル!AA66:AD66,"△")&lt;&gt;0,"△",IF(COUNTIF(空き状況確認テーブル!AA66:AD66,"△")&lt;&gt;0,"△","〇")))</f>
        <v>〇</v>
      </c>
      <c r="AB60" s="219"/>
      <c r="AC60" s="219"/>
      <c r="AD60" s="219"/>
      <c r="AE60" s="219" t="str">
        <f ca="1">IF(COUNTIF(空き状況確認テーブル!AE66:AH66,"×")&lt;&gt;0,"×",IF(COUNTIF(空き状況確認テーブル!AE66:AH66,"△")&lt;&gt;0,"△",IF(COUNTIF(空き状況確認テーブル!AE66:AH66,"△")&lt;&gt;0,"△","〇")))</f>
        <v>△</v>
      </c>
      <c r="AF60" s="219"/>
      <c r="AG60" s="219"/>
      <c r="AH60" s="219"/>
      <c r="AI60" s="216" t="str">
        <f ca="1">IF(COUNTIF(空き状況確認テーブル!AI66:AK66,"×")&lt;&gt;0,"×",IF(COUNTIF(空き状況確認テーブル!AI66:AK66,"△")&lt;&gt;0,"△",IF(COUNTIF(空き状況確認テーブル!AI66:AK66,"△")&lt;&gt;0,"△","〇")))</f>
        <v>△</v>
      </c>
      <c r="AJ60" s="217"/>
      <c r="AK60" s="220"/>
      <c r="AL60" s="121" t="str">
        <f ca="1">空き状況確認テーブル!AL66</f>
        <v>△</v>
      </c>
      <c r="AM60" s="122" t="str">
        <f ca="1">空き状況確認テーブル!AM66</f>
        <v>△</v>
      </c>
      <c r="AN60" s="122" t="str">
        <f ca="1">空き状況確認テーブル!AN66</f>
        <v>△</v>
      </c>
      <c r="AO60" s="122" t="str">
        <f ca="1">空き状況確認テーブル!AO66</f>
        <v>△</v>
      </c>
      <c r="AP60" s="122" t="str">
        <f ca="1">空き状況確認テーブル!AP66</f>
        <v>△</v>
      </c>
      <c r="AQ60" s="122" t="str">
        <f ca="1">空き状況確認テーブル!AQ66</f>
        <v>△</v>
      </c>
      <c r="AR60" s="216" t="str">
        <f ca="1">IF(COUNTIF(空き状況確認テーブル!AR66:AT66,"×")&lt;&gt;0,"×",IF(COUNTIF(空き状況確認テーブル!AR66:AT66,"△")&lt;&gt;0,"△",IF(COUNTIF(空き状況確認テーブル!AR66:AT66,"△")&lt;&gt;0,"△","〇")))</f>
        <v>△</v>
      </c>
      <c r="AS60" s="217"/>
      <c r="AT60" s="218"/>
      <c r="AU60" s="219" t="str">
        <f ca="1">IF(COUNTIF(空き状況確認テーブル!AU66:AX66,"×")&lt;&gt;0,"×",IF(COUNTIF(空き状況確認テーブル!AU66:AX66,"△")&lt;&gt;0,"△",IF(COUNTIF(空き状況確認テーブル!AU66:AX66,"△")&lt;&gt;0,"△","〇")))</f>
        <v>〇</v>
      </c>
      <c r="AV60" s="219"/>
      <c r="AW60" s="219"/>
      <c r="AX60" s="219"/>
      <c r="AY60" s="219" t="str">
        <f ca="1">IF(COUNTIF(空き状況確認テーブル!AY66:BB66,"×")&lt;&gt;0,"×",IF(COUNTIF(空き状況確認テーブル!AY66:BB66,"△")&lt;&gt;0,"△",IF(COUNTIF(空き状況確認テーブル!AY66:BB66,"△")&lt;&gt;0,"△","〇")))</f>
        <v>〇</v>
      </c>
      <c r="AZ60" s="219"/>
      <c r="BA60" s="219"/>
      <c r="BB60" s="219"/>
      <c r="BC60" s="219" t="str">
        <f ca="1">IF(COUNTIF(空き状況確認テーブル!BC66:BF66,"×")&lt;&gt;0,"×",IF(COUNTIF(空き状況確認テーブル!BC66:BF66,"△")&lt;&gt;0,"△",IF(COUNTIF(空き状況確認テーブル!BC66:BF66,"△")&lt;&gt;0,"△","〇")))</f>
        <v>△</v>
      </c>
      <c r="BD60" s="219"/>
      <c r="BE60" s="219"/>
      <c r="BF60" s="219"/>
      <c r="BG60" s="216" t="str">
        <f ca="1">IF(COUNTIF(空き状況確認テーブル!BG66:BI66,"×")&lt;&gt;0,"×",IF(COUNTIF(空き状況確認テーブル!BG66:BI66,"△")&lt;&gt;0,"△",IF(COUNTIF(空き状況確認テーブル!BG66:BI66,"△")&lt;&gt;0,"△","〇")))</f>
        <v>△</v>
      </c>
      <c r="BH60" s="217"/>
      <c r="BI60" s="220"/>
      <c r="BJ60" s="121" t="str">
        <f ca="1">空き状況確認テーブル!BJ66</f>
        <v>△</v>
      </c>
      <c r="BK60" s="122" t="str">
        <f ca="1">空き状況確認テーブル!BK66</f>
        <v>△</v>
      </c>
      <c r="BL60" s="122" t="str">
        <f ca="1">空き状況確認テーブル!BL66</f>
        <v>△</v>
      </c>
      <c r="BM60" s="122" t="str">
        <f ca="1">空き状況確認テーブル!BM66</f>
        <v>△</v>
      </c>
      <c r="BN60" s="122" t="str">
        <f ca="1">空き状況確認テーブル!BN66</f>
        <v>△</v>
      </c>
      <c r="BO60" s="122" t="str">
        <f ca="1">空き状況確認テーブル!BO66</f>
        <v>△</v>
      </c>
      <c r="BP60" s="216" t="str">
        <f ca="1">IF(COUNTIF(空き状況確認テーブル!BP66:BR66,"×")&lt;&gt;0,"×",IF(COUNTIF(空き状況確認テーブル!BP66:BR66,"△")&lt;&gt;0,"△",IF(COUNTIF(空き状況確認テーブル!BP66:BR66,"△")&lt;&gt;0,"△","〇")))</f>
        <v>△</v>
      </c>
      <c r="BQ60" s="217"/>
      <c r="BR60" s="218"/>
      <c r="BS60" s="219" t="str">
        <f ca="1">IF(COUNTIF(空き状況確認テーブル!BS66:BV66,"×")&lt;&gt;0,"×",IF(COUNTIF(空き状況確認テーブル!BS66:BV66,"△")&lt;&gt;0,"△",IF(COUNTIF(空き状況確認テーブル!BS66:BV66,"△")&lt;&gt;0,"△","〇")))</f>
        <v>〇</v>
      </c>
      <c r="BT60" s="219"/>
      <c r="BU60" s="219"/>
      <c r="BV60" s="219"/>
      <c r="BW60" s="219" t="str">
        <f ca="1">IF(COUNTIF(空き状況確認テーブル!BW66:BZ66,"×")&lt;&gt;0,"×",IF(COUNTIF(空き状況確認テーブル!BW66:BZ66,"△")&lt;&gt;0,"△",IF(COUNTIF(空き状況確認テーブル!BW66:BZ66,"△")&lt;&gt;0,"△","〇")))</f>
        <v>〇</v>
      </c>
      <c r="BX60" s="219"/>
      <c r="BY60" s="219"/>
      <c r="BZ60" s="219"/>
      <c r="CA60" s="219" t="str">
        <f ca="1">IF(COUNTIF(空き状況確認テーブル!CA66:CD66,"×")&lt;&gt;0,"×",IF(COUNTIF(空き状況確認テーブル!CA66:CD66,"△")&lt;&gt;0,"△",IF(COUNTIF(空き状況確認テーブル!CA66:CD66,"△")&lt;&gt;0,"△","〇")))</f>
        <v>△</v>
      </c>
      <c r="CB60" s="219"/>
      <c r="CC60" s="219"/>
      <c r="CD60" s="219"/>
      <c r="CE60" s="216" t="str">
        <f ca="1">IF(COUNTIF(空き状況確認テーブル!CE66:CG66,"×")&lt;&gt;0,"×",IF(COUNTIF(空き状況確認テーブル!CE66:CG66,"△")&lt;&gt;0,"△",IF(COUNTIF(空き状況確認テーブル!CE66:CG66,"△")&lt;&gt;0,"△","〇")))</f>
        <v>△</v>
      </c>
      <c r="CF60" s="217"/>
      <c r="CG60" s="220"/>
      <c r="CH60" s="187" t="str">
        <f ca="1">空き状況確認テーブル!CH66</f>
        <v>△</v>
      </c>
      <c r="CI60" s="122" t="str">
        <f ca="1">空き状況確認テーブル!CI66</f>
        <v>△</v>
      </c>
      <c r="CJ60" s="122" t="str">
        <f ca="1">空き状況確認テーブル!CJ66</f>
        <v>△</v>
      </c>
      <c r="CK60" s="122" t="str">
        <f ca="1">空き状況確認テーブル!CK66</f>
        <v>△</v>
      </c>
      <c r="CL60" s="122" t="str">
        <f ca="1">空き状況確認テーブル!CL66</f>
        <v>△</v>
      </c>
      <c r="CM60" s="122" t="str">
        <f ca="1">空き状況確認テーブル!CM66</f>
        <v>△</v>
      </c>
      <c r="CN60" s="216" t="str">
        <f ca="1">IF(COUNTIF(空き状況確認テーブル!CN66:CP66,"×")&lt;&gt;0,"×",IF(COUNTIF(空き状況確認テーブル!CN66:CP66,"△")&lt;&gt;0,"△",IF(COUNTIF(空き状況確認テーブル!CN66:CP66,"△")&lt;&gt;0,"△","〇")))</f>
        <v>△</v>
      </c>
      <c r="CO60" s="217"/>
      <c r="CP60" s="218"/>
      <c r="CQ60" s="219" t="str">
        <f ca="1">IF(COUNTIF(空き状況確認テーブル!CQ66:CT66,"×")&lt;&gt;0,"×",IF(COUNTIF(空き状況確認テーブル!CQ66:CT66,"△")&lt;&gt;0,"△",IF(COUNTIF(空き状況確認テーブル!CQ66:CT66,"△")&lt;&gt;0,"△","〇")))</f>
        <v>〇</v>
      </c>
      <c r="CR60" s="219"/>
      <c r="CS60" s="219"/>
      <c r="CT60" s="219"/>
      <c r="CU60" s="219" t="str">
        <f ca="1">IF(COUNTIF(空き状況確認テーブル!CU66:CX66,"×")&lt;&gt;0,"×",IF(COUNTIF(空き状況確認テーブル!CU66:CX66,"△")&lt;&gt;0,"△",IF(COUNTIF(空き状況確認テーブル!CU66:CX66,"△")&lt;&gt;0,"△","〇")))</f>
        <v>〇</v>
      </c>
      <c r="CV60" s="219"/>
      <c r="CW60" s="219"/>
      <c r="CX60" s="219"/>
      <c r="CY60" s="219" t="str">
        <f ca="1">IF(COUNTIF(空き状況確認テーブル!CY66:DB66,"×")&lt;&gt;0,"×",IF(COUNTIF(空き状況確認テーブル!CY66:DB66,"△")&lt;&gt;0,"△",IF(COUNTIF(空き状況確認テーブル!CY66:DB66,"△")&lt;&gt;0,"△","〇")))</f>
        <v>△</v>
      </c>
      <c r="CZ60" s="219"/>
      <c r="DA60" s="219"/>
      <c r="DB60" s="219"/>
      <c r="DC60" s="216" t="str">
        <f ca="1">IF(COUNTIF(空き状況確認テーブル!DC66:DE66,"×")&lt;&gt;0,"×",IF(COUNTIF(空き状況確認テーブル!DC66:DE66,"△")&lt;&gt;0,"△",IF(COUNTIF(空き状況確認テーブル!DC66:DE66,"△")&lt;&gt;0,"△","〇")))</f>
        <v>△</v>
      </c>
      <c r="DD60" s="217"/>
      <c r="DE60" s="220"/>
      <c r="DF60" s="121" t="str">
        <f ca="1">空き状況確認テーブル!DF66</f>
        <v>△</v>
      </c>
      <c r="DG60" s="122" t="str">
        <f ca="1">空き状況確認テーブル!DG66</f>
        <v>△</v>
      </c>
      <c r="DH60" s="122" t="str">
        <f ca="1">空き状況確認テーブル!DH66</f>
        <v>△</v>
      </c>
      <c r="DI60" s="122" t="str">
        <f ca="1">空き状況確認テーブル!DI66</f>
        <v>△</v>
      </c>
      <c r="DJ60" s="122" t="str">
        <f ca="1">空き状況確認テーブル!DJ66</f>
        <v>△</v>
      </c>
      <c r="DK60" s="122" t="str">
        <f ca="1">空き状況確認テーブル!DK66</f>
        <v>△</v>
      </c>
      <c r="DL60" s="216" t="str">
        <f ca="1">IF(COUNTIF(空き状況確認テーブル!DL66:DN66,"×")&lt;&gt;0,"×",IF(COUNTIF(空き状況確認テーブル!DL66:DN66,"△")&lt;&gt;0,"△",IF(COUNTIF(空き状況確認テーブル!DL66:DN66,"△")&lt;&gt;0,"△","〇")))</f>
        <v>△</v>
      </c>
      <c r="DM60" s="217"/>
      <c r="DN60" s="218"/>
      <c r="DO60" s="219" t="str">
        <f ca="1">IF(COUNTIF(空き状況確認テーブル!DO66:DR66,"×")&lt;&gt;0,"×",IF(COUNTIF(空き状況確認テーブル!DO66:DR66,"△")&lt;&gt;0,"△",IF(COUNTIF(空き状況確認テーブル!DO66:DR66,"△")&lt;&gt;0,"△","〇")))</f>
        <v>〇</v>
      </c>
      <c r="DP60" s="219"/>
      <c r="DQ60" s="219"/>
      <c r="DR60" s="219"/>
      <c r="DS60" s="219" t="str">
        <f ca="1">IF(COUNTIF(空き状況確認テーブル!DS66:DV66,"×")&lt;&gt;0,"×",IF(COUNTIF(空き状況確認テーブル!DS66:DV66,"△")&lt;&gt;0,"△",IF(COUNTIF(空き状況確認テーブル!DS66:DV66,"△")&lt;&gt;0,"△","〇")))</f>
        <v>〇</v>
      </c>
      <c r="DT60" s="219"/>
      <c r="DU60" s="219"/>
      <c r="DV60" s="219"/>
      <c r="DW60" s="219" t="str">
        <f ca="1">IF(COUNTIF(空き状況確認テーブル!DW66:DZ66,"×")&lt;&gt;0,"×",IF(COUNTIF(空き状況確認テーブル!DW66:DZ66,"△")&lt;&gt;0,"△",IF(COUNTIF(空き状況確認テーブル!DW66:DZ66,"△")&lt;&gt;0,"△","〇")))</f>
        <v>△</v>
      </c>
      <c r="DX60" s="219"/>
      <c r="DY60" s="219"/>
      <c r="DZ60" s="219"/>
      <c r="EA60" s="216" t="str">
        <f ca="1">IF(COUNTIF(空き状況確認テーブル!EA66:EC66,"×")&lt;&gt;0,"×",IF(COUNTIF(空き状況確認テーブル!EA66:EC66,"△")&lt;&gt;0,"△",IF(COUNTIF(空き状況確認テーブル!EA66:EC66,"△")&lt;&gt;0,"△","〇")))</f>
        <v>△</v>
      </c>
      <c r="EB60" s="217"/>
      <c r="EC60" s="220"/>
      <c r="ED60" s="121" t="str">
        <f ca="1">空き状況確認テーブル!ED66</f>
        <v>×</v>
      </c>
      <c r="EE60" s="122" t="str">
        <f ca="1">空き状況確認テーブル!EE66</f>
        <v>×</v>
      </c>
      <c r="EF60" s="122" t="str">
        <f ca="1">空き状況確認テーブル!EF66</f>
        <v>×</v>
      </c>
      <c r="EG60" s="122" t="str">
        <f ca="1">空き状況確認テーブル!EG66</f>
        <v>×</v>
      </c>
      <c r="EH60" s="122" t="str">
        <f ca="1">空き状況確認テーブル!EH66</f>
        <v>×</v>
      </c>
      <c r="EI60" s="122" t="str">
        <f ca="1">空き状況確認テーブル!EI66</f>
        <v>×</v>
      </c>
      <c r="EJ60" s="216" t="str">
        <f ca="1">IF(COUNTIF(空き状況確認テーブル!EJ66:EL66,"×")&lt;&gt;0,"×",IF(COUNTIF(空き状況確認テーブル!EJ66:EL66,"△")&lt;&gt;0,"△",IF(COUNTIF(空き状況確認テーブル!EJ66:EL66,"△")&lt;&gt;0,"△","〇")))</f>
        <v>×</v>
      </c>
      <c r="EK60" s="217"/>
      <c r="EL60" s="218"/>
      <c r="EM60" s="219" t="str">
        <f ca="1">IF(COUNTIF(空き状況確認テーブル!EM66:EP66,"×")&lt;&gt;0,"×",IF(COUNTIF(空き状況確認テーブル!EM66:EP66,"△")&lt;&gt;0,"△",IF(COUNTIF(空き状況確認テーブル!EM66:EP66,"△")&lt;&gt;0,"△","〇")))</f>
        <v>×</v>
      </c>
      <c r="EN60" s="219"/>
      <c r="EO60" s="219"/>
      <c r="EP60" s="219"/>
      <c r="EQ60" s="219" t="str">
        <f ca="1">IF(COUNTIF(空き状況確認テーブル!EQ66:ET66,"×")&lt;&gt;0,"×",IF(COUNTIF(空き状況確認テーブル!EQ66:ET66,"△")&lt;&gt;0,"△",IF(COUNTIF(空き状況確認テーブル!EQ66:ET66,"△")&lt;&gt;0,"△","〇")))</f>
        <v>×</v>
      </c>
      <c r="ER60" s="219"/>
      <c r="ES60" s="219"/>
      <c r="ET60" s="219"/>
      <c r="EU60" s="219" t="str">
        <f ca="1">IF(COUNTIF(空き状況確認テーブル!EU66:EX66,"×")&lt;&gt;0,"×",IF(COUNTIF(空き状況確認テーブル!EU66:EX66,"△")&lt;&gt;0,"△",IF(COUNTIF(空き状況確認テーブル!EU66:EX66,"△")&lt;&gt;0,"△","〇")))</f>
        <v>×</v>
      </c>
      <c r="EV60" s="219"/>
      <c r="EW60" s="219"/>
      <c r="EX60" s="219"/>
      <c r="EY60" s="216" t="str">
        <f ca="1">IF(COUNTIF(空き状況確認テーブル!EY66:FA66,"×")&lt;&gt;0,"×",IF(COUNTIF(空き状況確認テーブル!EY66:FA66,"△")&lt;&gt;0,"△",IF(COUNTIF(空き状況確認テーブル!EY66:FA66,"△")&lt;&gt;0,"△","〇")))</f>
        <v>×</v>
      </c>
      <c r="EZ60" s="217"/>
      <c r="FA60" s="220"/>
      <c r="FB60" s="121" t="str">
        <f ca="1">空き状況確認テーブル!FB66</f>
        <v>×</v>
      </c>
      <c r="FC60" s="122" t="str">
        <f ca="1">空き状況確認テーブル!FC66</f>
        <v>×</v>
      </c>
      <c r="FD60" s="122" t="str">
        <f ca="1">空き状況確認テーブル!FD66</f>
        <v>×</v>
      </c>
      <c r="FE60" s="122" t="str">
        <f ca="1">空き状況確認テーブル!FE66</f>
        <v>×</v>
      </c>
      <c r="FF60" s="122" t="str">
        <f ca="1">空き状況確認テーブル!FF66</f>
        <v>×</v>
      </c>
      <c r="FG60" s="122" t="str">
        <f ca="1">空き状況確認テーブル!FG66</f>
        <v>×</v>
      </c>
      <c r="FH60" s="216" t="str">
        <f ca="1">IF(COUNTIF(空き状況確認テーブル!FH66:FJ66,"×")&lt;&gt;0,"×",IF(COUNTIF(空き状況確認テーブル!FH66:FJ66,"△")&lt;&gt;0,"△",IF(COUNTIF(空き状況確認テーブル!FH66:FJ66,"△")&lt;&gt;0,"△","〇")))</f>
        <v>×</v>
      </c>
      <c r="FI60" s="217"/>
      <c r="FJ60" s="218"/>
      <c r="FK60" s="219" t="str">
        <f ca="1">IF(COUNTIF(空き状況確認テーブル!FK66:FN66,"×")&lt;&gt;0,"×",IF(COUNTIF(空き状況確認テーブル!FK66:FN66,"△")&lt;&gt;0,"△",IF(COUNTIF(空き状況確認テーブル!FK66:FN66,"△")&lt;&gt;0,"△","〇")))</f>
        <v>×</v>
      </c>
      <c r="FL60" s="219"/>
      <c r="FM60" s="219"/>
      <c r="FN60" s="219"/>
      <c r="FO60" s="219" t="str">
        <f ca="1">IF(COUNTIF(空き状況確認テーブル!FO66:FR66,"×")&lt;&gt;0,"×",IF(COUNTIF(空き状況確認テーブル!FO66:FR66,"△")&lt;&gt;0,"△",IF(COUNTIF(空き状況確認テーブル!FO66:FR66,"△")&lt;&gt;0,"△","〇")))</f>
        <v>×</v>
      </c>
      <c r="FP60" s="219"/>
      <c r="FQ60" s="219"/>
      <c r="FR60" s="219"/>
      <c r="FS60" s="219" t="str">
        <f ca="1">IF(COUNTIF(空き状況確認テーブル!FS66:FV66,"×")&lt;&gt;0,"×",IF(COUNTIF(空き状況確認テーブル!FS66:FV66,"△")&lt;&gt;0,"△",IF(COUNTIF(空き状況確認テーブル!FS66:FV66,"△")&lt;&gt;0,"△","〇")))</f>
        <v>×</v>
      </c>
      <c r="FT60" s="219"/>
      <c r="FU60" s="219"/>
      <c r="FV60" s="219"/>
      <c r="FW60" s="216" t="str">
        <f ca="1">IF(COUNTIF(空き状況確認テーブル!FW66:FY66,"×")&lt;&gt;0,"×",IF(COUNTIF(空き状況確認テーブル!FW66:FY66,"△")&lt;&gt;0,"△",IF(COUNTIF(空き状況確認テーブル!FW66:FY66,"△")&lt;&gt;0,"△","〇")))</f>
        <v>×</v>
      </c>
      <c r="FX60" s="217"/>
      <c r="FY60" s="220"/>
    </row>
    <row r="61" spans="1:181">
      <c r="A61" s="47"/>
      <c r="B61" s="160" t="s">
        <v>360</v>
      </c>
      <c r="C61" s="199" t="s">
        <v>461</v>
      </c>
      <c r="D61" s="11" t="s">
        <v>206</v>
      </c>
      <c r="E61" s="10" t="str">
        <f>INDEX(施設情報!$D$1:$D$1000,MATCH(D61,施設情報!$C$1:$C$1000,0))</f>
        <v>1</v>
      </c>
      <c r="F61" s="11"/>
      <c r="G61" s="8" t="str">
        <f t="shared" si="22"/>
        <v>057-46391</v>
      </c>
      <c r="H61" s="10" t="str">
        <f t="shared" si="23"/>
        <v>057-46392</v>
      </c>
      <c r="I61" s="10" t="str">
        <f t="shared" si="24"/>
        <v>057-46393</v>
      </c>
      <c r="J61" s="10" t="str">
        <f t="shared" si="25"/>
        <v>057-46394</v>
      </c>
      <c r="K61" s="10" t="str">
        <f t="shared" si="26"/>
        <v>057-46395</v>
      </c>
      <c r="L61" s="10" t="str">
        <f t="shared" si="27"/>
        <v>057-46396</v>
      </c>
      <c r="M61" s="10" t="str">
        <f t="shared" si="28"/>
        <v>057-46397</v>
      </c>
      <c r="N61" s="121" t="str">
        <f ca="1">空き状況確認テーブル!N67</f>
        <v>△</v>
      </c>
      <c r="O61" s="122" t="str">
        <f ca="1">空き状況確認テーブル!O67</f>
        <v>△</v>
      </c>
      <c r="P61" s="122" t="str">
        <f ca="1">空き状況確認テーブル!P67</f>
        <v>△</v>
      </c>
      <c r="Q61" s="122" t="str">
        <f ca="1">空き状況確認テーブル!Q67</f>
        <v>△</v>
      </c>
      <c r="R61" s="122" t="str">
        <f ca="1">空き状況確認テーブル!R67</f>
        <v>△</v>
      </c>
      <c r="S61" s="122" t="str">
        <f ca="1">空き状況確認テーブル!S67</f>
        <v>△</v>
      </c>
      <c r="T61" s="216" t="str">
        <f ca="1">IF(COUNTIF(空き状況確認テーブル!T67:V67,"×")&lt;&gt;0,"×",IF(COUNTIF(空き状況確認テーブル!T67:V67,"△")&lt;&gt;0,"△",IF(COUNTIF(空き状況確認テーブル!T67:V67,"△")&lt;&gt;0,"△","〇")))</f>
        <v>△</v>
      </c>
      <c r="U61" s="217"/>
      <c r="V61" s="218"/>
      <c r="W61" s="219" t="str">
        <f ca="1">IF(COUNTIF(空き状況確認テーブル!W67:Z67,"×")&lt;&gt;0,"×",IF(COUNTIF(空き状況確認テーブル!W67:Z67,"△")&lt;&gt;0,"△",IF(COUNTIF(空き状況確認テーブル!W67:Z67,"△")&lt;&gt;0,"△","〇")))</f>
        <v>〇</v>
      </c>
      <c r="X61" s="219"/>
      <c r="Y61" s="219"/>
      <c r="Z61" s="219"/>
      <c r="AA61" s="219" t="str">
        <f ca="1">IF(COUNTIF(空き状況確認テーブル!AA67:AD67,"×")&lt;&gt;0,"×",IF(COUNTIF(空き状況確認テーブル!AA67:AD67,"△")&lt;&gt;0,"△",IF(COUNTIF(空き状況確認テーブル!AA67:AD67,"△")&lt;&gt;0,"△","〇")))</f>
        <v>〇</v>
      </c>
      <c r="AB61" s="219"/>
      <c r="AC61" s="219"/>
      <c r="AD61" s="219"/>
      <c r="AE61" s="219" t="str">
        <f ca="1">IF(COUNTIF(空き状況確認テーブル!AE67:AH67,"×")&lt;&gt;0,"×",IF(COUNTIF(空き状況確認テーブル!AE67:AH67,"△")&lt;&gt;0,"△",IF(COUNTIF(空き状況確認テーブル!AE67:AH67,"△")&lt;&gt;0,"△","〇")))</f>
        <v>△</v>
      </c>
      <c r="AF61" s="219"/>
      <c r="AG61" s="219"/>
      <c r="AH61" s="219"/>
      <c r="AI61" s="216" t="str">
        <f ca="1">IF(COUNTIF(空き状況確認テーブル!AI67:AK67,"×")&lt;&gt;0,"×",IF(COUNTIF(空き状況確認テーブル!AI67:AK67,"△")&lt;&gt;0,"△",IF(COUNTIF(空き状況確認テーブル!AI67:AK67,"△")&lt;&gt;0,"△","〇")))</f>
        <v>△</v>
      </c>
      <c r="AJ61" s="217"/>
      <c r="AK61" s="220"/>
      <c r="AL61" s="121" t="str">
        <f ca="1">空き状況確認テーブル!AL67</f>
        <v>△</v>
      </c>
      <c r="AM61" s="122" t="str">
        <f ca="1">空き状況確認テーブル!AM67</f>
        <v>△</v>
      </c>
      <c r="AN61" s="122" t="str">
        <f ca="1">空き状況確認テーブル!AN67</f>
        <v>△</v>
      </c>
      <c r="AO61" s="122" t="str">
        <f ca="1">空き状況確認テーブル!AO67</f>
        <v>△</v>
      </c>
      <c r="AP61" s="122" t="str">
        <f ca="1">空き状況確認テーブル!AP67</f>
        <v>△</v>
      </c>
      <c r="AQ61" s="122" t="str">
        <f ca="1">空き状況確認テーブル!AQ67</f>
        <v>△</v>
      </c>
      <c r="AR61" s="216" t="str">
        <f ca="1">IF(COUNTIF(空き状況確認テーブル!AR67:AT67,"×")&lt;&gt;0,"×",IF(COUNTIF(空き状況確認テーブル!AR67:AT67,"△")&lt;&gt;0,"△",IF(COUNTIF(空き状況確認テーブル!AR67:AT67,"△")&lt;&gt;0,"△","〇")))</f>
        <v>△</v>
      </c>
      <c r="AS61" s="217"/>
      <c r="AT61" s="218"/>
      <c r="AU61" s="219" t="str">
        <f ca="1">IF(COUNTIF(空き状況確認テーブル!AU67:AX67,"×")&lt;&gt;0,"×",IF(COUNTIF(空き状況確認テーブル!AU67:AX67,"△")&lt;&gt;0,"△",IF(COUNTIF(空き状況確認テーブル!AU67:AX67,"△")&lt;&gt;0,"△","〇")))</f>
        <v>〇</v>
      </c>
      <c r="AV61" s="219"/>
      <c r="AW61" s="219"/>
      <c r="AX61" s="219"/>
      <c r="AY61" s="219" t="str">
        <f ca="1">IF(COUNTIF(空き状況確認テーブル!AY67:BB67,"×")&lt;&gt;0,"×",IF(COUNTIF(空き状況確認テーブル!AY67:BB67,"△")&lt;&gt;0,"△",IF(COUNTIF(空き状況確認テーブル!AY67:BB67,"△")&lt;&gt;0,"△","〇")))</f>
        <v>〇</v>
      </c>
      <c r="AZ61" s="219"/>
      <c r="BA61" s="219"/>
      <c r="BB61" s="219"/>
      <c r="BC61" s="219" t="str">
        <f ca="1">IF(COUNTIF(空き状況確認テーブル!BC67:BF67,"×")&lt;&gt;0,"×",IF(COUNTIF(空き状況確認テーブル!BC67:BF67,"△")&lt;&gt;0,"△",IF(COUNTIF(空き状況確認テーブル!BC67:BF67,"△")&lt;&gt;0,"△","〇")))</f>
        <v>△</v>
      </c>
      <c r="BD61" s="219"/>
      <c r="BE61" s="219"/>
      <c r="BF61" s="219"/>
      <c r="BG61" s="216" t="str">
        <f ca="1">IF(COUNTIF(空き状況確認テーブル!BG67:BI67,"×")&lt;&gt;0,"×",IF(COUNTIF(空き状況確認テーブル!BG67:BI67,"△")&lt;&gt;0,"△",IF(COUNTIF(空き状況確認テーブル!BG67:BI67,"△")&lt;&gt;0,"△","〇")))</f>
        <v>△</v>
      </c>
      <c r="BH61" s="217"/>
      <c r="BI61" s="220"/>
      <c r="BJ61" s="121" t="str">
        <f ca="1">空き状況確認テーブル!BJ67</f>
        <v>△</v>
      </c>
      <c r="BK61" s="122" t="str">
        <f ca="1">空き状況確認テーブル!BK67</f>
        <v>△</v>
      </c>
      <c r="BL61" s="122" t="str">
        <f ca="1">空き状況確認テーブル!BL67</f>
        <v>△</v>
      </c>
      <c r="BM61" s="122" t="str">
        <f ca="1">空き状況確認テーブル!BM67</f>
        <v>△</v>
      </c>
      <c r="BN61" s="122" t="str">
        <f ca="1">空き状況確認テーブル!BN67</f>
        <v>△</v>
      </c>
      <c r="BO61" s="122" t="str">
        <f ca="1">空き状況確認テーブル!BO67</f>
        <v>△</v>
      </c>
      <c r="BP61" s="216" t="str">
        <f ca="1">IF(COUNTIF(空き状況確認テーブル!BP67:BR67,"×")&lt;&gt;0,"×",IF(COUNTIF(空き状況確認テーブル!BP67:BR67,"△")&lt;&gt;0,"△",IF(COUNTIF(空き状況確認テーブル!BP67:BR67,"△")&lt;&gt;0,"△","〇")))</f>
        <v>△</v>
      </c>
      <c r="BQ61" s="217"/>
      <c r="BR61" s="218"/>
      <c r="BS61" s="219" t="str">
        <f ca="1">IF(COUNTIF(空き状況確認テーブル!BS67:BV67,"×")&lt;&gt;0,"×",IF(COUNTIF(空き状況確認テーブル!BS67:BV67,"△")&lt;&gt;0,"△",IF(COUNTIF(空き状況確認テーブル!BS67:BV67,"△")&lt;&gt;0,"△","〇")))</f>
        <v>〇</v>
      </c>
      <c r="BT61" s="219"/>
      <c r="BU61" s="219"/>
      <c r="BV61" s="219"/>
      <c r="BW61" s="219" t="str">
        <f ca="1">IF(COUNTIF(空き状況確認テーブル!BW67:BZ67,"×")&lt;&gt;0,"×",IF(COUNTIF(空き状況確認テーブル!BW67:BZ67,"△")&lt;&gt;0,"△",IF(COUNTIF(空き状況確認テーブル!BW67:BZ67,"△")&lt;&gt;0,"△","〇")))</f>
        <v>〇</v>
      </c>
      <c r="BX61" s="219"/>
      <c r="BY61" s="219"/>
      <c r="BZ61" s="219"/>
      <c r="CA61" s="219" t="str">
        <f ca="1">IF(COUNTIF(空き状況確認テーブル!CA67:CD67,"×")&lt;&gt;0,"×",IF(COUNTIF(空き状況確認テーブル!CA67:CD67,"△")&lt;&gt;0,"△",IF(COUNTIF(空き状況確認テーブル!CA67:CD67,"△")&lt;&gt;0,"△","〇")))</f>
        <v>△</v>
      </c>
      <c r="CB61" s="219"/>
      <c r="CC61" s="219"/>
      <c r="CD61" s="219"/>
      <c r="CE61" s="216" t="str">
        <f ca="1">IF(COUNTIF(空き状況確認テーブル!CE67:CG67,"×")&lt;&gt;0,"×",IF(COUNTIF(空き状況確認テーブル!CE67:CG67,"△")&lt;&gt;0,"△",IF(COUNTIF(空き状況確認テーブル!CE67:CG67,"△")&lt;&gt;0,"△","〇")))</f>
        <v>△</v>
      </c>
      <c r="CF61" s="217"/>
      <c r="CG61" s="220"/>
      <c r="CH61" s="187" t="str">
        <f ca="1">空き状況確認テーブル!CH67</f>
        <v>△</v>
      </c>
      <c r="CI61" s="122" t="str">
        <f ca="1">空き状況確認テーブル!CI67</f>
        <v>△</v>
      </c>
      <c r="CJ61" s="122" t="str">
        <f ca="1">空き状況確認テーブル!CJ67</f>
        <v>△</v>
      </c>
      <c r="CK61" s="122" t="str">
        <f ca="1">空き状況確認テーブル!CK67</f>
        <v>△</v>
      </c>
      <c r="CL61" s="122" t="str">
        <f ca="1">空き状況確認テーブル!CL67</f>
        <v>△</v>
      </c>
      <c r="CM61" s="122" t="str">
        <f ca="1">空き状況確認テーブル!CM67</f>
        <v>△</v>
      </c>
      <c r="CN61" s="216" t="str">
        <f ca="1">IF(COUNTIF(空き状況確認テーブル!CN67:CP67,"×")&lt;&gt;0,"×",IF(COUNTIF(空き状況確認テーブル!CN67:CP67,"△")&lt;&gt;0,"△",IF(COUNTIF(空き状況確認テーブル!CN67:CP67,"△")&lt;&gt;0,"△","〇")))</f>
        <v>△</v>
      </c>
      <c r="CO61" s="217"/>
      <c r="CP61" s="218"/>
      <c r="CQ61" s="219" t="str">
        <f ca="1">IF(COUNTIF(空き状況確認テーブル!CQ67:CT67,"×")&lt;&gt;0,"×",IF(COUNTIF(空き状況確認テーブル!CQ67:CT67,"△")&lt;&gt;0,"△",IF(COUNTIF(空き状況確認テーブル!CQ67:CT67,"△")&lt;&gt;0,"△","〇")))</f>
        <v>〇</v>
      </c>
      <c r="CR61" s="219"/>
      <c r="CS61" s="219"/>
      <c r="CT61" s="219"/>
      <c r="CU61" s="219" t="str">
        <f ca="1">IF(COUNTIF(空き状況確認テーブル!CU67:CX67,"×")&lt;&gt;0,"×",IF(COUNTIF(空き状況確認テーブル!CU67:CX67,"△")&lt;&gt;0,"△",IF(COUNTIF(空き状況確認テーブル!CU67:CX67,"△")&lt;&gt;0,"△","〇")))</f>
        <v>〇</v>
      </c>
      <c r="CV61" s="219"/>
      <c r="CW61" s="219"/>
      <c r="CX61" s="219"/>
      <c r="CY61" s="219" t="str">
        <f ca="1">IF(COUNTIF(空き状況確認テーブル!CY67:DB67,"×")&lt;&gt;0,"×",IF(COUNTIF(空き状況確認テーブル!CY67:DB67,"△")&lt;&gt;0,"△",IF(COUNTIF(空き状況確認テーブル!CY67:DB67,"△")&lt;&gt;0,"△","〇")))</f>
        <v>△</v>
      </c>
      <c r="CZ61" s="219"/>
      <c r="DA61" s="219"/>
      <c r="DB61" s="219"/>
      <c r="DC61" s="216" t="str">
        <f ca="1">IF(COUNTIF(空き状況確認テーブル!DC67:DE67,"×")&lt;&gt;0,"×",IF(COUNTIF(空き状況確認テーブル!DC67:DE67,"△")&lt;&gt;0,"△",IF(COUNTIF(空き状況確認テーブル!DC67:DE67,"△")&lt;&gt;0,"△","〇")))</f>
        <v>△</v>
      </c>
      <c r="DD61" s="217"/>
      <c r="DE61" s="220"/>
      <c r="DF61" s="121" t="str">
        <f ca="1">空き状況確認テーブル!DF67</f>
        <v>△</v>
      </c>
      <c r="DG61" s="122" t="str">
        <f ca="1">空き状況確認テーブル!DG67</f>
        <v>△</v>
      </c>
      <c r="DH61" s="122" t="str">
        <f ca="1">空き状況確認テーブル!DH67</f>
        <v>△</v>
      </c>
      <c r="DI61" s="122" t="str">
        <f ca="1">空き状況確認テーブル!DI67</f>
        <v>△</v>
      </c>
      <c r="DJ61" s="122" t="str">
        <f ca="1">空き状況確認テーブル!DJ67</f>
        <v>△</v>
      </c>
      <c r="DK61" s="122" t="str">
        <f ca="1">空き状況確認テーブル!DK67</f>
        <v>△</v>
      </c>
      <c r="DL61" s="216" t="str">
        <f ca="1">IF(COUNTIF(空き状況確認テーブル!DL67:DN67,"×")&lt;&gt;0,"×",IF(COUNTIF(空き状況確認テーブル!DL67:DN67,"△")&lt;&gt;0,"△",IF(COUNTIF(空き状況確認テーブル!DL67:DN67,"△")&lt;&gt;0,"△","〇")))</f>
        <v>△</v>
      </c>
      <c r="DM61" s="217"/>
      <c r="DN61" s="218"/>
      <c r="DO61" s="219" t="str">
        <f ca="1">IF(COUNTIF(空き状況確認テーブル!DO67:DR67,"×")&lt;&gt;0,"×",IF(COUNTIF(空き状況確認テーブル!DO67:DR67,"△")&lt;&gt;0,"△",IF(COUNTIF(空き状況確認テーブル!DO67:DR67,"△")&lt;&gt;0,"△","〇")))</f>
        <v>〇</v>
      </c>
      <c r="DP61" s="219"/>
      <c r="DQ61" s="219"/>
      <c r="DR61" s="219"/>
      <c r="DS61" s="219" t="str">
        <f ca="1">IF(COUNTIF(空き状況確認テーブル!DS67:DV67,"×")&lt;&gt;0,"×",IF(COUNTIF(空き状況確認テーブル!DS67:DV67,"△")&lt;&gt;0,"△",IF(COUNTIF(空き状況確認テーブル!DS67:DV67,"△")&lt;&gt;0,"△","〇")))</f>
        <v>〇</v>
      </c>
      <c r="DT61" s="219"/>
      <c r="DU61" s="219"/>
      <c r="DV61" s="219"/>
      <c r="DW61" s="219" t="str">
        <f ca="1">IF(COUNTIF(空き状況確認テーブル!DW67:DZ67,"×")&lt;&gt;0,"×",IF(COUNTIF(空き状況確認テーブル!DW67:DZ67,"△")&lt;&gt;0,"△",IF(COUNTIF(空き状況確認テーブル!DW67:DZ67,"△")&lt;&gt;0,"△","〇")))</f>
        <v>△</v>
      </c>
      <c r="DX61" s="219"/>
      <c r="DY61" s="219"/>
      <c r="DZ61" s="219"/>
      <c r="EA61" s="216" t="str">
        <f ca="1">IF(COUNTIF(空き状況確認テーブル!EA67:EC67,"×")&lt;&gt;0,"×",IF(COUNTIF(空き状況確認テーブル!EA67:EC67,"△")&lt;&gt;0,"△",IF(COUNTIF(空き状況確認テーブル!EA67:EC67,"△")&lt;&gt;0,"△","〇")))</f>
        <v>△</v>
      </c>
      <c r="EB61" s="217"/>
      <c r="EC61" s="220"/>
      <c r="ED61" s="121" t="str">
        <f ca="1">空き状況確認テーブル!ED67</f>
        <v>×</v>
      </c>
      <c r="EE61" s="122" t="str">
        <f ca="1">空き状況確認テーブル!EE67</f>
        <v>×</v>
      </c>
      <c r="EF61" s="122" t="str">
        <f ca="1">空き状況確認テーブル!EF67</f>
        <v>×</v>
      </c>
      <c r="EG61" s="122" t="str">
        <f ca="1">空き状況確認テーブル!EG67</f>
        <v>×</v>
      </c>
      <c r="EH61" s="122" t="str">
        <f ca="1">空き状況確認テーブル!EH67</f>
        <v>×</v>
      </c>
      <c r="EI61" s="122" t="str">
        <f ca="1">空き状況確認テーブル!EI67</f>
        <v>×</v>
      </c>
      <c r="EJ61" s="216" t="str">
        <f ca="1">IF(COUNTIF(空き状況確認テーブル!EJ67:EL67,"×")&lt;&gt;0,"×",IF(COUNTIF(空き状況確認テーブル!EJ67:EL67,"△")&lt;&gt;0,"△",IF(COUNTIF(空き状況確認テーブル!EJ67:EL67,"△")&lt;&gt;0,"△","〇")))</f>
        <v>×</v>
      </c>
      <c r="EK61" s="217"/>
      <c r="EL61" s="218"/>
      <c r="EM61" s="219" t="str">
        <f ca="1">IF(COUNTIF(空き状況確認テーブル!EM67:EP67,"×")&lt;&gt;0,"×",IF(COUNTIF(空き状況確認テーブル!EM67:EP67,"△")&lt;&gt;0,"△",IF(COUNTIF(空き状況確認テーブル!EM67:EP67,"△")&lt;&gt;0,"△","〇")))</f>
        <v>×</v>
      </c>
      <c r="EN61" s="219"/>
      <c r="EO61" s="219"/>
      <c r="EP61" s="219"/>
      <c r="EQ61" s="219" t="str">
        <f ca="1">IF(COUNTIF(空き状況確認テーブル!EQ67:ET67,"×")&lt;&gt;0,"×",IF(COUNTIF(空き状況確認テーブル!EQ67:ET67,"△")&lt;&gt;0,"△",IF(COUNTIF(空き状況確認テーブル!EQ67:ET67,"△")&lt;&gt;0,"△","〇")))</f>
        <v>×</v>
      </c>
      <c r="ER61" s="219"/>
      <c r="ES61" s="219"/>
      <c r="ET61" s="219"/>
      <c r="EU61" s="219" t="str">
        <f ca="1">IF(COUNTIF(空き状況確認テーブル!EU67:EX67,"×")&lt;&gt;0,"×",IF(COUNTIF(空き状況確認テーブル!EU67:EX67,"△")&lt;&gt;0,"△",IF(COUNTIF(空き状況確認テーブル!EU67:EX67,"△")&lt;&gt;0,"△","〇")))</f>
        <v>×</v>
      </c>
      <c r="EV61" s="219"/>
      <c r="EW61" s="219"/>
      <c r="EX61" s="219"/>
      <c r="EY61" s="216" t="str">
        <f ca="1">IF(COUNTIF(空き状況確認テーブル!EY67:FA67,"×")&lt;&gt;0,"×",IF(COUNTIF(空き状況確認テーブル!EY67:FA67,"△")&lt;&gt;0,"△",IF(COUNTIF(空き状況確認テーブル!EY67:FA67,"△")&lt;&gt;0,"△","〇")))</f>
        <v>×</v>
      </c>
      <c r="EZ61" s="217"/>
      <c r="FA61" s="220"/>
      <c r="FB61" s="121" t="str">
        <f ca="1">空き状況確認テーブル!FB67</f>
        <v>×</v>
      </c>
      <c r="FC61" s="122" t="str">
        <f ca="1">空き状況確認テーブル!FC67</f>
        <v>×</v>
      </c>
      <c r="FD61" s="122" t="str">
        <f ca="1">空き状況確認テーブル!FD67</f>
        <v>×</v>
      </c>
      <c r="FE61" s="122" t="str">
        <f ca="1">空き状況確認テーブル!FE67</f>
        <v>×</v>
      </c>
      <c r="FF61" s="122" t="str">
        <f ca="1">空き状況確認テーブル!FF67</f>
        <v>×</v>
      </c>
      <c r="FG61" s="122" t="str">
        <f ca="1">空き状況確認テーブル!FG67</f>
        <v>×</v>
      </c>
      <c r="FH61" s="216" t="str">
        <f ca="1">IF(COUNTIF(空き状況確認テーブル!FH67:FJ67,"×")&lt;&gt;0,"×",IF(COUNTIF(空き状況確認テーブル!FH67:FJ67,"△")&lt;&gt;0,"△",IF(COUNTIF(空き状況確認テーブル!FH67:FJ67,"△")&lt;&gt;0,"△","〇")))</f>
        <v>×</v>
      </c>
      <c r="FI61" s="217"/>
      <c r="FJ61" s="218"/>
      <c r="FK61" s="219" t="str">
        <f ca="1">IF(COUNTIF(空き状況確認テーブル!FK67:FN67,"×")&lt;&gt;0,"×",IF(COUNTIF(空き状況確認テーブル!FK67:FN67,"△")&lt;&gt;0,"△",IF(COUNTIF(空き状況確認テーブル!FK67:FN67,"△")&lt;&gt;0,"△","〇")))</f>
        <v>×</v>
      </c>
      <c r="FL61" s="219"/>
      <c r="FM61" s="219"/>
      <c r="FN61" s="219"/>
      <c r="FO61" s="219" t="str">
        <f ca="1">IF(COUNTIF(空き状況確認テーブル!FO67:FR67,"×")&lt;&gt;0,"×",IF(COUNTIF(空き状況確認テーブル!FO67:FR67,"△")&lt;&gt;0,"△",IF(COUNTIF(空き状況確認テーブル!FO67:FR67,"△")&lt;&gt;0,"△","〇")))</f>
        <v>×</v>
      </c>
      <c r="FP61" s="219"/>
      <c r="FQ61" s="219"/>
      <c r="FR61" s="219"/>
      <c r="FS61" s="219" t="str">
        <f ca="1">IF(COUNTIF(空き状況確認テーブル!FS67:FV67,"×")&lt;&gt;0,"×",IF(COUNTIF(空き状況確認テーブル!FS67:FV67,"△")&lt;&gt;0,"△",IF(COUNTIF(空き状況確認テーブル!FS67:FV67,"△")&lt;&gt;0,"△","〇")))</f>
        <v>×</v>
      </c>
      <c r="FT61" s="219"/>
      <c r="FU61" s="219"/>
      <c r="FV61" s="219"/>
      <c r="FW61" s="216" t="str">
        <f ca="1">IF(COUNTIF(空き状況確認テーブル!FW67:FY67,"×")&lt;&gt;0,"×",IF(COUNTIF(空き状況確認テーブル!FW67:FY67,"△")&lt;&gt;0,"△",IF(COUNTIF(空き状況確認テーブル!FW67:FY67,"△")&lt;&gt;0,"△","〇")))</f>
        <v>×</v>
      </c>
      <c r="FX61" s="217"/>
      <c r="FY61" s="220"/>
    </row>
    <row r="62" spans="1:181">
      <c r="A62" s="47"/>
      <c r="B62" s="160" t="s">
        <v>360</v>
      </c>
      <c r="C62" s="199" t="s">
        <v>463</v>
      </c>
      <c r="D62" s="11" t="s">
        <v>207</v>
      </c>
      <c r="E62" s="10" t="str">
        <f>INDEX(施設情報!$D$1:$D$1000,MATCH(D62,施設情報!$C$1:$C$1000,0))</f>
        <v>1</v>
      </c>
      <c r="F62" s="11"/>
      <c r="G62" s="8" t="str">
        <f t="shared" si="22"/>
        <v>058-46391</v>
      </c>
      <c r="H62" s="10" t="str">
        <f t="shared" si="23"/>
        <v>058-46392</v>
      </c>
      <c r="I62" s="10" t="str">
        <f t="shared" si="24"/>
        <v>058-46393</v>
      </c>
      <c r="J62" s="10" t="str">
        <f t="shared" si="25"/>
        <v>058-46394</v>
      </c>
      <c r="K62" s="10" t="str">
        <f t="shared" si="26"/>
        <v>058-46395</v>
      </c>
      <c r="L62" s="10" t="str">
        <f t="shared" si="27"/>
        <v>058-46396</v>
      </c>
      <c r="M62" s="10" t="str">
        <f t="shared" si="28"/>
        <v>058-46397</v>
      </c>
      <c r="N62" s="121" t="str">
        <f ca="1">空き状況確認テーブル!N68</f>
        <v>△</v>
      </c>
      <c r="O62" s="122" t="str">
        <f ca="1">空き状況確認テーブル!O68</f>
        <v>△</v>
      </c>
      <c r="P62" s="122" t="str">
        <f ca="1">空き状況確認テーブル!P68</f>
        <v>△</v>
      </c>
      <c r="Q62" s="122" t="str">
        <f ca="1">空き状況確認テーブル!Q68</f>
        <v>△</v>
      </c>
      <c r="R62" s="122" t="str">
        <f ca="1">空き状況確認テーブル!R68</f>
        <v>△</v>
      </c>
      <c r="S62" s="122" t="str">
        <f ca="1">空き状況確認テーブル!S68</f>
        <v>△</v>
      </c>
      <c r="T62" s="216" t="str">
        <f ca="1">IF(COUNTIF(空き状況確認テーブル!T68:V68,"×")&lt;&gt;0,"×",IF(COUNTIF(空き状況確認テーブル!T68:V68,"△")&lt;&gt;0,"△",IF(COUNTIF(空き状況確認テーブル!T68:V68,"△")&lt;&gt;0,"△","〇")))</f>
        <v>△</v>
      </c>
      <c r="U62" s="217"/>
      <c r="V62" s="218"/>
      <c r="W62" s="219" t="str">
        <f ca="1">IF(COUNTIF(空き状況確認テーブル!W68:Z68,"×")&lt;&gt;0,"×",IF(COUNTIF(空き状況確認テーブル!W68:Z68,"△")&lt;&gt;0,"△",IF(COUNTIF(空き状況確認テーブル!W68:Z68,"△")&lt;&gt;0,"△","〇")))</f>
        <v>〇</v>
      </c>
      <c r="X62" s="219"/>
      <c r="Y62" s="219"/>
      <c r="Z62" s="219"/>
      <c r="AA62" s="219" t="str">
        <f ca="1">IF(COUNTIF(空き状況確認テーブル!AA68:AD68,"×")&lt;&gt;0,"×",IF(COUNTIF(空き状況確認テーブル!AA68:AD68,"△")&lt;&gt;0,"△",IF(COUNTIF(空き状況確認テーブル!AA68:AD68,"△")&lt;&gt;0,"△","〇")))</f>
        <v>〇</v>
      </c>
      <c r="AB62" s="219"/>
      <c r="AC62" s="219"/>
      <c r="AD62" s="219"/>
      <c r="AE62" s="219" t="str">
        <f ca="1">IF(COUNTIF(空き状況確認テーブル!AE68:AH68,"×")&lt;&gt;0,"×",IF(COUNTIF(空き状況確認テーブル!AE68:AH68,"△")&lt;&gt;0,"△",IF(COUNTIF(空き状況確認テーブル!AE68:AH68,"△")&lt;&gt;0,"△","〇")))</f>
        <v>△</v>
      </c>
      <c r="AF62" s="219"/>
      <c r="AG62" s="219"/>
      <c r="AH62" s="219"/>
      <c r="AI62" s="216" t="str">
        <f ca="1">IF(COUNTIF(空き状況確認テーブル!AI68:AK68,"×")&lt;&gt;0,"×",IF(COUNTIF(空き状況確認テーブル!AI68:AK68,"△")&lt;&gt;0,"△",IF(COUNTIF(空き状況確認テーブル!AI68:AK68,"△")&lt;&gt;0,"△","〇")))</f>
        <v>△</v>
      </c>
      <c r="AJ62" s="217"/>
      <c r="AK62" s="220"/>
      <c r="AL62" s="121" t="str">
        <f ca="1">空き状況確認テーブル!AL68</f>
        <v>△</v>
      </c>
      <c r="AM62" s="122" t="str">
        <f ca="1">空き状況確認テーブル!AM68</f>
        <v>△</v>
      </c>
      <c r="AN62" s="122" t="str">
        <f ca="1">空き状況確認テーブル!AN68</f>
        <v>△</v>
      </c>
      <c r="AO62" s="122" t="str">
        <f ca="1">空き状況確認テーブル!AO68</f>
        <v>△</v>
      </c>
      <c r="AP62" s="122" t="str">
        <f ca="1">空き状況確認テーブル!AP68</f>
        <v>△</v>
      </c>
      <c r="AQ62" s="122" t="str">
        <f ca="1">空き状況確認テーブル!AQ68</f>
        <v>△</v>
      </c>
      <c r="AR62" s="216" t="str">
        <f ca="1">IF(COUNTIF(空き状況確認テーブル!AR68:AT68,"×")&lt;&gt;0,"×",IF(COUNTIF(空き状況確認テーブル!AR68:AT68,"△")&lt;&gt;0,"△",IF(COUNTIF(空き状況確認テーブル!AR68:AT68,"△")&lt;&gt;0,"△","〇")))</f>
        <v>△</v>
      </c>
      <c r="AS62" s="217"/>
      <c r="AT62" s="218"/>
      <c r="AU62" s="219" t="str">
        <f ca="1">IF(COUNTIF(空き状況確認テーブル!AU68:AX68,"×")&lt;&gt;0,"×",IF(COUNTIF(空き状況確認テーブル!AU68:AX68,"△")&lt;&gt;0,"△",IF(COUNTIF(空き状況確認テーブル!AU68:AX68,"△")&lt;&gt;0,"△","〇")))</f>
        <v>〇</v>
      </c>
      <c r="AV62" s="219"/>
      <c r="AW62" s="219"/>
      <c r="AX62" s="219"/>
      <c r="AY62" s="219" t="str">
        <f ca="1">IF(COUNTIF(空き状況確認テーブル!AY68:BB68,"×")&lt;&gt;0,"×",IF(COUNTIF(空き状況確認テーブル!AY68:BB68,"△")&lt;&gt;0,"△",IF(COUNTIF(空き状況確認テーブル!AY68:BB68,"△")&lt;&gt;0,"△","〇")))</f>
        <v>〇</v>
      </c>
      <c r="AZ62" s="219"/>
      <c r="BA62" s="219"/>
      <c r="BB62" s="219"/>
      <c r="BC62" s="219" t="str">
        <f ca="1">IF(COUNTIF(空き状況確認テーブル!BC68:BF68,"×")&lt;&gt;0,"×",IF(COUNTIF(空き状況確認テーブル!BC68:BF68,"△")&lt;&gt;0,"△",IF(COUNTIF(空き状況確認テーブル!BC68:BF68,"△")&lt;&gt;0,"△","〇")))</f>
        <v>△</v>
      </c>
      <c r="BD62" s="219"/>
      <c r="BE62" s="219"/>
      <c r="BF62" s="219"/>
      <c r="BG62" s="216" t="str">
        <f ca="1">IF(COUNTIF(空き状況確認テーブル!BG68:BI68,"×")&lt;&gt;0,"×",IF(COUNTIF(空き状況確認テーブル!BG68:BI68,"△")&lt;&gt;0,"△",IF(COUNTIF(空き状況確認テーブル!BG68:BI68,"△")&lt;&gt;0,"△","〇")))</f>
        <v>△</v>
      </c>
      <c r="BH62" s="217"/>
      <c r="BI62" s="220"/>
      <c r="BJ62" s="121" t="str">
        <f ca="1">空き状況確認テーブル!BJ68</f>
        <v>△</v>
      </c>
      <c r="BK62" s="122" t="str">
        <f ca="1">空き状況確認テーブル!BK68</f>
        <v>△</v>
      </c>
      <c r="BL62" s="122" t="str">
        <f ca="1">空き状況確認テーブル!BL68</f>
        <v>△</v>
      </c>
      <c r="BM62" s="122" t="str">
        <f ca="1">空き状況確認テーブル!BM68</f>
        <v>△</v>
      </c>
      <c r="BN62" s="122" t="str">
        <f ca="1">空き状況確認テーブル!BN68</f>
        <v>△</v>
      </c>
      <c r="BO62" s="122" t="str">
        <f ca="1">空き状況確認テーブル!BO68</f>
        <v>△</v>
      </c>
      <c r="BP62" s="216" t="str">
        <f ca="1">IF(COUNTIF(空き状況確認テーブル!BP68:BR68,"×")&lt;&gt;0,"×",IF(COUNTIF(空き状況確認テーブル!BP68:BR68,"△")&lt;&gt;0,"△",IF(COUNTIF(空き状況確認テーブル!BP68:BR68,"△")&lt;&gt;0,"△","〇")))</f>
        <v>△</v>
      </c>
      <c r="BQ62" s="217"/>
      <c r="BR62" s="218"/>
      <c r="BS62" s="219" t="str">
        <f ca="1">IF(COUNTIF(空き状況確認テーブル!BS68:BV68,"×")&lt;&gt;0,"×",IF(COUNTIF(空き状況確認テーブル!BS68:BV68,"△")&lt;&gt;0,"△",IF(COUNTIF(空き状況確認テーブル!BS68:BV68,"△")&lt;&gt;0,"△","〇")))</f>
        <v>〇</v>
      </c>
      <c r="BT62" s="219"/>
      <c r="BU62" s="219"/>
      <c r="BV62" s="219"/>
      <c r="BW62" s="219" t="str">
        <f ca="1">IF(COUNTIF(空き状況確認テーブル!BW68:BZ68,"×")&lt;&gt;0,"×",IF(COUNTIF(空き状況確認テーブル!BW68:BZ68,"△")&lt;&gt;0,"△",IF(COUNTIF(空き状況確認テーブル!BW68:BZ68,"△")&lt;&gt;0,"△","〇")))</f>
        <v>〇</v>
      </c>
      <c r="BX62" s="219"/>
      <c r="BY62" s="219"/>
      <c r="BZ62" s="219"/>
      <c r="CA62" s="219" t="str">
        <f ca="1">IF(COUNTIF(空き状況確認テーブル!CA68:CD68,"×")&lt;&gt;0,"×",IF(COUNTIF(空き状況確認テーブル!CA68:CD68,"△")&lt;&gt;0,"△",IF(COUNTIF(空き状況確認テーブル!CA68:CD68,"△")&lt;&gt;0,"△","〇")))</f>
        <v>△</v>
      </c>
      <c r="CB62" s="219"/>
      <c r="CC62" s="219"/>
      <c r="CD62" s="219"/>
      <c r="CE62" s="216" t="str">
        <f ca="1">IF(COUNTIF(空き状況確認テーブル!CE68:CG68,"×")&lt;&gt;0,"×",IF(COUNTIF(空き状況確認テーブル!CE68:CG68,"△")&lt;&gt;0,"△",IF(COUNTIF(空き状況確認テーブル!CE68:CG68,"△")&lt;&gt;0,"△","〇")))</f>
        <v>△</v>
      </c>
      <c r="CF62" s="217"/>
      <c r="CG62" s="220"/>
      <c r="CH62" s="187" t="str">
        <f ca="1">空き状況確認テーブル!CH68</f>
        <v>△</v>
      </c>
      <c r="CI62" s="122" t="str">
        <f ca="1">空き状況確認テーブル!CI68</f>
        <v>△</v>
      </c>
      <c r="CJ62" s="122" t="str">
        <f ca="1">空き状況確認テーブル!CJ68</f>
        <v>△</v>
      </c>
      <c r="CK62" s="122" t="str">
        <f ca="1">空き状況確認テーブル!CK68</f>
        <v>△</v>
      </c>
      <c r="CL62" s="122" t="str">
        <f ca="1">空き状況確認テーブル!CL68</f>
        <v>△</v>
      </c>
      <c r="CM62" s="122" t="str">
        <f ca="1">空き状況確認テーブル!CM68</f>
        <v>△</v>
      </c>
      <c r="CN62" s="216" t="str">
        <f ca="1">IF(COUNTIF(空き状況確認テーブル!CN68:CP68,"×")&lt;&gt;0,"×",IF(COUNTIF(空き状況確認テーブル!CN68:CP68,"△")&lt;&gt;0,"△",IF(COUNTIF(空き状況確認テーブル!CN68:CP68,"△")&lt;&gt;0,"△","〇")))</f>
        <v>△</v>
      </c>
      <c r="CO62" s="217"/>
      <c r="CP62" s="218"/>
      <c r="CQ62" s="219" t="str">
        <f ca="1">IF(COUNTIF(空き状況確認テーブル!CQ68:CT68,"×")&lt;&gt;0,"×",IF(COUNTIF(空き状況確認テーブル!CQ68:CT68,"△")&lt;&gt;0,"△",IF(COUNTIF(空き状況確認テーブル!CQ68:CT68,"△")&lt;&gt;0,"△","〇")))</f>
        <v>〇</v>
      </c>
      <c r="CR62" s="219"/>
      <c r="CS62" s="219"/>
      <c r="CT62" s="219"/>
      <c r="CU62" s="219" t="str">
        <f ca="1">IF(COUNTIF(空き状況確認テーブル!CU68:CX68,"×")&lt;&gt;0,"×",IF(COUNTIF(空き状況確認テーブル!CU68:CX68,"△")&lt;&gt;0,"△",IF(COUNTIF(空き状況確認テーブル!CU68:CX68,"△")&lt;&gt;0,"△","〇")))</f>
        <v>〇</v>
      </c>
      <c r="CV62" s="219"/>
      <c r="CW62" s="219"/>
      <c r="CX62" s="219"/>
      <c r="CY62" s="219" t="str">
        <f ca="1">IF(COUNTIF(空き状況確認テーブル!CY68:DB68,"×")&lt;&gt;0,"×",IF(COUNTIF(空き状況確認テーブル!CY68:DB68,"△")&lt;&gt;0,"△",IF(COUNTIF(空き状況確認テーブル!CY68:DB68,"△")&lt;&gt;0,"△","〇")))</f>
        <v>△</v>
      </c>
      <c r="CZ62" s="219"/>
      <c r="DA62" s="219"/>
      <c r="DB62" s="219"/>
      <c r="DC62" s="216" t="str">
        <f ca="1">IF(COUNTIF(空き状況確認テーブル!DC68:DE68,"×")&lt;&gt;0,"×",IF(COUNTIF(空き状況確認テーブル!DC68:DE68,"△")&lt;&gt;0,"△",IF(COUNTIF(空き状況確認テーブル!DC68:DE68,"△")&lt;&gt;0,"△","〇")))</f>
        <v>△</v>
      </c>
      <c r="DD62" s="217"/>
      <c r="DE62" s="220"/>
      <c r="DF62" s="121" t="str">
        <f ca="1">空き状況確認テーブル!DF68</f>
        <v>△</v>
      </c>
      <c r="DG62" s="122" t="str">
        <f ca="1">空き状況確認テーブル!DG68</f>
        <v>△</v>
      </c>
      <c r="DH62" s="122" t="str">
        <f ca="1">空き状況確認テーブル!DH68</f>
        <v>△</v>
      </c>
      <c r="DI62" s="122" t="str">
        <f ca="1">空き状況確認テーブル!DI68</f>
        <v>△</v>
      </c>
      <c r="DJ62" s="122" t="str">
        <f ca="1">空き状況確認テーブル!DJ68</f>
        <v>△</v>
      </c>
      <c r="DK62" s="122" t="str">
        <f ca="1">空き状況確認テーブル!DK68</f>
        <v>△</v>
      </c>
      <c r="DL62" s="216" t="str">
        <f ca="1">IF(COUNTIF(空き状況確認テーブル!DL68:DN68,"×")&lt;&gt;0,"×",IF(COUNTIF(空き状況確認テーブル!DL68:DN68,"△")&lt;&gt;0,"△",IF(COUNTIF(空き状況確認テーブル!DL68:DN68,"△")&lt;&gt;0,"△","〇")))</f>
        <v>△</v>
      </c>
      <c r="DM62" s="217"/>
      <c r="DN62" s="218"/>
      <c r="DO62" s="219" t="str">
        <f ca="1">IF(COUNTIF(空き状況確認テーブル!DO68:DR68,"×")&lt;&gt;0,"×",IF(COUNTIF(空き状況確認テーブル!DO68:DR68,"△")&lt;&gt;0,"△",IF(COUNTIF(空き状況確認テーブル!DO68:DR68,"△")&lt;&gt;0,"△","〇")))</f>
        <v>〇</v>
      </c>
      <c r="DP62" s="219"/>
      <c r="DQ62" s="219"/>
      <c r="DR62" s="219"/>
      <c r="DS62" s="219" t="str">
        <f ca="1">IF(COUNTIF(空き状況確認テーブル!DS68:DV68,"×")&lt;&gt;0,"×",IF(COUNTIF(空き状況確認テーブル!DS68:DV68,"△")&lt;&gt;0,"△",IF(COUNTIF(空き状況確認テーブル!DS68:DV68,"△")&lt;&gt;0,"△","〇")))</f>
        <v>〇</v>
      </c>
      <c r="DT62" s="219"/>
      <c r="DU62" s="219"/>
      <c r="DV62" s="219"/>
      <c r="DW62" s="219" t="str">
        <f ca="1">IF(COUNTIF(空き状況確認テーブル!DW68:DZ68,"×")&lt;&gt;0,"×",IF(COUNTIF(空き状況確認テーブル!DW68:DZ68,"△")&lt;&gt;0,"△",IF(COUNTIF(空き状況確認テーブル!DW68:DZ68,"△")&lt;&gt;0,"△","〇")))</f>
        <v>△</v>
      </c>
      <c r="DX62" s="219"/>
      <c r="DY62" s="219"/>
      <c r="DZ62" s="219"/>
      <c r="EA62" s="216" t="str">
        <f ca="1">IF(COUNTIF(空き状況確認テーブル!EA68:EC68,"×")&lt;&gt;0,"×",IF(COUNTIF(空き状況確認テーブル!EA68:EC68,"△")&lt;&gt;0,"△",IF(COUNTIF(空き状況確認テーブル!EA68:EC68,"△")&lt;&gt;0,"△","〇")))</f>
        <v>△</v>
      </c>
      <c r="EB62" s="217"/>
      <c r="EC62" s="220"/>
      <c r="ED62" s="121" t="str">
        <f ca="1">空き状況確認テーブル!ED68</f>
        <v>×</v>
      </c>
      <c r="EE62" s="122" t="str">
        <f ca="1">空き状況確認テーブル!EE68</f>
        <v>×</v>
      </c>
      <c r="EF62" s="122" t="str">
        <f ca="1">空き状況確認テーブル!EF68</f>
        <v>×</v>
      </c>
      <c r="EG62" s="122" t="str">
        <f ca="1">空き状況確認テーブル!EG68</f>
        <v>×</v>
      </c>
      <c r="EH62" s="122" t="str">
        <f ca="1">空き状況確認テーブル!EH68</f>
        <v>×</v>
      </c>
      <c r="EI62" s="122" t="str">
        <f ca="1">空き状況確認テーブル!EI68</f>
        <v>×</v>
      </c>
      <c r="EJ62" s="216" t="str">
        <f ca="1">IF(COUNTIF(空き状況確認テーブル!EJ68:EL68,"×")&lt;&gt;0,"×",IF(COUNTIF(空き状況確認テーブル!EJ68:EL68,"△")&lt;&gt;0,"△",IF(COUNTIF(空き状況確認テーブル!EJ68:EL68,"△")&lt;&gt;0,"△","〇")))</f>
        <v>×</v>
      </c>
      <c r="EK62" s="217"/>
      <c r="EL62" s="218"/>
      <c r="EM62" s="219" t="str">
        <f ca="1">IF(COUNTIF(空き状況確認テーブル!EM68:EP68,"×")&lt;&gt;0,"×",IF(COUNTIF(空き状況確認テーブル!EM68:EP68,"△")&lt;&gt;0,"△",IF(COUNTIF(空き状況確認テーブル!EM68:EP68,"△")&lt;&gt;0,"△","〇")))</f>
        <v>×</v>
      </c>
      <c r="EN62" s="219"/>
      <c r="EO62" s="219"/>
      <c r="EP62" s="219"/>
      <c r="EQ62" s="219" t="str">
        <f ca="1">IF(COUNTIF(空き状況確認テーブル!EQ68:ET68,"×")&lt;&gt;0,"×",IF(COUNTIF(空き状況確認テーブル!EQ68:ET68,"△")&lt;&gt;0,"△",IF(COUNTIF(空き状況確認テーブル!EQ68:ET68,"△")&lt;&gt;0,"△","〇")))</f>
        <v>×</v>
      </c>
      <c r="ER62" s="219"/>
      <c r="ES62" s="219"/>
      <c r="ET62" s="219"/>
      <c r="EU62" s="219" t="str">
        <f ca="1">IF(COUNTIF(空き状況確認テーブル!EU68:EX68,"×")&lt;&gt;0,"×",IF(COUNTIF(空き状況確認テーブル!EU68:EX68,"△")&lt;&gt;0,"△",IF(COUNTIF(空き状況確認テーブル!EU68:EX68,"△")&lt;&gt;0,"△","〇")))</f>
        <v>×</v>
      </c>
      <c r="EV62" s="219"/>
      <c r="EW62" s="219"/>
      <c r="EX62" s="219"/>
      <c r="EY62" s="216" t="str">
        <f ca="1">IF(COUNTIF(空き状況確認テーブル!EY68:FA68,"×")&lt;&gt;0,"×",IF(COUNTIF(空き状況確認テーブル!EY68:FA68,"△")&lt;&gt;0,"△",IF(COUNTIF(空き状況確認テーブル!EY68:FA68,"△")&lt;&gt;0,"△","〇")))</f>
        <v>×</v>
      </c>
      <c r="EZ62" s="217"/>
      <c r="FA62" s="220"/>
      <c r="FB62" s="121" t="str">
        <f ca="1">空き状況確認テーブル!FB68</f>
        <v>×</v>
      </c>
      <c r="FC62" s="122" t="str">
        <f ca="1">空き状況確認テーブル!FC68</f>
        <v>×</v>
      </c>
      <c r="FD62" s="122" t="str">
        <f ca="1">空き状況確認テーブル!FD68</f>
        <v>×</v>
      </c>
      <c r="FE62" s="122" t="str">
        <f ca="1">空き状況確認テーブル!FE68</f>
        <v>×</v>
      </c>
      <c r="FF62" s="122" t="str">
        <f ca="1">空き状況確認テーブル!FF68</f>
        <v>×</v>
      </c>
      <c r="FG62" s="122" t="str">
        <f ca="1">空き状況確認テーブル!FG68</f>
        <v>×</v>
      </c>
      <c r="FH62" s="216" t="str">
        <f ca="1">IF(COUNTIF(空き状況確認テーブル!FH68:FJ68,"×")&lt;&gt;0,"×",IF(COUNTIF(空き状況確認テーブル!FH68:FJ68,"△")&lt;&gt;0,"△",IF(COUNTIF(空き状況確認テーブル!FH68:FJ68,"△")&lt;&gt;0,"△","〇")))</f>
        <v>×</v>
      </c>
      <c r="FI62" s="217"/>
      <c r="FJ62" s="218"/>
      <c r="FK62" s="219" t="str">
        <f ca="1">IF(COUNTIF(空き状況確認テーブル!FK68:FN68,"×")&lt;&gt;0,"×",IF(COUNTIF(空き状況確認テーブル!FK68:FN68,"△")&lt;&gt;0,"△",IF(COUNTIF(空き状況確認テーブル!FK68:FN68,"△")&lt;&gt;0,"△","〇")))</f>
        <v>×</v>
      </c>
      <c r="FL62" s="219"/>
      <c r="FM62" s="219"/>
      <c r="FN62" s="219"/>
      <c r="FO62" s="219" t="str">
        <f ca="1">IF(COUNTIF(空き状況確認テーブル!FO68:FR68,"×")&lt;&gt;0,"×",IF(COUNTIF(空き状況確認テーブル!FO68:FR68,"△")&lt;&gt;0,"△",IF(COUNTIF(空き状況確認テーブル!FO68:FR68,"△")&lt;&gt;0,"△","〇")))</f>
        <v>×</v>
      </c>
      <c r="FP62" s="219"/>
      <c r="FQ62" s="219"/>
      <c r="FR62" s="219"/>
      <c r="FS62" s="219" t="str">
        <f ca="1">IF(COUNTIF(空き状況確認テーブル!FS68:FV68,"×")&lt;&gt;0,"×",IF(COUNTIF(空き状況確認テーブル!FS68:FV68,"△")&lt;&gt;0,"△",IF(COUNTIF(空き状況確認テーブル!FS68:FV68,"△")&lt;&gt;0,"△","〇")))</f>
        <v>×</v>
      </c>
      <c r="FT62" s="219"/>
      <c r="FU62" s="219"/>
      <c r="FV62" s="219"/>
      <c r="FW62" s="216" t="str">
        <f ca="1">IF(COUNTIF(空き状況確認テーブル!FW68:FY68,"×")&lt;&gt;0,"×",IF(COUNTIF(空き状況確認テーブル!FW68:FY68,"△")&lt;&gt;0,"△",IF(COUNTIF(空き状況確認テーブル!FW68:FY68,"△")&lt;&gt;0,"△","〇")))</f>
        <v>×</v>
      </c>
      <c r="FX62" s="217"/>
      <c r="FY62" s="220"/>
    </row>
    <row r="63" spans="1:181">
      <c r="A63" s="47"/>
      <c r="B63" s="160" t="s">
        <v>360</v>
      </c>
      <c r="C63" s="199" t="s">
        <v>464</v>
      </c>
      <c r="D63" s="11" t="s">
        <v>208</v>
      </c>
      <c r="E63" s="10" t="str">
        <f>INDEX(施設情報!$D$1:$D$1000,MATCH(D63,施設情報!$C$1:$C$1000,0))</f>
        <v>1</v>
      </c>
      <c r="F63" s="11"/>
      <c r="G63" s="8" t="str">
        <f t="shared" si="22"/>
        <v>059-46391</v>
      </c>
      <c r="H63" s="10" t="str">
        <f t="shared" si="23"/>
        <v>059-46392</v>
      </c>
      <c r="I63" s="10" t="str">
        <f t="shared" si="24"/>
        <v>059-46393</v>
      </c>
      <c r="J63" s="10" t="str">
        <f t="shared" si="25"/>
        <v>059-46394</v>
      </c>
      <c r="K63" s="10" t="str">
        <f t="shared" si="26"/>
        <v>059-46395</v>
      </c>
      <c r="L63" s="10" t="str">
        <f t="shared" si="27"/>
        <v>059-46396</v>
      </c>
      <c r="M63" s="10" t="str">
        <f t="shared" si="28"/>
        <v>059-46397</v>
      </c>
      <c r="N63" s="121" t="str">
        <f ca="1">空き状況確認テーブル!N69</f>
        <v>△</v>
      </c>
      <c r="O63" s="122" t="str">
        <f ca="1">空き状況確認テーブル!O69</f>
        <v>△</v>
      </c>
      <c r="P63" s="122" t="str">
        <f ca="1">空き状況確認テーブル!P69</f>
        <v>△</v>
      </c>
      <c r="Q63" s="122" t="str">
        <f ca="1">空き状況確認テーブル!Q69</f>
        <v>△</v>
      </c>
      <c r="R63" s="122" t="str">
        <f ca="1">空き状況確認テーブル!R69</f>
        <v>△</v>
      </c>
      <c r="S63" s="122" t="str">
        <f ca="1">空き状況確認テーブル!S69</f>
        <v>△</v>
      </c>
      <c r="T63" s="216" t="str">
        <f ca="1">IF(COUNTIF(空き状況確認テーブル!T69:V69,"×")&lt;&gt;0,"×",IF(COUNTIF(空き状況確認テーブル!T69:V69,"△")&lt;&gt;0,"△",IF(COUNTIF(空き状況確認テーブル!T69:V69,"△")&lt;&gt;0,"△","〇")))</f>
        <v>△</v>
      </c>
      <c r="U63" s="217"/>
      <c r="V63" s="218"/>
      <c r="W63" s="219" t="str">
        <f ca="1">IF(COUNTIF(空き状況確認テーブル!W69:Z69,"×")&lt;&gt;0,"×",IF(COUNTIF(空き状況確認テーブル!W69:Z69,"△")&lt;&gt;0,"△",IF(COUNTIF(空き状況確認テーブル!W69:Z69,"△")&lt;&gt;0,"△","〇")))</f>
        <v>〇</v>
      </c>
      <c r="X63" s="219"/>
      <c r="Y63" s="219"/>
      <c r="Z63" s="219"/>
      <c r="AA63" s="219" t="str">
        <f ca="1">IF(COUNTIF(空き状況確認テーブル!AA69:AD69,"×")&lt;&gt;0,"×",IF(COUNTIF(空き状況確認テーブル!AA69:AD69,"△")&lt;&gt;0,"△",IF(COUNTIF(空き状況確認テーブル!AA69:AD69,"△")&lt;&gt;0,"△","〇")))</f>
        <v>〇</v>
      </c>
      <c r="AB63" s="219"/>
      <c r="AC63" s="219"/>
      <c r="AD63" s="219"/>
      <c r="AE63" s="219" t="str">
        <f ca="1">IF(COUNTIF(空き状況確認テーブル!AE69:AH69,"×")&lt;&gt;0,"×",IF(COUNTIF(空き状況確認テーブル!AE69:AH69,"△")&lt;&gt;0,"△",IF(COUNTIF(空き状況確認テーブル!AE69:AH69,"△")&lt;&gt;0,"△","〇")))</f>
        <v>△</v>
      </c>
      <c r="AF63" s="219"/>
      <c r="AG63" s="219"/>
      <c r="AH63" s="219"/>
      <c r="AI63" s="216" t="str">
        <f ca="1">IF(COUNTIF(空き状況確認テーブル!AI69:AK69,"×")&lt;&gt;0,"×",IF(COUNTIF(空き状況確認テーブル!AI69:AK69,"△")&lt;&gt;0,"△",IF(COUNTIF(空き状況確認テーブル!AI69:AK69,"△")&lt;&gt;0,"△","〇")))</f>
        <v>△</v>
      </c>
      <c r="AJ63" s="217"/>
      <c r="AK63" s="220"/>
      <c r="AL63" s="121" t="str">
        <f ca="1">空き状況確認テーブル!AL69</f>
        <v>△</v>
      </c>
      <c r="AM63" s="122" t="str">
        <f ca="1">空き状況確認テーブル!AM69</f>
        <v>△</v>
      </c>
      <c r="AN63" s="122" t="str">
        <f ca="1">空き状況確認テーブル!AN69</f>
        <v>△</v>
      </c>
      <c r="AO63" s="122" t="str">
        <f ca="1">空き状況確認テーブル!AO69</f>
        <v>△</v>
      </c>
      <c r="AP63" s="122" t="str">
        <f ca="1">空き状況確認テーブル!AP69</f>
        <v>△</v>
      </c>
      <c r="AQ63" s="122" t="str">
        <f ca="1">空き状況確認テーブル!AQ69</f>
        <v>△</v>
      </c>
      <c r="AR63" s="216" t="str">
        <f ca="1">IF(COUNTIF(空き状況確認テーブル!AR69:AT69,"×")&lt;&gt;0,"×",IF(COUNTIF(空き状況確認テーブル!AR69:AT69,"△")&lt;&gt;0,"△",IF(COUNTIF(空き状況確認テーブル!AR69:AT69,"△")&lt;&gt;0,"△","〇")))</f>
        <v>△</v>
      </c>
      <c r="AS63" s="217"/>
      <c r="AT63" s="218"/>
      <c r="AU63" s="219" t="str">
        <f ca="1">IF(COUNTIF(空き状況確認テーブル!AU69:AX69,"×")&lt;&gt;0,"×",IF(COUNTIF(空き状況確認テーブル!AU69:AX69,"△")&lt;&gt;0,"△",IF(COUNTIF(空き状況確認テーブル!AU69:AX69,"△")&lt;&gt;0,"△","〇")))</f>
        <v>〇</v>
      </c>
      <c r="AV63" s="219"/>
      <c r="AW63" s="219"/>
      <c r="AX63" s="219"/>
      <c r="AY63" s="219" t="str">
        <f ca="1">IF(COUNTIF(空き状況確認テーブル!AY69:BB69,"×")&lt;&gt;0,"×",IF(COUNTIF(空き状況確認テーブル!AY69:BB69,"△")&lt;&gt;0,"△",IF(COUNTIF(空き状況確認テーブル!AY69:BB69,"△")&lt;&gt;0,"△","〇")))</f>
        <v>〇</v>
      </c>
      <c r="AZ63" s="219"/>
      <c r="BA63" s="219"/>
      <c r="BB63" s="219"/>
      <c r="BC63" s="219" t="str">
        <f ca="1">IF(COUNTIF(空き状況確認テーブル!BC69:BF69,"×")&lt;&gt;0,"×",IF(COUNTIF(空き状況確認テーブル!BC69:BF69,"△")&lt;&gt;0,"△",IF(COUNTIF(空き状況確認テーブル!BC69:BF69,"△")&lt;&gt;0,"△","〇")))</f>
        <v>△</v>
      </c>
      <c r="BD63" s="219"/>
      <c r="BE63" s="219"/>
      <c r="BF63" s="219"/>
      <c r="BG63" s="216" t="str">
        <f ca="1">IF(COUNTIF(空き状況確認テーブル!BG69:BI69,"×")&lt;&gt;0,"×",IF(COUNTIF(空き状況確認テーブル!BG69:BI69,"△")&lt;&gt;0,"△",IF(COUNTIF(空き状況確認テーブル!BG69:BI69,"△")&lt;&gt;0,"△","〇")))</f>
        <v>△</v>
      </c>
      <c r="BH63" s="217"/>
      <c r="BI63" s="220"/>
      <c r="BJ63" s="121" t="str">
        <f ca="1">空き状況確認テーブル!BJ69</f>
        <v>△</v>
      </c>
      <c r="BK63" s="122" t="str">
        <f ca="1">空き状況確認テーブル!BK69</f>
        <v>△</v>
      </c>
      <c r="BL63" s="122" t="str">
        <f ca="1">空き状況確認テーブル!BL69</f>
        <v>△</v>
      </c>
      <c r="BM63" s="122" t="str">
        <f ca="1">空き状況確認テーブル!BM69</f>
        <v>△</v>
      </c>
      <c r="BN63" s="122" t="str">
        <f ca="1">空き状況確認テーブル!BN69</f>
        <v>△</v>
      </c>
      <c r="BO63" s="122" t="str">
        <f ca="1">空き状況確認テーブル!BO69</f>
        <v>△</v>
      </c>
      <c r="BP63" s="216" t="str">
        <f ca="1">IF(COUNTIF(空き状況確認テーブル!BP69:BR69,"×")&lt;&gt;0,"×",IF(COUNTIF(空き状況確認テーブル!BP69:BR69,"△")&lt;&gt;0,"△",IF(COUNTIF(空き状況確認テーブル!BP69:BR69,"△")&lt;&gt;0,"△","〇")))</f>
        <v>△</v>
      </c>
      <c r="BQ63" s="217"/>
      <c r="BR63" s="218"/>
      <c r="BS63" s="219" t="str">
        <f ca="1">IF(COUNTIF(空き状況確認テーブル!BS69:BV69,"×")&lt;&gt;0,"×",IF(COUNTIF(空き状況確認テーブル!BS69:BV69,"△")&lt;&gt;0,"△",IF(COUNTIF(空き状況確認テーブル!BS69:BV69,"△")&lt;&gt;0,"△","〇")))</f>
        <v>〇</v>
      </c>
      <c r="BT63" s="219"/>
      <c r="BU63" s="219"/>
      <c r="BV63" s="219"/>
      <c r="BW63" s="219" t="str">
        <f ca="1">IF(COUNTIF(空き状況確認テーブル!BW69:BZ69,"×")&lt;&gt;0,"×",IF(COUNTIF(空き状況確認テーブル!BW69:BZ69,"△")&lt;&gt;0,"△",IF(COUNTIF(空き状況確認テーブル!BW69:BZ69,"△")&lt;&gt;0,"△","〇")))</f>
        <v>〇</v>
      </c>
      <c r="BX63" s="219"/>
      <c r="BY63" s="219"/>
      <c r="BZ63" s="219"/>
      <c r="CA63" s="219" t="str">
        <f ca="1">IF(COUNTIF(空き状況確認テーブル!CA69:CD69,"×")&lt;&gt;0,"×",IF(COUNTIF(空き状況確認テーブル!CA69:CD69,"△")&lt;&gt;0,"△",IF(COUNTIF(空き状況確認テーブル!CA69:CD69,"△")&lt;&gt;0,"△","〇")))</f>
        <v>△</v>
      </c>
      <c r="CB63" s="219"/>
      <c r="CC63" s="219"/>
      <c r="CD63" s="219"/>
      <c r="CE63" s="216" t="str">
        <f ca="1">IF(COUNTIF(空き状況確認テーブル!CE69:CG69,"×")&lt;&gt;0,"×",IF(COUNTIF(空き状況確認テーブル!CE69:CG69,"△")&lt;&gt;0,"△",IF(COUNTIF(空き状況確認テーブル!CE69:CG69,"△")&lt;&gt;0,"△","〇")))</f>
        <v>△</v>
      </c>
      <c r="CF63" s="217"/>
      <c r="CG63" s="220"/>
      <c r="CH63" s="187" t="str">
        <f ca="1">空き状況確認テーブル!CH69</f>
        <v>△</v>
      </c>
      <c r="CI63" s="122" t="str">
        <f ca="1">空き状況確認テーブル!CI69</f>
        <v>△</v>
      </c>
      <c r="CJ63" s="122" t="str">
        <f ca="1">空き状況確認テーブル!CJ69</f>
        <v>△</v>
      </c>
      <c r="CK63" s="122" t="str">
        <f ca="1">空き状況確認テーブル!CK69</f>
        <v>△</v>
      </c>
      <c r="CL63" s="122" t="str">
        <f ca="1">空き状況確認テーブル!CL69</f>
        <v>△</v>
      </c>
      <c r="CM63" s="122" t="str">
        <f ca="1">空き状況確認テーブル!CM69</f>
        <v>△</v>
      </c>
      <c r="CN63" s="216" t="str">
        <f ca="1">IF(COUNTIF(空き状況確認テーブル!CN69:CP69,"×")&lt;&gt;0,"×",IF(COUNTIF(空き状況確認テーブル!CN69:CP69,"△")&lt;&gt;0,"△",IF(COUNTIF(空き状況確認テーブル!CN69:CP69,"△")&lt;&gt;0,"△","〇")))</f>
        <v>△</v>
      </c>
      <c r="CO63" s="217"/>
      <c r="CP63" s="218"/>
      <c r="CQ63" s="219" t="str">
        <f ca="1">IF(COUNTIF(空き状況確認テーブル!CQ69:CT69,"×")&lt;&gt;0,"×",IF(COUNTIF(空き状況確認テーブル!CQ69:CT69,"△")&lt;&gt;0,"△",IF(COUNTIF(空き状況確認テーブル!CQ69:CT69,"△")&lt;&gt;0,"△","〇")))</f>
        <v>〇</v>
      </c>
      <c r="CR63" s="219"/>
      <c r="CS63" s="219"/>
      <c r="CT63" s="219"/>
      <c r="CU63" s="219" t="str">
        <f ca="1">IF(COUNTIF(空き状況確認テーブル!CU69:CX69,"×")&lt;&gt;0,"×",IF(COUNTIF(空き状況確認テーブル!CU69:CX69,"△")&lt;&gt;0,"△",IF(COUNTIF(空き状況確認テーブル!CU69:CX69,"△")&lt;&gt;0,"△","〇")))</f>
        <v>〇</v>
      </c>
      <c r="CV63" s="219"/>
      <c r="CW63" s="219"/>
      <c r="CX63" s="219"/>
      <c r="CY63" s="219" t="str">
        <f ca="1">IF(COUNTIF(空き状況確認テーブル!CY69:DB69,"×")&lt;&gt;0,"×",IF(COUNTIF(空き状況確認テーブル!CY69:DB69,"△")&lt;&gt;0,"△",IF(COUNTIF(空き状況確認テーブル!CY69:DB69,"△")&lt;&gt;0,"△","〇")))</f>
        <v>△</v>
      </c>
      <c r="CZ63" s="219"/>
      <c r="DA63" s="219"/>
      <c r="DB63" s="219"/>
      <c r="DC63" s="216" t="str">
        <f ca="1">IF(COUNTIF(空き状況確認テーブル!DC69:DE69,"×")&lt;&gt;0,"×",IF(COUNTIF(空き状況確認テーブル!DC69:DE69,"△")&lt;&gt;0,"△",IF(COUNTIF(空き状況確認テーブル!DC69:DE69,"△")&lt;&gt;0,"△","〇")))</f>
        <v>△</v>
      </c>
      <c r="DD63" s="217"/>
      <c r="DE63" s="220"/>
      <c r="DF63" s="121" t="str">
        <f ca="1">空き状況確認テーブル!DF69</f>
        <v>△</v>
      </c>
      <c r="DG63" s="122" t="str">
        <f ca="1">空き状況確認テーブル!DG69</f>
        <v>△</v>
      </c>
      <c r="DH63" s="122" t="str">
        <f ca="1">空き状況確認テーブル!DH69</f>
        <v>△</v>
      </c>
      <c r="DI63" s="122" t="str">
        <f ca="1">空き状況確認テーブル!DI69</f>
        <v>△</v>
      </c>
      <c r="DJ63" s="122" t="str">
        <f ca="1">空き状況確認テーブル!DJ69</f>
        <v>△</v>
      </c>
      <c r="DK63" s="122" t="str">
        <f ca="1">空き状況確認テーブル!DK69</f>
        <v>△</v>
      </c>
      <c r="DL63" s="216" t="str">
        <f ca="1">IF(COUNTIF(空き状況確認テーブル!DL69:DN69,"×")&lt;&gt;0,"×",IF(COUNTIF(空き状況確認テーブル!DL69:DN69,"△")&lt;&gt;0,"△",IF(COUNTIF(空き状況確認テーブル!DL69:DN69,"△")&lt;&gt;0,"△","〇")))</f>
        <v>△</v>
      </c>
      <c r="DM63" s="217"/>
      <c r="DN63" s="218"/>
      <c r="DO63" s="219" t="str">
        <f ca="1">IF(COUNTIF(空き状況確認テーブル!DO69:DR69,"×")&lt;&gt;0,"×",IF(COUNTIF(空き状況確認テーブル!DO69:DR69,"△")&lt;&gt;0,"△",IF(COUNTIF(空き状況確認テーブル!DO69:DR69,"△")&lt;&gt;0,"△","〇")))</f>
        <v>〇</v>
      </c>
      <c r="DP63" s="219"/>
      <c r="DQ63" s="219"/>
      <c r="DR63" s="219"/>
      <c r="DS63" s="219" t="str">
        <f ca="1">IF(COUNTIF(空き状況確認テーブル!DS69:DV69,"×")&lt;&gt;0,"×",IF(COUNTIF(空き状況確認テーブル!DS69:DV69,"△")&lt;&gt;0,"△",IF(COUNTIF(空き状況確認テーブル!DS69:DV69,"△")&lt;&gt;0,"△","〇")))</f>
        <v>〇</v>
      </c>
      <c r="DT63" s="219"/>
      <c r="DU63" s="219"/>
      <c r="DV63" s="219"/>
      <c r="DW63" s="219" t="str">
        <f ca="1">IF(COUNTIF(空き状況確認テーブル!DW69:DZ69,"×")&lt;&gt;0,"×",IF(COUNTIF(空き状況確認テーブル!DW69:DZ69,"△")&lt;&gt;0,"△",IF(COUNTIF(空き状況確認テーブル!DW69:DZ69,"△")&lt;&gt;0,"△","〇")))</f>
        <v>△</v>
      </c>
      <c r="DX63" s="219"/>
      <c r="DY63" s="219"/>
      <c r="DZ63" s="219"/>
      <c r="EA63" s="216" t="str">
        <f ca="1">IF(COUNTIF(空き状況確認テーブル!EA69:EC69,"×")&lt;&gt;0,"×",IF(COUNTIF(空き状況確認テーブル!EA69:EC69,"△")&lt;&gt;0,"△",IF(COUNTIF(空き状況確認テーブル!EA69:EC69,"△")&lt;&gt;0,"△","〇")))</f>
        <v>△</v>
      </c>
      <c r="EB63" s="217"/>
      <c r="EC63" s="220"/>
      <c r="ED63" s="121" t="str">
        <f ca="1">空き状況確認テーブル!ED69</f>
        <v>×</v>
      </c>
      <c r="EE63" s="122" t="str">
        <f ca="1">空き状況確認テーブル!EE69</f>
        <v>×</v>
      </c>
      <c r="EF63" s="122" t="str">
        <f ca="1">空き状況確認テーブル!EF69</f>
        <v>×</v>
      </c>
      <c r="EG63" s="122" t="str">
        <f ca="1">空き状況確認テーブル!EG69</f>
        <v>×</v>
      </c>
      <c r="EH63" s="122" t="str">
        <f ca="1">空き状況確認テーブル!EH69</f>
        <v>×</v>
      </c>
      <c r="EI63" s="122" t="str">
        <f ca="1">空き状況確認テーブル!EI69</f>
        <v>×</v>
      </c>
      <c r="EJ63" s="216" t="str">
        <f ca="1">IF(COUNTIF(空き状況確認テーブル!EJ69:EL69,"×")&lt;&gt;0,"×",IF(COUNTIF(空き状況確認テーブル!EJ69:EL69,"△")&lt;&gt;0,"△",IF(COUNTIF(空き状況確認テーブル!EJ69:EL69,"△")&lt;&gt;0,"△","〇")))</f>
        <v>×</v>
      </c>
      <c r="EK63" s="217"/>
      <c r="EL63" s="218"/>
      <c r="EM63" s="219" t="str">
        <f ca="1">IF(COUNTIF(空き状況確認テーブル!EM69:EP69,"×")&lt;&gt;0,"×",IF(COUNTIF(空き状況確認テーブル!EM69:EP69,"△")&lt;&gt;0,"△",IF(COUNTIF(空き状況確認テーブル!EM69:EP69,"△")&lt;&gt;0,"△","〇")))</f>
        <v>×</v>
      </c>
      <c r="EN63" s="219"/>
      <c r="EO63" s="219"/>
      <c r="EP63" s="219"/>
      <c r="EQ63" s="219" t="str">
        <f ca="1">IF(COUNTIF(空き状況確認テーブル!EQ69:ET69,"×")&lt;&gt;0,"×",IF(COUNTIF(空き状況確認テーブル!EQ69:ET69,"△")&lt;&gt;0,"△",IF(COUNTIF(空き状況確認テーブル!EQ69:ET69,"△")&lt;&gt;0,"△","〇")))</f>
        <v>×</v>
      </c>
      <c r="ER63" s="219"/>
      <c r="ES63" s="219"/>
      <c r="ET63" s="219"/>
      <c r="EU63" s="219" t="str">
        <f ca="1">IF(COUNTIF(空き状況確認テーブル!EU69:EX69,"×")&lt;&gt;0,"×",IF(COUNTIF(空き状況確認テーブル!EU69:EX69,"△")&lt;&gt;0,"△",IF(COUNTIF(空き状況確認テーブル!EU69:EX69,"△")&lt;&gt;0,"△","〇")))</f>
        <v>×</v>
      </c>
      <c r="EV63" s="219"/>
      <c r="EW63" s="219"/>
      <c r="EX63" s="219"/>
      <c r="EY63" s="216" t="str">
        <f ca="1">IF(COUNTIF(空き状況確認テーブル!EY69:FA69,"×")&lt;&gt;0,"×",IF(COUNTIF(空き状況確認テーブル!EY69:FA69,"△")&lt;&gt;0,"△",IF(COUNTIF(空き状況確認テーブル!EY69:FA69,"△")&lt;&gt;0,"△","〇")))</f>
        <v>×</v>
      </c>
      <c r="EZ63" s="217"/>
      <c r="FA63" s="220"/>
      <c r="FB63" s="121" t="str">
        <f ca="1">空き状況確認テーブル!FB69</f>
        <v>×</v>
      </c>
      <c r="FC63" s="122" t="str">
        <f ca="1">空き状況確認テーブル!FC69</f>
        <v>×</v>
      </c>
      <c r="FD63" s="122" t="str">
        <f ca="1">空き状況確認テーブル!FD69</f>
        <v>×</v>
      </c>
      <c r="FE63" s="122" t="str">
        <f ca="1">空き状況確認テーブル!FE69</f>
        <v>×</v>
      </c>
      <c r="FF63" s="122" t="str">
        <f ca="1">空き状況確認テーブル!FF69</f>
        <v>×</v>
      </c>
      <c r="FG63" s="122" t="str">
        <f ca="1">空き状況確認テーブル!FG69</f>
        <v>×</v>
      </c>
      <c r="FH63" s="216" t="str">
        <f ca="1">IF(COUNTIF(空き状況確認テーブル!FH69:FJ69,"×")&lt;&gt;0,"×",IF(COUNTIF(空き状況確認テーブル!FH69:FJ69,"△")&lt;&gt;0,"△",IF(COUNTIF(空き状況確認テーブル!FH69:FJ69,"△")&lt;&gt;0,"△","〇")))</f>
        <v>×</v>
      </c>
      <c r="FI63" s="217"/>
      <c r="FJ63" s="218"/>
      <c r="FK63" s="219" t="str">
        <f ca="1">IF(COUNTIF(空き状況確認テーブル!FK69:FN69,"×")&lt;&gt;0,"×",IF(COUNTIF(空き状況確認テーブル!FK69:FN69,"△")&lt;&gt;0,"△",IF(COUNTIF(空き状況確認テーブル!FK69:FN69,"△")&lt;&gt;0,"△","〇")))</f>
        <v>×</v>
      </c>
      <c r="FL63" s="219"/>
      <c r="FM63" s="219"/>
      <c r="FN63" s="219"/>
      <c r="FO63" s="219" t="str">
        <f ca="1">IF(COUNTIF(空き状況確認テーブル!FO69:FR69,"×")&lt;&gt;0,"×",IF(COUNTIF(空き状況確認テーブル!FO69:FR69,"△")&lt;&gt;0,"△",IF(COUNTIF(空き状況確認テーブル!FO69:FR69,"△")&lt;&gt;0,"△","〇")))</f>
        <v>×</v>
      </c>
      <c r="FP63" s="219"/>
      <c r="FQ63" s="219"/>
      <c r="FR63" s="219"/>
      <c r="FS63" s="219" t="str">
        <f ca="1">IF(COUNTIF(空き状況確認テーブル!FS69:FV69,"×")&lt;&gt;0,"×",IF(COUNTIF(空き状況確認テーブル!FS69:FV69,"△")&lt;&gt;0,"△",IF(COUNTIF(空き状況確認テーブル!FS69:FV69,"△")&lt;&gt;0,"△","〇")))</f>
        <v>×</v>
      </c>
      <c r="FT63" s="219"/>
      <c r="FU63" s="219"/>
      <c r="FV63" s="219"/>
      <c r="FW63" s="216" t="str">
        <f ca="1">IF(COUNTIF(空き状況確認テーブル!FW69:FY69,"×")&lt;&gt;0,"×",IF(COUNTIF(空き状況確認テーブル!FW69:FY69,"△")&lt;&gt;0,"△",IF(COUNTIF(空き状況確認テーブル!FW69:FY69,"△")&lt;&gt;0,"△","〇")))</f>
        <v>×</v>
      </c>
      <c r="FX63" s="217"/>
      <c r="FY63" s="220"/>
    </row>
    <row r="64" spans="1:181">
      <c r="A64" s="47"/>
      <c r="B64" s="160" t="s">
        <v>360</v>
      </c>
      <c r="C64" s="199" t="s">
        <v>465</v>
      </c>
      <c r="D64" s="11" t="s">
        <v>209</v>
      </c>
      <c r="E64" s="10" t="str">
        <f>INDEX(施設情報!$D$1:$D$1000,MATCH(D64,施設情報!$C$1:$C$1000,0))</f>
        <v>1</v>
      </c>
      <c r="F64" s="11"/>
      <c r="G64" s="8" t="str">
        <f t="shared" si="22"/>
        <v>060-46391</v>
      </c>
      <c r="H64" s="10" t="str">
        <f t="shared" si="23"/>
        <v>060-46392</v>
      </c>
      <c r="I64" s="10" t="str">
        <f t="shared" si="24"/>
        <v>060-46393</v>
      </c>
      <c r="J64" s="10" t="str">
        <f t="shared" si="25"/>
        <v>060-46394</v>
      </c>
      <c r="K64" s="10" t="str">
        <f t="shared" si="26"/>
        <v>060-46395</v>
      </c>
      <c r="L64" s="10" t="str">
        <f t="shared" si="27"/>
        <v>060-46396</v>
      </c>
      <c r="M64" s="10" t="str">
        <f t="shared" si="28"/>
        <v>060-46397</v>
      </c>
      <c r="N64" s="121" t="str">
        <f ca="1">空き状況確認テーブル!N70</f>
        <v>△</v>
      </c>
      <c r="O64" s="122" t="str">
        <f ca="1">空き状況確認テーブル!O70</f>
        <v>△</v>
      </c>
      <c r="P64" s="122" t="str">
        <f ca="1">空き状況確認テーブル!P70</f>
        <v>△</v>
      </c>
      <c r="Q64" s="122" t="str">
        <f ca="1">空き状況確認テーブル!Q70</f>
        <v>△</v>
      </c>
      <c r="R64" s="122" t="str">
        <f ca="1">空き状況確認テーブル!R70</f>
        <v>△</v>
      </c>
      <c r="S64" s="122" t="str">
        <f ca="1">空き状況確認テーブル!S70</f>
        <v>△</v>
      </c>
      <c r="T64" s="216" t="str">
        <f ca="1">IF(COUNTIF(空き状況確認テーブル!T70:V70,"×")&lt;&gt;0,"×",IF(COUNTIF(空き状況確認テーブル!T70:V70,"△")&lt;&gt;0,"△",IF(COUNTIF(空き状況確認テーブル!T70:V70,"△")&lt;&gt;0,"△","〇")))</f>
        <v>△</v>
      </c>
      <c r="U64" s="217"/>
      <c r="V64" s="218"/>
      <c r="W64" s="219" t="str">
        <f ca="1">IF(COUNTIF(空き状況確認テーブル!W70:Z70,"×")&lt;&gt;0,"×",IF(COUNTIF(空き状況確認テーブル!W70:Z70,"△")&lt;&gt;0,"△",IF(COUNTIF(空き状況確認テーブル!W70:Z70,"△")&lt;&gt;0,"△","〇")))</f>
        <v>〇</v>
      </c>
      <c r="X64" s="219"/>
      <c r="Y64" s="219"/>
      <c r="Z64" s="219"/>
      <c r="AA64" s="219" t="str">
        <f ca="1">IF(COUNTIF(空き状況確認テーブル!AA70:AD70,"×")&lt;&gt;0,"×",IF(COUNTIF(空き状況確認テーブル!AA70:AD70,"△")&lt;&gt;0,"△",IF(COUNTIF(空き状況確認テーブル!AA70:AD70,"△")&lt;&gt;0,"△","〇")))</f>
        <v>〇</v>
      </c>
      <c r="AB64" s="219"/>
      <c r="AC64" s="219"/>
      <c r="AD64" s="219"/>
      <c r="AE64" s="219" t="str">
        <f ca="1">IF(COUNTIF(空き状況確認テーブル!AE70:AH70,"×")&lt;&gt;0,"×",IF(COUNTIF(空き状況確認テーブル!AE70:AH70,"△")&lt;&gt;0,"△",IF(COUNTIF(空き状況確認テーブル!AE70:AH70,"△")&lt;&gt;0,"△","〇")))</f>
        <v>△</v>
      </c>
      <c r="AF64" s="219"/>
      <c r="AG64" s="219"/>
      <c r="AH64" s="219"/>
      <c r="AI64" s="216" t="str">
        <f ca="1">IF(COUNTIF(空き状況確認テーブル!AI70:AK70,"×")&lt;&gt;0,"×",IF(COUNTIF(空き状況確認テーブル!AI70:AK70,"△")&lt;&gt;0,"△",IF(COUNTIF(空き状況確認テーブル!AI70:AK70,"△")&lt;&gt;0,"△","〇")))</f>
        <v>△</v>
      </c>
      <c r="AJ64" s="217"/>
      <c r="AK64" s="220"/>
      <c r="AL64" s="121" t="str">
        <f ca="1">空き状況確認テーブル!AL70</f>
        <v>△</v>
      </c>
      <c r="AM64" s="122" t="str">
        <f ca="1">空き状況確認テーブル!AM70</f>
        <v>△</v>
      </c>
      <c r="AN64" s="122" t="str">
        <f ca="1">空き状況確認テーブル!AN70</f>
        <v>△</v>
      </c>
      <c r="AO64" s="122" t="str">
        <f ca="1">空き状況確認テーブル!AO70</f>
        <v>△</v>
      </c>
      <c r="AP64" s="122" t="str">
        <f ca="1">空き状況確認テーブル!AP70</f>
        <v>△</v>
      </c>
      <c r="AQ64" s="122" t="str">
        <f ca="1">空き状況確認テーブル!AQ70</f>
        <v>△</v>
      </c>
      <c r="AR64" s="216" t="str">
        <f ca="1">IF(COUNTIF(空き状況確認テーブル!AR70:AT70,"×")&lt;&gt;0,"×",IF(COUNTIF(空き状況確認テーブル!AR70:AT70,"△")&lt;&gt;0,"△",IF(COUNTIF(空き状況確認テーブル!AR70:AT70,"△")&lt;&gt;0,"△","〇")))</f>
        <v>△</v>
      </c>
      <c r="AS64" s="217"/>
      <c r="AT64" s="218"/>
      <c r="AU64" s="219" t="str">
        <f ca="1">IF(COUNTIF(空き状況確認テーブル!AU70:AX70,"×")&lt;&gt;0,"×",IF(COUNTIF(空き状況確認テーブル!AU70:AX70,"△")&lt;&gt;0,"△",IF(COUNTIF(空き状況確認テーブル!AU70:AX70,"△")&lt;&gt;0,"△","〇")))</f>
        <v>〇</v>
      </c>
      <c r="AV64" s="219"/>
      <c r="AW64" s="219"/>
      <c r="AX64" s="219"/>
      <c r="AY64" s="219" t="str">
        <f ca="1">IF(COUNTIF(空き状況確認テーブル!AY70:BB70,"×")&lt;&gt;0,"×",IF(COUNTIF(空き状況確認テーブル!AY70:BB70,"△")&lt;&gt;0,"△",IF(COUNTIF(空き状況確認テーブル!AY70:BB70,"△")&lt;&gt;0,"△","〇")))</f>
        <v>〇</v>
      </c>
      <c r="AZ64" s="219"/>
      <c r="BA64" s="219"/>
      <c r="BB64" s="219"/>
      <c r="BC64" s="219" t="str">
        <f ca="1">IF(COUNTIF(空き状況確認テーブル!BC70:BF70,"×")&lt;&gt;0,"×",IF(COUNTIF(空き状況確認テーブル!BC70:BF70,"△")&lt;&gt;0,"△",IF(COUNTIF(空き状況確認テーブル!BC70:BF70,"△")&lt;&gt;0,"△","〇")))</f>
        <v>△</v>
      </c>
      <c r="BD64" s="219"/>
      <c r="BE64" s="219"/>
      <c r="BF64" s="219"/>
      <c r="BG64" s="216" t="str">
        <f ca="1">IF(COUNTIF(空き状況確認テーブル!BG70:BI70,"×")&lt;&gt;0,"×",IF(COUNTIF(空き状況確認テーブル!BG70:BI70,"△")&lt;&gt;0,"△",IF(COUNTIF(空き状況確認テーブル!BG70:BI70,"△")&lt;&gt;0,"△","〇")))</f>
        <v>△</v>
      </c>
      <c r="BH64" s="217"/>
      <c r="BI64" s="220"/>
      <c r="BJ64" s="121" t="str">
        <f ca="1">空き状況確認テーブル!BJ70</f>
        <v>△</v>
      </c>
      <c r="BK64" s="122" t="str">
        <f ca="1">空き状況確認テーブル!BK70</f>
        <v>△</v>
      </c>
      <c r="BL64" s="122" t="str">
        <f ca="1">空き状況確認テーブル!BL70</f>
        <v>△</v>
      </c>
      <c r="BM64" s="122" t="str">
        <f ca="1">空き状況確認テーブル!BM70</f>
        <v>△</v>
      </c>
      <c r="BN64" s="122" t="str">
        <f ca="1">空き状況確認テーブル!BN70</f>
        <v>△</v>
      </c>
      <c r="BO64" s="122" t="str">
        <f ca="1">空き状況確認テーブル!BO70</f>
        <v>△</v>
      </c>
      <c r="BP64" s="216" t="str">
        <f ca="1">IF(COUNTIF(空き状況確認テーブル!BP70:BR70,"×")&lt;&gt;0,"×",IF(COUNTIF(空き状況確認テーブル!BP70:BR70,"△")&lt;&gt;0,"△",IF(COUNTIF(空き状況確認テーブル!BP70:BR70,"△")&lt;&gt;0,"△","〇")))</f>
        <v>△</v>
      </c>
      <c r="BQ64" s="217"/>
      <c r="BR64" s="218"/>
      <c r="BS64" s="219" t="str">
        <f ca="1">IF(COUNTIF(空き状況確認テーブル!BS70:BV70,"×")&lt;&gt;0,"×",IF(COUNTIF(空き状況確認テーブル!BS70:BV70,"△")&lt;&gt;0,"△",IF(COUNTIF(空き状況確認テーブル!BS70:BV70,"△")&lt;&gt;0,"△","〇")))</f>
        <v>〇</v>
      </c>
      <c r="BT64" s="219"/>
      <c r="BU64" s="219"/>
      <c r="BV64" s="219"/>
      <c r="BW64" s="219" t="str">
        <f ca="1">IF(COUNTIF(空き状況確認テーブル!BW70:BZ70,"×")&lt;&gt;0,"×",IF(COUNTIF(空き状況確認テーブル!BW70:BZ70,"△")&lt;&gt;0,"△",IF(COUNTIF(空き状況確認テーブル!BW70:BZ70,"△")&lt;&gt;0,"△","〇")))</f>
        <v>〇</v>
      </c>
      <c r="BX64" s="219"/>
      <c r="BY64" s="219"/>
      <c r="BZ64" s="219"/>
      <c r="CA64" s="219" t="str">
        <f ca="1">IF(COUNTIF(空き状況確認テーブル!CA70:CD70,"×")&lt;&gt;0,"×",IF(COUNTIF(空き状況確認テーブル!CA70:CD70,"△")&lt;&gt;0,"△",IF(COUNTIF(空き状況確認テーブル!CA70:CD70,"△")&lt;&gt;0,"△","〇")))</f>
        <v>△</v>
      </c>
      <c r="CB64" s="219"/>
      <c r="CC64" s="219"/>
      <c r="CD64" s="219"/>
      <c r="CE64" s="216" t="str">
        <f ca="1">IF(COUNTIF(空き状況確認テーブル!CE70:CG70,"×")&lt;&gt;0,"×",IF(COUNTIF(空き状況確認テーブル!CE70:CG70,"△")&lt;&gt;0,"△",IF(COUNTIF(空き状況確認テーブル!CE70:CG70,"△")&lt;&gt;0,"△","〇")))</f>
        <v>△</v>
      </c>
      <c r="CF64" s="217"/>
      <c r="CG64" s="220"/>
      <c r="CH64" s="187" t="str">
        <f ca="1">空き状況確認テーブル!CH70</f>
        <v>△</v>
      </c>
      <c r="CI64" s="122" t="str">
        <f ca="1">空き状況確認テーブル!CI70</f>
        <v>△</v>
      </c>
      <c r="CJ64" s="122" t="str">
        <f ca="1">空き状況確認テーブル!CJ70</f>
        <v>△</v>
      </c>
      <c r="CK64" s="122" t="str">
        <f ca="1">空き状況確認テーブル!CK70</f>
        <v>△</v>
      </c>
      <c r="CL64" s="122" t="str">
        <f ca="1">空き状況確認テーブル!CL70</f>
        <v>△</v>
      </c>
      <c r="CM64" s="122" t="str">
        <f ca="1">空き状況確認テーブル!CM70</f>
        <v>△</v>
      </c>
      <c r="CN64" s="216" t="str">
        <f ca="1">IF(COUNTIF(空き状況確認テーブル!CN70:CP70,"×")&lt;&gt;0,"×",IF(COUNTIF(空き状況確認テーブル!CN70:CP70,"△")&lt;&gt;0,"△",IF(COUNTIF(空き状況確認テーブル!CN70:CP70,"△")&lt;&gt;0,"△","〇")))</f>
        <v>△</v>
      </c>
      <c r="CO64" s="217"/>
      <c r="CP64" s="218"/>
      <c r="CQ64" s="219" t="str">
        <f ca="1">IF(COUNTIF(空き状況確認テーブル!CQ70:CT70,"×")&lt;&gt;0,"×",IF(COUNTIF(空き状況確認テーブル!CQ70:CT70,"△")&lt;&gt;0,"△",IF(COUNTIF(空き状況確認テーブル!CQ70:CT70,"△")&lt;&gt;0,"△","〇")))</f>
        <v>〇</v>
      </c>
      <c r="CR64" s="219"/>
      <c r="CS64" s="219"/>
      <c r="CT64" s="219"/>
      <c r="CU64" s="219" t="str">
        <f ca="1">IF(COUNTIF(空き状況確認テーブル!CU70:CX70,"×")&lt;&gt;0,"×",IF(COUNTIF(空き状況確認テーブル!CU70:CX70,"△")&lt;&gt;0,"△",IF(COUNTIF(空き状況確認テーブル!CU70:CX70,"△")&lt;&gt;0,"△","〇")))</f>
        <v>〇</v>
      </c>
      <c r="CV64" s="219"/>
      <c r="CW64" s="219"/>
      <c r="CX64" s="219"/>
      <c r="CY64" s="219" t="str">
        <f ca="1">IF(COUNTIF(空き状況確認テーブル!CY70:DB70,"×")&lt;&gt;0,"×",IF(COUNTIF(空き状況確認テーブル!CY70:DB70,"△")&lt;&gt;0,"△",IF(COUNTIF(空き状況確認テーブル!CY70:DB70,"△")&lt;&gt;0,"△","〇")))</f>
        <v>△</v>
      </c>
      <c r="CZ64" s="219"/>
      <c r="DA64" s="219"/>
      <c r="DB64" s="219"/>
      <c r="DC64" s="216" t="str">
        <f ca="1">IF(COUNTIF(空き状況確認テーブル!DC70:DE70,"×")&lt;&gt;0,"×",IF(COUNTIF(空き状況確認テーブル!DC70:DE70,"△")&lt;&gt;0,"△",IF(COUNTIF(空き状況確認テーブル!DC70:DE70,"△")&lt;&gt;0,"△","〇")))</f>
        <v>△</v>
      </c>
      <c r="DD64" s="217"/>
      <c r="DE64" s="220"/>
      <c r="DF64" s="121" t="str">
        <f ca="1">空き状況確認テーブル!DF70</f>
        <v>△</v>
      </c>
      <c r="DG64" s="122" t="str">
        <f ca="1">空き状況確認テーブル!DG70</f>
        <v>△</v>
      </c>
      <c r="DH64" s="122" t="str">
        <f ca="1">空き状況確認テーブル!DH70</f>
        <v>△</v>
      </c>
      <c r="DI64" s="122" t="str">
        <f ca="1">空き状況確認テーブル!DI70</f>
        <v>△</v>
      </c>
      <c r="DJ64" s="122" t="str">
        <f ca="1">空き状況確認テーブル!DJ70</f>
        <v>△</v>
      </c>
      <c r="DK64" s="122" t="str">
        <f ca="1">空き状況確認テーブル!DK70</f>
        <v>△</v>
      </c>
      <c r="DL64" s="216" t="str">
        <f ca="1">IF(COUNTIF(空き状況確認テーブル!DL70:DN70,"×")&lt;&gt;0,"×",IF(COUNTIF(空き状況確認テーブル!DL70:DN70,"△")&lt;&gt;0,"△",IF(COUNTIF(空き状況確認テーブル!DL70:DN70,"△")&lt;&gt;0,"△","〇")))</f>
        <v>△</v>
      </c>
      <c r="DM64" s="217"/>
      <c r="DN64" s="218"/>
      <c r="DO64" s="219" t="str">
        <f ca="1">IF(COUNTIF(空き状況確認テーブル!DO70:DR70,"×")&lt;&gt;0,"×",IF(COUNTIF(空き状況確認テーブル!DO70:DR70,"△")&lt;&gt;0,"△",IF(COUNTIF(空き状況確認テーブル!DO70:DR70,"△")&lt;&gt;0,"△","〇")))</f>
        <v>〇</v>
      </c>
      <c r="DP64" s="219"/>
      <c r="DQ64" s="219"/>
      <c r="DR64" s="219"/>
      <c r="DS64" s="219" t="str">
        <f ca="1">IF(COUNTIF(空き状況確認テーブル!DS70:DV70,"×")&lt;&gt;0,"×",IF(COUNTIF(空き状況確認テーブル!DS70:DV70,"△")&lt;&gt;0,"△",IF(COUNTIF(空き状況確認テーブル!DS70:DV70,"△")&lt;&gt;0,"△","〇")))</f>
        <v>〇</v>
      </c>
      <c r="DT64" s="219"/>
      <c r="DU64" s="219"/>
      <c r="DV64" s="219"/>
      <c r="DW64" s="219" t="str">
        <f ca="1">IF(COUNTIF(空き状況確認テーブル!DW70:DZ70,"×")&lt;&gt;0,"×",IF(COUNTIF(空き状況確認テーブル!DW70:DZ70,"△")&lt;&gt;0,"△",IF(COUNTIF(空き状況確認テーブル!DW70:DZ70,"△")&lt;&gt;0,"△","〇")))</f>
        <v>△</v>
      </c>
      <c r="DX64" s="219"/>
      <c r="DY64" s="219"/>
      <c r="DZ64" s="219"/>
      <c r="EA64" s="216" t="str">
        <f ca="1">IF(COUNTIF(空き状況確認テーブル!EA70:EC70,"×")&lt;&gt;0,"×",IF(COUNTIF(空き状況確認テーブル!EA70:EC70,"△")&lt;&gt;0,"△",IF(COUNTIF(空き状況確認テーブル!EA70:EC70,"△")&lt;&gt;0,"△","〇")))</f>
        <v>△</v>
      </c>
      <c r="EB64" s="217"/>
      <c r="EC64" s="220"/>
      <c r="ED64" s="121" t="str">
        <f ca="1">空き状況確認テーブル!ED70</f>
        <v>×</v>
      </c>
      <c r="EE64" s="122" t="str">
        <f ca="1">空き状況確認テーブル!EE70</f>
        <v>×</v>
      </c>
      <c r="EF64" s="122" t="str">
        <f ca="1">空き状況確認テーブル!EF70</f>
        <v>×</v>
      </c>
      <c r="EG64" s="122" t="str">
        <f ca="1">空き状況確認テーブル!EG70</f>
        <v>×</v>
      </c>
      <c r="EH64" s="122" t="str">
        <f ca="1">空き状況確認テーブル!EH70</f>
        <v>×</v>
      </c>
      <c r="EI64" s="122" t="str">
        <f ca="1">空き状況確認テーブル!EI70</f>
        <v>×</v>
      </c>
      <c r="EJ64" s="216" t="str">
        <f ca="1">IF(COUNTIF(空き状況確認テーブル!EJ70:EL70,"×")&lt;&gt;0,"×",IF(COUNTIF(空き状況確認テーブル!EJ70:EL70,"△")&lt;&gt;0,"△",IF(COUNTIF(空き状況確認テーブル!EJ70:EL70,"△")&lt;&gt;0,"△","〇")))</f>
        <v>×</v>
      </c>
      <c r="EK64" s="217"/>
      <c r="EL64" s="218"/>
      <c r="EM64" s="219" t="str">
        <f ca="1">IF(COUNTIF(空き状況確認テーブル!EM70:EP70,"×")&lt;&gt;0,"×",IF(COUNTIF(空き状況確認テーブル!EM70:EP70,"△")&lt;&gt;0,"△",IF(COUNTIF(空き状況確認テーブル!EM70:EP70,"△")&lt;&gt;0,"△","〇")))</f>
        <v>×</v>
      </c>
      <c r="EN64" s="219"/>
      <c r="EO64" s="219"/>
      <c r="EP64" s="219"/>
      <c r="EQ64" s="219" t="str">
        <f ca="1">IF(COUNTIF(空き状況確認テーブル!EQ70:ET70,"×")&lt;&gt;0,"×",IF(COUNTIF(空き状況確認テーブル!EQ70:ET70,"△")&lt;&gt;0,"△",IF(COUNTIF(空き状況確認テーブル!EQ70:ET70,"△")&lt;&gt;0,"△","〇")))</f>
        <v>×</v>
      </c>
      <c r="ER64" s="219"/>
      <c r="ES64" s="219"/>
      <c r="ET64" s="219"/>
      <c r="EU64" s="219" t="str">
        <f ca="1">IF(COUNTIF(空き状況確認テーブル!EU70:EX70,"×")&lt;&gt;0,"×",IF(COUNTIF(空き状況確認テーブル!EU70:EX70,"△")&lt;&gt;0,"△",IF(COUNTIF(空き状況確認テーブル!EU70:EX70,"△")&lt;&gt;0,"△","〇")))</f>
        <v>×</v>
      </c>
      <c r="EV64" s="219"/>
      <c r="EW64" s="219"/>
      <c r="EX64" s="219"/>
      <c r="EY64" s="216" t="str">
        <f ca="1">IF(COUNTIF(空き状況確認テーブル!EY70:FA70,"×")&lt;&gt;0,"×",IF(COUNTIF(空き状況確認テーブル!EY70:FA70,"△")&lt;&gt;0,"△",IF(COUNTIF(空き状況確認テーブル!EY70:FA70,"△")&lt;&gt;0,"△","〇")))</f>
        <v>×</v>
      </c>
      <c r="EZ64" s="217"/>
      <c r="FA64" s="220"/>
      <c r="FB64" s="121" t="str">
        <f ca="1">空き状況確認テーブル!FB70</f>
        <v>×</v>
      </c>
      <c r="FC64" s="122" t="str">
        <f ca="1">空き状況確認テーブル!FC70</f>
        <v>×</v>
      </c>
      <c r="FD64" s="122" t="str">
        <f ca="1">空き状況確認テーブル!FD70</f>
        <v>×</v>
      </c>
      <c r="FE64" s="122" t="str">
        <f ca="1">空き状況確認テーブル!FE70</f>
        <v>×</v>
      </c>
      <c r="FF64" s="122" t="str">
        <f ca="1">空き状況確認テーブル!FF70</f>
        <v>×</v>
      </c>
      <c r="FG64" s="122" t="str">
        <f ca="1">空き状況確認テーブル!FG70</f>
        <v>×</v>
      </c>
      <c r="FH64" s="216" t="str">
        <f ca="1">IF(COUNTIF(空き状況確認テーブル!FH70:FJ70,"×")&lt;&gt;0,"×",IF(COUNTIF(空き状況確認テーブル!FH70:FJ70,"△")&lt;&gt;0,"△",IF(COUNTIF(空き状況確認テーブル!FH70:FJ70,"△")&lt;&gt;0,"△","〇")))</f>
        <v>×</v>
      </c>
      <c r="FI64" s="217"/>
      <c r="FJ64" s="218"/>
      <c r="FK64" s="219" t="str">
        <f ca="1">IF(COUNTIF(空き状況確認テーブル!FK70:FN70,"×")&lt;&gt;0,"×",IF(COUNTIF(空き状況確認テーブル!FK70:FN70,"△")&lt;&gt;0,"△",IF(COUNTIF(空き状況確認テーブル!FK70:FN70,"△")&lt;&gt;0,"△","〇")))</f>
        <v>×</v>
      </c>
      <c r="FL64" s="219"/>
      <c r="FM64" s="219"/>
      <c r="FN64" s="219"/>
      <c r="FO64" s="219" t="str">
        <f ca="1">IF(COUNTIF(空き状況確認テーブル!FO70:FR70,"×")&lt;&gt;0,"×",IF(COUNTIF(空き状況確認テーブル!FO70:FR70,"△")&lt;&gt;0,"△",IF(COUNTIF(空き状況確認テーブル!FO70:FR70,"△")&lt;&gt;0,"△","〇")))</f>
        <v>×</v>
      </c>
      <c r="FP64" s="219"/>
      <c r="FQ64" s="219"/>
      <c r="FR64" s="219"/>
      <c r="FS64" s="219" t="str">
        <f ca="1">IF(COUNTIF(空き状況確認テーブル!FS70:FV70,"×")&lt;&gt;0,"×",IF(COUNTIF(空き状況確認テーブル!FS70:FV70,"△")&lt;&gt;0,"△",IF(COUNTIF(空き状況確認テーブル!FS70:FV70,"△")&lt;&gt;0,"△","〇")))</f>
        <v>×</v>
      </c>
      <c r="FT64" s="219"/>
      <c r="FU64" s="219"/>
      <c r="FV64" s="219"/>
      <c r="FW64" s="216" t="str">
        <f ca="1">IF(COUNTIF(空き状況確認テーブル!FW70:FY70,"×")&lt;&gt;0,"×",IF(COUNTIF(空き状況確認テーブル!FW70:FY70,"△")&lt;&gt;0,"△",IF(COUNTIF(空き状況確認テーブル!FW70:FY70,"△")&lt;&gt;0,"△","〇")))</f>
        <v>×</v>
      </c>
      <c r="FX64" s="217"/>
      <c r="FY64" s="220"/>
    </row>
    <row r="65" spans="1:181">
      <c r="A65" s="47"/>
      <c r="B65" s="161" t="s">
        <v>360</v>
      </c>
      <c r="C65" s="199" t="s">
        <v>466</v>
      </c>
      <c r="D65" s="11" t="s">
        <v>210</v>
      </c>
      <c r="E65" s="10" t="str">
        <f>INDEX(施設情報!$D$1:$D$1000,MATCH(D65,施設情報!$C$1:$C$1000,0))</f>
        <v>1</v>
      </c>
      <c r="F65" s="11"/>
      <c r="G65" s="8" t="str">
        <f t="shared" si="22"/>
        <v>061-46391</v>
      </c>
      <c r="H65" s="10" t="str">
        <f t="shared" si="23"/>
        <v>061-46392</v>
      </c>
      <c r="I65" s="10" t="str">
        <f t="shared" si="24"/>
        <v>061-46393</v>
      </c>
      <c r="J65" s="10" t="str">
        <f t="shared" si="25"/>
        <v>061-46394</v>
      </c>
      <c r="K65" s="10" t="str">
        <f t="shared" si="26"/>
        <v>061-46395</v>
      </c>
      <c r="L65" s="10" t="str">
        <f t="shared" si="27"/>
        <v>061-46396</v>
      </c>
      <c r="M65" s="10" t="str">
        <f t="shared" si="28"/>
        <v>061-46397</v>
      </c>
      <c r="N65" s="121" t="str">
        <f ca="1">空き状況確認テーブル!N71</f>
        <v>△</v>
      </c>
      <c r="O65" s="122" t="str">
        <f ca="1">空き状況確認テーブル!O71</f>
        <v>△</v>
      </c>
      <c r="P65" s="122" t="str">
        <f ca="1">空き状況確認テーブル!P71</f>
        <v>△</v>
      </c>
      <c r="Q65" s="122" t="str">
        <f ca="1">空き状況確認テーブル!Q71</f>
        <v>△</v>
      </c>
      <c r="R65" s="122" t="str">
        <f ca="1">空き状況確認テーブル!R71</f>
        <v>△</v>
      </c>
      <c r="S65" s="122" t="str">
        <f ca="1">空き状況確認テーブル!S71</f>
        <v>△</v>
      </c>
      <c r="T65" s="216" t="str">
        <f ca="1">IF(COUNTIF(空き状況確認テーブル!T71:V71,"×")&lt;&gt;0,"×",IF(COUNTIF(空き状況確認テーブル!T71:V71,"△")&lt;&gt;0,"△",IF(COUNTIF(空き状況確認テーブル!T71:V71,"△")&lt;&gt;0,"△","〇")))</f>
        <v>△</v>
      </c>
      <c r="U65" s="217"/>
      <c r="V65" s="218"/>
      <c r="W65" s="219" t="str">
        <f ca="1">IF(COUNTIF(空き状況確認テーブル!W71:Z71,"×")&lt;&gt;0,"×",IF(COUNTIF(空き状況確認テーブル!W71:Z71,"△")&lt;&gt;0,"△",IF(COUNTIF(空き状況確認テーブル!W71:Z71,"△")&lt;&gt;0,"△","〇")))</f>
        <v>〇</v>
      </c>
      <c r="X65" s="219"/>
      <c r="Y65" s="219"/>
      <c r="Z65" s="219"/>
      <c r="AA65" s="219" t="str">
        <f ca="1">IF(COUNTIF(空き状況確認テーブル!AA71:AD71,"×")&lt;&gt;0,"×",IF(COUNTIF(空き状況確認テーブル!AA71:AD71,"△")&lt;&gt;0,"△",IF(COUNTIF(空き状況確認テーブル!AA71:AD71,"△")&lt;&gt;0,"△","〇")))</f>
        <v>〇</v>
      </c>
      <c r="AB65" s="219"/>
      <c r="AC65" s="219"/>
      <c r="AD65" s="219"/>
      <c r="AE65" s="219" t="str">
        <f ca="1">IF(COUNTIF(空き状況確認テーブル!AE71:AH71,"×")&lt;&gt;0,"×",IF(COUNTIF(空き状況確認テーブル!AE71:AH71,"△")&lt;&gt;0,"△",IF(COUNTIF(空き状況確認テーブル!AE71:AH71,"△")&lt;&gt;0,"△","〇")))</f>
        <v>△</v>
      </c>
      <c r="AF65" s="219"/>
      <c r="AG65" s="219"/>
      <c r="AH65" s="219"/>
      <c r="AI65" s="216" t="str">
        <f ca="1">IF(COUNTIF(空き状況確認テーブル!AI71:AK71,"×")&lt;&gt;0,"×",IF(COUNTIF(空き状況確認テーブル!AI71:AK71,"△")&lt;&gt;0,"△",IF(COUNTIF(空き状況確認テーブル!AI71:AK71,"△")&lt;&gt;0,"△","〇")))</f>
        <v>△</v>
      </c>
      <c r="AJ65" s="217"/>
      <c r="AK65" s="220"/>
      <c r="AL65" s="121" t="str">
        <f ca="1">空き状況確認テーブル!AL71</f>
        <v>△</v>
      </c>
      <c r="AM65" s="122" t="str">
        <f ca="1">空き状況確認テーブル!AM71</f>
        <v>△</v>
      </c>
      <c r="AN65" s="122" t="str">
        <f ca="1">空き状況確認テーブル!AN71</f>
        <v>△</v>
      </c>
      <c r="AO65" s="122" t="str">
        <f ca="1">空き状況確認テーブル!AO71</f>
        <v>△</v>
      </c>
      <c r="AP65" s="122" t="str">
        <f ca="1">空き状況確認テーブル!AP71</f>
        <v>△</v>
      </c>
      <c r="AQ65" s="122" t="str">
        <f ca="1">空き状況確認テーブル!AQ71</f>
        <v>△</v>
      </c>
      <c r="AR65" s="216" t="str">
        <f ca="1">IF(COUNTIF(空き状況確認テーブル!AR71:AT71,"×")&lt;&gt;0,"×",IF(COUNTIF(空き状況確認テーブル!AR71:AT71,"△")&lt;&gt;0,"△",IF(COUNTIF(空き状況確認テーブル!AR71:AT71,"△")&lt;&gt;0,"△","〇")))</f>
        <v>△</v>
      </c>
      <c r="AS65" s="217"/>
      <c r="AT65" s="218"/>
      <c r="AU65" s="219" t="str">
        <f ca="1">IF(COUNTIF(空き状況確認テーブル!AU71:AX71,"×")&lt;&gt;0,"×",IF(COUNTIF(空き状況確認テーブル!AU71:AX71,"△")&lt;&gt;0,"△",IF(COUNTIF(空き状況確認テーブル!AU71:AX71,"△")&lt;&gt;0,"△","〇")))</f>
        <v>〇</v>
      </c>
      <c r="AV65" s="219"/>
      <c r="AW65" s="219"/>
      <c r="AX65" s="219"/>
      <c r="AY65" s="219" t="str">
        <f ca="1">IF(COUNTIF(空き状況確認テーブル!AY71:BB71,"×")&lt;&gt;0,"×",IF(COUNTIF(空き状況確認テーブル!AY71:BB71,"△")&lt;&gt;0,"△",IF(COUNTIF(空き状況確認テーブル!AY71:BB71,"△")&lt;&gt;0,"△","〇")))</f>
        <v>〇</v>
      </c>
      <c r="AZ65" s="219"/>
      <c r="BA65" s="219"/>
      <c r="BB65" s="219"/>
      <c r="BC65" s="219" t="str">
        <f ca="1">IF(COUNTIF(空き状況確認テーブル!BC71:BF71,"×")&lt;&gt;0,"×",IF(COUNTIF(空き状況確認テーブル!BC71:BF71,"△")&lt;&gt;0,"△",IF(COUNTIF(空き状況確認テーブル!BC71:BF71,"△")&lt;&gt;0,"△","〇")))</f>
        <v>△</v>
      </c>
      <c r="BD65" s="219"/>
      <c r="BE65" s="219"/>
      <c r="BF65" s="219"/>
      <c r="BG65" s="216" t="str">
        <f ca="1">IF(COUNTIF(空き状況確認テーブル!BG71:BI71,"×")&lt;&gt;0,"×",IF(COUNTIF(空き状況確認テーブル!BG71:BI71,"△")&lt;&gt;0,"△",IF(COUNTIF(空き状況確認テーブル!BG71:BI71,"△")&lt;&gt;0,"△","〇")))</f>
        <v>△</v>
      </c>
      <c r="BH65" s="217"/>
      <c r="BI65" s="220"/>
      <c r="BJ65" s="121" t="str">
        <f ca="1">空き状況確認テーブル!BJ71</f>
        <v>△</v>
      </c>
      <c r="BK65" s="122" t="str">
        <f ca="1">空き状況確認テーブル!BK71</f>
        <v>△</v>
      </c>
      <c r="BL65" s="122" t="str">
        <f ca="1">空き状況確認テーブル!BL71</f>
        <v>△</v>
      </c>
      <c r="BM65" s="122" t="str">
        <f ca="1">空き状況確認テーブル!BM71</f>
        <v>△</v>
      </c>
      <c r="BN65" s="122" t="str">
        <f ca="1">空き状況確認テーブル!BN71</f>
        <v>△</v>
      </c>
      <c r="BO65" s="122" t="str">
        <f ca="1">空き状況確認テーブル!BO71</f>
        <v>△</v>
      </c>
      <c r="BP65" s="216" t="str">
        <f ca="1">IF(COUNTIF(空き状況確認テーブル!BP71:BR71,"×")&lt;&gt;0,"×",IF(COUNTIF(空き状況確認テーブル!BP71:BR71,"△")&lt;&gt;0,"△",IF(COUNTIF(空き状況確認テーブル!BP71:BR71,"△")&lt;&gt;0,"△","〇")))</f>
        <v>△</v>
      </c>
      <c r="BQ65" s="217"/>
      <c r="BR65" s="218"/>
      <c r="BS65" s="219" t="str">
        <f ca="1">IF(COUNTIF(空き状況確認テーブル!BS71:BV71,"×")&lt;&gt;0,"×",IF(COUNTIF(空き状況確認テーブル!BS71:BV71,"△")&lt;&gt;0,"△",IF(COUNTIF(空き状況確認テーブル!BS71:BV71,"△")&lt;&gt;0,"△","〇")))</f>
        <v>〇</v>
      </c>
      <c r="BT65" s="219"/>
      <c r="BU65" s="219"/>
      <c r="BV65" s="219"/>
      <c r="BW65" s="219" t="str">
        <f ca="1">IF(COUNTIF(空き状況確認テーブル!BW71:BZ71,"×")&lt;&gt;0,"×",IF(COUNTIF(空き状況確認テーブル!BW71:BZ71,"△")&lt;&gt;0,"△",IF(COUNTIF(空き状況確認テーブル!BW71:BZ71,"△")&lt;&gt;0,"△","〇")))</f>
        <v>〇</v>
      </c>
      <c r="BX65" s="219"/>
      <c r="BY65" s="219"/>
      <c r="BZ65" s="219"/>
      <c r="CA65" s="219" t="str">
        <f ca="1">IF(COUNTIF(空き状況確認テーブル!CA71:CD71,"×")&lt;&gt;0,"×",IF(COUNTIF(空き状況確認テーブル!CA71:CD71,"△")&lt;&gt;0,"△",IF(COUNTIF(空き状況確認テーブル!CA71:CD71,"△")&lt;&gt;0,"△","〇")))</f>
        <v>△</v>
      </c>
      <c r="CB65" s="219"/>
      <c r="CC65" s="219"/>
      <c r="CD65" s="219"/>
      <c r="CE65" s="216" t="str">
        <f ca="1">IF(COUNTIF(空き状況確認テーブル!CE71:CG71,"×")&lt;&gt;0,"×",IF(COUNTIF(空き状況確認テーブル!CE71:CG71,"△")&lt;&gt;0,"△",IF(COUNTIF(空き状況確認テーブル!CE71:CG71,"△")&lt;&gt;0,"△","〇")))</f>
        <v>△</v>
      </c>
      <c r="CF65" s="217"/>
      <c r="CG65" s="220"/>
      <c r="CH65" s="187" t="str">
        <f ca="1">空き状況確認テーブル!CH71</f>
        <v>△</v>
      </c>
      <c r="CI65" s="122" t="str">
        <f ca="1">空き状況確認テーブル!CI71</f>
        <v>△</v>
      </c>
      <c r="CJ65" s="122" t="str">
        <f ca="1">空き状況確認テーブル!CJ71</f>
        <v>△</v>
      </c>
      <c r="CK65" s="122" t="str">
        <f ca="1">空き状況確認テーブル!CK71</f>
        <v>△</v>
      </c>
      <c r="CL65" s="122" t="str">
        <f ca="1">空き状況確認テーブル!CL71</f>
        <v>△</v>
      </c>
      <c r="CM65" s="122" t="str">
        <f ca="1">空き状況確認テーブル!CM71</f>
        <v>△</v>
      </c>
      <c r="CN65" s="216" t="str">
        <f ca="1">IF(COUNTIF(空き状況確認テーブル!CN71:CP71,"×")&lt;&gt;0,"×",IF(COUNTIF(空き状況確認テーブル!CN71:CP71,"△")&lt;&gt;0,"△",IF(COUNTIF(空き状況確認テーブル!CN71:CP71,"△")&lt;&gt;0,"△","〇")))</f>
        <v>△</v>
      </c>
      <c r="CO65" s="217"/>
      <c r="CP65" s="218"/>
      <c r="CQ65" s="219" t="str">
        <f ca="1">IF(COUNTIF(空き状況確認テーブル!CQ71:CT71,"×")&lt;&gt;0,"×",IF(COUNTIF(空き状況確認テーブル!CQ71:CT71,"△")&lt;&gt;0,"△",IF(COUNTIF(空き状況確認テーブル!CQ71:CT71,"△")&lt;&gt;0,"△","〇")))</f>
        <v>〇</v>
      </c>
      <c r="CR65" s="219"/>
      <c r="CS65" s="219"/>
      <c r="CT65" s="219"/>
      <c r="CU65" s="219" t="str">
        <f ca="1">IF(COUNTIF(空き状況確認テーブル!CU71:CX71,"×")&lt;&gt;0,"×",IF(COUNTIF(空き状況確認テーブル!CU71:CX71,"△")&lt;&gt;0,"△",IF(COUNTIF(空き状況確認テーブル!CU71:CX71,"△")&lt;&gt;0,"△","〇")))</f>
        <v>〇</v>
      </c>
      <c r="CV65" s="219"/>
      <c r="CW65" s="219"/>
      <c r="CX65" s="219"/>
      <c r="CY65" s="219" t="str">
        <f ca="1">IF(COUNTIF(空き状況確認テーブル!CY71:DB71,"×")&lt;&gt;0,"×",IF(COUNTIF(空き状況確認テーブル!CY71:DB71,"△")&lt;&gt;0,"△",IF(COUNTIF(空き状況確認テーブル!CY71:DB71,"△")&lt;&gt;0,"△","〇")))</f>
        <v>△</v>
      </c>
      <c r="CZ65" s="219"/>
      <c r="DA65" s="219"/>
      <c r="DB65" s="219"/>
      <c r="DC65" s="216" t="str">
        <f ca="1">IF(COUNTIF(空き状況確認テーブル!DC71:DE71,"×")&lt;&gt;0,"×",IF(COUNTIF(空き状況確認テーブル!DC71:DE71,"△")&lt;&gt;0,"△",IF(COUNTIF(空き状況確認テーブル!DC71:DE71,"△")&lt;&gt;0,"△","〇")))</f>
        <v>△</v>
      </c>
      <c r="DD65" s="217"/>
      <c r="DE65" s="220"/>
      <c r="DF65" s="121" t="str">
        <f ca="1">空き状況確認テーブル!DF71</f>
        <v>△</v>
      </c>
      <c r="DG65" s="122" t="str">
        <f ca="1">空き状況確認テーブル!DG71</f>
        <v>△</v>
      </c>
      <c r="DH65" s="122" t="str">
        <f ca="1">空き状況確認テーブル!DH71</f>
        <v>△</v>
      </c>
      <c r="DI65" s="122" t="str">
        <f ca="1">空き状況確認テーブル!DI71</f>
        <v>△</v>
      </c>
      <c r="DJ65" s="122" t="str">
        <f ca="1">空き状況確認テーブル!DJ71</f>
        <v>△</v>
      </c>
      <c r="DK65" s="122" t="str">
        <f ca="1">空き状況確認テーブル!DK71</f>
        <v>△</v>
      </c>
      <c r="DL65" s="216" t="str">
        <f ca="1">IF(COUNTIF(空き状況確認テーブル!DL71:DN71,"×")&lt;&gt;0,"×",IF(COUNTIF(空き状況確認テーブル!DL71:DN71,"△")&lt;&gt;0,"△",IF(COUNTIF(空き状況確認テーブル!DL71:DN71,"△")&lt;&gt;0,"△","〇")))</f>
        <v>△</v>
      </c>
      <c r="DM65" s="217"/>
      <c r="DN65" s="218"/>
      <c r="DO65" s="219" t="str">
        <f ca="1">IF(COUNTIF(空き状況確認テーブル!DO71:DR71,"×")&lt;&gt;0,"×",IF(COUNTIF(空き状況確認テーブル!DO71:DR71,"△")&lt;&gt;0,"△",IF(COUNTIF(空き状況確認テーブル!DO71:DR71,"△")&lt;&gt;0,"△","〇")))</f>
        <v>〇</v>
      </c>
      <c r="DP65" s="219"/>
      <c r="DQ65" s="219"/>
      <c r="DR65" s="219"/>
      <c r="DS65" s="219" t="str">
        <f ca="1">IF(COUNTIF(空き状況確認テーブル!DS71:DV71,"×")&lt;&gt;0,"×",IF(COUNTIF(空き状況確認テーブル!DS71:DV71,"△")&lt;&gt;0,"△",IF(COUNTIF(空き状況確認テーブル!DS71:DV71,"△")&lt;&gt;0,"△","〇")))</f>
        <v>〇</v>
      </c>
      <c r="DT65" s="219"/>
      <c r="DU65" s="219"/>
      <c r="DV65" s="219"/>
      <c r="DW65" s="219" t="str">
        <f ca="1">IF(COUNTIF(空き状況確認テーブル!DW71:DZ71,"×")&lt;&gt;0,"×",IF(COUNTIF(空き状況確認テーブル!DW71:DZ71,"△")&lt;&gt;0,"△",IF(COUNTIF(空き状況確認テーブル!DW71:DZ71,"△")&lt;&gt;0,"△","〇")))</f>
        <v>△</v>
      </c>
      <c r="DX65" s="219"/>
      <c r="DY65" s="219"/>
      <c r="DZ65" s="219"/>
      <c r="EA65" s="216" t="str">
        <f ca="1">IF(COUNTIF(空き状況確認テーブル!EA71:EC71,"×")&lt;&gt;0,"×",IF(COUNTIF(空き状況確認テーブル!EA71:EC71,"△")&lt;&gt;0,"△",IF(COUNTIF(空き状況確認テーブル!EA71:EC71,"△")&lt;&gt;0,"△","〇")))</f>
        <v>△</v>
      </c>
      <c r="EB65" s="217"/>
      <c r="EC65" s="220"/>
      <c r="ED65" s="121" t="str">
        <f ca="1">空き状況確認テーブル!ED71</f>
        <v>×</v>
      </c>
      <c r="EE65" s="122" t="str">
        <f ca="1">空き状況確認テーブル!EE71</f>
        <v>×</v>
      </c>
      <c r="EF65" s="122" t="str">
        <f ca="1">空き状況確認テーブル!EF71</f>
        <v>×</v>
      </c>
      <c r="EG65" s="122" t="str">
        <f ca="1">空き状況確認テーブル!EG71</f>
        <v>×</v>
      </c>
      <c r="EH65" s="122" t="str">
        <f ca="1">空き状況確認テーブル!EH71</f>
        <v>×</v>
      </c>
      <c r="EI65" s="122" t="str">
        <f ca="1">空き状況確認テーブル!EI71</f>
        <v>×</v>
      </c>
      <c r="EJ65" s="216" t="str">
        <f ca="1">IF(COUNTIF(空き状況確認テーブル!EJ71:EL71,"×")&lt;&gt;0,"×",IF(COUNTIF(空き状況確認テーブル!EJ71:EL71,"△")&lt;&gt;0,"△",IF(COUNTIF(空き状況確認テーブル!EJ71:EL71,"△")&lt;&gt;0,"△","〇")))</f>
        <v>×</v>
      </c>
      <c r="EK65" s="217"/>
      <c r="EL65" s="218"/>
      <c r="EM65" s="219" t="str">
        <f ca="1">IF(COUNTIF(空き状況確認テーブル!EM71:EP71,"×")&lt;&gt;0,"×",IF(COUNTIF(空き状況確認テーブル!EM71:EP71,"△")&lt;&gt;0,"△",IF(COUNTIF(空き状況確認テーブル!EM71:EP71,"△")&lt;&gt;0,"△","〇")))</f>
        <v>×</v>
      </c>
      <c r="EN65" s="219"/>
      <c r="EO65" s="219"/>
      <c r="EP65" s="219"/>
      <c r="EQ65" s="219" t="str">
        <f ca="1">IF(COUNTIF(空き状況確認テーブル!EQ71:ET71,"×")&lt;&gt;0,"×",IF(COUNTIF(空き状況確認テーブル!EQ71:ET71,"△")&lt;&gt;0,"△",IF(COUNTIF(空き状況確認テーブル!EQ71:ET71,"△")&lt;&gt;0,"△","〇")))</f>
        <v>×</v>
      </c>
      <c r="ER65" s="219"/>
      <c r="ES65" s="219"/>
      <c r="ET65" s="219"/>
      <c r="EU65" s="219" t="str">
        <f ca="1">IF(COUNTIF(空き状況確認テーブル!EU71:EX71,"×")&lt;&gt;0,"×",IF(COUNTIF(空き状況確認テーブル!EU71:EX71,"△")&lt;&gt;0,"△",IF(COUNTIF(空き状況確認テーブル!EU71:EX71,"△")&lt;&gt;0,"△","〇")))</f>
        <v>×</v>
      </c>
      <c r="EV65" s="219"/>
      <c r="EW65" s="219"/>
      <c r="EX65" s="219"/>
      <c r="EY65" s="216" t="str">
        <f ca="1">IF(COUNTIF(空き状況確認テーブル!EY71:FA71,"×")&lt;&gt;0,"×",IF(COUNTIF(空き状況確認テーブル!EY71:FA71,"△")&lt;&gt;0,"△",IF(COUNTIF(空き状況確認テーブル!EY71:FA71,"△")&lt;&gt;0,"△","〇")))</f>
        <v>×</v>
      </c>
      <c r="EZ65" s="217"/>
      <c r="FA65" s="220"/>
      <c r="FB65" s="121" t="str">
        <f ca="1">空き状況確認テーブル!FB71</f>
        <v>×</v>
      </c>
      <c r="FC65" s="122" t="str">
        <f ca="1">空き状況確認テーブル!FC71</f>
        <v>×</v>
      </c>
      <c r="FD65" s="122" t="str">
        <f ca="1">空き状況確認テーブル!FD71</f>
        <v>×</v>
      </c>
      <c r="FE65" s="122" t="str">
        <f ca="1">空き状況確認テーブル!FE71</f>
        <v>×</v>
      </c>
      <c r="FF65" s="122" t="str">
        <f ca="1">空き状況確認テーブル!FF71</f>
        <v>×</v>
      </c>
      <c r="FG65" s="122" t="str">
        <f ca="1">空き状況確認テーブル!FG71</f>
        <v>×</v>
      </c>
      <c r="FH65" s="216" t="str">
        <f ca="1">IF(COUNTIF(空き状況確認テーブル!FH71:FJ71,"×")&lt;&gt;0,"×",IF(COUNTIF(空き状況確認テーブル!FH71:FJ71,"△")&lt;&gt;0,"△",IF(COUNTIF(空き状況確認テーブル!FH71:FJ71,"△")&lt;&gt;0,"△","〇")))</f>
        <v>×</v>
      </c>
      <c r="FI65" s="217"/>
      <c r="FJ65" s="218"/>
      <c r="FK65" s="219" t="str">
        <f ca="1">IF(COUNTIF(空き状況確認テーブル!FK71:FN71,"×")&lt;&gt;0,"×",IF(COUNTIF(空き状況確認テーブル!FK71:FN71,"△")&lt;&gt;0,"△",IF(COUNTIF(空き状況確認テーブル!FK71:FN71,"△")&lt;&gt;0,"△","〇")))</f>
        <v>×</v>
      </c>
      <c r="FL65" s="219"/>
      <c r="FM65" s="219"/>
      <c r="FN65" s="219"/>
      <c r="FO65" s="219" t="str">
        <f ca="1">IF(COUNTIF(空き状況確認テーブル!FO71:FR71,"×")&lt;&gt;0,"×",IF(COUNTIF(空き状況確認テーブル!FO71:FR71,"△")&lt;&gt;0,"△",IF(COUNTIF(空き状況確認テーブル!FO71:FR71,"△")&lt;&gt;0,"△","〇")))</f>
        <v>×</v>
      </c>
      <c r="FP65" s="219"/>
      <c r="FQ65" s="219"/>
      <c r="FR65" s="219"/>
      <c r="FS65" s="219" t="str">
        <f ca="1">IF(COUNTIF(空き状況確認テーブル!FS71:FV71,"×")&lt;&gt;0,"×",IF(COUNTIF(空き状況確認テーブル!FS71:FV71,"△")&lt;&gt;0,"△",IF(COUNTIF(空き状況確認テーブル!FS71:FV71,"△")&lt;&gt;0,"△","〇")))</f>
        <v>×</v>
      </c>
      <c r="FT65" s="219"/>
      <c r="FU65" s="219"/>
      <c r="FV65" s="219"/>
      <c r="FW65" s="216" t="str">
        <f ca="1">IF(COUNTIF(空き状況確認テーブル!FW71:FY71,"×")&lt;&gt;0,"×",IF(COUNTIF(空き状況確認テーブル!FW71:FY71,"△")&lt;&gt;0,"△",IF(COUNTIF(空き状況確認テーブル!FW71:FY71,"△")&lt;&gt;0,"△","〇")))</f>
        <v>×</v>
      </c>
      <c r="FX65" s="217"/>
      <c r="FY65" s="220"/>
    </row>
    <row r="66" spans="1:181" ht="0.2" customHeight="1">
      <c r="C66" s="192"/>
      <c r="AK66" s="192"/>
      <c r="AL66" s="191"/>
      <c r="BI66" s="192"/>
      <c r="BJ66" s="191"/>
      <c r="CG66" s="192"/>
      <c r="DE66" s="192"/>
      <c r="DF66" s="191"/>
      <c r="EC66" s="192"/>
      <c r="ED66" s="191"/>
      <c r="FA66" s="192"/>
      <c r="FB66" s="191"/>
      <c r="FY66" s="192"/>
    </row>
    <row r="67" spans="1:181" ht="0.2" customHeight="1">
      <c r="C67" s="192"/>
      <c r="AK67" s="192"/>
      <c r="AL67" s="191"/>
      <c r="BI67" s="192"/>
      <c r="BJ67" s="191"/>
      <c r="CG67" s="192"/>
      <c r="DE67" s="192"/>
      <c r="DF67" s="191"/>
      <c r="EC67" s="192"/>
      <c r="ED67" s="191"/>
      <c r="FA67" s="192"/>
      <c r="FB67" s="191"/>
      <c r="FY67" s="192"/>
    </row>
    <row r="68" spans="1:181">
      <c r="A68" s="18" t="s">
        <v>126</v>
      </c>
      <c r="B68" s="13"/>
      <c r="C68" s="201"/>
      <c r="D68" s="11" t="s">
        <v>123</v>
      </c>
      <c r="E68" s="10"/>
      <c r="F68" s="11"/>
      <c r="G68" s="8"/>
      <c r="H68" s="10"/>
      <c r="I68" s="10"/>
      <c r="J68" s="10"/>
      <c r="K68" s="10"/>
      <c r="L68" s="10"/>
      <c r="M68" s="10"/>
      <c r="N68" s="124"/>
      <c r="O68" s="188"/>
      <c r="P68" s="188"/>
      <c r="Q68" s="188"/>
      <c r="R68" s="188"/>
      <c r="S68" s="188"/>
      <c r="T68" s="188"/>
      <c r="U68" s="188"/>
      <c r="V68" s="188"/>
      <c r="W68" s="125"/>
      <c r="X68" s="188"/>
      <c r="Y68" s="188"/>
      <c r="Z68" s="126"/>
      <c r="AA68" s="188"/>
      <c r="AB68" s="188"/>
      <c r="AC68" s="188"/>
      <c r="AD68" s="188"/>
      <c r="AE68" s="125"/>
      <c r="AF68" s="188"/>
      <c r="AG68" s="188"/>
      <c r="AH68" s="126"/>
      <c r="AI68" s="188"/>
      <c r="AJ68" s="188"/>
      <c r="AK68" s="190"/>
      <c r="AL68" s="124"/>
      <c r="AM68" s="188"/>
      <c r="AN68" s="188"/>
      <c r="AO68" s="188"/>
      <c r="AP68" s="188"/>
      <c r="AQ68" s="188"/>
      <c r="AR68" s="188"/>
      <c r="AS68" s="188"/>
      <c r="AT68" s="188"/>
      <c r="AU68" s="125"/>
      <c r="AV68" s="188"/>
      <c r="AW68" s="188"/>
      <c r="AX68" s="126"/>
      <c r="AY68" s="188"/>
      <c r="AZ68" s="188"/>
      <c r="BA68" s="188"/>
      <c r="BB68" s="188"/>
      <c r="BC68" s="125"/>
      <c r="BD68" s="188"/>
      <c r="BE68" s="188"/>
      <c r="BF68" s="126"/>
      <c r="BG68" s="188"/>
      <c r="BH68" s="188"/>
      <c r="BI68" s="190"/>
      <c r="BJ68" s="124"/>
      <c r="BK68" s="188"/>
      <c r="BL68" s="188"/>
      <c r="BM68" s="188"/>
      <c r="BN68" s="188"/>
      <c r="BO68" s="188"/>
      <c r="BP68" s="188"/>
      <c r="BQ68" s="188"/>
      <c r="BR68" s="188"/>
      <c r="BS68" s="125"/>
      <c r="BT68" s="188"/>
      <c r="BU68" s="188"/>
      <c r="BV68" s="126"/>
      <c r="BW68" s="188"/>
      <c r="BX68" s="188"/>
      <c r="BY68" s="188"/>
      <c r="BZ68" s="188"/>
      <c r="CA68" s="125"/>
      <c r="CB68" s="188"/>
      <c r="CC68" s="188"/>
      <c r="CD68" s="126"/>
      <c r="CE68" s="188"/>
      <c r="CF68" s="188"/>
      <c r="CG68" s="190"/>
      <c r="CH68" s="188"/>
      <c r="CI68" s="188"/>
      <c r="CJ68" s="188"/>
      <c r="CK68" s="188"/>
      <c r="CL68" s="188"/>
      <c r="CM68" s="188"/>
      <c r="CN68" s="188"/>
      <c r="CO68" s="188"/>
      <c r="CP68" s="188"/>
      <c r="CQ68" s="125"/>
      <c r="CR68" s="188"/>
      <c r="CS68" s="188"/>
      <c r="CT68" s="126"/>
      <c r="CU68" s="188"/>
      <c r="CV68" s="188"/>
      <c r="CW68" s="188"/>
      <c r="CX68" s="188"/>
      <c r="CY68" s="125"/>
      <c r="CZ68" s="188"/>
      <c r="DA68" s="188"/>
      <c r="DB68" s="126"/>
      <c r="DC68" s="188"/>
      <c r="DD68" s="188"/>
      <c r="DE68" s="190"/>
      <c r="DF68" s="124"/>
      <c r="DG68" s="188"/>
      <c r="DH68" s="188"/>
      <c r="DI68" s="188"/>
      <c r="DJ68" s="188"/>
      <c r="DK68" s="188"/>
      <c r="DL68" s="188"/>
      <c r="DM68" s="188"/>
      <c r="DN68" s="188"/>
      <c r="DO68" s="125"/>
      <c r="DP68" s="188"/>
      <c r="DQ68" s="188"/>
      <c r="DR68" s="126"/>
      <c r="DS68" s="188"/>
      <c r="DT68" s="188"/>
      <c r="DU68" s="188"/>
      <c r="DV68" s="188"/>
      <c r="DW68" s="125"/>
      <c r="DX68" s="188"/>
      <c r="DY68" s="188"/>
      <c r="DZ68" s="126"/>
      <c r="EA68" s="188"/>
      <c r="EB68" s="188"/>
      <c r="EC68" s="190"/>
      <c r="ED68" s="124"/>
      <c r="EE68" s="188"/>
      <c r="EF68" s="188"/>
      <c r="EG68" s="188"/>
      <c r="EH68" s="188"/>
      <c r="EI68" s="188"/>
      <c r="EJ68" s="188"/>
      <c r="EK68" s="188"/>
      <c r="EL68" s="188"/>
      <c r="EM68" s="125"/>
      <c r="EN68" s="188"/>
      <c r="EO68" s="188"/>
      <c r="EP68" s="126"/>
      <c r="EQ68" s="188"/>
      <c r="ER68" s="188"/>
      <c r="ES68" s="188"/>
      <c r="ET68" s="188"/>
      <c r="EU68" s="125"/>
      <c r="EV68" s="188"/>
      <c r="EW68" s="188"/>
      <c r="EX68" s="126"/>
      <c r="EY68" s="188"/>
      <c r="EZ68" s="188"/>
      <c r="FA68" s="190"/>
      <c r="FB68" s="124"/>
      <c r="FC68" s="188"/>
      <c r="FD68" s="188"/>
      <c r="FE68" s="188"/>
      <c r="FF68" s="188"/>
      <c r="FG68" s="188"/>
      <c r="FH68" s="188"/>
      <c r="FI68" s="188"/>
      <c r="FJ68" s="188"/>
      <c r="FK68" s="125"/>
      <c r="FL68" s="188"/>
      <c r="FM68" s="188"/>
      <c r="FN68" s="126"/>
      <c r="FO68" s="188"/>
      <c r="FP68" s="188"/>
      <c r="FQ68" s="188"/>
      <c r="FR68" s="188"/>
      <c r="FS68" s="125"/>
      <c r="FT68" s="188"/>
      <c r="FU68" s="188"/>
      <c r="FV68" s="126"/>
      <c r="FW68" s="188"/>
      <c r="FX68" s="188"/>
      <c r="FY68" s="190"/>
    </row>
    <row r="69" spans="1:181">
      <c r="A69" s="17"/>
      <c r="B69" s="181" t="s">
        <v>382</v>
      </c>
      <c r="C69" s="202"/>
      <c r="D69" s="11" t="s">
        <v>315</v>
      </c>
      <c r="E69" s="10" t="str">
        <f>INDEX(施設情報!$D$1:$D$1000,MATCH(D69,施設情報!$C$1:$C$1000,0))</f>
        <v>1</v>
      </c>
      <c r="F69" s="11"/>
      <c r="G69" s="8" t="str">
        <f t="shared" ref="G69:G101" si="29">$D69&amp;"-"&amp;$N$5</f>
        <v>064-46391</v>
      </c>
      <c r="H69" s="10" t="str">
        <f t="shared" ref="H69:H101" si="30">$D69&amp;"-"&amp;$AL$5</f>
        <v>064-46392</v>
      </c>
      <c r="I69" s="10" t="str">
        <f t="shared" ref="I69:I101" si="31">$D69&amp;"-"&amp;$BJ$5</f>
        <v>064-46393</v>
      </c>
      <c r="J69" s="10" t="str">
        <f t="shared" ref="J69:J101" si="32">$D69&amp;"-"&amp;$CH$5</f>
        <v>064-46394</v>
      </c>
      <c r="K69" s="10" t="str">
        <f t="shared" ref="K69:K101" si="33">$D69&amp;"-"&amp;$DF$5</f>
        <v>064-46395</v>
      </c>
      <c r="L69" s="10" t="str">
        <f t="shared" ref="L69:L101" si="34">$D69&amp;"-"&amp;$ED$5</f>
        <v>064-46396</v>
      </c>
      <c r="M69" s="10" t="str">
        <f t="shared" ref="M69:M101" si="35">$D69&amp;"-"&amp;$FB$5</f>
        <v>064-46397</v>
      </c>
      <c r="N69" s="121" t="str">
        <f ca="1">空き状況確認テーブル!N75</f>
        <v>△</v>
      </c>
      <c r="O69" s="122" t="str">
        <f ca="1">空き状況確認テーブル!O75</f>
        <v>△</v>
      </c>
      <c r="P69" s="122" t="str">
        <f ca="1">空き状況確認テーブル!P75</f>
        <v>△</v>
      </c>
      <c r="Q69" s="122" t="str">
        <f ca="1">空き状況確認テーブル!Q75</f>
        <v>△</v>
      </c>
      <c r="R69" s="122" t="str">
        <f ca="1">空き状況確認テーブル!R75</f>
        <v>△</v>
      </c>
      <c r="S69" s="122" t="str">
        <f ca="1">空き状況確認テーブル!S75</f>
        <v>△</v>
      </c>
      <c r="T69" s="216" t="str">
        <f ca="1">IF(COUNTIF(空き状況確認テーブル!T75:V75,"×")&lt;&gt;0,"×",IF(COUNTIF(空き状況確認テーブル!T75:V75,"△")&lt;&gt;0,"△",IF(COUNTIF(空き状況確認テーブル!T75:V75,"△")&lt;&gt;0,"△","〇")))</f>
        <v>△</v>
      </c>
      <c r="U69" s="217"/>
      <c r="V69" s="218"/>
      <c r="W69" s="219" t="str">
        <f ca="1">IF(COUNTIF(空き状況確認テーブル!W75:Z75,"×")&lt;&gt;0,"×",IF(COUNTIF(空き状況確認テーブル!W75:Z75,"△")&lt;&gt;0,"△",IF(COUNTIF(空き状況確認テーブル!W75:Z75,"△")&lt;&gt;0,"△","〇")))</f>
        <v>〇</v>
      </c>
      <c r="X69" s="219"/>
      <c r="Y69" s="219"/>
      <c r="Z69" s="219"/>
      <c r="AA69" s="219" t="str">
        <f ca="1">IF(COUNTIF(空き状況確認テーブル!AA75:AD75,"×")&lt;&gt;0,"×",IF(COUNTIF(空き状況確認テーブル!AA75:AD75,"△")&lt;&gt;0,"△",IF(COUNTIF(空き状況確認テーブル!AA75:AD75,"△")&lt;&gt;0,"△","〇")))</f>
        <v>〇</v>
      </c>
      <c r="AB69" s="219"/>
      <c r="AC69" s="219"/>
      <c r="AD69" s="219"/>
      <c r="AE69" s="219" t="str">
        <f ca="1">IF(COUNTIF(空き状況確認テーブル!AE75:AH75,"×")&lt;&gt;0,"×",IF(COUNTIF(空き状況確認テーブル!AE75:AH75,"△")&lt;&gt;0,"△",IF(COUNTIF(空き状況確認テーブル!AE75:AH75,"△")&lt;&gt;0,"△","〇")))</f>
        <v>△</v>
      </c>
      <c r="AF69" s="219"/>
      <c r="AG69" s="219"/>
      <c r="AH69" s="219"/>
      <c r="AI69" s="216" t="str">
        <f ca="1">IF(COUNTIF(空き状況確認テーブル!AI75:AK75,"×")&lt;&gt;0,"×",IF(COUNTIF(空き状況確認テーブル!AI75:AK75,"△")&lt;&gt;0,"△",IF(COUNTIF(空き状況確認テーブル!AI75:AK75,"△")&lt;&gt;0,"△","〇")))</f>
        <v>△</v>
      </c>
      <c r="AJ69" s="217"/>
      <c r="AK69" s="220"/>
      <c r="AL69" s="121" t="str">
        <f ca="1">空き状況確認テーブル!AL75</f>
        <v>△</v>
      </c>
      <c r="AM69" s="122" t="str">
        <f ca="1">空き状況確認テーブル!AM75</f>
        <v>△</v>
      </c>
      <c r="AN69" s="122" t="str">
        <f ca="1">空き状況確認テーブル!AN75</f>
        <v>△</v>
      </c>
      <c r="AO69" s="122" t="str">
        <f ca="1">空き状況確認テーブル!AO75</f>
        <v>△</v>
      </c>
      <c r="AP69" s="122" t="str">
        <f ca="1">空き状況確認テーブル!AP75</f>
        <v>△</v>
      </c>
      <c r="AQ69" s="122" t="str">
        <f ca="1">空き状況確認テーブル!AQ75</f>
        <v>△</v>
      </c>
      <c r="AR69" s="216" t="str">
        <f ca="1">IF(COUNTIF(空き状況確認テーブル!AR75:AT75,"×")&lt;&gt;0,"×",IF(COUNTIF(空き状況確認テーブル!AR75:AT75,"△")&lt;&gt;0,"△",IF(COUNTIF(空き状況確認テーブル!AR75:AT75,"△")&lt;&gt;0,"△","〇")))</f>
        <v>△</v>
      </c>
      <c r="AS69" s="217"/>
      <c r="AT69" s="218"/>
      <c r="AU69" s="219" t="str">
        <f ca="1">IF(COUNTIF(空き状況確認テーブル!AU75:AX75,"×")&lt;&gt;0,"×",IF(COUNTIF(空き状況確認テーブル!AU75:AX75,"△")&lt;&gt;0,"△",IF(COUNTIF(空き状況確認テーブル!AU75:AX75,"△")&lt;&gt;0,"△","〇")))</f>
        <v>〇</v>
      </c>
      <c r="AV69" s="219"/>
      <c r="AW69" s="219"/>
      <c r="AX69" s="219"/>
      <c r="AY69" s="219" t="str">
        <f ca="1">IF(COUNTIF(空き状況確認テーブル!AY75:BB75,"×")&lt;&gt;0,"×",IF(COUNTIF(空き状況確認テーブル!AY75:BB75,"△")&lt;&gt;0,"△",IF(COUNTIF(空き状況確認テーブル!AY75:BB75,"△")&lt;&gt;0,"△","〇")))</f>
        <v>〇</v>
      </c>
      <c r="AZ69" s="219"/>
      <c r="BA69" s="219"/>
      <c r="BB69" s="219"/>
      <c r="BC69" s="219" t="str">
        <f ca="1">IF(COUNTIF(空き状況確認テーブル!BC75:BF75,"×")&lt;&gt;0,"×",IF(COUNTIF(空き状況確認テーブル!BC75:BF75,"△")&lt;&gt;0,"△",IF(COUNTIF(空き状況確認テーブル!BC75:BF75,"△")&lt;&gt;0,"△","〇")))</f>
        <v>△</v>
      </c>
      <c r="BD69" s="219"/>
      <c r="BE69" s="219"/>
      <c r="BF69" s="219"/>
      <c r="BG69" s="216" t="str">
        <f ca="1">IF(COUNTIF(空き状況確認テーブル!BG75:BI75,"×")&lt;&gt;0,"×",IF(COUNTIF(空き状況確認テーブル!BG75:BI75,"△")&lt;&gt;0,"△",IF(COUNTIF(空き状況確認テーブル!BG75:BI75,"△")&lt;&gt;0,"△","〇")))</f>
        <v>△</v>
      </c>
      <c r="BH69" s="217"/>
      <c r="BI69" s="220"/>
      <c r="BJ69" s="121" t="str">
        <f ca="1">空き状況確認テーブル!BJ75</f>
        <v>△</v>
      </c>
      <c r="BK69" s="122" t="str">
        <f ca="1">空き状況確認テーブル!BK75</f>
        <v>△</v>
      </c>
      <c r="BL69" s="122" t="str">
        <f ca="1">空き状況確認テーブル!BL75</f>
        <v>△</v>
      </c>
      <c r="BM69" s="122" t="str">
        <f ca="1">空き状況確認テーブル!BM75</f>
        <v>△</v>
      </c>
      <c r="BN69" s="122" t="str">
        <f ca="1">空き状況確認テーブル!BN75</f>
        <v>△</v>
      </c>
      <c r="BO69" s="122" t="str">
        <f ca="1">空き状況確認テーブル!BO75</f>
        <v>△</v>
      </c>
      <c r="BP69" s="216" t="str">
        <f ca="1">IF(COUNTIF(空き状況確認テーブル!BP75:BR75,"×")&lt;&gt;0,"×",IF(COUNTIF(空き状況確認テーブル!BP75:BR75,"△")&lt;&gt;0,"△",IF(COUNTIF(空き状況確認テーブル!BP75:BR75,"△")&lt;&gt;0,"△","〇")))</f>
        <v>△</v>
      </c>
      <c r="BQ69" s="217"/>
      <c r="BR69" s="218"/>
      <c r="BS69" s="219" t="str">
        <f ca="1">IF(COUNTIF(空き状況確認テーブル!BS75:BV75,"×")&lt;&gt;0,"×",IF(COUNTIF(空き状況確認テーブル!BS75:BV75,"△")&lt;&gt;0,"△",IF(COUNTIF(空き状況確認テーブル!BS75:BV75,"△")&lt;&gt;0,"△","〇")))</f>
        <v>〇</v>
      </c>
      <c r="BT69" s="219"/>
      <c r="BU69" s="219"/>
      <c r="BV69" s="219"/>
      <c r="BW69" s="219" t="str">
        <f ca="1">IF(COUNTIF(空き状況確認テーブル!BW75:BZ75,"×")&lt;&gt;0,"×",IF(COUNTIF(空き状況確認テーブル!BW75:BZ75,"△")&lt;&gt;0,"△",IF(COUNTIF(空き状況確認テーブル!BW75:BZ75,"△")&lt;&gt;0,"△","〇")))</f>
        <v>〇</v>
      </c>
      <c r="BX69" s="219"/>
      <c r="BY69" s="219"/>
      <c r="BZ69" s="219"/>
      <c r="CA69" s="219" t="str">
        <f ca="1">IF(COUNTIF(空き状況確認テーブル!CA75:CD75,"×")&lt;&gt;0,"×",IF(COUNTIF(空き状況確認テーブル!CA75:CD75,"△")&lt;&gt;0,"△",IF(COUNTIF(空き状況確認テーブル!CA75:CD75,"△")&lt;&gt;0,"△","〇")))</f>
        <v>△</v>
      </c>
      <c r="CB69" s="219"/>
      <c r="CC69" s="219"/>
      <c r="CD69" s="219"/>
      <c r="CE69" s="216" t="str">
        <f ca="1">IF(COUNTIF(空き状況確認テーブル!CE75:CG75,"×")&lt;&gt;0,"×",IF(COUNTIF(空き状況確認テーブル!CE75:CG75,"△")&lt;&gt;0,"△",IF(COUNTIF(空き状況確認テーブル!CE75:CG75,"△")&lt;&gt;0,"△","〇")))</f>
        <v>△</v>
      </c>
      <c r="CF69" s="217"/>
      <c r="CG69" s="220"/>
      <c r="CH69" s="187" t="str">
        <f ca="1">空き状況確認テーブル!CH75</f>
        <v>△</v>
      </c>
      <c r="CI69" s="122" t="str">
        <f ca="1">空き状況確認テーブル!CI75</f>
        <v>△</v>
      </c>
      <c r="CJ69" s="122" t="str">
        <f ca="1">空き状況確認テーブル!CJ75</f>
        <v>△</v>
      </c>
      <c r="CK69" s="122" t="str">
        <f ca="1">空き状況確認テーブル!CK75</f>
        <v>△</v>
      </c>
      <c r="CL69" s="122" t="str">
        <f ca="1">空き状況確認テーブル!CL75</f>
        <v>△</v>
      </c>
      <c r="CM69" s="122" t="str">
        <f ca="1">空き状況確認テーブル!CM75</f>
        <v>△</v>
      </c>
      <c r="CN69" s="216" t="str">
        <f ca="1">IF(COUNTIF(空き状況確認テーブル!CN75:CP75,"×")&lt;&gt;0,"×",IF(COUNTIF(空き状況確認テーブル!CN75:CP75,"△")&lt;&gt;0,"△",IF(COUNTIF(空き状況確認テーブル!CN75:CP75,"△")&lt;&gt;0,"△","〇")))</f>
        <v>△</v>
      </c>
      <c r="CO69" s="217"/>
      <c r="CP69" s="218"/>
      <c r="CQ69" s="219" t="str">
        <f ca="1">IF(COUNTIF(空き状況確認テーブル!CQ75:CT75,"×")&lt;&gt;0,"×",IF(COUNTIF(空き状況確認テーブル!CQ75:CT75,"△")&lt;&gt;0,"△",IF(COUNTIF(空き状況確認テーブル!CQ75:CT75,"△")&lt;&gt;0,"△","〇")))</f>
        <v>〇</v>
      </c>
      <c r="CR69" s="219"/>
      <c r="CS69" s="219"/>
      <c r="CT69" s="219"/>
      <c r="CU69" s="219" t="str">
        <f ca="1">IF(COUNTIF(空き状況確認テーブル!CU75:CX75,"×")&lt;&gt;0,"×",IF(COUNTIF(空き状況確認テーブル!CU75:CX75,"△")&lt;&gt;0,"△",IF(COUNTIF(空き状況確認テーブル!CU75:CX75,"△")&lt;&gt;0,"△","〇")))</f>
        <v>〇</v>
      </c>
      <c r="CV69" s="219"/>
      <c r="CW69" s="219"/>
      <c r="CX69" s="219"/>
      <c r="CY69" s="219" t="str">
        <f ca="1">IF(COUNTIF(空き状況確認テーブル!CY75:DB75,"×")&lt;&gt;0,"×",IF(COUNTIF(空き状況確認テーブル!CY75:DB75,"△")&lt;&gt;0,"△",IF(COUNTIF(空き状況確認テーブル!CY75:DB75,"△")&lt;&gt;0,"△","〇")))</f>
        <v>△</v>
      </c>
      <c r="CZ69" s="219"/>
      <c r="DA69" s="219"/>
      <c r="DB69" s="219"/>
      <c r="DC69" s="216" t="str">
        <f ca="1">IF(COUNTIF(空き状況確認テーブル!DC75:DE75,"×")&lt;&gt;0,"×",IF(COUNTIF(空き状況確認テーブル!DC75:DE75,"△")&lt;&gt;0,"△",IF(COUNTIF(空き状況確認テーブル!DC75:DE75,"△")&lt;&gt;0,"△","〇")))</f>
        <v>△</v>
      </c>
      <c r="DD69" s="217"/>
      <c r="DE69" s="220"/>
      <c r="DF69" s="121" t="str">
        <f ca="1">空き状況確認テーブル!DF75</f>
        <v>△</v>
      </c>
      <c r="DG69" s="122" t="str">
        <f ca="1">空き状況確認テーブル!DG75</f>
        <v>△</v>
      </c>
      <c r="DH69" s="122" t="str">
        <f ca="1">空き状況確認テーブル!DH75</f>
        <v>△</v>
      </c>
      <c r="DI69" s="122" t="str">
        <f ca="1">空き状況確認テーブル!DI75</f>
        <v>△</v>
      </c>
      <c r="DJ69" s="122" t="str">
        <f ca="1">空き状況確認テーブル!DJ75</f>
        <v>△</v>
      </c>
      <c r="DK69" s="122" t="str">
        <f ca="1">空き状況確認テーブル!DK75</f>
        <v>△</v>
      </c>
      <c r="DL69" s="216" t="str">
        <f ca="1">IF(COUNTIF(空き状況確認テーブル!DL75:DN75,"×")&lt;&gt;0,"×",IF(COUNTIF(空き状況確認テーブル!DL75:DN75,"△")&lt;&gt;0,"△",IF(COUNTIF(空き状況確認テーブル!DL75:DN75,"△")&lt;&gt;0,"△","〇")))</f>
        <v>△</v>
      </c>
      <c r="DM69" s="217"/>
      <c r="DN69" s="218"/>
      <c r="DO69" s="219" t="str">
        <f ca="1">IF(COUNTIF(空き状況確認テーブル!DO75:DR75,"×")&lt;&gt;0,"×",IF(COUNTIF(空き状況確認テーブル!DO75:DR75,"△")&lt;&gt;0,"△",IF(COUNTIF(空き状況確認テーブル!DO75:DR75,"△")&lt;&gt;0,"△","〇")))</f>
        <v>×</v>
      </c>
      <c r="DP69" s="219"/>
      <c r="DQ69" s="219"/>
      <c r="DR69" s="219"/>
      <c r="DS69" s="219" t="str">
        <f ca="1">IF(COUNTIF(空き状況確認テーブル!DS75:DV75,"×")&lt;&gt;0,"×",IF(COUNTIF(空き状況確認テーブル!DS75:DV75,"△")&lt;&gt;0,"△",IF(COUNTIF(空き状況確認テーブル!DS75:DV75,"△")&lt;&gt;0,"△","〇")))</f>
        <v>〇</v>
      </c>
      <c r="DT69" s="219"/>
      <c r="DU69" s="219"/>
      <c r="DV69" s="219"/>
      <c r="DW69" s="219" t="str">
        <f ca="1">IF(COUNTIF(空き状況確認テーブル!DW75:DZ75,"×")&lt;&gt;0,"×",IF(COUNTIF(空き状況確認テーブル!DW75:DZ75,"△")&lt;&gt;0,"△",IF(COUNTIF(空き状況確認テーブル!DW75:DZ75,"△")&lt;&gt;0,"△","〇")))</f>
        <v>△</v>
      </c>
      <c r="DX69" s="219"/>
      <c r="DY69" s="219"/>
      <c r="DZ69" s="219"/>
      <c r="EA69" s="216" t="str">
        <f ca="1">IF(COUNTIF(空き状況確認テーブル!EA75:EC75,"×")&lt;&gt;0,"×",IF(COUNTIF(空き状況確認テーブル!EA75:EC75,"△")&lt;&gt;0,"△",IF(COUNTIF(空き状況確認テーブル!EA75:EC75,"△")&lt;&gt;0,"△","〇")))</f>
        <v>△</v>
      </c>
      <c r="EB69" s="217"/>
      <c r="EC69" s="220"/>
      <c r="ED69" s="121" t="str">
        <f ca="1">空き状況確認テーブル!ED75</f>
        <v>×</v>
      </c>
      <c r="EE69" s="122" t="str">
        <f ca="1">空き状況確認テーブル!EE75</f>
        <v>×</v>
      </c>
      <c r="EF69" s="122" t="str">
        <f ca="1">空き状況確認テーブル!EF75</f>
        <v>×</v>
      </c>
      <c r="EG69" s="122" t="str">
        <f ca="1">空き状況確認テーブル!EG75</f>
        <v>×</v>
      </c>
      <c r="EH69" s="122" t="str">
        <f ca="1">空き状況確認テーブル!EH75</f>
        <v>×</v>
      </c>
      <c r="EI69" s="122" t="str">
        <f ca="1">空き状況確認テーブル!EI75</f>
        <v>×</v>
      </c>
      <c r="EJ69" s="216" t="str">
        <f ca="1">IF(COUNTIF(空き状況確認テーブル!EJ75:EL75,"×")&lt;&gt;0,"×",IF(COUNTIF(空き状況確認テーブル!EJ75:EL75,"△")&lt;&gt;0,"△",IF(COUNTIF(空き状況確認テーブル!EJ75:EL75,"△")&lt;&gt;0,"△","〇")))</f>
        <v>×</v>
      </c>
      <c r="EK69" s="217"/>
      <c r="EL69" s="218"/>
      <c r="EM69" s="219" t="str">
        <f ca="1">IF(COUNTIF(空き状況確認テーブル!EM75:EP75,"×")&lt;&gt;0,"×",IF(COUNTIF(空き状況確認テーブル!EM75:EP75,"△")&lt;&gt;0,"△",IF(COUNTIF(空き状況確認テーブル!EM75:EP75,"△")&lt;&gt;0,"△","〇")))</f>
        <v>×</v>
      </c>
      <c r="EN69" s="219"/>
      <c r="EO69" s="219"/>
      <c r="EP69" s="219"/>
      <c r="EQ69" s="219" t="str">
        <f ca="1">IF(COUNTIF(空き状況確認テーブル!EQ75:ET75,"×")&lt;&gt;0,"×",IF(COUNTIF(空き状況確認テーブル!EQ75:ET75,"△")&lt;&gt;0,"△",IF(COUNTIF(空き状況確認テーブル!EQ75:ET75,"△")&lt;&gt;0,"△","〇")))</f>
        <v>×</v>
      </c>
      <c r="ER69" s="219"/>
      <c r="ES69" s="219"/>
      <c r="ET69" s="219"/>
      <c r="EU69" s="219" t="str">
        <f ca="1">IF(COUNTIF(空き状況確認テーブル!EU75:EX75,"×")&lt;&gt;0,"×",IF(COUNTIF(空き状況確認テーブル!EU75:EX75,"△")&lt;&gt;0,"△",IF(COUNTIF(空き状況確認テーブル!EU75:EX75,"△")&lt;&gt;0,"△","〇")))</f>
        <v>×</v>
      </c>
      <c r="EV69" s="219"/>
      <c r="EW69" s="219"/>
      <c r="EX69" s="219"/>
      <c r="EY69" s="216" t="str">
        <f ca="1">IF(COUNTIF(空き状況確認テーブル!EY75:FA75,"×")&lt;&gt;0,"×",IF(COUNTIF(空き状況確認テーブル!EY75:FA75,"△")&lt;&gt;0,"△",IF(COUNTIF(空き状況確認テーブル!EY75:FA75,"△")&lt;&gt;0,"△","〇")))</f>
        <v>×</v>
      </c>
      <c r="EZ69" s="217"/>
      <c r="FA69" s="220"/>
      <c r="FB69" s="121" t="str">
        <f ca="1">空き状況確認テーブル!FB75</f>
        <v>×</v>
      </c>
      <c r="FC69" s="122" t="str">
        <f ca="1">空き状況確認テーブル!FC75</f>
        <v>×</v>
      </c>
      <c r="FD69" s="122" t="str">
        <f ca="1">空き状況確認テーブル!FD75</f>
        <v>×</v>
      </c>
      <c r="FE69" s="122" t="str">
        <f ca="1">空き状況確認テーブル!FE75</f>
        <v>×</v>
      </c>
      <c r="FF69" s="122" t="str">
        <f ca="1">空き状況確認テーブル!FF75</f>
        <v>×</v>
      </c>
      <c r="FG69" s="122" t="str">
        <f ca="1">空き状況確認テーブル!FG75</f>
        <v>×</v>
      </c>
      <c r="FH69" s="216" t="str">
        <f ca="1">IF(COUNTIF(空き状況確認テーブル!FH75:FJ75,"×")&lt;&gt;0,"×",IF(COUNTIF(空き状況確認テーブル!FH75:FJ75,"△")&lt;&gt;0,"△",IF(COUNTIF(空き状況確認テーブル!FH75:FJ75,"△")&lt;&gt;0,"△","〇")))</f>
        <v>×</v>
      </c>
      <c r="FI69" s="217"/>
      <c r="FJ69" s="218"/>
      <c r="FK69" s="219" t="str">
        <f ca="1">IF(COUNTIF(空き状況確認テーブル!FK75:FN75,"×")&lt;&gt;0,"×",IF(COUNTIF(空き状況確認テーブル!FK75:FN75,"△")&lt;&gt;0,"△",IF(COUNTIF(空き状況確認テーブル!FK75:FN75,"△")&lt;&gt;0,"△","〇")))</f>
        <v>×</v>
      </c>
      <c r="FL69" s="219"/>
      <c r="FM69" s="219"/>
      <c r="FN69" s="219"/>
      <c r="FO69" s="219" t="str">
        <f ca="1">IF(COUNTIF(空き状況確認テーブル!FO75:FR75,"×")&lt;&gt;0,"×",IF(COUNTIF(空き状況確認テーブル!FO75:FR75,"△")&lt;&gt;0,"△",IF(COUNTIF(空き状況確認テーブル!FO75:FR75,"△")&lt;&gt;0,"△","〇")))</f>
        <v>×</v>
      </c>
      <c r="FP69" s="219"/>
      <c r="FQ69" s="219"/>
      <c r="FR69" s="219"/>
      <c r="FS69" s="219" t="str">
        <f ca="1">IF(COUNTIF(空き状況確認テーブル!FS75:FV75,"×")&lt;&gt;0,"×",IF(COUNTIF(空き状況確認テーブル!FS75:FV75,"△")&lt;&gt;0,"△",IF(COUNTIF(空き状況確認テーブル!FS75:FV75,"△")&lt;&gt;0,"△","〇")))</f>
        <v>×</v>
      </c>
      <c r="FT69" s="219"/>
      <c r="FU69" s="219"/>
      <c r="FV69" s="219"/>
      <c r="FW69" s="216" t="str">
        <f ca="1">IF(COUNTIF(空き状況確認テーブル!FW75:FY75,"×")&lt;&gt;0,"×",IF(COUNTIF(空き状況確認テーブル!FW75:FY75,"△")&lt;&gt;0,"△",IF(COUNTIF(空き状況確認テーブル!FW75:FY75,"△")&lt;&gt;0,"△","〇")))</f>
        <v>×</v>
      </c>
      <c r="FX69" s="217"/>
      <c r="FY69" s="220"/>
    </row>
    <row r="70" spans="1:181">
      <c r="A70" s="17"/>
      <c r="B70" s="181" t="s">
        <v>383</v>
      </c>
      <c r="C70" s="202"/>
      <c r="D70" s="11" t="s">
        <v>214</v>
      </c>
      <c r="E70" s="10" t="str">
        <f>INDEX(施設情報!$D$1:$D$1000,MATCH(D70,施設情報!$C$1:$C$1000,0))</f>
        <v>1</v>
      </c>
      <c r="F70" s="11"/>
      <c r="G70" s="8" t="str">
        <f t="shared" si="29"/>
        <v>065-46391</v>
      </c>
      <c r="H70" s="10" t="str">
        <f t="shared" si="30"/>
        <v>065-46392</v>
      </c>
      <c r="I70" s="10" t="str">
        <f t="shared" si="31"/>
        <v>065-46393</v>
      </c>
      <c r="J70" s="10" t="str">
        <f t="shared" si="32"/>
        <v>065-46394</v>
      </c>
      <c r="K70" s="10" t="str">
        <f t="shared" si="33"/>
        <v>065-46395</v>
      </c>
      <c r="L70" s="10" t="str">
        <f t="shared" si="34"/>
        <v>065-46396</v>
      </c>
      <c r="M70" s="10" t="str">
        <f t="shared" si="35"/>
        <v>065-46397</v>
      </c>
      <c r="N70" s="121" t="str">
        <f ca="1">空き状況確認テーブル!N76</f>
        <v>△</v>
      </c>
      <c r="O70" s="122" t="str">
        <f ca="1">空き状況確認テーブル!O76</f>
        <v>△</v>
      </c>
      <c r="P70" s="122" t="str">
        <f ca="1">空き状況確認テーブル!P76</f>
        <v>△</v>
      </c>
      <c r="Q70" s="122" t="str">
        <f ca="1">空き状況確認テーブル!Q76</f>
        <v>△</v>
      </c>
      <c r="R70" s="122" t="str">
        <f ca="1">空き状況確認テーブル!R76</f>
        <v>△</v>
      </c>
      <c r="S70" s="122" t="str">
        <f ca="1">空き状況確認テーブル!S76</f>
        <v>△</v>
      </c>
      <c r="T70" s="216" t="str">
        <f ca="1">IF(COUNTIF(空き状況確認テーブル!T76:V76,"×")&lt;&gt;0,"×",IF(COUNTIF(空き状況確認テーブル!T76:V76,"△")&lt;&gt;0,"△",IF(COUNTIF(空き状況確認テーブル!T76:V76,"△")&lt;&gt;0,"△","〇")))</f>
        <v>△</v>
      </c>
      <c r="U70" s="217"/>
      <c r="V70" s="218"/>
      <c r="W70" s="219" t="str">
        <f ca="1">IF(COUNTIF(空き状況確認テーブル!W76:Z76,"×")&lt;&gt;0,"×",IF(COUNTIF(空き状況確認テーブル!W76:Z76,"△")&lt;&gt;0,"△",IF(COUNTIF(空き状況確認テーブル!W76:Z76,"△")&lt;&gt;0,"△","〇")))</f>
        <v>〇</v>
      </c>
      <c r="X70" s="219"/>
      <c r="Y70" s="219"/>
      <c r="Z70" s="219"/>
      <c r="AA70" s="219" t="str">
        <f ca="1">IF(COUNTIF(空き状況確認テーブル!AA76:AD76,"×")&lt;&gt;0,"×",IF(COUNTIF(空き状況確認テーブル!AA76:AD76,"△")&lt;&gt;0,"△",IF(COUNTIF(空き状況確認テーブル!AA76:AD76,"△")&lt;&gt;0,"△","〇")))</f>
        <v>〇</v>
      </c>
      <c r="AB70" s="219"/>
      <c r="AC70" s="219"/>
      <c r="AD70" s="219"/>
      <c r="AE70" s="219" t="str">
        <f ca="1">IF(COUNTIF(空き状況確認テーブル!AE76:AH76,"×")&lt;&gt;0,"×",IF(COUNTIF(空き状況確認テーブル!AE76:AH76,"△")&lt;&gt;0,"△",IF(COUNTIF(空き状況確認テーブル!AE76:AH76,"△")&lt;&gt;0,"△","〇")))</f>
        <v>△</v>
      </c>
      <c r="AF70" s="219"/>
      <c r="AG70" s="219"/>
      <c r="AH70" s="219"/>
      <c r="AI70" s="216" t="str">
        <f ca="1">IF(COUNTIF(空き状況確認テーブル!AI76:AK76,"×")&lt;&gt;0,"×",IF(COUNTIF(空き状況確認テーブル!AI76:AK76,"△")&lt;&gt;0,"△",IF(COUNTIF(空き状況確認テーブル!AI76:AK76,"△")&lt;&gt;0,"△","〇")))</f>
        <v>△</v>
      </c>
      <c r="AJ70" s="217"/>
      <c r="AK70" s="220"/>
      <c r="AL70" s="121" t="str">
        <f ca="1">空き状況確認テーブル!AL76</f>
        <v>△</v>
      </c>
      <c r="AM70" s="122" t="str">
        <f ca="1">空き状況確認テーブル!AM76</f>
        <v>△</v>
      </c>
      <c r="AN70" s="122" t="str">
        <f ca="1">空き状況確認テーブル!AN76</f>
        <v>△</v>
      </c>
      <c r="AO70" s="122" t="str">
        <f ca="1">空き状況確認テーブル!AO76</f>
        <v>△</v>
      </c>
      <c r="AP70" s="122" t="str">
        <f ca="1">空き状況確認テーブル!AP76</f>
        <v>△</v>
      </c>
      <c r="AQ70" s="122" t="str">
        <f ca="1">空き状況確認テーブル!AQ76</f>
        <v>△</v>
      </c>
      <c r="AR70" s="216" t="str">
        <f ca="1">IF(COUNTIF(空き状況確認テーブル!AR76:AT76,"×")&lt;&gt;0,"×",IF(COUNTIF(空き状況確認テーブル!AR76:AT76,"△")&lt;&gt;0,"△",IF(COUNTIF(空き状況確認テーブル!AR76:AT76,"△")&lt;&gt;0,"△","〇")))</f>
        <v>△</v>
      </c>
      <c r="AS70" s="217"/>
      <c r="AT70" s="218"/>
      <c r="AU70" s="219" t="str">
        <f ca="1">IF(COUNTIF(空き状況確認テーブル!AU76:AX76,"×")&lt;&gt;0,"×",IF(COUNTIF(空き状況確認テーブル!AU76:AX76,"△")&lt;&gt;0,"△",IF(COUNTIF(空き状況確認テーブル!AU76:AX76,"△")&lt;&gt;0,"△","〇")))</f>
        <v>〇</v>
      </c>
      <c r="AV70" s="219"/>
      <c r="AW70" s="219"/>
      <c r="AX70" s="219"/>
      <c r="AY70" s="219" t="str">
        <f ca="1">IF(COUNTIF(空き状況確認テーブル!AY76:BB76,"×")&lt;&gt;0,"×",IF(COUNTIF(空き状況確認テーブル!AY76:BB76,"△")&lt;&gt;0,"△",IF(COUNTIF(空き状況確認テーブル!AY76:BB76,"△")&lt;&gt;0,"△","〇")))</f>
        <v>〇</v>
      </c>
      <c r="AZ70" s="219"/>
      <c r="BA70" s="219"/>
      <c r="BB70" s="219"/>
      <c r="BC70" s="219" t="str">
        <f ca="1">IF(COUNTIF(空き状況確認テーブル!BC76:BF76,"×")&lt;&gt;0,"×",IF(COUNTIF(空き状況確認テーブル!BC76:BF76,"△")&lt;&gt;0,"△",IF(COUNTIF(空き状況確認テーブル!BC76:BF76,"△")&lt;&gt;0,"△","〇")))</f>
        <v>△</v>
      </c>
      <c r="BD70" s="219"/>
      <c r="BE70" s="219"/>
      <c r="BF70" s="219"/>
      <c r="BG70" s="216" t="str">
        <f ca="1">IF(COUNTIF(空き状況確認テーブル!BG76:BI76,"×")&lt;&gt;0,"×",IF(COUNTIF(空き状況確認テーブル!BG76:BI76,"△")&lt;&gt;0,"△",IF(COUNTIF(空き状況確認テーブル!BG76:BI76,"△")&lt;&gt;0,"△","〇")))</f>
        <v>△</v>
      </c>
      <c r="BH70" s="217"/>
      <c r="BI70" s="220"/>
      <c r="BJ70" s="121" t="str">
        <f ca="1">空き状況確認テーブル!BJ76</f>
        <v>△</v>
      </c>
      <c r="BK70" s="122" t="str">
        <f ca="1">空き状況確認テーブル!BK76</f>
        <v>△</v>
      </c>
      <c r="BL70" s="122" t="str">
        <f ca="1">空き状況確認テーブル!BL76</f>
        <v>△</v>
      </c>
      <c r="BM70" s="122" t="str">
        <f ca="1">空き状況確認テーブル!BM76</f>
        <v>△</v>
      </c>
      <c r="BN70" s="122" t="str">
        <f ca="1">空き状況確認テーブル!BN76</f>
        <v>△</v>
      </c>
      <c r="BO70" s="122" t="str">
        <f ca="1">空き状況確認テーブル!BO76</f>
        <v>△</v>
      </c>
      <c r="BP70" s="216" t="str">
        <f ca="1">IF(COUNTIF(空き状況確認テーブル!BP76:BR76,"×")&lt;&gt;0,"×",IF(COUNTIF(空き状況確認テーブル!BP76:BR76,"△")&lt;&gt;0,"△",IF(COUNTIF(空き状況確認テーブル!BP76:BR76,"△")&lt;&gt;0,"△","〇")))</f>
        <v>△</v>
      </c>
      <c r="BQ70" s="217"/>
      <c r="BR70" s="218"/>
      <c r="BS70" s="219" t="str">
        <f ca="1">IF(COUNTIF(空き状況確認テーブル!BS76:BV76,"×")&lt;&gt;0,"×",IF(COUNTIF(空き状況確認テーブル!BS76:BV76,"△")&lt;&gt;0,"△",IF(COUNTIF(空き状況確認テーブル!BS76:BV76,"△")&lt;&gt;0,"△","〇")))</f>
        <v>〇</v>
      </c>
      <c r="BT70" s="219"/>
      <c r="BU70" s="219"/>
      <c r="BV70" s="219"/>
      <c r="BW70" s="219" t="str">
        <f ca="1">IF(COUNTIF(空き状況確認テーブル!BW76:BZ76,"×")&lt;&gt;0,"×",IF(COUNTIF(空き状況確認テーブル!BW76:BZ76,"△")&lt;&gt;0,"△",IF(COUNTIF(空き状況確認テーブル!BW76:BZ76,"△")&lt;&gt;0,"△","〇")))</f>
        <v>〇</v>
      </c>
      <c r="BX70" s="219"/>
      <c r="BY70" s="219"/>
      <c r="BZ70" s="219"/>
      <c r="CA70" s="219" t="str">
        <f ca="1">IF(COUNTIF(空き状況確認テーブル!CA76:CD76,"×")&lt;&gt;0,"×",IF(COUNTIF(空き状況確認テーブル!CA76:CD76,"△")&lt;&gt;0,"△",IF(COUNTIF(空き状況確認テーブル!CA76:CD76,"△")&lt;&gt;0,"△","〇")))</f>
        <v>△</v>
      </c>
      <c r="CB70" s="219"/>
      <c r="CC70" s="219"/>
      <c r="CD70" s="219"/>
      <c r="CE70" s="216" t="str">
        <f ca="1">IF(COUNTIF(空き状況確認テーブル!CE76:CG76,"×")&lt;&gt;0,"×",IF(COUNTIF(空き状況確認テーブル!CE76:CG76,"△")&lt;&gt;0,"△",IF(COUNTIF(空き状況確認テーブル!CE76:CG76,"△")&lt;&gt;0,"△","〇")))</f>
        <v>△</v>
      </c>
      <c r="CF70" s="217"/>
      <c r="CG70" s="220"/>
      <c r="CH70" s="187" t="str">
        <f ca="1">空き状況確認テーブル!CH76</f>
        <v>△</v>
      </c>
      <c r="CI70" s="122" t="str">
        <f ca="1">空き状況確認テーブル!CI76</f>
        <v>△</v>
      </c>
      <c r="CJ70" s="122" t="str">
        <f ca="1">空き状況確認テーブル!CJ76</f>
        <v>△</v>
      </c>
      <c r="CK70" s="122" t="str">
        <f ca="1">空き状況確認テーブル!CK76</f>
        <v>△</v>
      </c>
      <c r="CL70" s="122" t="str">
        <f ca="1">空き状況確認テーブル!CL76</f>
        <v>△</v>
      </c>
      <c r="CM70" s="122" t="str">
        <f ca="1">空き状況確認テーブル!CM76</f>
        <v>△</v>
      </c>
      <c r="CN70" s="216" t="str">
        <f ca="1">IF(COUNTIF(空き状況確認テーブル!CN76:CP76,"×")&lt;&gt;0,"×",IF(COUNTIF(空き状況確認テーブル!CN76:CP76,"△")&lt;&gt;0,"△",IF(COUNTIF(空き状況確認テーブル!CN76:CP76,"△")&lt;&gt;0,"△","〇")))</f>
        <v>△</v>
      </c>
      <c r="CO70" s="217"/>
      <c r="CP70" s="218"/>
      <c r="CQ70" s="219" t="str">
        <f ca="1">IF(COUNTIF(空き状況確認テーブル!CQ76:CT76,"×")&lt;&gt;0,"×",IF(COUNTIF(空き状況確認テーブル!CQ76:CT76,"△")&lt;&gt;0,"△",IF(COUNTIF(空き状況確認テーブル!CQ76:CT76,"△")&lt;&gt;0,"△","〇")))</f>
        <v>〇</v>
      </c>
      <c r="CR70" s="219"/>
      <c r="CS70" s="219"/>
      <c r="CT70" s="219"/>
      <c r="CU70" s="219" t="str">
        <f ca="1">IF(COUNTIF(空き状況確認テーブル!CU76:CX76,"×")&lt;&gt;0,"×",IF(COUNTIF(空き状況確認テーブル!CU76:CX76,"△")&lt;&gt;0,"△",IF(COUNTIF(空き状況確認テーブル!CU76:CX76,"△")&lt;&gt;0,"△","〇")))</f>
        <v>〇</v>
      </c>
      <c r="CV70" s="219"/>
      <c r="CW70" s="219"/>
      <c r="CX70" s="219"/>
      <c r="CY70" s="219" t="str">
        <f ca="1">IF(COUNTIF(空き状況確認テーブル!CY76:DB76,"×")&lt;&gt;0,"×",IF(COUNTIF(空き状況確認テーブル!CY76:DB76,"△")&lt;&gt;0,"△",IF(COUNTIF(空き状況確認テーブル!CY76:DB76,"△")&lt;&gt;0,"△","〇")))</f>
        <v>△</v>
      </c>
      <c r="CZ70" s="219"/>
      <c r="DA70" s="219"/>
      <c r="DB70" s="219"/>
      <c r="DC70" s="216" t="str">
        <f ca="1">IF(COUNTIF(空き状況確認テーブル!DC76:DE76,"×")&lt;&gt;0,"×",IF(COUNTIF(空き状況確認テーブル!DC76:DE76,"△")&lt;&gt;0,"△",IF(COUNTIF(空き状況確認テーブル!DC76:DE76,"△")&lt;&gt;0,"△","〇")))</f>
        <v>△</v>
      </c>
      <c r="DD70" s="217"/>
      <c r="DE70" s="220"/>
      <c r="DF70" s="121" t="str">
        <f ca="1">空き状況確認テーブル!DF76</f>
        <v>△</v>
      </c>
      <c r="DG70" s="122" t="str">
        <f ca="1">空き状況確認テーブル!DG76</f>
        <v>△</v>
      </c>
      <c r="DH70" s="122" t="str">
        <f ca="1">空き状況確認テーブル!DH76</f>
        <v>△</v>
      </c>
      <c r="DI70" s="122" t="str">
        <f ca="1">空き状況確認テーブル!DI76</f>
        <v>△</v>
      </c>
      <c r="DJ70" s="122" t="str">
        <f ca="1">空き状況確認テーブル!DJ76</f>
        <v>△</v>
      </c>
      <c r="DK70" s="122" t="str">
        <f ca="1">空き状況確認テーブル!DK76</f>
        <v>△</v>
      </c>
      <c r="DL70" s="216" t="str">
        <f ca="1">IF(COUNTIF(空き状況確認テーブル!DL76:DN76,"×")&lt;&gt;0,"×",IF(COUNTIF(空き状況確認テーブル!DL76:DN76,"△")&lt;&gt;0,"△",IF(COUNTIF(空き状況確認テーブル!DL76:DN76,"△")&lt;&gt;0,"△","〇")))</f>
        <v>△</v>
      </c>
      <c r="DM70" s="217"/>
      <c r="DN70" s="218"/>
      <c r="DO70" s="219" t="str">
        <f ca="1">IF(COUNTIF(空き状況確認テーブル!DO76:DR76,"×")&lt;&gt;0,"×",IF(COUNTIF(空き状況確認テーブル!DO76:DR76,"△")&lt;&gt;0,"△",IF(COUNTIF(空き状況確認テーブル!DO76:DR76,"△")&lt;&gt;0,"△","〇")))</f>
        <v>×</v>
      </c>
      <c r="DP70" s="219"/>
      <c r="DQ70" s="219"/>
      <c r="DR70" s="219"/>
      <c r="DS70" s="219" t="str">
        <f ca="1">IF(COUNTIF(空き状況確認テーブル!DS76:DV76,"×")&lt;&gt;0,"×",IF(COUNTIF(空き状況確認テーブル!DS76:DV76,"△")&lt;&gt;0,"△",IF(COUNTIF(空き状況確認テーブル!DS76:DV76,"△")&lt;&gt;0,"△","〇")))</f>
        <v>〇</v>
      </c>
      <c r="DT70" s="219"/>
      <c r="DU70" s="219"/>
      <c r="DV70" s="219"/>
      <c r="DW70" s="219" t="str">
        <f ca="1">IF(COUNTIF(空き状況確認テーブル!DW76:DZ76,"×")&lt;&gt;0,"×",IF(COUNTIF(空き状況確認テーブル!DW76:DZ76,"△")&lt;&gt;0,"△",IF(COUNTIF(空き状況確認テーブル!DW76:DZ76,"△")&lt;&gt;0,"△","〇")))</f>
        <v>△</v>
      </c>
      <c r="DX70" s="219"/>
      <c r="DY70" s="219"/>
      <c r="DZ70" s="219"/>
      <c r="EA70" s="216" t="str">
        <f ca="1">IF(COUNTIF(空き状況確認テーブル!EA76:EC76,"×")&lt;&gt;0,"×",IF(COUNTIF(空き状況確認テーブル!EA76:EC76,"△")&lt;&gt;0,"△",IF(COUNTIF(空き状況確認テーブル!EA76:EC76,"△")&lt;&gt;0,"△","〇")))</f>
        <v>△</v>
      </c>
      <c r="EB70" s="217"/>
      <c r="EC70" s="220"/>
      <c r="ED70" s="121" t="str">
        <f ca="1">空き状況確認テーブル!ED76</f>
        <v>×</v>
      </c>
      <c r="EE70" s="122" t="str">
        <f ca="1">空き状況確認テーブル!EE76</f>
        <v>×</v>
      </c>
      <c r="EF70" s="122" t="str">
        <f ca="1">空き状況確認テーブル!EF76</f>
        <v>×</v>
      </c>
      <c r="EG70" s="122" t="str">
        <f ca="1">空き状況確認テーブル!EG76</f>
        <v>×</v>
      </c>
      <c r="EH70" s="122" t="str">
        <f ca="1">空き状況確認テーブル!EH76</f>
        <v>×</v>
      </c>
      <c r="EI70" s="122" t="str">
        <f ca="1">空き状況確認テーブル!EI76</f>
        <v>×</v>
      </c>
      <c r="EJ70" s="216" t="str">
        <f ca="1">IF(COUNTIF(空き状況確認テーブル!EJ76:EL76,"×")&lt;&gt;0,"×",IF(COUNTIF(空き状況確認テーブル!EJ76:EL76,"△")&lt;&gt;0,"△",IF(COUNTIF(空き状況確認テーブル!EJ76:EL76,"△")&lt;&gt;0,"△","〇")))</f>
        <v>×</v>
      </c>
      <c r="EK70" s="217"/>
      <c r="EL70" s="218"/>
      <c r="EM70" s="219" t="str">
        <f ca="1">IF(COUNTIF(空き状況確認テーブル!EM76:EP76,"×")&lt;&gt;0,"×",IF(COUNTIF(空き状況確認テーブル!EM76:EP76,"△")&lt;&gt;0,"△",IF(COUNTIF(空き状況確認テーブル!EM76:EP76,"△")&lt;&gt;0,"△","〇")))</f>
        <v>×</v>
      </c>
      <c r="EN70" s="219"/>
      <c r="EO70" s="219"/>
      <c r="EP70" s="219"/>
      <c r="EQ70" s="219" t="str">
        <f ca="1">IF(COUNTIF(空き状況確認テーブル!EQ76:ET76,"×")&lt;&gt;0,"×",IF(COUNTIF(空き状況確認テーブル!EQ76:ET76,"△")&lt;&gt;0,"△",IF(COUNTIF(空き状況確認テーブル!EQ76:ET76,"△")&lt;&gt;0,"△","〇")))</f>
        <v>×</v>
      </c>
      <c r="ER70" s="219"/>
      <c r="ES70" s="219"/>
      <c r="ET70" s="219"/>
      <c r="EU70" s="219" t="str">
        <f ca="1">IF(COUNTIF(空き状況確認テーブル!EU76:EX76,"×")&lt;&gt;0,"×",IF(COUNTIF(空き状況確認テーブル!EU76:EX76,"△")&lt;&gt;0,"△",IF(COUNTIF(空き状況確認テーブル!EU76:EX76,"△")&lt;&gt;0,"△","〇")))</f>
        <v>×</v>
      </c>
      <c r="EV70" s="219"/>
      <c r="EW70" s="219"/>
      <c r="EX70" s="219"/>
      <c r="EY70" s="216" t="str">
        <f ca="1">IF(COUNTIF(空き状況確認テーブル!EY76:FA76,"×")&lt;&gt;0,"×",IF(COUNTIF(空き状況確認テーブル!EY76:FA76,"△")&lt;&gt;0,"△",IF(COUNTIF(空き状況確認テーブル!EY76:FA76,"△")&lt;&gt;0,"△","〇")))</f>
        <v>×</v>
      </c>
      <c r="EZ70" s="217"/>
      <c r="FA70" s="220"/>
      <c r="FB70" s="121" t="str">
        <f ca="1">空き状況確認テーブル!FB76</f>
        <v>×</v>
      </c>
      <c r="FC70" s="122" t="str">
        <f ca="1">空き状況確認テーブル!FC76</f>
        <v>×</v>
      </c>
      <c r="FD70" s="122" t="str">
        <f ca="1">空き状況確認テーブル!FD76</f>
        <v>×</v>
      </c>
      <c r="FE70" s="122" t="str">
        <f ca="1">空き状況確認テーブル!FE76</f>
        <v>×</v>
      </c>
      <c r="FF70" s="122" t="str">
        <f ca="1">空き状況確認テーブル!FF76</f>
        <v>×</v>
      </c>
      <c r="FG70" s="122" t="str">
        <f ca="1">空き状況確認テーブル!FG76</f>
        <v>×</v>
      </c>
      <c r="FH70" s="216" t="str">
        <f ca="1">IF(COUNTIF(空き状況確認テーブル!FH76:FJ76,"×")&lt;&gt;0,"×",IF(COUNTIF(空き状況確認テーブル!FH76:FJ76,"△")&lt;&gt;0,"△",IF(COUNTIF(空き状況確認テーブル!FH76:FJ76,"△")&lt;&gt;0,"△","〇")))</f>
        <v>×</v>
      </c>
      <c r="FI70" s="217"/>
      <c r="FJ70" s="218"/>
      <c r="FK70" s="219" t="str">
        <f ca="1">IF(COUNTIF(空き状況確認テーブル!FK76:FN76,"×")&lt;&gt;0,"×",IF(COUNTIF(空き状況確認テーブル!FK76:FN76,"△")&lt;&gt;0,"△",IF(COUNTIF(空き状況確認テーブル!FK76:FN76,"△")&lt;&gt;0,"△","〇")))</f>
        <v>×</v>
      </c>
      <c r="FL70" s="219"/>
      <c r="FM70" s="219"/>
      <c r="FN70" s="219"/>
      <c r="FO70" s="219" t="str">
        <f ca="1">IF(COUNTIF(空き状況確認テーブル!FO76:FR76,"×")&lt;&gt;0,"×",IF(COUNTIF(空き状況確認テーブル!FO76:FR76,"△")&lt;&gt;0,"△",IF(COUNTIF(空き状況確認テーブル!FO76:FR76,"△")&lt;&gt;0,"△","〇")))</f>
        <v>×</v>
      </c>
      <c r="FP70" s="219"/>
      <c r="FQ70" s="219"/>
      <c r="FR70" s="219"/>
      <c r="FS70" s="219" t="str">
        <f ca="1">IF(COUNTIF(空き状況確認テーブル!FS76:FV76,"×")&lt;&gt;0,"×",IF(COUNTIF(空き状況確認テーブル!FS76:FV76,"△")&lt;&gt;0,"△",IF(COUNTIF(空き状況確認テーブル!FS76:FV76,"△")&lt;&gt;0,"△","〇")))</f>
        <v>×</v>
      </c>
      <c r="FT70" s="219"/>
      <c r="FU70" s="219"/>
      <c r="FV70" s="219"/>
      <c r="FW70" s="216" t="str">
        <f ca="1">IF(COUNTIF(空き状況確認テーブル!FW76:FY76,"×")&lt;&gt;0,"×",IF(COUNTIF(空き状況確認テーブル!FW76:FY76,"△")&lt;&gt;0,"△",IF(COUNTIF(空き状況確認テーブル!FW76:FY76,"△")&lt;&gt;0,"△","〇")))</f>
        <v>×</v>
      </c>
      <c r="FX70" s="217"/>
      <c r="FY70" s="220"/>
    </row>
    <row r="71" spans="1:181">
      <c r="A71" s="17"/>
      <c r="B71" s="182" t="s">
        <v>384</v>
      </c>
      <c r="C71" s="202" t="s">
        <v>342</v>
      </c>
      <c r="D71" s="11" t="s">
        <v>215</v>
      </c>
      <c r="E71" s="10" t="str">
        <f>INDEX(施設情報!$D$1:$D$1000,MATCH(D71,施設情報!$C$1:$C$1000,0))</f>
        <v>1</v>
      </c>
      <c r="F71" s="11"/>
      <c r="G71" s="8" t="str">
        <f t="shared" si="29"/>
        <v>066-46391</v>
      </c>
      <c r="H71" s="10" t="str">
        <f t="shared" si="30"/>
        <v>066-46392</v>
      </c>
      <c r="I71" s="10" t="str">
        <f t="shared" si="31"/>
        <v>066-46393</v>
      </c>
      <c r="J71" s="10" t="str">
        <f t="shared" si="32"/>
        <v>066-46394</v>
      </c>
      <c r="K71" s="10" t="str">
        <f t="shared" si="33"/>
        <v>066-46395</v>
      </c>
      <c r="L71" s="10" t="str">
        <f t="shared" si="34"/>
        <v>066-46396</v>
      </c>
      <c r="M71" s="10" t="str">
        <f t="shared" si="35"/>
        <v>066-46397</v>
      </c>
      <c r="N71" s="121" t="str">
        <f ca="1">空き状況確認テーブル!N77</f>
        <v>△</v>
      </c>
      <c r="O71" s="122" t="str">
        <f ca="1">空き状況確認テーブル!O77</f>
        <v>△</v>
      </c>
      <c r="P71" s="122" t="str">
        <f ca="1">空き状況確認テーブル!P77</f>
        <v>△</v>
      </c>
      <c r="Q71" s="122" t="str">
        <f ca="1">空き状況確認テーブル!Q77</f>
        <v>△</v>
      </c>
      <c r="R71" s="122" t="str">
        <f ca="1">空き状況確認テーブル!R77</f>
        <v>△</v>
      </c>
      <c r="S71" s="122" t="str">
        <f ca="1">空き状況確認テーブル!S77</f>
        <v>△</v>
      </c>
      <c r="T71" s="216" t="str">
        <f ca="1">IF(COUNTIF(空き状況確認テーブル!T77:V77,"×")&lt;&gt;0,"×",IF(COUNTIF(空き状況確認テーブル!T77:V77,"△")&lt;&gt;0,"△",IF(COUNTIF(空き状況確認テーブル!T77:V77,"△")&lt;&gt;0,"△","〇")))</f>
        <v>△</v>
      </c>
      <c r="U71" s="217"/>
      <c r="V71" s="218"/>
      <c r="W71" s="219" t="str">
        <f ca="1">IF(COUNTIF(空き状況確認テーブル!W77:Z77,"×")&lt;&gt;0,"×",IF(COUNTIF(空き状況確認テーブル!W77:Z77,"△")&lt;&gt;0,"△",IF(COUNTIF(空き状況確認テーブル!W77:Z77,"△")&lt;&gt;0,"△","〇")))</f>
        <v>〇</v>
      </c>
      <c r="X71" s="219"/>
      <c r="Y71" s="219"/>
      <c r="Z71" s="219"/>
      <c r="AA71" s="219" t="str">
        <f ca="1">IF(COUNTIF(空き状況確認テーブル!AA77:AD77,"×")&lt;&gt;0,"×",IF(COUNTIF(空き状況確認テーブル!AA77:AD77,"△")&lt;&gt;0,"△",IF(COUNTIF(空き状況確認テーブル!AA77:AD77,"△")&lt;&gt;0,"△","〇")))</f>
        <v>〇</v>
      </c>
      <c r="AB71" s="219"/>
      <c r="AC71" s="219"/>
      <c r="AD71" s="219"/>
      <c r="AE71" s="219" t="str">
        <f ca="1">IF(COUNTIF(空き状況確認テーブル!AE77:AH77,"×")&lt;&gt;0,"×",IF(COUNTIF(空き状況確認テーブル!AE77:AH77,"△")&lt;&gt;0,"△",IF(COUNTIF(空き状況確認テーブル!AE77:AH77,"△")&lt;&gt;0,"△","〇")))</f>
        <v>△</v>
      </c>
      <c r="AF71" s="219"/>
      <c r="AG71" s="219"/>
      <c r="AH71" s="219"/>
      <c r="AI71" s="216" t="str">
        <f ca="1">IF(COUNTIF(空き状況確認テーブル!AI77:AK77,"×")&lt;&gt;0,"×",IF(COUNTIF(空き状況確認テーブル!AI77:AK77,"△")&lt;&gt;0,"△",IF(COUNTIF(空き状況確認テーブル!AI77:AK77,"△")&lt;&gt;0,"△","〇")))</f>
        <v>△</v>
      </c>
      <c r="AJ71" s="217"/>
      <c r="AK71" s="220"/>
      <c r="AL71" s="121" t="str">
        <f ca="1">空き状況確認テーブル!AL77</f>
        <v>△</v>
      </c>
      <c r="AM71" s="122" t="str">
        <f ca="1">空き状況確認テーブル!AM77</f>
        <v>△</v>
      </c>
      <c r="AN71" s="122" t="str">
        <f ca="1">空き状況確認テーブル!AN77</f>
        <v>△</v>
      </c>
      <c r="AO71" s="122" t="str">
        <f ca="1">空き状況確認テーブル!AO77</f>
        <v>△</v>
      </c>
      <c r="AP71" s="122" t="str">
        <f ca="1">空き状況確認テーブル!AP77</f>
        <v>△</v>
      </c>
      <c r="AQ71" s="122" t="str">
        <f ca="1">空き状況確認テーブル!AQ77</f>
        <v>△</v>
      </c>
      <c r="AR71" s="216" t="str">
        <f ca="1">IF(COUNTIF(空き状況確認テーブル!AR77:AT77,"×")&lt;&gt;0,"×",IF(COUNTIF(空き状況確認テーブル!AR77:AT77,"△")&lt;&gt;0,"△",IF(COUNTIF(空き状況確認テーブル!AR77:AT77,"△")&lt;&gt;0,"△","〇")))</f>
        <v>△</v>
      </c>
      <c r="AS71" s="217"/>
      <c r="AT71" s="218"/>
      <c r="AU71" s="219" t="str">
        <f ca="1">IF(COUNTIF(空き状況確認テーブル!AU77:AX77,"×")&lt;&gt;0,"×",IF(COUNTIF(空き状況確認テーブル!AU77:AX77,"△")&lt;&gt;0,"△",IF(COUNTIF(空き状況確認テーブル!AU77:AX77,"△")&lt;&gt;0,"△","〇")))</f>
        <v>〇</v>
      </c>
      <c r="AV71" s="219"/>
      <c r="AW71" s="219"/>
      <c r="AX71" s="219"/>
      <c r="AY71" s="219" t="str">
        <f ca="1">IF(COUNTIF(空き状況確認テーブル!AY77:BB77,"×")&lt;&gt;0,"×",IF(COUNTIF(空き状況確認テーブル!AY77:BB77,"△")&lt;&gt;0,"△",IF(COUNTIF(空き状況確認テーブル!AY77:BB77,"△")&lt;&gt;0,"△","〇")))</f>
        <v>〇</v>
      </c>
      <c r="AZ71" s="219"/>
      <c r="BA71" s="219"/>
      <c r="BB71" s="219"/>
      <c r="BC71" s="219" t="str">
        <f ca="1">IF(COUNTIF(空き状況確認テーブル!BC77:BF77,"×")&lt;&gt;0,"×",IF(COUNTIF(空き状況確認テーブル!BC77:BF77,"△")&lt;&gt;0,"△",IF(COUNTIF(空き状況確認テーブル!BC77:BF77,"△")&lt;&gt;0,"△","〇")))</f>
        <v>△</v>
      </c>
      <c r="BD71" s="219"/>
      <c r="BE71" s="219"/>
      <c r="BF71" s="219"/>
      <c r="BG71" s="216" t="str">
        <f ca="1">IF(COUNTIF(空き状況確認テーブル!BG77:BI77,"×")&lt;&gt;0,"×",IF(COUNTIF(空き状況確認テーブル!BG77:BI77,"△")&lt;&gt;0,"△",IF(COUNTIF(空き状況確認テーブル!BG77:BI77,"△")&lt;&gt;0,"△","〇")))</f>
        <v>△</v>
      </c>
      <c r="BH71" s="217"/>
      <c r="BI71" s="220"/>
      <c r="BJ71" s="121" t="str">
        <f ca="1">空き状況確認テーブル!BJ77</f>
        <v>△</v>
      </c>
      <c r="BK71" s="122" t="str">
        <f ca="1">空き状況確認テーブル!BK77</f>
        <v>△</v>
      </c>
      <c r="BL71" s="122" t="str">
        <f ca="1">空き状況確認テーブル!BL77</f>
        <v>△</v>
      </c>
      <c r="BM71" s="122" t="str">
        <f ca="1">空き状況確認テーブル!BM77</f>
        <v>△</v>
      </c>
      <c r="BN71" s="122" t="str">
        <f ca="1">空き状況確認テーブル!BN77</f>
        <v>△</v>
      </c>
      <c r="BO71" s="122" t="str">
        <f ca="1">空き状況確認テーブル!BO77</f>
        <v>△</v>
      </c>
      <c r="BP71" s="216" t="str">
        <f ca="1">IF(COUNTIF(空き状況確認テーブル!BP77:BR77,"×")&lt;&gt;0,"×",IF(COUNTIF(空き状況確認テーブル!BP77:BR77,"△")&lt;&gt;0,"△",IF(COUNTIF(空き状況確認テーブル!BP77:BR77,"△")&lt;&gt;0,"△","〇")))</f>
        <v>△</v>
      </c>
      <c r="BQ71" s="217"/>
      <c r="BR71" s="218"/>
      <c r="BS71" s="219" t="str">
        <f ca="1">IF(COUNTIF(空き状況確認テーブル!BS77:BV77,"×")&lt;&gt;0,"×",IF(COUNTIF(空き状況確認テーブル!BS77:BV77,"△")&lt;&gt;0,"△",IF(COUNTIF(空き状況確認テーブル!BS77:BV77,"△")&lt;&gt;0,"△","〇")))</f>
        <v>〇</v>
      </c>
      <c r="BT71" s="219"/>
      <c r="BU71" s="219"/>
      <c r="BV71" s="219"/>
      <c r="BW71" s="219" t="str">
        <f ca="1">IF(COUNTIF(空き状況確認テーブル!BW77:BZ77,"×")&lt;&gt;0,"×",IF(COUNTIF(空き状況確認テーブル!BW77:BZ77,"△")&lt;&gt;0,"△",IF(COUNTIF(空き状況確認テーブル!BW77:BZ77,"△")&lt;&gt;0,"△","〇")))</f>
        <v>〇</v>
      </c>
      <c r="BX71" s="219"/>
      <c r="BY71" s="219"/>
      <c r="BZ71" s="219"/>
      <c r="CA71" s="219" t="str">
        <f ca="1">IF(COUNTIF(空き状況確認テーブル!CA77:CD77,"×")&lt;&gt;0,"×",IF(COUNTIF(空き状況確認テーブル!CA77:CD77,"△")&lt;&gt;0,"△",IF(COUNTIF(空き状況確認テーブル!CA77:CD77,"△")&lt;&gt;0,"△","〇")))</f>
        <v>△</v>
      </c>
      <c r="CB71" s="219"/>
      <c r="CC71" s="219"/>
      <c r="CD71" s="219"/>
      <c r="CE71" s="216" t="str">
        <f ca="1">IF(COUNTIF(空き状況確認テーブル!CE77:CG77,"×")&lt;&gt;0,"×",IF(COUNTIF(空き状況確認テーブル!CE77:CG77,"△")&lt;&gt;0,"△",IF(COUNTIF(空き状況確認テーブル!CE77:CG77,"△")&lt;&gt;0,"△","〇")))</f>
        <v>△</v>
      </c>
      <c r="CF71" s="217"/>
      <c r="CG71" s="220"/>
      <c r="CH71" s="187" t="str">
        <f ca="1">空き状況確認テーブル!CH77</f>
        <v>△</v>
      </c>
      <c r="CI71" s="122" t="str">
        <f ca="1">空き状況確認テーブル!CI77</f>
        <v>△</v>
      </c>
      <c r="CJ71" s="122" t="str">
        <f ca="1">空き状況確認テーブル!CJ77</f>
        <v>△</v>
      </c>
      <c r="CK71" s="122" t="str">
        <f ca="1">空き状況確認テーブル!CK77</f>
        <v>△</v>
      </c>
      <c r="CL71" s="122" t="str">
        <f ca="1">空き状況確認テーブル!CL77</f>
        <v>△</v>
      </c>
      <c r="CM71" s="122" t="str">
        <f ca="1">空き状況確認テーブル!CM77</f>
        <v>△</v>
      </c>
      <c r="CN71" s="216" t="str">
        <f ca="1">IF(COUNTIF(空き状況確認テーブル!CN77:CP77,"×")&lt;&gt;0,"×",IF(COUNTIF(空き状況確認テーブル!CN77:CP77,"△")&lt;&gt;0,"△",IF(COUNTIF(空き状況確認テーブル!CN77:CP77,"△")&lt;&gt;0,"△","〇")))</f>
        <v>△</v>
      </c>
      <c r="CO71" s="217"/>
      <c r="CP71" s="218"/>
      <c r="CQ71" s="219" t="str">
        <f ca="1">IF(COUNTIF(空き状況確認テーブル!CQ77:CT77,"×")&lt;&gt;0,"×",IF(COUNTIF(空き状況確認テーブル!CQ77:CT77,"△")&lt;&gt;0,"△",IF(COUNTIF(空き状況確認テーブル!CQ77:CT77,"△")&lt;&gt;0,"△","〇")))</f>
        <v>〇</v>
      </c>
      <c r="CR71" s="219"/>
      <c r="CS71" s="219"/>
      <c r="CT71" s="219"/>
      <c r="CU71" s="219" t="str">
        <f ca="1">IF(COUNTIF(空き状況確認テーブル!CU77:CX77,"×")&lt;&gt;0,"×",IF(COUNTIF(空き状況確認テーブル!CU77:CX77,"△")&lt;&gt;0,"△",IF(COUNTIF(空き状況確認テーブル!CU77:CX77,"△")&lt;&gt;0,"△","〇")))</f>
        <v>〇</v>
      </c>
      <c r="CV71" s="219"/>
      <c r="CW71" s="219"/>
      <c r="CX71" s="219"/>
      <c r="CY71" s="219" t="str">
        <f ca="1">IF(COUNTIF(空き状況確認テーブル!CY77:DB77,"×")&lt;&gt;0,"×",IF(COUNTIF(空き状況確認テーブル!CY77:DB77,"△")&lt;&gt;0,"△",IF(COUNTIF(空き状況確認テーブル!CY77:DB77,"△")&lt;&gt;0,"△","〇")))</f>
        <v>△</v>
      </c>
      <c r="CZ71" s="219"/>
      <c r="DA71" s="219"/>
      <c r="DB71" s="219"/>
      <c r="DC71" s="216" t="str">
        <f ca="1">IF(COUNTIF(空き状況確認テーブル!DC77:DE77,"×")&lt;&gt;0,"×",IF(COUNTIF(空き状況確認テーブル!DC77:DE77,"△")&lt;&gt;0,"△",IF(COUNTIF(空き状況確認テーブル!DC77:DE77,"△")&lt;&gt;0,"△","〇")))</f>
        <v>△</v>
      </c>
      <c r="DD71" s="217"/>
      <c r="DE71" s="220"/>
      <c r="DF71" s="121" t="str">
        <f ca="1">空き状況確認テーブル!DF77</f>
        <v>△</v>
      </c>
      <c r="DG71" s="122" t="str">
        <f ca="1">空き状況確認テーブル!DG77</f>
        <v>△</v>
      </c>
      <c r="DH71" s="122" t="str">
        <f ca="1">空き状況確認テーブル!DH77</f>
        <v>△</v>
      </c>
      <c r="DI71" s="122" t="str">
        <f ca="1">空き状況確認テーブル!DI77</f>
        <v>△</v>
      </c>
      <c r="DJ71" s="122" t="str">
        <f ca="1">空き状況確認テーブル!DJ77</f>
        <v>△</v>
      </c>
      <c r="DK71" s="122" t="str">
        <f ca="1">空き状況確認テーブル!DK77</f>
        <v>△</v>
      </c>
      <c r="DL71" s="216" t="str">
        <f ca="1">IF(COUNTIF(空き状況確認テーブル!DL77:DN77,"×")&lt;&gt;0,"×",IF(COUNTIF(空き状況確認テーブル!DL77:DN77,"△")&lt;&gt;0,"△",IF(COUNTIF(空き状況確認テーブル!DL77:DN77,"△")&lt;&gt;0,"△","〇")))</f>
        <v>△</v>
      </c>
      <c r="DM71" s="217"/>
      <c r="DN71" s="218"/>
      <c r="DO71" s="219" t="str">
        <f ca="1">IF(COUNTIF(空き状況確認テーブル!DO77:DR77,"×")&lt;&gt;0,"×",IF(COUNTIF(空き状況確認テーブル!DO77:DR77,"△")&lt;&gt;0,"△",IF(COUNTIF(空き状況確認テーブル!DO77:DR77,"△")&lt;&gt;0,"△","〇")))</f>
        <v>〇</v>
      </c>
      <c r="DP71" s="219"/>
      <c r="DQ71" s="219"/>
      <c r="DR71" s="219"/>
      <c r="DS71" s="219" t="str">
        <f ca="1">IF(COUNTIF(空き状況確認テーブル!DS77:DV77,"×")&lt;&gt;0,"×",IF(COUNTIF(空き状況確認テーブル!DS77:DV77,"△")&lt;&gt;0,"△",IF(COUNTIF(空き状況確認テーブル!DS77:DV77,"△")&lt;&gt;0,"△","〇")))</f>
        <v>〇</v>
      </c>
      <c r="DT71" s="219"/>
      <c r="DU71" s="219"/>
      <c r="DV71" s="219"/>
      <c r="DW71" s="219" t="str">
        <f ca="1">IF(COUNTIF(空き状況確認テーブル!DW77:DZ77,"×")&lt;&gt;0,"×",IF(COUNTIF(空き状況確認テーブル!DW77:DZ77,"△")&lt;&gt;0,"△",IF(COUNTIF(空き状況確認テーブル!DW77:DZ77,"△")&lt;&gt;0,"△","〇")))</f>
        <v>△</v>
      </c>
      <c r="DX71" s="219"/>
      <c r="DY71" s="219"/>
      <c r="DZ71" s="219"/>
      <c r="EA71" s="216" t="str">
        <f ca="1">IF(COUNTIF(空き状況確認テーブル!EA77:EC77,"×")&lt;&gt;0,"×",IF(COUNTIF(空き状況確認テーブル!EA77:EC77,"△")&lt;&gt;0,"△",IF(COUNTIF(空き状況確認テーブル!EA77:EC77,"△")&lt;&gt;0,"△","〇")))</f>
        <v>△</v>
      </c>
      <c r="EB71" s="217"/>
      <c r="EC71" s="220"/>
      <c r="ED71" s="121" t="str">
        <f ca="1">空き状況確認テーブル!ED77</f>
        <v>×</v>
      </c>
      <c r="EE71" s="122" t="str">
        <f ca="1">空き状況確認テーブル!EE77</f>
        <v>×</v>
      </c>
      <c r="EF71" s="122" t="str">
        <f ca="1">空き状況確認テーブル!EF77</f>
        <v>×</v>
      </c>
      <c r="EG71" s="122" t="str">
        <f ca="1">空き状況確認テーブル!EG77</f>
        <v>×</v>
      </c>
      <c r="EH71" s="122" t="str">
        <f ca="1">空き状況確認テーブル!EH77</f>
        <v>×</v>
      </c>
      <c r="EI71" s="122" t="str">
        <f ca="1">空き状況確認テーブル!EI77</f>
        <v>×</v>
      </c>
      <c r="EJ71" s="216" t="str">
        <f ca="1">IF(COUNTIF(空き状況確認テーブル!EJ77:EL77,"×")&lt;&gt;0,"×",IF(COUNTIF(空き状況確認テーブル!EJ77:EL77,"△")&lt;&gt;0,"△",IF(COUNTIF(空き状況確認テーブル!EJ77:EL77,"△")&lt;&gt;0,"△","〇")))</f>
        <v>×</v>
      </c>
      <c r="EK71" s="217"/>
      <c r="EL71" s="218"/>
      <c r="EM71" s="219" t="str">
        <f ca="1">IF(COUNTIF(空き状況確認テーブル!EM77:EP77,"×")&lt;&gt;0,"×",IF(COUNTIF(空き状況確認テーブル!EM77:EP77,"△")&lt;&gt;0,"△",IF(COUNTIF(空き状況確認テーブル!EM77:EP77,"△")&lt;&gt;0,"△","〇")))</f>
        <v>×</v>
      </c>
      <c r="EN71" s="219"/>
      <c r="EO71" s="219"/>
      <c r="EP71" s="219"/>
      <c r="EQ71" s="219" t="str">
        <f ca="1">IF(COUNTIF(空き状況確認テーブル!EQ77:ET77,"×")&lt;&gt;0,"×",IF(COUNTIF(空き状況確認テーブル!EQ77:ET77,"△")&lt;&gt;0,"△",IF(COUNTIF(空き状況確認テーブル!EQ77:ET77,"△")&lt;&gt;0,"△","〇")))</f>
        <v>×</v>
      </c>
      <c r="ER71" s="219"/>
      <c r="ES71" s="219"/>
      <c r="ET71" s="219"/>
      <c r="EU71" s="219" t="str">
        <f ca="1">IF(COUNTIF(空き状況確認テーブル!EU77:EX77,"×")&lt;&gt;0,"×",IF(COUNTIF(空き状況確認テーブル!EU77:EX77,"△")&lt;&gt;0,"△",IF(COUNTIF(空き状況確認テーブル!EU77:EX77,"△")&lt;&gt;0,"△","〇")))</f>
        <v>×</v>
      </c>
      <c r="EV71" s="219"/>
      <c r="EW71" s="219"/>
      <c r="EX71" s="219"/>
      <c r="EY71" s="216" t="str">
        <f ca="1">IF(COUNTIF(空き状況確認テーブル!EY77:FA77,"×")&lt;&gt;0,"×",IF(COUNTIF(空き状況確認テーブル!EY77:FA77,"△")&lt;&gt;0,"△",IF(COUNTIF(空き状況確認テーブル!EY77:FA77,"△")&lt;&gt;0,"△","〇")))</f>
        <v>×</v>
      </c>
      <c r="EZ71" s="217"/>
      <c r="FA71" s="220"/>
      <c r="FB71" s="121" t="str">
        <f ca="1">空き状況確認テーブル!FB77</f>
        <v>×</v>
      </c>
      <c r="FC71" s="122" t="str">
        <f ca="1">空き状況確認テーブル!FC77</f>
        <v>×</v>
      </c>
      <c r="FD71" s="122" t="str">
        <f ca="1">空き状況確認テーブル!FD77</f>
        <v>×</v>
      </c>
      <c r="FE71" s="122" t="str">
        <f ca="1">空き状況確認テーブル!FE77</f>
        <v>×</v>
      </c>
      <c r="FF71" s="122" t="str">
        <f ca="1">空き状況確認テーブル!FF77</f>
        <v>×</v>
      </c>
      <c r="FG71" s="122" t="str">
        <f ca="1">空き状況確認テーブル!FG77</f>
        <v>×</v>
      </c>
      <c r="FH71" s="216" t="str">
        <f ca="1">IF(COUNTIF(空き状況確認テーブル!FH77:FJ77,"×")&lt;&gt;0,"×",IF(COUNTIF(空き状況確認テーブル!FH77:FJ77,"△")&lt;&gt;0,"△",IF(COUNTIF(空き状況確認テーブル!FH77:FJ77,"△")&lt;&gt;0,"△","〇")))</f>
        <v>×</v>
      </c>
      <c r="FI71" s="217"/>
      <c r="FJ71" s="218"/>
      <c r="FK71" s="219" t="str">
        <f ca="1">IF(COUNTIF(空き状況確認テーブル!FK77:FN77,"×")&lt;&gt;0,"×",IF(COUNTIF(空き状況確認テーブル!FK77:FN77,"△")&lt;&gt;0,"△",IF(COUNTIF(空き状況確認テーブル!FK77:FN77,"△")&lt;&gt;0,"△","〇")))</f>
        <v>×</v>
      </c>
      <c r="FL71" s="219"/>
      <c r="FM71" s="219"/>
      <c r="FN71" s="219"/>
      <c r="FO71" s="219" t="str">
        <f ca="1">IF(COUNTIF(空き状況確認テーブル!FO77:FR77,"×")&lt;&gt;0,"×",IF(COUNTIF(空き状況確認テーブル!FO77:FR77,"△")&lt;&gt;0,"△",IF(COUNTIF(空き状況確認テーブル!FO77:FR77,"△")&lt;&gt;0,"△","〇")))</f>
        <v>×</v>
      </c>
      <c r="FP71" s="219"/>
      <c r="FQ71" s="219"/>
      <c r="FR71" s="219"/>
      <c r="FS71" s="219" t="str">
        <f ca="1">IF(COUNTIF(空き状況確認テーブル!FS77:FV77,"×")&lt;&gt;0,"×",IF(COUNTIF(空き状況確認テーブル!FS77:FV77,"△")&lt;&gt;0,"△",IF(COUNTIF(空き状況確認テーブル!FS77:FV77,"△")&lt;&gt;0,"△","〇")))</f>
        <v>×</v>
      </c>
      <c r="FT71" s="219"/>
      <c r="FU71" s="219"/>
      <c r="FV71" s="219"/>
      <c r="FW71" s="216" t="str">
        <f ca="1">IF(COUNTIF(空き状況確認テーブル!FW77:FY77,"×")&lt;&gt;0,"×",IF(COUNTIF(空き状況確認テーブル!FW77:FY77,"△")&lt;&gt;0,"△",IF(COUNTIF(空き状況確認テーブル!FW77:FY77,"△")&lt;&gt;0,"△","〇")))</f>
        <v>×</v>
      </c>
      <c r="FX71" s="217"/>
      <c r="FY71" s="220"/>
    </row>
    <row r="72" spans="1:181">
      <c r="A72" s="17"/>
      <c r="B72" s="162" t="s">
        <v>361</v>
      </c>
      <c r="C72" s="202" t="s">
        <v>343</v>
      </c>
      <c r="D72" s="11" t="s">
        <v>216</v>
      </c>
      <c r="E72" s="10" t="str">
        <f>INDEX(施設情報!$D$1:$D$1000,MATCH(D72,施設情報!$C$1:$C$1000,0))</f>
        <v>1</v>
      </c>
      <c r="F72" s="11"/>
      <c r="G72" s="8" t="str">
        <f t="shared" si="29"/>
        <v>067-46391</v>
      </c>
      <c r="H72" s="10" t="str">
        <f t="shared" si="30"/>
        <v>067-46392</v>
      </c>
      <c r="I72" s="10" t="str">
        <f t="shared" si="31"/>
        <v>067-46393</v>
      </c>
      <c r="J72" s="10" t="str">
        <f t="shared" si="32"/>
        <v>067-46394</v>
      </c>
      <c r="K72" s="10" t="str">
        <f t="shared" si="33"/>
        <v>067-46395</v>
      </c>
      <c r="L72" s="10" t="str">
        <f t="shared" si="34"/>
        <v>067-46396</v>
      </c>
      <c r="M72" s="10" t="str">
        <f t="shared" si="35"/>
        <v>067-46397</v>
      </c>
      <c r="N72" s="121" t="str">
        <f ca="1">空き状況確認テーブル!N78</f>
        <v>△</v>
      </c>
      <c r="O72" s="122" t="str">
        <f ca="1">空き状況確認テーブル!O78</f>
        <v>△</v>
      </c>
      <c r="P72" s="122" t="str">
        <f ca="1">空き状況確認テーブル!P78</f>
        <v>△</v>
      </c>
      <c r="Q72" s="122" t="str">
        <f ca="1">空き状況確認テーブル!Q78</f>
        <v>△</v>
      </c>
      <c r="R72" s="122" t="str">
        <f ca="1">空き状況確認テーブル!R78</f>
        <v>△</v>
      </c>
      <c r="S72" s="122" t="str">
        <f ca="1">空き状況確認テーブル!S78</f>
        <v>△</v>
      </c>
      <c r="T72" s="216" t="str">
        <f ca="1">IF(COUNTIF(空き状況確認テーブル!T78:V78,"×")&lt;&gt;0,"×",IF(COUNTIF(空き状況確認テーブル!T78:V78,"△")&lt;&gt;0,"△",IF(COUNTIF(空き状況確認テーブル!T78:V78,"△")&lt;&gt;0,"△","〇")))</f>
        <v>△</v>
      </c>
      <c r="U72" s="217"/>
      <c r="V72" s="218"/>
      <c r="W72" s="219" t="str">
        <f ca="1">IF(COUNTIF(空き状況確認テーブル!W78:Z78,"×")&lt;&gt;0,"×",IF(COUNTIF(空き状況確認テーブル!W78:Z78,"△")&lt;&gt;0,"△",IF(COUNTIF(空き状況確認テーブル!W78:Z78,"△")&lt;&gt;0,"△","〇")))</f>
        <v>〇</v>
      </c>
      <c r="X72" s="219"/>
      <c r="Y72" s="219"/>
      <c r="Z72" s="219"/>
      <c r="AA72" s="219" t="str">
        <f ca="1">IF(COUNTIF(空き状況確認テーブル!AA78:AD78,"×")&lt;&gt;0,"×",IF(COUNTIF(空き状況確認テーブル!AA78:AD78,"△")&lt;&gt;0,"△",IF(COUNTIF(空き状況確認テーブル!AA78:AD78,"△")&lt;&gt;0,"△","〇")))</f>
        <v>〇</v>
      </c>
      <c r="AB72" s="219"/>
      <c r="AC72" s="219"/>
      <c r="AD72" s="219"/>
      <c r="AE72" s="219" t="str">
        <f ca="1">IF(COUNTIF(空き状況確認テーブル!AE78:AH78,"×")&lt;&gt;0,"×",IF(COUNTIF(空き状況確認テーブル!AE78:AH78,"△")&lt;&gt;0,"△",IF(COUNTIF(空き状況確認テーブル!AE78:AH78,"△")&lt;&gt;0,"△","〇")))</f>
        <v>△</v>
      </c>
      <c r="AF72" s="219"/>
      <c r="AG72" s="219"/>
      <c r="AH72" s="219"/>
      <c r="AI72" s="216" t="str">
        <f ca="1">IF(COUNTIF(空き状況確認テーブル!AI78:AK78,"×")&lt;&gt;0,"×",IF(COUNTIF(空き状況確認テーブル!AI78:AK78,"△")&lt;&gt;0,"△",IF(COUNTIF(空き状況確認テーブル!AI78:AK78,"△")&lt;&gt;0,"△","〇")))</f>
        <v>△</v>
      </c>
      <c r="AJ72" s="217"/>
      <c r="AK72" s="220"/>
      <c r="AL72" s="121" t="str">
        <f ca="1">空き状況確認テーブル!AL78</f>
        <v>△</v>
      </c>
      <c r="AM72" s="122" t="str">
        <f ca="1">空き状況確認テーブル!AM78</f>
        <v>△</v>
      </c>
      <c r="AN72" s="122" t="str">
        <f ca="1">空き状況確認テーブル!AN78</f>
        <v>△</v>
      </c>
      <c r="AO72" s="122" t="str">
        <f ca="1">空き状況確認テーブル!AO78</f>
        <v>△</v>
      </c>
      <c r="AP72" s="122" t="str">
        <f ca="1">空き状況確認テーブル!AP78</f>
        <v>△</v>
      </c>
      <c r="AQ72" s="122" t="str">
        <f ca="1">空き状況確認テーブル!AQ78</f>
        <v>△</v>
      </c>
      <c r="AR72" s="216" t="str">
        <f ca="1">IF(COUNTIF(空き状況確認テーブル!AR78:AT78,"×")&lt;&gt;0,"×",IF(COUNTIF(空き状況確認テーブル!AR78:AT78,"△")&lt;&gt;0,"△",IF(COUNTIF(空き状況確認テーブル!AR78:AT78,"△")&lt;&gt;0,"△","〇")))</f>
        <v>△</v>
      </c>
      <c r="AS72" s="217"/>
      <c r="AT72" s="218"/>
      <c r="AU72" s="219" t="str">
        <f ca="1">IF(COUNTIF(空き状況確認テーブル!AU78:AX78,"×")&lt;&gt;0,"×",IF(COUNTIF(空き状況確認テーブル!AU78:AX78,"△")&lt;&gt;0,"△",IF(COUNTIF(空き状況確認テーブル!AU78:AX78,"△")&lt;&gt;0,"△","〇")))</f>
        <v>〇</v>
      </c>
      <c r="AV72" s="219"/>
      <c r="AW72" s="219"/>
      <c r="AX72" s="219"/>
      <c r="AY72" s="219" t="str">
        <f ca="1">IF(COUNTIF(空き状況確認テーブル!AY78:BB78,"×")&lt;&gt;0,"×",IF(COUNTIF(空き状況確認テーブル!AY78:BB78,"△")&lt;&gt;0,"△",IF(COUNTIF(空き状況確認テーブル!AY78:BB78,"△")&lt;&gt;0,"△","〇")))</f>
        <v>〇</v>
      </c>
      <c r="AZ72" s="219"/>
      <c r="BA72" s="219"/>
      <c r="BB72" s="219"/>
      <c r="BC72" s="219" t="str">
        <f ca="1">IF(COUNTIF(空き状況確認テーブル!BC78:BF78,"×")&lt;&gt;0,"×",IF(COUNTIF(空き状況確認テーブル!BC78:BF78,"△")&lt;&gt;0,"△",IF(COUNTIF(空き状況確認テーブル!BC78:BF78,"△")&lt;&gt;0,"△","〇")))</f>
        <v>△</v>
      </c>
      <c r="BD72" s="219"/>
      <c r="BE72" s="219"/>
      <c r="BF72" s="219"/>
      <c r="BG72" s="216" t="str">
        <f ca="1">IF(COUNTIF(空き状況確認テーブル!BG78:BI78,"×")&lt;&gt;0,"×",IF(COUNTIF(空き状況確認テーブル!BG78:BI78,"△")&lt;&gt;0,"△",IF(COUNTIF(空き状況確認テーブル!BG78:BI78,"△")&lt;&gt;0,"△","〇")))</f>
        <v>△</v>
      </c>
      <c r="BH72" s="217"/>
      <c r="BI72" s="220"/>
      <c r="BJ72" s="121" t="str">
        <f ca="1">空き状況確認テーブル!BJ78</f>
        <v>△</v>
      </c>
      <c r="BK72" s="122" t="str">
        <f ca="1">空き状況確認テーブル!BK78</f>
        <v>△</v>
      </c>
      <c r="BL72" s="122" t="str">
        <f ca="1">空き状況確認テーブル!BL78</f>
        <v>△</v>
      </c>
      <c r="BM72" s="122" t="str">
        <f ca="1">空き状況確認テーブル!BM78</f>
        <v>△</v>
      </c>
      <c r="BN72" s="122" t="str">
        <f ca="1">空き状況確認テーブル!BN78</f>
        <v>△</v>
      </c>
      <c r="BO72" s="122" t="str">
        <f ca="1">空き状況確認テーブル!BO78</f>
        <v>△</v>
      </c>
      <c r="BP72" s="216" t="str">
        <f ca="1">IF(COUNTIF(空き状況確認テーブル!BP78:BR78,"×")&lt;&gt;0,"×",IF(COUNTIF(空き状況確認テーブル!BP78:BR78,"△")&lt;&gt;0,"△",IF(COUNTIF(空き状況確認テーブル!BP78:BR78,"△")&lt;&gt;0,"△","〇")))</f>
        <v>△</v>
      </c>
      <c r="BQ72" s="217"/>
      <c r="BR72" s="218"/>
      <c r="BS72" s="219" t="str">
        <f ca="1">IF(COUNTIF(空き状況確認テーブル!BS78:BV78,"×")&lt;&gt;0,"×",IF(COUNTIF(空き状況確認テーブル!BS78:BV78,"△")&lt;&gt;0,"△",IF(COUNTIF(空き状況確認テーブル!BS78:BV78,"△")&lt;&gt;0,"△","〇")))</f>
        <v>〇</v>
      </c>
      <c r="BT72" s="219"/>
      <c r="BU72" s="219"/>
      <c r="BV72" s="219"/>
      <c r="BW72" s="219" t="str">
        <f ca="1">IF(COUNTIF(空き状況確認テーブル!BW78:BZ78,"×")&lt;&gt;0,"×",IF(COUNTIF(空き状況確認テーブル!BW78:BZ78,"△")&lt;&gt;0,"△",IF(COUNTIF(空き状況確認テーブル!BW78:BZ78,"△")&lt;&gt;0,"△","〇")))</f>
        <v>〇</v>
      </c>
      <c r="BX72" s="219"/>
      <c r="BY72" s="219"/>
      <c r="BZ72" s="219"/>
      <c r="CA72" s="219" t="str">
        <f ca="1">IF(COUNTIF(空き状況確認テーブル!CA78:CD78,"×")&lt;&gt;0,"×",IF(COUNTIF(空き状況確認テーブル!CA78:CD78,"△")&lt;&gt;0,"△",IF(COUNTIF(空き状況確認テーブル!CA78:CD78,"△")&lt;&gt;0,"△","〇")))</f>
        <v>△</v>
      </c>
      <c r="CB72" s="219"/>
      <c r="CC72" s="219"/>
      <c r="CD72" s="219"/>
      <c r="CE72" s="216" t="str">
        <f ca="1">IF(COUNTIF(空き状況確認テーブル!CE78:CG78,"×")&lt;&gt;0,"×",IF(COUNTIF(空き状況確認テーブル!CE78:CG78,"△")&lt;&gt;0,"△",IF(COUNTIF(空き状況確認テーブル!CE78:CG78,"△")&lt;&gt;0,"△","〇")))</f>
        <v>△</v>
      </c>
      <c r="CF72" s="217"/>
      <c r="CG72" s="220"/>
      <c r="CH72" s="187" t="str">
        <f ca="1">空き状況確認テーブル!CH78</f>
        <v>△</v>
      </c>
      <c r="CI72" s="122" t="str">
        <f ca="1">空き状況確認テーブル!CI78</f>
        <v>△</v>
      </c>
      <c r="CJ72" s="122" t="str">
        <f ca="1">空き状況確認テーブル!CJ78</f>
        <v>△</v>
      </c>
      <c r="CK72" s="122" t="str">
        <f ca="1">空き状況確認テーブル!CK78</f>
        <v>△</v>
      </c>
      <c r="CL72" s="122" t="str">
        <f ca="1">空き状況確認テーブル!CL78</f>
        <v>△</v>
      </c>
      <c r="CM72" s="122" t="str">
        <f ca="1">空き状況確認テーブル!CM78</f>
        <v>△</v>
      </c>
      <c r="CN72" s="216" t="str">
        <f ca="1">IF(COUNTIF(空き状況確認テーブル!CN78:CP78,"×")&lt;&gt;0,"×",IF(COUNTIF(空き状況確認テーブル!CN78:CP78,"△")&lt;&gt;0,"△",IF(COUNTIF(空き状況確認テーブル!CN78:CP78,"△")&lt;&gt;0,"△","〇")))</f>
        <v>△</v>
      </c>
      <c r="CO72" s="217"/>
      <c r="CP72" s="218"/>
      <c r="CQ72" s="219" t="str">
        <f ca="1">IF(COUNTIF(空き状況確認テーブル!CQ78:CT78,"×")&lt;&gt;0,"×",IF(COUNTIF(空き状況確認テーブル!CQ78:CT78,"△")&lt;&gt;0,"△",IF(COUNTIF(空き状況確認テーブル!CQ78:CT78,"△")&lt;&gt;0,"△","〇")))</f>
        <v>〇</v>
      </c>
      <c r="CR72" s="219"/>
      <c r="CS72" s="219"/>
      <c r="CT72" s="219"/>
      <c r="CU72" s="219" t="str">
        <f ca="1">IF(COUNTIF(空き状況確認テーブル!CU78:CX78,"×")&lt;&gt;0,"×",IF(COUNTIF(空き状況確認テーブル!CU78:CX78,"△")&lt;&gt;0,"△",IF(COUNTIF(空き状況確認テーブル!CU78:CX78,"△")&lt;&gt;0,"△","〇")))</f>
        <v>〇</v>
      </c>
      <c r="CV72" s="219"/>
      <c r="CW72" s="219"/>
      <c r="CX72" s="219"/>
      <c r="CY72" s="219" t="str">
        <f ca="1">IF(COUNTIF(空き状況確認テーブル!CY78:DB78,"×")&lt;&gt;0,"×",IF(COUNTIF(空き状況確認テーブル!CY78:DB78,"△")&lt;&gt;0,"△",IF(COUNTIF(空き状況確認テーブル!CY78:DB78,"△")&lt;&gt;0,"△","〇")))</f>
        <v>△</v>
      </c>
      <c r="CZ72" s="219"/>
      <c r="DA72" s="219"/>
      <c r="DB72" s="219"/>
      <c r="DC72" s="216" t="str">
        <f ca="1">IF(COUNTIF(空き状況確認テーブル!DC78:DE78,"×")&lt;&gt;0,"×",IF(COUNTIF(空き状況確認テーブル!DC78:DE78,"△")&lt;&gt;0,"△",IF(COUNTIF(空き状況確認テーブル!DC78:DE78,"△")&lt;&gt;0,"△","〇")))</f>
        <v>△</v>
      </c>
      <c r="DD72" s="217"/>
      <c r="DE72" s="220"/>
      <c r="DF72" s="121" t="str">
        <f ca="1">空き状況確認テーブル!DF78</f>
        <v>△</v>
      </c>
      <c r="DG72" s="122" t="str">
        <f ca="1">空き状況確認テーブル!DG78</f>
        <v>△</v>
      </c>
      <c r="DH72" s="122" t="str">
        <f ca="1">空き状況確認テーブル!DH78</f>
        <v>△</v>
      </c>
      <c r="DI72" s="122" t="str">
        <f ca="1">空き状況確認テーブル!DI78</f>
        <v>△</v>
      </c>
      <c r="DJ72" s="122" t="str">
        <f ca="1">空き状況確認テーブル!DJ78</f>
        <v>△</v>
      </c>
      <c r="DK72" s="122" t="str">
        <f ca="1">空き状況確認テーブル!DK78</f>
        <v>△</v>
      </c>
      <c r="DL72" s="216" t="str">
        <f ca="1">IF(COUNTIF(空き状況確認テーブル!DL78:DN78,"×")&lt;&gt;0,"×",IF(COUNTIF(空き状況確認テーブル!DL78:DN78,"△")&lt;&gt;0,"△",IF(COUNTIF(空き状況確認テーブル!DL78:DN78,"△")&lt;&gt;0,"△","〇")))</f>
        <v>△</v>
      </c>
      <c r="DM72" s="217"/>
      <c r="DN72" s="218"/>
      <c r="DO72" s="219" t="str">
        <f ca="1">IF(COUNTIF(空き状況確認テーブル!DO78:DR78,"×")&lt;&gt;0,"×",IF(COUNTIF(空き状況確認テーブル!DO78:DR78,"△")&lt;&gt;0,"△",IF(COUNTIF(空き状況確認テーブル!DO78:DR78,"△")&lt;&gt;0,"△","〇")))</f>
        <v>〇</v>
      </c>
      <c r="DP72" s="219"/>
      <c r="DQ72" s="219"/>
      <c r="DR72" s="219"/>
      <c r="DS72" s="219" t="str">
        <f ca="1">IF(COUNTIF(空き状況確認テーブル!DS78:DV78,"×")&lt;&gt;0,"×",IF(COUNTIF(空き状況確認テーブル!DS78:DV78,"△")&lt;&gt;0,"△",IF(COUNTIF(空き状況確認テーブル!DS78:DV78,"△")&lt;&gt;0,"△","〇")))</f>
        <v>〇</v>
      </c>
      <c r="DT72" s="219"/>
      <c r="DU72" s="219"/>
      <c r="DV72" s="219"/>
      <c r="DW72" s="219" t="str">
        <f ca="1">IF(COUNTIF(空き状況確認テーブル!DW78:DZ78,"×")&lt;&gt;0,"×",IF(COUNTIF(空き状況確認テーブル!DW78:DZ78,"△")&lt;&gt;0,"△",IF(COUNTIF(空き状況確認テーブル!DW78:DZ78,"△")&lt;&gt;0,"△","〇")))</f>
        <v>△</v>
      </c>
      <c r="DX72" s="219"/>
      <c r="DY72" s="219"/>
      <c r="DZ72" s="219"/>
      <c r="EA72" s="216" t="str">
        <f ca="1">IF(COUNTIF(空き状況確認テーブル!EA78:EC78,"×")&lt;&gt;0,"×",IF(COUNTIF(空き状況確認テーブル!EA78:EC78,"△")&lt;&gt;0,"△",IF(COUNTIF(空き状況確認テーブル!EA78:EC78,"△")&lt;&gt;0,"△","〇")))</f>
        <v>△</v>
      </c>
      <c r="EB72" s="217"/>
      <c r="EC72" s="220"/>
      <c r="ED72" s="121" t="str">
        <f ca="1">空き状況確認テーブル!ED78</f>
        <v>×</v>
      </c>
      <c r="EE72" s="122" t="str">
        <f ca="1">空き状況確認テーブル!EE78</f>
        <v>×</v>
      </c>
      <c r="EF72" s="122" t="str">
        <f ca="1">空き状況確認テーブル!EF78</f>
        <v>×</v>
      </c>
      <c r="EG72" s="122" t="str">
        <f ca="1">空き状況確認テーブル!EG78</f>
        <v>×</v>
      </c>
      <c r="EH72" s="122" t="str">
        <f ca="1">空き状況確認テーブル!EH78</f>
        <v>×</v>
      </c>
      <c r="EI72" s="122" t="str">
        <f ca="1">空き状況確認テーブル!EI78</f>
        <v>×</v>
      </c>
      <c r="EJ72" s="216" t="str">
        <f ca="1">IF(COUNTIF(空き状況確認テーブル!EJ78:EL78,"×")&lt;&gt;0,"×",IF(COUNTIF(空き状況確認テーブル!EJ78:EL78,"△")&lt;&gt;0,"△",IF(COUNTIF(空き状況確認テーブル!EJ78:EL78,"△")&lt;&gt;0,"△","〇")))</f>
        <v>×</v>
      </c>
      <c r="EK72" s="217"/>
      <c r="EL72" s="218"/>
      <c r="EM72" s="219" t="str">
        <f ca="1">IF(COUNTIF(空き状況確認テーブル!EM78:EP78,"×")&lt;&gt;0,"×",IF(COUNTIF(空き状況確認テーブル!EM78:EP78,"△")&lt;&gt;0,"△",IF(COUNTIF(空き状況確認テーブル!EM78:EP78,"△")&lt;&gt;0,"△","〇")))</f>
        <v>×</v>
      </c>
      <c r="EN72" s="219"/>
      <c r="EO72" s="219"/>
      <c r="EP72" s="219"/>
      <c r="EQ72" s="219" t="str">
        <f ca="1">IF(COUNTIF(空き状況確認テーブル!EQ78:ET78,"×")&lt;&gt;0,"×",IF(COUNTIF(空き状況確認テーブル!EQ78:ET78,"△")&lt;&gt;0,"△",IF(COUNTIF(空き状況確認テーブル!EQ78:ET78,"△")&lt;&gt;0,"△","〇")))</f>
        <v>×</v>
      </c>
      <c r="ER72" s="219"/>
      <c r="ES72" s="219"/>
      <c r="ET72" s="219"/>
      <c r="EU72" s="219" t="str">
        <f ca="1">IF(COUNTIF(空き状況確認テーブル!EU78:EX78,"×")&lt;&gt;0,"×",IF(COUNTIF(空き状況確認テーブル!EU78:EX78,"△")&lt;&gt;0,"△",IF(COUNTIF(空き状況確認テーブル!EU78:EX78,"△")&lt;&gt;0,"△","〇")))</f>
        <v>×</v>
      </c>
      <c r="EV72" s="219"/>
      <c r="EW72" s="219"/>
      <c r="EX72" s="219"/>
      <c r="EY72" s="216" t="str">
        <f ca="1">IF(COUNTIF(空き状況確認テーブル!EY78:FA78,"×")&lt;&gt;0,"×",IF(COUNTIF(空き状況確認テーブル!EY78:FA78,"△")&lt;&gt;0,"△",IF(COUNTIF(空き状況確認テーブル!EY78:FA78,"△")&lt;&gt;0,"△","〇")))</f>
        <v>×</v>
      </c>
      <c r="EZ72" s="217"/>
      <c r="FA72" s="220"/>
      <c r="FB72" s="121" t="str">
        <f ca="1">空き状況確認テーブル!FB78</f>
        <v>×</v>
      </c>
      <c r="FC72" s="122" t="str">
        <f ca="1">空き状況確認テーブル!FC78</f>
        <v>×</v>
      </c>
      <c r="FD72" s="122" t="str">
        <f ca="1">空き状況確認テーブル!FD78</f>
        <v>×</v>
      </c>
      <c r="FE72" s="122" t="str">
        <f ca="1">空き状況確認テーブル!FE78</f>
        <v>×</v>
      </c>
      <c r="FF72" s="122" t="str">
        <f ca="1">空き状況確認テーブル!FF78</f>
        <v>×</v>
      </c>
      <c r="FG72" s="122" t="str">
        <f ca="1">空き状況確認テーブル!FG78</f>
        <v>×</v>
      </c>
      <c r="FH72" s="216" t="str">
        <f ca="1">IF(COUNTIF(空き状況確認テーブル!FH78:FJ78,"×")&lt;&gt;0,"×",IF(COUNTIF(空き状況確認テーブル!FH78:FJ78,"△")&lt;&gt;0,"△",IF(COUNTIF(空き状況確認テーブル!FH78:FJ78,"△")&lt;&gt;0,"△","〇")))</f>
        <v>×</v>
      </c>
      <c r="FI72" s="217"/>
      <c r="FJ72" s="218"/>
      <c r="FK72" s="219" t="str">
        <f ca="1">IF(COUNTIF(空き状況確認テーブル!FK78:FN78,"×")&lt;&gt;0,"×",IF(COUNTIF(空き状況確認テーブル!FK78:FN78,"△")&lt;&gt;0,"△",IF(COUNTIF(空き状況確認テーブル!FK78:FN78,"△")&lt;&gt;0,"△","〇")))</f>
        <v>×</v>
      </c>
      <c r="FL72" s="219"/>
      <c r="FM72" s="219"/>
      <c r="FN72" s="219"/>
      <c r="FO72" s="219" t="str">
        <f ca="1">IF(COUNTIF(空き状況確認テーブル!FO78:FR78,"×")&lt;&gt;0,"×",IF(COUNTIF(空き状況確認テーブル!FO78:FR78,"△")&lt;&gt;0,"△",IF(COUNTIF(空き状況確認テーブル!FO78:FR78,"△")&lt;&gt;0,"△","〇")))</f>
        <v>×</v>
      </c>
      <c r="FP72" s="219"/>
      <c r="FQ72" s="219"/>
      <c r="FR72" s="219"/>
      <c r="FS72" s="219" t="str">
        <f ca="1">IF(COUNTIF(空き状況確認テーブル!FS78:FV78,"×")&lt;&gt;0,"×",IF(COUNTIF(空き状況確認テーブル!FS78:FV78,"△")&lt;&gt;0,"△",IF(COUNTIF(空き状況確認テーブル!FS78:FV78,"△")&lt;&gt;0,"△","〇")))</f>
        <v>×</v>
      </c>
      <c r="FT72" s="219"/>
      <c r="FU72" s="219"/>
      <c r="FV72" s="219"/>
      <c r="FW72" s="216" t="str">
        <f ca="1">IF(COUNTIF(空き状況確認テーブル!FW78:FY78,"×")&lt;&gt;0,"×",IF(COUNTIF(空き状況確認テーブル!FW78:FY78,"△")&lt;&gt;0,"△",IF(COUNTIF(空き状況確認テーブル!FW78:FY78,"△")&lt;&gt;0,"△","〇")))</f>
        <v>×</v>
      </c>
      <c r="FX72" s="217"/>
      <c r="FY72" s="220"/>
    </row>
    <row r="73" spans="1:181">
      <c r="A73" s="17"/>
      <c r="B73" s="163" t="s">
        <v>362</v>
      </c>
      <c r="C73" s="202" t="s">
        <v>344</v>
      </c>
      <c r="D73" s="11" t="s">
        <v>217</v>
      </c>
      <c r="E73" s="10" t="str">
        <f>INDEX(施設情報!$D$1:$D$1000,MATCH(D73,施設情報!$C$1:$C$1000,0))</f>
        <v>1</v>
      </c>
      <c r="F73" s="11"/>
      <c r="G73" s="8" t="str">
        <f>$D73&amp;"-"&amp;$N$5</f>
        <v>068-46391</v>
      </c>
      <c r="H73" s="10" t="str">
        <f t="shared" si="30"/>
        <v>068-46392</v>
      </c>
      <c r="I73" s="10" t="str">
        <f t="shared" si="31"/>
        <v>068-46393</v>
      </c>
      <c r="J73" s="10" t="str">
        <f t="shared" si="32"/>
        <v>068-46394</v>
      </c>
      <c r="K73" s="10" t="str">
        <f t="shared" si="33"/>
        <v>068-46395</v>
      </c>
      <c r="L73" s="10" t="str">
        <f t="shared" si="34"/>
        <v>068-46396</v>
      </c>
      <c r="M73" s="10" t="str">
        <f t="shared" si="35"/>
        <v>068-46397</v>
      </c>
      <c r="N73" s="121" t="str">
        <f ca="1">空き状況確認テーブル!N79</f>
        <v>△</v>
      </c>
      <c r="O73" s="122" t="str">
        <f ca="1">空き状況確認テーブル!O79</f>
        <v>△</v>
      </c>
      <c r="P73" s="122" t="str">
        <f ca="1">空き状況確認テーブル!P79</f>
        <v>△</v>
      </c>
      <c r="Q73" s="122" t="str">
        <f ca="1">空き状況確認テーブル!Q79</f>
        <v>△</v>
      </c>
      <c r="R73" s="122" t="str">
        <f ca="1">空き状況確認テーブル!R79</f>
        <v>△</v>
      </c>
      <c r="S73" s="122" t="str">
        <f ca="1">空き状況確認テーブル!S79</f>
        <v>△</v>
      </c>
      <c r="T73" s="216" t="str">
        <f ca="1">IF(COUNTIF(空き状況確認テーブル!T79:V79,"×")&lt;&gt;0,"×",IF(COUNTIF(空き状況確認テーブル!T79:V79,"△")&lt;&gt;0,"△",IF(COUNTIF(空き状況確認テーブル!T79:V79,"△")&lt;&gt;0,"△","〇")))</f>
        <v>△</v>
      </c>
      <c r="U73" s="217"/>
      <c r="V73" s="218"/>
      <c r="W73" s="219" t="str">
        <f ca="1">IF(COUNTIF(空き状況確認テーブル!W79:Z79,"×")&lt;&gt;0,"×",IF(COUNTIF(空き状況確認テーブル!W79:Z79,"△")&lt;&gt;0,"△",IF(COUNTIF(空き状況確認テーブル!W79:Z79,"△")&lt;&gt;0,"△","〇")))</f>
        <v>〇</v>
      </c>
      <c r="X73" s="219"/>
      <c r="Y73" s="219"/>
      <c r="Z73" s="219"/>
      <c r="AA73" s="219" t="str">
        <f ca="1">IF(COUNTIF(空き状況確認テーブル!AA79:AD79,"×")&lt;&gt;0,"×",IF(COUNTIF(空き状況確認テーブル!AA79:AD79,"△")&lt;&gt;0,"△",IF(COUNTIF(空き状況確認テーブル!AA79:AD79,"△")&lt;&gt;0,"△","〇")))</f>
        <v>〇</v>
      </c>
      <c r="AB73" s="219"/>
      <c r="AC73" s="219"/>
      <c r="AD73" s="219"/>
      <c r="AE73" s="219" t="str">
        <f ca="1">IF(COUNTIF(空き状況確認テーブル!AE79:AH79,"×")&lt;&gt;0,"×",IF(COUNTIF(空き状況確認テーブル!AE79:AH79,"△")&lt;&gt;0,"△",IF(COUNTIF(空き状況確認テーブル!AE79:AH79,"△")&lt;&gt;0,"△","〇")))</f>
        <v>△</v>
      </c>
      <c r="AF73" s="219"/>
      <c r="AG73" s="219"/>
      <c r="AH73" s="219"/>
      <c r="AI73" s="216" t="str">
        <f ca="1">IF(COUNTIF(空き状況確認テーブル!AI79:AK79,"×")&lt;&gt;0,"×",IF(COUNTIF(空き状況確認テーブル!AI79:AK79,"△")&lt;&gt;0,"△",IF(COUNTIF(空き状況確認テーブル!AI79:AK79,"△")&lt;&gt;0,"△","〇")))</f>
        <v>△</v>
      </c>
      <c r="AJ73" s="217"/>
      <c r="AK73" s="220"/>
      <c r="AL73" s="121" t="str">
        <f ca="1">空き状況確認テーブル!AL79</f>
        <v>△</v>
      </c>
      <c r="AM73" s="122" t="str">
        <f ca="1">空き状況確認テーブル!AM79</f>
        <v>△</v>
      </c>
      <c r="AN73" s="122" t="str">
        <f ca="1">空き状況確認テーブル!AN79</f>
        <v>△</v>
      </c>
      <c r="AO73" s="122" t="str">
        <f ca="1">空き状況確認テーブル!AO79</f>
        <v>△</v>
      </c>
      <c r="AP73" s="122" t="str">
        <f ca="1">空き状況確認テーブル!AP79</f>
        <v>△</v>
      </c>
      <c r="AQ73" s="122" t="str">
        <f ca="1">空き状況確認テーブル!AQ79</f>
        <v>△</v>
      </c>
      <c r="AR73" s="216" t="str">
        <f ca="1">IF(COUNTIF(空き状況確認テーブル!AR79:AT79,"×")&lt;&gt;0,"×",IF(COUNTIF(空き状況確認テーブル!AR79:AT79,"△")&lt;&gt;0,"△",IF(COUNTIF(空き状況確認テーブル!AR79:AT79,"△")&lt;&gt;0,"△","〇")))</f>
        <v>△</v>
      </c>
      <c r="AS73" s="217"/>
      <c r="AT73" s="218"/>
      <c r="AU73" s="219" t="str">
        <f ca="1">IF(COUNTIF(空き状況確認テーブル!AU79:AX79,"×")&lt;&gt;0,"×",IF(COUNTIF(空き状況確認テーブル!AU79:AX79,"△")&lt;&gt;0,"△",IF(COUNTIF(空き状況確認テーブル!AU79:AX79,"△")&lt;&gt;0,"△","〇")))</f>
        <v>〇</v>
      </c>
      <c r="AV73" s="219"/>
      <c r="AW73" s="219"/>
      <c r="AX73" s="219"/>
      <c r="AY73" s="219" t="str">
        <f ca="1">IF(COUNTIF(空き状況確認テーブル!AY79:BB79,"×")&lt;&gt;0,"×",IF(COUNTIF(空き状況確認テーブル!AY79:BB79,"△")&lt;&gt;0,"△",IF(COUNTIF(空き状況確認テーブル!AY79:BB79,"△")&lt;&gt;0,"△","〇")))</f>
        <v>〇</v>
      </c>
      <c r="AZ73" s="219"/>
      <c r="BA73" s="219"/>
      <c r="BB73" s="219"/>
      <c r="BC73" s="219" t="str">
        <f ca="1">IF(COUNTIF(空き状況確認テーブル!BC79:BF79,"×")&lt;&gt;0,"×",IF(COUNTIF(空き状況確認テーブル!BC79:BF79,"△")&lt;&gt;0,"△",IF(COUNTIF(空き状況確認テーブル!BC79:BF79,"△")&lt;&gt;0,"△","〇")))</f>
        <v>△</v>
      </c>
      <c r="BD73" s="219"/>
      <c r="BE73" s="219"/>
      <c r="BF73" s="219"/>
      <c r="BG73" s="216" t="str">
        <f ca="1">IF(COUNTIF(空き状況確認テーブル!BG79:BI79,"×")&lt;&gt;0,"×",IF(COUNTIF(空き状況確認テーブル!BG79:BI79,"△")&lt;&gt;0,"△",IF(COUNTIF(空き状況確認テーブル!BG79:BI79,"△")&lt;&gt;0,"△","〇")))</f>
        <v>△</v>
      </c>
      <c r="BH73" s="217"/>
      <c r="BI73" s="220"/>
      <c r="BJ73" s="121" t="str">
        <f ca="1">空き状況確認テーブル!BJ79</f>
        <v>△</v>
      </c>
      <c r="BK73" s="122" t="str">
        <f ca="1">空き状況確認テーブル!BK79</f>
        <v>△</v>
      </c>
      <c r="BL73" s="122" t="str">
        <f ca="1">空き状況確認テーブル!BL79</f>
        <v>△</v>
      </c>
      <c r="BM73" s="122" t="str">
        <f ca="1">空き状況確認テーブル!BM79</f>
        <v>△</v>
      </c>
      <c r="BN73" s="122" t="str">
        <f ca="1">空き状況確認テーブル!BN79</f>
        <v>△</v>
      </c>
      <c r="BO73" s="122" t="str">
        <f ca="1">空き状況確認テーブル!BO79</f>
        <v>△</v>
      </c>
      <c r="BP73" s="216" t="str">
        <f ca="1">IF(COUNTIF(空き状況確認テーブル!BP79:BR79,"×")&lt;&gt;0,"×",IF(COUNTIF(空き状況確認テーブル!BP79:BR79,"△")&lt;&gt;0,"△",IF(COUNTIF(空き状況確認テーブル!BP79:BR79,"△")&lt;&gt;0,"△","〇")))</f>
        <v>△</v>
      </c>
      <c r="BQ73" s="217"/>
      <c r="BR73" s="218"/>
      <c r="BS73" s="219" t="str">
        <f ca="1">IF(COUNTIF(空き状況確認テーブル!BS79:BV79,"×")&lt;&gt;0,"×",IF(COUNTIF(空き状況確認テーブル!BS79:BV79,"△")&lt;&gt;0,"△",IF(COUNTIF(空き状況確認テーブル!BS79:BV79,"△")&lt;&gt;0,"△","〇")))</f>
        <v>〇</v>
      </c>
      <c r="BT73" s="219"/>
      <c r="BU73" s="219"/>
      <c r="BV73" s="219"/>
      <c r="BW73" s="219" t="str">
        <f ca="1">IF(COUNTIF(空き状況確認テーブル!BW79:BZ79,"×")&lt;&gt;0,"×",IF(COUNTIF(空き状況確認テーブル!BW79:BZ79,"△")&lt;&gt;0,"△",IF(COUNTIF(空き状況確認テーブル!BW79:BZ79,"△")&lt;&gt;0,"△","〇")))</f>
        <v>〇</v>
      </c>
      <c r="BX73" s="219"/>
      <c r="BY73" s="219"/>
      <c r="BZ73" s="219"/>
      <c r="CA73" s="219" t="str">
        <f ca="1">IF(COUNTIF(空き状況確認テーブル!CA79:CD79,"×")&lt;&gt;0,"×",IF(COUNTIF(空き状況確認テーブル!CA79:CD79,"△")&lt;&gt;0,"△",IF(COUNTIF(空き状況確認テーブル!CA79:CD79,"△")&lt;&gt;0,"△","〇")))</f>
        <v>△</v>
      </c>
      <c r="CB73" s="219"/>
      <c r="CC73" s="219"/>
      <c r="CD73" s="219"/>
      <c r="CE73" s="216" t="str">
        <f ca="1">IF(COUNTIF(空き状況確認テーブル!CE79:CG79,"×")&lt;&gt;0,"×",IF(COUNTIF(空き状況確認テーブル!CE79:CG79,"△")&lt;&gt;0,"△",IF(COUNTIF(空き状況確認テーブル!CE79:CG79,"△")&lt;&gt;0,"△","〇")))</f>
        <v>△</v>
      </c>
      <c r="CF73" s="217"/>
      <c r="CG73" s="220"/>
      <c r="CH73" s="187" t="str">
        <f ca="1">空き状況確認テーブル!CH79</f>
        <v>△</v>
      </c>
      <c r="CI73" s="122" t="str">
        <f ca="1">空き状況確認テーブル!CI79</f>
        <v>△</v>
      </c>
      <c r="CJ73" s="122" t="str">
        <f ca="1">空き状況確認テーブル!CJ79</f>
        <v>△</v>
      </c>
      <c r="CK73" s="122" t="str">
        <f ca="1">空き状況確認テーブル!CK79</f>
        <v>△</v>
      </c>
      <c r="CL73" s="122" t="str">
        <f ca="1">空き状況確認テーブル!CL79</f>
        <v>△</v>
      </c>
      <c r="CM73" s="122" t="str">
        <f ca="1">空き状況確認テーブル!CM79</f>
        <v>△</v>
      </c>
      <c r="CN73" s="216" t="str">
        <f ca="1">IF(COUNTIF(空き状況確認テーブル!CN79:CP79,"×")&lt;&gt;0,"×",IF(COUNTIF(空き状況確認テーブル!CN79:CP79,"△")&lt;&gt;0,"△",IF(COUNTIF(空き状況確認テーブル!CN79:CP79,"△")&lt;&gt;0,"△","〇")))</f>
        <v>△</v>
      </c>
      <c r="CO73" s="217"/>
      <c r="CP73" s="218"/>
      <c r="CQ73" s="219" t="str">
        <f ca="1">IF(COUNTIF(空き状況確認テーブル!CQ79:CT79,"×")&lt;&gt;0,"×",IF(COUNTIF(空き状況確認テーブル!CQ79:CT79,"△")&lt;&gt;0,"△",IF(COUNTIF(空き状況確認テーブル!CQ79:CT79,"△")&lt;&gt;0,"△","〇")))</f>
        <v>〇</v>
      </c>
      <c r="CR73" s="219"/>
      <c r="CS73" s="219"/>
      <c r="CT73" s="219"/>
      <c r="CU73" s="219" t="str">
        <f ca="1">IF(COUNTIF(空き状況確認テーブル!CU79:CX79,"×")&lt;&gt;0,"×",IF(COUNTIF(空き状況確認テーブル!CU79:CX79,"△")&lt;&gt;0,"△",IF(COUNTIF(空き状況確認テーブル!CU79:CX79,"△")&lt;&gt;0,"△","〇")))</f>
        <v>〇</v>
      </c>
      <c r="CV73" s="219"/>
      <c r="CW73" s="219"/>
      <c r="CX73" s="219"/>
      <c r="CY73" s="219" t="str">
        <f ca="1">IF(COUNTIF(空き状況確認テーブル!CY79:DB79,"×")&lt;&gt;0,"×",IF(COUNTIF(空き状況確認テーブル!CY79:DB79,"△")&lt;&gt;0,"△",IF(COUNTIF(空き状況確認テーブル!CY79:DB79,"△")&lt;&gt;0,"△","〇")))</f>
        <v>△</v>
      </c>
      <c r="CZ73" s="219"/>
      <c r="DA73" s="219"/>
      <c r="DB73" s="219"/>
      <c r="DC73" s="216" t="str">
        <f ca="1">IF(COUNTIF(空き状況確認テーブル!DC79:DE79,"×")&lt;&gt;0,"×",IF(COUNTIF(空き状況確認テーブル!DC79:DE79,"△")&lt;&gt;0,"△",IF(COUNTIF(空き状況確認テーブル!DC79:DE79,"△")&lt;&gt;0,"△","〇")))</f>
        <v>△</v>
      </c>
      <c r="DD73" s="217"/>
      <c r="DE73" s="220"/>
      <c r="DF73" s="121" t="str">
        <f ca="1">空き状況確認テーブル!DF79</f>
        <v>△</v>
      </c>
      <c r="DG73" s="122" t="str">
        <f ca="1">空き状況確認テーブル!DG79</f>
        <v>△</v>
      </c>
      <c r="DH73" s="122" t="str">
        <f ca="1">空き状況確認テーブル!DH79</f>
        <v>△</v>
      </c>
      <c r="DI73" s="122" t="str">
        <f ca="1">空き状況確認テーブル!DI79</f>
        <v>△</v>
      </c>
      <c r="DJ73" s="122" t="str">
        <f ca="1">空き状況確認テーブル!DJ79</f>
        <v>△</v>
      </c>
      <c r="DK73" s="122" t="str">
        <f ca="1">空き状況確認テーブル!DK79</f>
        <v>△</v>
      </c>
      <c r="DL73" s="216" t="str">
        <f ca="1">IF(COUNTIF(空き状況確認テーブル!DL79:DN79,"×")&lt;&gt;0,"×",IF(COUNTIF(空き状況確認テーブル!DL79:DN79,"△")&lt;&gt;0,"△",IF(COUNTIF(空き状況確認テーブル!DL79:DN79,"△")&lt;&gt;0,"△","〇")))</f>
        <v>△</v>
      </c>
      <c r="DM73" s="217"/>
      <c r="DN73" s="218"/>
      <c r="DO73" s="219" t="str">
        <f ca="1">IF(COUNTIF(空き状況確認テーブル!DO79:DR79,"×")&lt;&gt;0,"×",IF(COUNTIF(空き状況確認テーブル!DO79:DR79,"△")&lt;&gt;0,"△",IF(COUNTIF(空き状況確認テーブル!DO79:DR79,"△")&lt;&gt;0,"△","〇")))</f>
        <v>〇</v>
      </c>
      <c r="DP73" s="219"/>
      <c r="DQ73" s="219"/>
      <c r="DR73" s="219"/>
      <c r="DS73" s="219" t="str">
        <f ca="1">IF(COUNTIF(空き状況確認テーブル!DS79:DV79,"×")&lt;&gt;0,"×",IF(COUNTIF(空き状況確認テーブル!DS79:DV79,"△")&lt;&gt;0,"△",IF(COUNTIF(空き状況確認テーブル!DS79:DV79,"△")&lt;&gt;0,"△","〇")))</f>
        <v>〇</v>
      </c>
      <c r="DT73" s="219"/>
      <c r="DU73" s="219"/>
      <c r="DV73" s="219"/>
      <c r="DW73" s="219" t="str">
        <f ca="1">IF(COUNTIF(空き状況確認テーブル!DW79:DZ79,"×")&lt;&gt;0,"×",IF(COUNTIF(空き状況確認テーブル!DW79:DZ79,"△")&lt;&gt;0,"△",IF(COUNTIF(空き状況確認テーブル!DW79:DZ79,"△")&lt;&gt;0,"△","〇")))</f>
        <v>△</v>
      </c>
      <c r="DX73" s="219"/>
      <c r="DY73" s="219"/>
      <c r="DZ73" s="219"/>
      <c r="EA73" s="216" t="str">
        <f ca="1">IF(COUNTIF(空き状況確認テーブル!EA79:EC79,"×")&lt;&gt;0,"×",IF(COUNTIF(空き状況確認テーブル!EA79:EC79,"△")&lt;&gt;0,"△",IF(COUNTIF(空き状況確認テーブル!EA79:EC79,"△")&lt;&gt;0,"△","〇")))</f>
        <v>△</v>
      </c>
      <c r="EB73" s="217"/>
      <c r="EC73" s="220"/>
      <c r="ED73" s="121" t="str">
        <f ca="1">空き状況確認テーブル!ED79</f>
        <v>×</v>
      </c>
      <c r="EE73" s="122" t="str">
        <f ca="1">空き状況確認テーブル!EE79</f>
        <v>×</v>
      </c>
      <c r="EF73" s="122" t="str">
        <f ca="1">空き状況確認テーブル!EF79</f>
        <v>×</v>
      </c>
      <c r="EG73" s="122" t="str">
        <f ca="1">空き状況確認テーブル!EG79</f>
        <v>×</v>
      </c>
      <c r="EH73" s="122" t="str">
        <f ca="1">空き状況確認テーブル!EH79</f>
        <v>×</v>
      </c>
      <c r="EI73" s="122" t="str">
        <f ca="1">空き状況確認テーブル!EI79</f>
        <v>×</v>
      </c>
      <c r="EJ73" s="216" t="str">
        <f ca="1">IF(COUNTIF(空き状況確認テーブル!EJ79:EL79,"×")&lt;&gt;0,"×",IF(COUNTIF(空き状況確認テーブル!EJ79:EL79,"△")&lt;&gt;0,"△",IF(COUNTIF(空き状況確認テーブル!EJ79:EL79,"△")&lt;&gt;0,"△","〇")))</f>
        <v>×</v>
      </c>
      <c r="EK73" s="217"/>
      <c r="EL73" s="218"/>
      <c r="EM73" s="219" t="str">
        <f ca="1">IF(COUNTIF(空き状況確認テーブル!EM79:EP79,"×")&lt;&gt;0,"×",IF(COUNTIF(空き状況確認テーブル!EM79:EP79,"△")&lt;&gt;0,"△",IF(COUNTIF(空き状況確認テーブル!EM79:EP79,"△")&lt;&gt;0,"△","〇")))</f>
        <v>×</v>
      </c>
      <c r="EN73" s="219"/>
      <c r="EO73" s="219"/>
      <c r="EP73" s="219"/>
      <c r="EQ73" s="219" t="str">
        <f ca="1">IF(COUNTIF(空き状況確認テーブル!EQ79:ET79,"×")&lt;&gt;0,"×",IF(COUNTIF(空き状況確認テーブル!EQ79:ET79,"△")&lt;&gt;0,"△",IF(COUNTIF(空き状況確認テーブル!EQ79:ET79,"△")&lt;&gt;0,"△","〇")))</f>
        <v>×</v>
      </c>
      <c r="ER73" s="219"/>
      <c r="ES73" s="219"/>
      <c r="ET73" s="219"/>
      <c r="EU73" s="219" t="str">
        <f ca="1">IF(COUNTIF(空き状況確認テーブル!EU79:EX79,"×")&lt;&gt;0,"×",IF(COUNTIF(空き状況確認テーブル!EU79:EX79,"△")&lt;&gt;0,"△",IF(COUNTIF(空き状況確認テーブル!EU79:EX79,"△")&lt;&gt;0,"△","〇")))</f>
        <v>×</v>
      </c>
      <c r="EV73" s="219"/>
      <c r="EW73" s="219"/>
      <c r="EX73" s="219"/>
      <c r="EY73" s="216" t="str">
        <f ca="1">IF(COUNTIF(空き状況確認テーブル!EY79:FA79,"×")&lt;&gt;0,"×",IF(COUNTIF(空き状況確認テーブル!EY79:FA79,"△")&lt;&gt;0,"△",IF(COUNTIF(空き状況確認テーブル!EY79:FA79,"△")&lt;&gt;0,"△","〇")))</f>
        <v>×</v>
      </c>
      <c r="EZ73" s="217"/>
      <c r="FA73" s="220"/>
      <c r="FB73" s="121" t="str">
        <f ca="1">空き状況確認テーブル!FB79</f>
        <v>×</v>
      </c>
      <c r="FC73" s="122" t="str">
        <f ca="1">空き状況確認テーブル!FC79</f>
        <v>×</v>
      </c>
      <c r="FD73" s="122" t="str">
        <f ca="1">空き状況確認テーブル!FD79</f>
        <v>×</v>
      </c>
      <c r="FE73" s="122" t="str">
        <f ca="1">空き状況確認テーブル!FE79</f>
        <v>×</v>
      </c>
      <c r="FF73" s="122" t="str">
        <f ca="1">空き状況確認テーブル!FF79</f>
        <v>×</v>
      </c>
      <c r="FG73" s="122" t="str">
        <f ca="1">空き状況確認テーブル!FG79</f>
        <v>×</v>
      </c>
      <c r="FH73" s="216" t="str">
        <f ca="1">IF(COUNTIF(空き状況確認テーブル!FH79:FJ79,"×")&lt;&gt;0,"×",IF(COUNTIF(空き状況確認テーブル!FH79:FJ79,"△")&lt;&gt;0,"△",IF(COUNTIF(空き状況確認テーブル!FH79:FJ79,"△")&lt;&gt;0,"△","〇")))</f>
        <v>×</v>
      </c>
      <c r="FI73" s="217"/>
      <c r="FJ73" s="218"/>
      <c r="FK73" s="219" t="str">
        <f ca="1">IF(COUNTIF(空き状況確認テーブル!FK79:FN79,"×")&lt;&gt;0,"×",IF(COUNTIF(空き状況確認テーブル!FK79:FN79,"△")&lt;&gt;0,"△",IF(COUNTIF(空き状況確認テーブル!FK79:FN79,"△")&lt;&gt;0,"△","〇")))</f>
        <v>×</v>
      </c>
      <c r="FL73" s="219"/>
      <c r="FM73" s="219"/>
      <c r="FN73" s="219"/>
      <c r="FO73" s="219" t="str">
        <f ca="1">IF(COUNTIF(空き状況確認テーブル!FO79:FR79,"×")&lt;&gt;0,"×",IF(COUNTIF(空き状況確認テーブル!FO79:FR79,"△")&lt;&gt;0,"△",IF(COUNTIF(空き状況確認テーブル!FO79:FR79,"△")&lt;&gt;0,"△","〇")))</f>
        <v>×</v>
      </c>
      <c r="FP73" s="219"/>
      <c r="FQ73" s="219"/>
      <c r="FR73" s="219"/>
      <c r="FS73" s="219" t="str">
        <f ca="1">IF(COUNTIF(空き状況確認テーブル!FS79:FV79,"×")&lt;&gt;0,"×",IF(COUNTIF(空き状況確認テーブル!FS79:FV79,"△")&lt;&gt;0,"△",IF(COUNTIF(空き状況確認テーブル!FS79:FV79,"△")&lt;&gt;0,"△","〇")))</f>
        <v>×</v>
      </c>
      <c r="FT73" s="219"/>
      <c r="FU73" s="219"/>
      <c r="FV73" s="219"/>
      <c r="FW73" s="216" t="str">
        <f ca="1">IF(COUNTIF(空き状況確認テーブル!FW79:FY79,"×")&lt;&gt;0,"×",IF(COUNTIF(空き状況確認テーブル!FW79:FY79,"△")&lt;&gt;0,"△",IF(COUNTIF(空き状況確認テーブル!FW79:FY79,"△")&lt;&gt;0,"△","〇")))</f>
        <v>×</v>
      </c>
      <c r="FX73" s="217"/>
      <c r="FY73" s="220"/>
    </row>
    <row r="74" spans="1:181">
      <c r="A74" s="17"/>
      <c r="B74" s="181" t="s">
        <v>385</v>
      </c>
      <c r="C74" s="202"/>
      <c r="D74" s="11" t="s">
        <v>218</v>
      </c>
      <c r="E74" s="10" t="str">
        <f>INDEX(施設情報!$D$1:$D$1000,MATCH(D74,施設情報!$C$1:$C$1000,0))</f>
        <v>1</v>
      </c>
      <c r="F74" s="11"/>
      <c r="G74" s="8" t="str">
        <f t="shared" si="29"/>
        <v>069-46391</v>
      </c>
      <c r="H74" s="10" t="str">
        <f t="shared" si="30"/>
        <v>069-46392</v>
      </c>
      <c r="I74" s="10" t="str">
        <f t="shared" si="31"/>
        <v>069-46393</v>
      </c>
      <c r="J74" s="10" t="str">
        <f t="shared" si="32"/>
        <v>069-46394</v>
      </c>
      <c r="K74" s="10" t="str">
        <f t="shared" si="33"/>
        <v>069-46395</v>
      </c>
      <c r="L74" s="10" t="str">
        <f t="shared" si="34"/>
        <v>069-46396</v>
      </c>
      <c r="M74" s="10" t="str">
        <f t="shared" si="35"/>
        <v>069-46397</v>
      </c>
      <c r="N74" s="121" t="str">
        <f ca="1">空き状況確認テーブル!N80</f>
        <v>△</v>
      </c>
      <c r="O74" s="122" t="str">
        <f ca="1">空き状況確認テーブル!O80</f>
        <v>△</v>
      </c>
      <c r="P74" s="122" t="str">
        <f ca="1">空き状況確認テーブル!P80</f>
        <v>△</v>
      </c>
      <c r="Q74" s="122" t="str">
        <f ca="1">空き状況確認テーブル!Q80</f>
        <v>△</v>
      </c>
      <c r="R74" s="122" t="str">
        <f ca="1">空き状況確認テーブル!R80</f>
        <v>△</v>
      </c>
      <c r="S74" s="122" t="str">
        <f ca="1">空き状況確認テーブル!S80</f>
        <v>△</v>
      </c>
      <c r="T74" s="216" t="str">
        <f ca="1">IF(COUNTIF(空き状況確認テーブル!T80:V80,"×")&lt;&gt;0,"×",IF(COUNTIF(空き状況確認テーブル!T80:V80,"△")&lt;&gt;0,"△",IF(COUNTIF(空き状況確認テーブル!T80:V80,"△")&lt;&gt;0,"△","〇")))</f>
        <v>△</v>
      </c>
      <c r="U74" s="217"/>
      <c r="V74" s="218"/>
      <c r="W74" s="219" t="str">
        <f ca="1">IF(COUNTIF(空き状況確認テーブル!W80:Z80,"×")&lt;&gt;0,"×",IF(COUNTIF(空き状況確認テーブル!W80:Z80,"△")&lt;&gt;0,"△",IF(COUNTIF(空き状況確認テーブル!W80:Z80,"△")&lt;&gt;0,"△","〇")))</f>
        <v>〇</v>
      </c>
      <c r="X74" s="219"/>
      <c r="Y74" s="219"/>
      <c r="Z74" s="219"/>
      <c r="AA74" s="219" t="str">
        <f ca="1">IF(COUNTIF(空き状況確認テーブル!AA80:AD80,"×")&lt;&gt;0,"×",IF(COUNTIF(空き状況確認テーブル!AA80:AD80,"△")&lt;&gt;0,"△",IF(COUNTIF(空き状況確認テーブル!AA80:AD80,"△")&lt;&gt;0,"△","〇")))</f>
        <v>〇</v>
      </c>
      <c r="AB74" s="219"/>
      <c r="AC74" s="219"/>
      <c r="AD74" s="219"/>
      <c r="AE74" s="219" t="str">
        <f ca="1">IF(COUNTIF(空き状況確認テーブル!AE80:AH80,"×")&lt;&gt;0,"×",IF(COUNTIF(空き状況確認テーブル!AE80:AH80,"△")&lt;&gt;0,"△",IF(COUNTIF(空き状況確認テーブル!AE80:AH80,"△")&lt;&gt;0,"△","〇")))</f>
        <v>△</v>
      </c>
      <c r="AF74" s="219"/>
      <c r="AG74" s="219"/>
      <c r="AH74" s="219"/>
      <c r="AI74" s="216" t="str">
        <f ca="1">IF(COUNTIF(空き状況確認テーブル!AI80:AK80,"×")&lt;&gt;0,"×",IF(COUNTIF(空き状況確認テーブル!AI80:AK80,"△")&lt;&gt;0,"△",IF(COUNTIF(空き状況確認テーブル!AI80:AK80,"△")&lt;&gt;0,"△","〇")))</f>
        <v>△</v>
      </c>
      <c r="AJ74" s="217"/>
      <c r="AK74" s="220"/>
      <c r="AL74" s="121" t="str">
        <f ca="1">空き状況確認テーブル!AL80</f>
        <v>△</v>
      </c>
      <c r="AM74" s="122" t="str">
        <f ca="1">空き状況確認テーブル!AM80</f>
        <v>△</v>
      </c>
      <c r="AN74" s="122" t="str">
        <f ca="1">空き状況確認テーブル!AN80</f>
        <v>△</v>
      </c>
      <c r="AO74" s="122" t="str">
        <f ca="1">空き状況確認テーブル!AO80</f>
        <v>△</v>
      </c>
      <c r="AP74" s="122" t="str">
        <f ca="1">空き状況確認テーブル!AP80</f>
        <v>△</v>
      </c>
      <c r="AQ74" s="122" t="str">
        <f ca="1">空き状況確認テーブル!AQ80</f>
        <v>△</v>
      </c>
      <c r="AR74" s="216" t="str">
        <f ca="1">IF(COUNTIF(空き状況確認テーブル!AR80:AT80,"×")&lt;&gt;0,"×",IF(COUNTIF(空き状況確認テーブル!AR80:AT80,"△")&lt;&gt;0,"△",IF(COUNTIF(空き状況確認テーブル!AR80:AT80,"△")&lt;&gt;0,"△","〇")))</f>
        <v>△</v>
      </c>
      <c r="AS74" s="217"/>
      <c r="AT74" s="218"/>
      <c r="AU74" s="219" t="str">
        <f ca="1">IF(COUNTIF(空き状況確認テーブル!AU80:AX80,"×")&lt;&gt;0,"×",IF(COUNTIF(空き状況確認テーブル!AU80:AX80,"△")&lt;&gt;0,"△",IF(COUNTIF(空き状況確認テーブル!AU80:AX80,"△")&lt;&gt;0,"△","〇")))</f>
        <v>〇</v>
      </c>
      <c r="AV74" s="219"/>
      <c r="AW74" s="219"/>
      <c r="AX74" s="219"/>
      <c r="AY74" s="219" t="str">
        <f ca="1">IF(COUNTIF(空き状況確認テーブル!AY80:BB80,"×")&lt;&gt;0,"×",IF(COUNTIF(空き状況確認テーブル!AY80:BB80,"△")&lt;&gt;0,"△",IF(COUNTIF(空き状況確認テーブル!AY80:BB80,"△")&lt;&gt;0,"△","〇")))</f>
        <v>〇</v>
      </c>
      <c r="AZ74" s="219"/>
      <c r="BA74" s="219"/>
      <c r="BB74" s="219"/>
      <c r="BC74" s="219" t="str">
        <f ca="1">IF(COUNTIF(空き状況確認テーブル!BC80:BF80,"×")&lt;&gt;0,"×",IF(COUNTIF(空き状況確認テーブル!BC80:BF80,"△")&lt;&gt;0,"△",IF(COUNTIF(空き状況確認テーブル!BC80:BF80,"△")&lt;&gt;0,"△","〇")))</f>
        <v>△</v>
      </c>
      <c r="BD74" s="219"/>
      <c r="BE74" s="219"/>
      <c r="BF74" s="219"/>
      <c r="BG74" s="216" t="str">
        <f ca="1">IF(COUNTIF(空き状況確認テーブル!BG80:BI80,"×")&lt;&gt;0,"×",IF(COUNTIF(空き状況確認テーブル!BG80:BI80,"△")&lt;&gt;0,"△",IF(COUNTIF(空き状況確認テーブル!BG80:BI80,"△")&lt;&gt;0,"△","〇")))</f>
        <v>△</v>
      </c>
      <c r="BH74" s="217"/>
      <c r="BI74" s="220"/>
      <c r="BJ74" s="121" t="str">
        <f ca="1">空き状況確認テーブル!BJ80</f>
        <v>△</v>
      </c>
      <c r="BK74" s="122" t="str">
        <f ca="1">空き状況確認テーブル!BK80</f>
        <v>△</v>
      </c>
      <c r="BL74" s="122" t="str">
        <f ca="1">空き状況確認テーブル!BL80</f>
        <v>△</v>
      </c>
      <c r="BM74" s="122" t="str">
        <f ca="1">空き状況確認テーブル!BM80</f>
        <v>△</v>
      </c>
      <c r="BN74" s="122" t="str">
        <f ca="1">空き状況確認テーブル!BN80</f>
        <v>△</v>
      </c>
      <c r="BO74" s="122" t="str">
        <f ca="1">空き状況確認テーブル!BO80</f>
        <v>△</v>
      </c>
      <c r="BP74" s="216" t="str">
        <f ca="1">IF(COUNTIF(空き状況確認テーブル!BP80:BR80,"×")&lt;&gt;0,"×",IF(COUNTIF(空き状況確認テーブル!BP80:BR80,"△")&lt;&gt;0,"△",IF(COUNTIF(空き状況確認テーブル!BP80:BR80,"△")&lt;&gt;0,"△","〇")))</f>
        <v>△</v>
      </c>
      <c r="BQ74" s="217"/>
      <c r="BR74" s="218"/>
      <c r="BS74" s="219" t="str">
        <f ca="1">IF(COUNTIF(空き状況確認テーブル!BS80:BV80,"×")&lt;&gt;0,"×",IF(COUNTIF(空き状況確認テーブル!BS80:BV80,"△")&lt;&gt;0,"△",IF(COUNTIF(空き状況確認テーブル!BS80:BV80,"△")&lt;&gt;0,"△","〇")))</f>
        <v>〇</v>
      </c>
      <c r="BT74" s="219"/>
      <c r="BU74" s="219"/>
      <c r="BV74" s="219"/>
      <c r="BW74" s="219" t="str">
        <f ca="1">IF(COUNTIF(空き状況確認テーブル!BW80:BZ80,"×")&lt;&gt;0,"×",IF(COUNTIF(空き状況確認テーブル!BW80:BZ80,"△")&lt;&gt;0,"△",IF(COUNTIF(空き状況確認テーブル!BW80:BZ80,"△")&lt;&gt;0,"△","〇")))</f>
        <v>〇</v>
      </c>
      <c r="BX74" s="219"/>
      <c r="BY74" s="219"/>
      <c r="BZ74" s="219"/>
      <c r="CA74" s="219" t="str">
        <f ca="1">IF(COUNTIF(空き状況確認テーブル!CA80:CD80,"×")&lt;&gt;0,"×",IF(COUNTIF(空き状況確認テーブル!CA80:CD80,"△")&lt;&gt;0,"△",IF(COUNTIF(空き状況確認テーブル!CA80:CD80,"△")&lt;&gt;0,"△","〇")))</f>
        <v>△</v>
      </c>
      <c r="CB74" s="219"/>
      <c r="CC74" s="219"/>
      <c r="CD74" s="219"/>
      <c r="CE74" s="216" t="str">
        <f ca="1">IF(COUNTIF(空き状況確認テーブル!CE80:CG80,"×")&lt;&gt;0,"×",IF(COUNTIF(空き状況確認テーブル!CE80:CG80,"△")&lt;&gt;0,"△",IF(COUNTIF(空き状況確認テーブル!CE80:CG80,"△")&lt;&gt;0,"△","〇")))</f>
        <v>△</v>
      </c>
      <c r="CF74" s="217"/>
      <c r="CG74" s="220"/>
      <c r="CH74" s="187" t="str">
        <f ca="1">空き状況確認テーブル!CH80</f>
        <v>△</v>
      </c>
      <c r="CI74" s="122" t="str">
        <f ca="1">空き状況確認テーブル!CI80</f>
        <v>△</v>
      </c>
      <c r="CJ74" s="122" t="str">
        <f ca="1">空き状況確認テーブル!CJ80</f>
        <v>△</v>
      </c>
      <c r="CK74" s="122" t="str">
        <f ca="1">空き状況確認テーブル!CK80</f>
        <v>△</v>
      </c>
      <c r="CL74" s="122" t="str">
        <f ca="1">空き状況確認テーブル!CL80</f>
        <v>△</v>
      </c>
      <c r="CM74" s="122" t="str">
        <f ca="1">空き状況確認テーブル!CM80</f>
        <v>△</v>
      </c>
      <c r="CN74" s="216" t="str">
        <f ca="1">IF(COUNTIF(空き状況確認テーブル!CN80:CP80,"×")&lt;&gt;0,"×",IF(COUNTIF(空き状況確認テーブル!CN80:CP80,"△")&lt;&gt;0,"△",IF(COUNTIF(空き状況確認テーブル!CN80:CP80,"△")&lt;&gt;0,"△","〇")))</f>
        <v>△</v>
      </c>
      <c r="CO74" s="217"/>
      <c r="CP74" s="218"/>
      <c r="CQ74" s="219" t="str">
        <f ca="1">IF(COUNTIF(空き状況確認テーブル!CQ80:CT80,"×")&lt;&gt;0,"×",IF(COUNTIF(空き状況確認テーブル!CQ80:CT80,"△")&lt;&gt;0,"△",IF(COUNTIF(空き状況確認テーブル!CQ80:CT80,"△")&lt;&gt;0,"△","〇")))</f>
        <v>〇</v>
      </c>
      <c r="CR74" s="219"/>
      <c r="CS74" s="219"/>
      <c r="CT74" s="219"/>
      <c r="CU74" s="219" t="str">
        <f ca="1">IF(COUNTIF(空き状況確認テーブル!CU80:CX80,"×")&lt;&gt;0,"×",IF(COUNTIF(空き状況確認テーブル!CU80:CX80,"△")&lt;&gt;0,"△",IF(COUNTIF(空き状況確認テーブル!CU80:CX80,"△")&lt;&gt;0,"△","〇")))</f>
        <v>〇</v>
      </c>
      <c r="CV74" s="219"/>
      <c r="CW74" s="219"/>
      <c r="CX74" s="219"/>
      <c r="CY74" s="219" t="str">
        <f ca="1">IF(COUNTIF(空き状況確認テーブル!CY80:DB80,"×")&lt;&gt;0,"×",IF(COUNTIF(空き状況確認テーブル!CY80:DB80,"△")&lt;&gt;0,"△",IF(COUNTIF(空き状況確認テーブル!CY80:DB80,"△")&lt;&gt;0,"△","〇")))</f>
        <v>△</v>
      </c>
      <c r="CZ74" s="219"/>
      <c r="DA74" s="219"/>
      <c r="DB74" s="219"/>
      <c r="DC74" s="216" t="str">
        <f ca="1">IF(COUNTIF(空き状況確認テーブル!DC80:DE80,"×")&lt;&gt;0,"×",IF(COUNTIF(空き状況確認テーブル!DC80:DE80,"△")&lt;&gt;0,"△",IF(COUNTIF(空き状況確認テーブル!DC80:DE80,"△")&lt;&gt;0,"△","〇")))</f>
        <v>△</v>
      </c>
      <c r="DD74" s="217"/>
      <c r="DE74" s="220"/>
      <c r="DF74" s="121" t="str">
        <f ca="1">空き状況確認テーブル!DF80</f>
        <v>△</v>
      </c>
      <c r="DG74" s="122" t="str">
        <f ca="1">空き状況確認テーブル!DG80</f>
        <v>△</v>
      </c>
      <c r="DH74" s="122" t="str">
        <f ca="1">空き状況確認テーブル!DH80</f>
        <v>△</v>
      </c>
      <c r="DI74" s="122" t="str">
        <f ca="1">空き状況確認テーブル!DI80</f>
        <v>△</v>
      </c>
      <c r="DJ74" s="122" t="str">
        <f ca="1">空き状況確認テーブル!DJ80</f>
        <v>△</v>
      </c>
      <c r="DK74" s="122" t="str">
        <f ca="1">空き状況確認テーブル!DK80</f>
        <v>△</v>
      </c>
      <c r="DL74" s="216" t="str">
        <f ca="1">IF(COUNTIF(空き状況確認テーブル!DL80:DN80,"×")&lt;&gt;0,"×",IF(COUNTIF(空き状況確認テーブル!DL80:DN80,"△")&lt;&gt;0,"△",IF(COUNTIF(空き状況確認テーブル!DL80:DN80,"△")&lt;&gt;0,"△","〇")))</f>
        <v>△</v>
      </c>
      <c r="DM74" s="217"/>
      <c r="DN74" s="218"/>
      <c r="DO74" s="219" t="str">
        <f ca="1">IF(COUNTIF(空き状況確認テーブル!DO80:DR80,"×")&lt;&gt;0,"×",IF(COUNTIF(空き状況確認テーブル!DO80:DR80,"△")&lt;&gt;0,"△",IF(COUNTIF(空き状況確認テーブル!DO80:DR80,"△")&lt;&gt;0,"△","〇")))</f>
        <v>〇</v>
      </c>
      <c r="DP74" s="219"/>
      <c r="DQ74" s="219"/>
      <c r="DR74" s="219"/>
      <c r="DS74" s="219" t="str">
        <f ca="1">IF(COUNTIF(空き状況確認テーブル!DS80:DV80,"×")&lt;&gt;0,"×",IF(COUNTIF(空き状況確認テーブル!DS80:DV80,"△")&lt;&gt;0,"△",IF(COUNTIF(空き状況確認テーブル!DS80:DV80,"△")&lt;&gt;0,"△","〇")))</f>
        <v>〇</v>
      </c>
      <c r="DT74" s="219"/>
      <c r="DU74" s="219"/>
      <c r="DV74" s="219"/>
      <c r="DW74" s="219" t="str">
        <f ca="1">IF(COUNTIF(空き状況確認テーブル!DW80:DZ80,"×")&lt;&gt;0,"×",IF(COUNTIF(空き状況確認テーブル!DW80:DZ80,"△")&lt;&gt;0,"△",IF(COUNTIF(空き状況確認テーブル!DW80:DZ80,"△")&lt;&gt;0,"△","〇")))</f>
        <v>△</v>
      </c>
      <c r="DX74" s="219"/>
      <c r="DY74" s="219"/>
      <c r="DZ74" s="219"/>
      <c r="EA74" s="216" t="str">
        <f ca="1">IF(COUNTIF(空き状況確認テーブル!EA80:EC80,"×")&lt;&gt;0,"×",IF(COUNTIF(空き状況確認テーブル!EA80:EC80,"△")&lt;&gt;0,"△",IF(COUNTIF(空き状況確認テーブル!EA80:EC80,"△")&lt;&gt;0,"△","〇")))</f>
        <v>△</v>
      </c>
      <c r="EB74" s="217"/>
      <c r="EC74" s="220"/>
      <c r="ED74" s="121" t="str">
        <f ca="1">空き状況確認テーブル!ED80</f>
        <v>×</v>
      </c>
      <c r="EE74" s="122" t="str">
        <f ca="1">空き状況確認テーブル!EE80</f>
        <v>×</v>
      </c>
      <c r="EF74" s="122" t="str">
        <f ca="1">空き状況確認テーブル!EF80</f>
        <v>×</v>
      </c>
      <c r="EG74" s="122" t="str">
        <f ca="1">空き状況確認テーブル!EG80</f>
        <v>×</v>
      </c>
      <c r="EH74" s="122" t="str">
        <f ca="1">空き状況確認テーブル!EH80</f>
        <v>×</v>
      </c>
      <c r="EI74" s="122" t="str">
        <f ca="1">空き状況確認テーブル!EI80</f>
        <v>×</v>
      </c>
      <c r="EJ74" s="216" t="str">
        <f ca="1">IF(COUNTIF(空き状況確認テーブル!EJ80:EL80,"×")&lt;&gt;0,"×",IF(COUNTIF(空き状況確認テーブル!EJ80:EL80,"△")&lt;&gt;0,"△",IF(COUNTIF(空き状況確認テーブル!EJ80:EL80,"△")&lt;&gt;0,"△","〇")))</f>
        <v>×</v>
      </c>
      <c r="EK74" s="217"/>
      <c r="EL74" s="218"/>
      <c r="EM74" s="219" t="str">
        <f ca="1">IF(COUNTIF(空き状況確認テーブル!EM80:EP80,"×")&lt;&gt;0,"×",IF(COUNTIF(空き状況確認テーブル!EM80:EP80,"△")&lt;&gt;0,"△",IF(COUNTIF(空き状況確認テーブル!EM80:EP80,"△")&lt;&gt;0,"△","〇")))</f>
        <v>×</v>
      </c>
      <c r="EN74" s="219"/>
      <c r="EO74" s="219"/>
      <c r="EP74" s="219"/>
      <c r="EQ74" s="219" t="str">
        <f ca="1">IF(COUNTIF(空き状況確認テーブル!EQ80:ET80,"×")&lt;&gt;0,"×",IF(COUNTIF(空き状況確認テーブル!EQ80:ET80,"△")&lt;&gt;0,"△",IF(COUNTIF(空き状況確認テーブル!EQ80:ET80,"△")&lt;&gt;0,"△","〇")))</f>
        <v>×</v>
      </c>
      <c r="ER74" s="219"/>
      <c r="ES74" s="219"/>
      <c r="ET74" s="219"/>
      <c r="EU74" s="219" t="str">
        <f ca="1">IF(COUNTIF(空き状況確認テーブル!EU80:EX80,"×")&lt;&gt;0,"×",IF(COUNTIF(空き状況確認テーブル!EU80:EX80,"△")&lt;&gt;0,"△",IF(COUNTIF(空き状況確認テーブル!EU80:EX80,"△")&lt;&gt;0,"△","〇")))</f>
        <v>×</v>
      </c>
      <c r="EV74" s="219"/>
      <c r="EW74" s="219"/>
      <c r="EX74" s="219"/>
      <c r="EY74" s="216" t="str">
        <f ca="1">IF(COUNTIF(空き状況確認テーブル!EY80:FA80,"×")&lt;&gt;0,"×",IF(COUNTIF(空き状況確認テーブル!EY80:FA80,"△")&lt;&gt;0,"△",IF(COUNTIF(空き状況確認テーブル!EY80:FA80,"△")&lt;&gt;0,"△","〇")))</f>
        <v>×</v>
      </c>
      <c r="EZ74" s="217"/>
      <c r="FA74" s="220"/>
      <c r="FB74" s="121" t="str">
        <f ca="1">空き状況確認テーブル!FB80</f>
        <v>×</v>
      </c>
      <c r="FC74" s="122" t="str">
        <f ca="1">空き状況確認テーブル!FC80</f>
        <v>×</v>
      </c>
      <c r="FD74" s="122" t="str">
        <f ca="1">空き状況確認テーブル!FD80</f>
        <v>×</v>
      </c>
      <c r="FE74" s="122" t="str">
        <f ca="1">空き状況確認テーブル!FE80</f>
        <v>×</v>
      </c>
      <c r="FF74" s="122" t="str">
        <f ca="1">空き状況確認テーブル!FF80</f>
        <v>×</v>
      </c>
      <c r="FG74" s="122" t="str">
        <f ca="1">空き状況確認テーブル!FG80</f>
        <v>×</v>
      </c>
      <c r="FH74" s="216" t="str">
        <f ca="1">IF(COUNTIF(空き状況確認テーブル!FH80:FJ80,"×")&lt;&gt;0,"×",IF(COUNTIF(空き状況確認テーブル!FH80:FJ80,"△")&lt;&gt;0,"△",IF(COUNTIF(空き状況確認テーブル!FH80:FJ80,"△")&lt;&gt;0,"△","〇")))</f>
        <v>×</v>
      </c>
      <c r="FI74" s="217"/>
      <c r="FJ74" s="218"/>
      <c r="FK74" s="219" t="str">
        <f ca="1">IF(COUNTIF(空き状況確認テーブル!FK80:FN80,"×")&lt;&gt;0,"×",IF(COUNTIF(空き状況確認テーブル!FK80:FN80,"△")&lt;&gt;0,"△",IF(COUNTIF(空き状況確認テーブル!FK80:FN80,"△")&lt;&gt;0,"△","〇")))</f>
        <v>×</v>
      </c>
      <c r="FL74" s="219"/>
      <c r="FM74" s="219"/>
      <c r="FN74" s="219"/>
      <c r="FO74" s="219" t="str">
        <f ca="1">IF(COUNTIF(空き状況確認テーブル!FO80:FR80,"×")&lt;&gt;0,"×",IF(COUNTIF(空き状況確認テーブル!FO80:FR80,"△")&lt;&gt;0,"△",IF(COUNTIF(空き状況確認テーブル!FO80:FR80,"△")&lt;&gt;0,"△","〇")))</f>
        <v>×</v>
      </c>
      <c r="FP74" s="219"/>
      <c r="FQ74" s="219"/>
      <c r="FR74" s="219"/>
      <c r="FS74" s="219" t="str">
        <f ca="1">IF(COUNTIF(空き状況確認テーブル!FS80:FV80,"×")&lt;&gt;0,"×",IF(COUNTIF(空き状況確認テーブル!FS80:FV80,"△")&lt;&gt;0,"△",IF(COUNTIF(空き状況確認テーブル!FS80:FV80,"△")&lt;&gt;0,"△","〇")))</f>
        <v>×</v>
      </c>
      <c r="FT74" s="219"/>
      <c r="FU74" s="219"/>
      <c r="FV74" s="219"/>
      <c r="FW74" s="216" t="str">
        <f ca="1">IF(COUNTIF(空き状況確認テーブル!FW80:FY80,"×")&lt;&gt;0,"×",IF(COUNTIF(空き状況確認テーブル!FW80:FY80,"△")&lt;&gt;0,"△",IF(COUNTIF(空き状況確認テーブル!FW80:FY80,"△")&lt;&gt;0,"△","〇")))</f>
        <v>×</v>
      </c>
      <c r="FX74" s="217"/>
      <c r="FY74" s="220"/>
    </row>
    <row r="75" spans="1:181">
      <c r="A75" s="17"/>
      <c r="B75" s="181" t="s">
        <v>386</v>
      </c>
      <c r="C75" s="202"/>
      <c r="D75" s="11" t="s">
        <v>247</v>
      </c>
      <c r="E75" s="10" t="str">
        <f>INDEX(施設情報!$D$1:$D$1000,MATCH(D75,施設情報!$C$1:$C$1000,0))</f>
        <v>1</v>
      </c>
      <c r="F75" s="11" t="s">
        <v>275</v>
      </c>
      <c r="G75" s="8" t="str">
        <f t="shared" si="29"/>
        <v>101-46391</v>
      </c>
      <c r="H75" s="10" t="str">
        <f t="shared" si="30"/>
        <v>101-46392</v>
      </c>
      <c r="I75" s="10" t="str">
        <f t="shared" si="31"/>
        <v>101-46393</v>
      </c>
      <c r="J75" s="10" t="str">
        <f t="shared" si="32"/>
        <v>101-46394</v>
      </c>
      <c r="K75" s="10" t="str">
        <f t="shared" si="33"/>
        <v>101-46395</v>
      </c>
      <c r="L75" s="10" t="str">
        <f t="shared" si="34"/>
        <v>101-46396</v>
      </c>
      <c r="M75" s="10" t="str">
        <f t="shared" si="35"/>
        <v>101-46397</v>
      </c>
      <c r="N75" s="121" t="str">
        <f ca="1">空き状況確認テーブル!N81</f>
        <v>△</v>
      </c>
      <c r="O75" s="122" t="str">
        <f ca="1">空き状況確認テーブル!O81</f>
        <v>△</v>
      </c>
      <c r="P75" s="122" t="str">
        <f ca="1">空き状況確認テーブル!P81</f>
        <v>△</v>
      </c>
      <c r="Q75" s="122" t="str">
        <f ca="1">空き状況確認テーブル!Q81</f>
        <v>△</v>
      </c>
      <c r="R75" s="122" t="str">
        <f ca="1">空き状況確認テーブル!R81</f>
        <v>△</v>
      </c>
      <c r="S75" s="122" t="str">
        <f ca="1">空き状況確認テーブル!S81</f>
        <v>△</v>
      </c>
      <c r="T75" s="216" t="str">
        <f ca="1">IF(COUNTIF(空き状況確認テーブル!T81:V81,"×")&lt;&gt;0,"×",IF(COUNTIF(空き状況確認テーブル!T81:V81,"△")&lt;&gt;0,"△",IF(COUNTIF(空き状況確認テーブル!T81:V81,"△")&lt;&gt;0,"△","〇")))</f>
        <v>△</v>
      </c>
      <c r="U75" s="217"/>
      <c r="V75" s="218"/>
      <c r="W75" s="219" t="str">
        <f ca="1">IF(COUNTIF(空き状況確認テーブル!W81:Z81,"×")&lt;&gt;0,"×",IF(COUNTIF(空き状況確認テーブル!W81:Z81,"△")&lt;&gt;0,"△",IF(COUNTIF(空き状況確認テーブル!W81:Z81,"△")&lt;&gt;0,"△","〇")))</f>
        <v>〇</v>
      </c>
      <c r="X75" s="219"/>
      <c r="Y75" s="219"/>
      <c r="Z75" s="219"/>
      <c r="AA75" s="219" t="str">
        <f ca="1">IF(COUNTIF(空き状況確認テーブル!AA81:AD81,"×")&lt;&gt;0,"×",IF(COUNTIF(空き状況確認テーブル!AA81:AD81,"△")&lt;&gt;0,"△",IF(COUNTIF(空き状況確認テーブル!AA81:AD81,"△")&lt;&gt;0,"△","〇")))</f>
        <v>〇</v>
      </c>
      <c r="AB75" s="219"/>
      <c r="AC75" s="219"/>
      <c r="AD75" s="219"/>
      <c r="AE75" s="219" t="str">
        <f ca="1">IF(COUNTIF(空き状況確認テーブル!AE81:AH81,"×")&lt;&gt;0,"×",IF(COUNTIF(空き状況確認テーブル!AE81:AH81,"△")&lt;&gt;0,"△",IF(COUNTIF(空き状況確認テーブル!AE81:AH81,"△")&lt;&gt;0,"△","〇")))</f>
        <v>△</v>
      </c>
      <c r="AF75" s="219"/>
      <c r="AG75" s="219"/>
      <c r="AH75" s="219"/>
      <c r="AI75" s="216" t="str">
        <f ca="1">IF(COUNTIF(空き状況確認テーブル!AI81:AK81,"×")&lt;&gt;0,"×",IF(COUNTIF(空き状況確認テーブル!AI81:AK81,"△")&lt;&gt;0,"△",IF(COUNTIF(空き状況確認テーブル!AI81:AK81,"△")&lt;&gt;0,"△","〇")))</f>
        <v>△</v>
      </c>
      <c r="AJ75" s="217"/>
      <c r="AK75" s="220"/>
      <c r="AL75" s="121" t="str">
        <f ca="1">空き状況確認テーブル!AL81</f>
        <v>△</v>
      </c>
      <c r="AM75" s="122" t="str">
        <f ca="1">空き状況確認テーブル!AM81</f>
        <v>△</v>
      </c>
      <c r="AN75" s="122" t="str">
        <f ca="1">空き状況確認テーブル!AN81</f>
        <v>△</v>
      </c>
      <c r="AO75" s="122" t="str">
        <f ca="1">空き状況確認テーブル!AO81</f>
        <v>△</v>
      </c>
      <c r="AP75" s="122" t="str">
        <f ca="1">空き状況確認テーブル!AP81</f>
        <v>△</v>
      </c>
      <c r="AQ75" s="122" t="str">
        <f ca="1">空き状況確認テーブル!AQ81</f>
        <v>△</v>
      </c>
      <c r="AR75" s="216" t="str">
        <f ca="1">IF(COUNTIF(空き状況確認テーブル!AR81:AT81,"×")&lt;&gt;0,"×",IF(COUNTIF(空き状況確認テーブル!AR81:AT81,"△")&lt;&gt;0,"△",IF(COUNTIF(空き状況確認テーブル!AR81:AT81,"△")&lt;&gt;0,"△","〇")))</f>
        <v>△</v>
      </c>
      <c r="AS75" s="217"/>
      <c r="AT75" s="218"/>
      <c r="AU75" s="219" t="str">
        <f ca="1">IF(COUNTIF(空き状況確認テーブル!AU81:AX81,"×")&lt;&gt;0,"×",IF(COUNTIF(空き状況確認テーブル!AU81:AX81,"△")&lt;&gt;0,"△",IF(COUNTIF(空き状況確認テーブル!AU81:AX81,"△")&lt;&gt;0,"△","〇")))</f>
        <v>〇</v>
      </c>
      <c r="AV75" s="219"/>
      <c r="AW75" s="219"/>
      <c r="AX75" s="219"/>
      <c r="AY75" s="219" t="str">
        <f ca="1">IF(COUNTIF(空き状況確認テーブル!AY81:BB81,"×")&lt;&gt;0,"×",IF(COUNTIF(空き状況確認テーブル!AY81:BB81,"△")&lt;&gt;0,"△",IF(COUNTIF(空き状況確認テーブル!AY81:BB81,"△")&lt;&gt;0,"△","〇")))</f>
        <v>〇</v>
      </c>
      <c r="AZ75" s="219"/>
      <c r="BA75" s="219"/>
      <c r="BB75" s="219"/>
      <c r="BC75" s="219" t="str">
        <f ca="1">IF(COUNTIF(空き状況確認テーブル!BC81:BF81,"×")&lt;&gt;0,"×",IF(COUNTIF(空き状況確認テーブル!BC81:BF81,"△")&lt;&gt;0,"△",IF(COUNTIF(空き状況確認テーブル!BC81:BF81,"△")&lt;&gt;0,"△","〇")))</f>
        <v>△</v>
      </c>
      <c r="BD75" s="219"/>
      <c r="BE75" s="219"/>
      <c r="BF75" s="219"/>
      <c r="BG75" s="216" t="str">
        <f ca="1">IF(COUNTIF(空き状況確認テーブル!BG81:BI81,"×")&lt;&gt;0,"×",IF(COUNTIF(空き状況確認テーブル!BG81:BI81,"△")&lt;&gt;0,"△",IF(COUNTIF(空き状況確認テーブル!BG81:BI81,"△")&lt;&gt;0,"△","〇")))</f>
        <v>△</v>
      </c>
      <c r="BH75" s="217"/>
      <c r="BI75" s="220"/>
      <c r="BJ75" s="121" t="str">
        <f ca="1">空き状況確認テーブル!BJ81</f>
        <v>△</v>
      </c>
      <c r="BK75" s="122" t="str">
        <f ca="1">空き状況確認テーブル!BK81</f>
        <v>△</v>
      </c>
      <c r="BL75" s="122" t="str">
        <f ca="1">空き状況確認テーブル!BL81</f>
        <v>△</v>
      </c>
      <c r="BM75" s="122" t="str">
        <f ca="1">空き状況確認テーブル!BM81</f>
        <v>△</v>
      </c>
      <c r="BN75" s="122" t="str">
        <f ca="1">空き状況確認テーブル!BN81</f>
        <v>△</v>
      </c>
      <c r="BO75" s="122" t="str">
        <f ca="1">空き状況確認テーブル!BO81</f>
        <v>△</v>
      </c>
      <c r="BP75" s="216" t="str">
        <f ca="1">IF(COUNTIF(空き状況確認テーブル!BP81:BR81,"×")&lt;&gt;0,"×",IF(COUNTIF(空き状況確認テーブル!BP81:BR81,"△")&lt;&gt;0,"△",IF(COUNTIF(空き状況確認テーブル!BP81:BR81,"△")&lt;&gt;0,"△","〇")))</f>
        <v>△</v>
      </c>
      <c r="BQ75" s="217"/>
      <c r="BR75" s="218"/>
      <c r="BS75" s="219" t="str">
        <f ca="1">IF(COUNTIF(空き状況確認テーブル!BS81:BV81,"×")&lt;&gt;0,"×",IF(COUNTIF(空き状況確認テーブル!BS81:BV81,"△")&lt;&gt;0,"△",IF(COUNTIF(空き状況確認テーブル!BS81:BV81,"△")&lt;&gt;0,"△","〇")))</f>
        <v>〇</v>
      </c>
      <c r="BT75" s="219"/>
      <c r="BU75" s="219"/>
      <c r="BV75" s="219"/>
      <c r="BW75" s="219" t="str">
        <f ca="1">IF(COUNTIF(空き状況確認テーブル!BW81:BZ81,"×")&lt;&gt;0,"×",IF(COUNTIF(空き状況確認テーブル!BW81:BZ81,"△")&lt;&gt;0,"△",IF(COUNTIF(空き状況確認テーブル!BW81:BZ81,"△")&lt;&gt;0,"△","〇")))</f>
        <v>〇</v>
      </c>
      <c r="BX75" s="219"/>
      <c r="BY75" s="219"/>
      <c r="BZ75" s="219"/>
      <c r="CA75" s="219" t="str">
        <f ca="1">IF(COUNTIF(空き状況確認テーブル!CA81:CD81,"×")&lt;&gt;0,"×",IF(COUNTIF(空き状況確認テーブル!CA81:CD81,"△")&lt;&gt;0,"△",IF(COUNTIF(空き状況確認テーブル!CA81:CD81,"△")&lt;&gt;0,"△","〇")))</f>
        <v>△</v>
      </c>
      <c r="CB75" s="219"/>
      <c r="CC75" s="219"/>
      <c r="CD75" s="219"/>
      <c r="CE75" s="216" t="str">
        <f ca="1">IF(COUNTIF(空き状況確認テーブル!CE81:CG81,"×")&lt;&gt;0,"×",IF(COUNTIF(空き状況確認テーブル!CE81:CG81,"△")&lt;&gt;0,"△",IF(COUNTIF(空き状況確認テーブル!CE81:CG81,"△")&lt;&gt;0,"△","〇")))</f>
        <v>△</v>
      </c>
      <c r="CF75" s="217"/>
      <c r="CG75" s="220"/>
      <c r="CH75" s="187" t="str">
        <f ca="1">空き状況確認テーブル!CH81</f>
        <v>△</v>
      </c>
      <c r="CI75" s="122" t="str">
        <f ca="1">空き状況確認テーブル!CI81</f>
        <v>△</v>
      </c>
      <c r="CJ75" s="122" t="str">
        <f ca="1">空き状況確認テーブル!CJ81</f>
        <v>△</v>
      </c>
      <c r="CK75" s="122" t="str">
        <f ca="1">空き状況確認テーブル!CK81</f>
        <v>△</v>
      </c>
      <c r="CL75" s="122" t="str">
        <f ca="1">空き状況確認テーブル!CL81</f>
        <v>△</v>
      </c>
      <c r="CM75" s="122" t="str">
        <f ca="1">空き状況確認テーブル!CM81</f>
        <v>△</v>
      </c>
      <c r="CN75" s="216" t="str">
        <f ca="1">IF(COUNTIF(空き状況確認テーブル!CN81:CP81,"×")&lt;&gt;0,"×",IF(COUNTIF(空き状況確認テーブル!CN81:CP81,"△")&lt;&gt;0,"△",IF(COUNTIF(空き状況確認テーブル!CN81:CP81,"△")&lt;&gt;0,"△","〇")))</f>
        <v>△</v>
      </c>
      <c r="CO75" s="217"/>
      <c r="CP75" s="218"/>
      <c r="CQ75" s="219" t="str">
        <f ca="1">IF(COUNTIF(空き状況確認テーブル!CQ81:CT81,"×")&lt;&gt;0,"×",IF(COUNTIF(空き状況確認テーブル!CQ81:CT81,"△")&lt;&gt;0,"△",IF(COUNTIF(空き状況確認テーブル!CQ81:CT81,"△")&lt;&gt;0,"△","〇")))</f>
        <v>〇</v>
      </c>
      <c r="CR75" s="219"/>
      <c r="CS75" s="219"/>
      <c r="CT75" s="219"/>
      <c r="CU75" s="219" t="str">
        <f ca="1">IF(COUNTIF(空き状況確認テーブル!CU81:CX81,"×")&lt;&gt;0,"×",IF(COUNTIF(空き状況確認テーブル!CU81:CX81,"△")&lt;&gt;0,"△",IF(COUNTIF(空き状況確認テーブル!CU81:CX81,"△")&lt;&gt;0,"△","〇")))</f>
        <v>〇</v>
      </c>
      <c r="CV75" s="219"/>
      <c r="CW75" s="219"/>
      <c r="CX75" s="219"/>
      <c r="CY75" s="219" t="str">
        <f ca="1">IF(COUNTIF(空き状況確認テーブル!CY81:DB81,"×")&lt;&gt;0,"×",IF(COUNTIF(空き状況確認テーブル!CY81:DB81,"△")&lt;&gt;0,"△",IF(COUNTIF(空き状況確認テーブル!CY81:DB81,"△")&lt;&gt;0,"△","〇")))</f>
        <v>△</v>
      </c>
      <c r="CZ75" s="219"/>
      <c r="DA75" s="219"/>
      <c r="DB75" s="219"/>
      <c r="DC75" s="216" t="str">
        <f ca="1">IF(COUNTIF(空き状況確認テーブル!DC81:DE81,"×")&lt;&gt;0,"×",IF(COUNTIF(空き状況確認テーブル!DC81:DE81,"△")&lt;&gt;0,"△",IF(COUNTIF(空き状況確認テーブル!DC81:DE81,"△")&lt;&gt;0,"△","〇")))</f>
        <v>△</v>
      </c>
      <c r="DD75" s="217"/>
      <c r="DE75" s="220"/>
      <c r="DF75" s="121" t="str">
        <f ca="1">空き状況確認テーブル!DF81</f>
        <v>△</v>
      </c>
      <c r="DG75" s="122" t="str">
        <f ca="1">空き状況確認テーブル!DG81</f>
        <v>△</v>
      </c>
      <c r="DH75" s="122" t="str">
        <f ca="1">空き状況確認テーブル!DH81</f>
        <v>△</v>
      </c>
      <c r="DI75" s="122" t="str">
        <f ca="1">空き状況確認テーブル!DI81</f>
        <v>△</v>
      </c>
      <c r="DJ75" s="122" t="str">
        <f ca="1">空き状況確認テーブル!DJ81</f>
        <v>△</v>
      </c>
      <c r="DK75" s="122" t="str">
        <f ca="1">空き状況確認テーブル!DK81</f>
        <v>△</v>
      </c>
      <c r="DL75" s="216" t="str">
        <f ca="1">IF(COUNTIF(空き状況確認テーブル!DL81:DN81,"×")&lt;&gt;0,"×",IF(COUNTIF(空き状況確認テーブル!DL81:DN81,"△")&lt;&gt;0,"△",IF(COUNTIF(空き状況確認テーブル!DL81:DN81,"△")&lt;&gt;0,"△","〇")))</f>
        <v>△</v>
      </c>
      <c r="DM75" s="217"/>
      <c r="DN75" s="218"/>
      <c r="DO75" s="219" t="str">
        <f ca="1">IF(COUNTIF(空き状況確認テーブル!DO81:DR81,"×")&lt;&gt;0,"×",IF(COUNTIF(空き状況確認テーブル!DO81:DR81,"△")&lt;&gt;0,"△",IF(COUNTIF(空き状況確認テーブル!DO81:DR81,"△")&lt;&gt;0,"△","〇")))</f>
        <v>×</v>
      </c>
      <c r="DP75" s="219"/>
      <c r="DQ75" s="219"/>
      <c r="DR75" s="219"/>
      <c r="DS75" s="219" t="str">
        <f ca="1">IF(COUNTIF(空き状況確認テーブル!DS81:DV81,"×")&lt;&gt;0,"×",IF(COUNTIF(空き状況確認テーブル!DS81:DV81,"△")&lt;&gt;0,"△",IF(COUNTIF(空き状況確認テーブル!DS81:DV81,"△")&lt;&gt;0,"△","〇")))</f>
        <v>×</v>
      </c>
      <c r="DT75" s="219"/>
      <c r="DU75" s="219"/>
      <c r="DV75" s="219"/>
      <c r="DW75" s="219" t="str">
        <f ca="1">IF(COUNTIF(空き状況確認テーブル!DW81:DZ81,"×")&lt;&gt;0,"×",IF(COUNTIF(空き状況確認テーブル!DW81:DZ81,"△")&lt;&gt;0,"△",IF(COUNTIF(空き状況確認テーブル!DW81:DZ81,"△")&lt;&gt;0,"△","〇")))</f>
        <v>△</v>
      </c>
      <c r="DX75" s="219"/>
      <c r="DY75" s="219"/>
      <c r="DZ75" s="219"/>
      <c r="EA75" s="216" t="str">
        <f ca="1">IF(COUNTIF(空き状況確認テーブル!EA81:EC81,"×")&lt;&gt;0,"×",IF(COUNTIF(空き状況確認テーブル!EA81:EC81,"△")&lt;&gt;0,"△",IF(COUNTIF(空き状況確認テーブル!EA81:EC81,"△")&lt;&gt;0,"△","〇")))</f>
        <v>△</v>
      </c>
      <c r="EB75" s="217"/>
      <c r="EC75" s="220"/>
      <c r="ED75" s="121" t="str">
        <f ca="1">空き状況確認テーブル!ED81</f>
        <v>×</v>
      </c>
      <c r="EE75" s="122" t="str">
        <f ca="1">空き状況確認テーブル!EE81</f>
        <v>×</v>
      </c>
      <c r="EF75" s="122" t="str">
        <f ca="1">空き状況確認テーブル!EF81</f>
        <v>×</v>
      </c>
      <c r="EG75" s="122" t="str">
        <f ca="1">空き状況確認テーブル!EG81</f>
        <v>×</v>
      </c>
      <c r="EH75" s="122" t="str">
        <f ca="1">空き状況確認テーブル!EH81</f>
        <v>×</v>
      </c>
      <c r="EI75" s="122" t="str">
        <f ca="1">空き状況確認テーブル!EI81</f>
        <v>×</v>
      </c>
      <c r="EJ75" s="216" t="str">
        <f ca="1">IF(COUNTIF(空き状況確認テーブル!EJ81:EL81,"×")&lt;&gt;0,"×",IF(COUNTIF(空き状況確認テーブル!EJ81:EL81,"△")&lt;&gt;0,"△",IF(COUNTIF(空き状況確認テーブル!EJ81:EL81,"△")&lt;&gt;0,"△","〇")))</f>
        <v>×</v>
      </c>
      <c r="EK75" s="217"/>
      <c r="EL75" s="218"/>
      <c r="EM75" s="219" t="str">
        <f ca="1">IF(COUNTIF(空き状況確認テーブル!EM81:EP81,"×")&lt;&gt;0,"×",IF(COUNTIF(空き状況確認テーブル!EM81:EP81,"△")&lt;&gt;0,"△",IF(COUNTIF(空き状況確認テーブル!EM81:EP81,"△")&lt;&gt;0,"△","〇")))</f>
        <v>×</v>
      </c>
      <c r="EN75" s="219"/>
      <c r="EO75" s="219"/>
      <c r="EP75" s="219"/>
      <c r="EQ75" s="219" t="str">
        <f ca="1">IF(COUNTIF(空き状況確認テーブル!EQ81:ET81,"×")&lt;&gt;0,"×",IF(COUNTIF(空き状況確認テーブル!EQ81:ET81,"△")&lt;&gt;0,"△",IF(COUNTIF(空き状況確認テーブル!EQ81:ET81,"△")&lt;&gt;0,"△","〇")))</f>
        <v>×</v>
      </c>
      <c r="ER75" s="219"/>
      <c r="ES75" s="219"/>
      <c r="ET75" s="219"/>
      <c r="EU75" s="219" t="str">
        <f ca="1">IF(COUNTIF(空き状況確認テーブル!EU81:EX81,"×")&lt;&gt;0,"×",IF(COUNTIF(空き状況確認テーブル!EU81:EX81,"△")&lt;&gt;0,"△",IF(COUNTIF(空き状況確認テーブル!EU81:EX81,"△")&lt;&gt;0,"△","〇")))</f>
        <v>×</v>
      </c>
      <c r="EV75" s="219"/>
      <c r="EW75" s="219"/>
      <c r="EX75" s="219"/>
      <c r="EY75" s="216" t="str">
        <f ca="1">IF(COUNTIF(空き状況確認テーブル!EY81:FA81,"×")&lt;&gt;0,"×",IF(COUNTIF(空き状況確認テーブル!EY81:FA81,"△")&lt;&gt;0,"△",IF(COUNTIF(空き状況確認テーブル!EY81:FA81,"△")&lt;&gt;0,"△","〇")))</f>
        <v>×</v>
      </c>
      <c r="EZ75" s="217"/>
      <c r="FA75" s="220"/>
      <c r="FB75" s="121" t="str">
        <f ca="1">空き状況確認テーブル!FB81</f>
        <v>×</v>
      </c>
      <c r="FC75" s="122" t="str">
        <f ca="1">空き状況確認テーブル!FC81</f>
        <v>×</v>
      </c>
      <c r="FD75" s="122" t="str">
        <f ca="1">空き状況確認テーブル!FD81</f>
        <v>×</v>
      </c>
      <c r="FE75" s="122" t="str">
        <f ca="1">空き状況確認テーブル!FE81</f>
        <v>×</v>
      </c>
      <c r="FF75" s="122" t="str">
        <f ca="1">空き状況確認テーブル!FF81</f>
        <v>×</v>
      </c>
      <c r="FG75" s="122" t="str">
        <f ca="1">空き状況確認テーブル!FG81</f>
        <v>×</v>
      </c>
      <c r="FH75" s="216" t="str">
        <f ca="1">IF(COUNTIF(空き状況確認テーブル!FH81:FJ81,"×")&lt;&gt;0,"×",IF(COUNTIF(空き状況確認テーブル!FH81:FJ81,"△")&lt;&gt;0,"△",IF(COUNTIF(空き状況確認テーブル!FH81:FJ81,"△")&lt;&gt;0,"△","〇")))</f>
        <v>×</v>
      </c>
      <c r="FI75" s="217"/>
      <c r="FJ75" s="218"/>
      <c r="FK75" s="219" t="str">
        <f ca="1">IF(COUNTIF(空き状況確認テーブル!FK81:FN81,"×")&lt;&gt;0,"×",IF(COUNTIF(空き状況確認テーブル!FK81:FN81,"△")&lt;&gt;0,"△",IF(COUNTIF(空き状況確認テーブル!FK81:FN81,"△")&lt;&gt;0,"△","〇")))</f>
        <v>×</v>
      </c>
      <c r="FL75" s="219"/>
      <c r="FM75" s="219"/>
      <c r="FN75" s="219"/>
      <c r="FO75" s="219" t="str">
        <f ca="1">IF(COUNTIF(空き状況確認テーブル!FO81:FR81,"×")&lt;&gt;0,"×",IF(COUNTIF(空き状況確認テーブル!FO81:FR81,"△")&lt;&gt;0,"△",IF(COUNTIF(空き状況確認テーブル!FO81:FR81,"△")&lt;&gt;0,"△","〇")))</f>
        <v>×</v>
      </c>
      <c r="FP75" s="219"/>
      <c r="FQ75" s="219"/>
      <c r="FR75" s="219"/>
      <c r="FS75" s="219" t="str">
        <f ca="1">IF(COUNTIF(空き状況確認テーブル!FS81:FV81,"×")&lt;&gt;0,"×",IF(COUNTIF(空き状況確認テーブル!FS81:FV81,"△")&lt;&gt;0,"△",IF(COUNTIF(空き状況確認テーブル!FS81:FV81,"△")&lt;&gt;0,"△","〇")))</f>
        <v>×</v>
      </c>
      <c r="FT75" s="219"/>
      <c r="FU75" s="219"/>
      <c r="FV75" s="219"/>
      <c r="FW75" s="216" t="str">
        <f ca="1">IF(COUNTIF(空き状況確認テーブル!FW81:FY81,"×")&lt;&gt;0,"×",IF(COUNTIF(空き状況確認テーブル!FW81:FY81,"△")&lt;&gt;0,"△",IF(COUNTIF(空き状況確認テーブル!FW81:FY81,"△")&lt;&gt;0,"△","〇")))</f>
        <v>×</v>
      </c>
      <c r="FX75" s="217"/>
      <c r="FY75" s="220"/>
    </row>
    <row r="76" spans="1:181">
      <c r="A76" s="17"/>
      <c r="B76" s="182" t="s">
        <v>387</v>
      </c>
      <c r="C76" s="202" t="s">
        <v>345</v>
      </c>
      <c r="D76" s="11" t="s">
        <v>248</v>
      </c>
      <c r="E76" s="10" t="str">
        <f>INDEX(施設情報!$D$1:$D$1000,MATCH(D76,施設情報!$C$1:$C$1000,0))</f>
        <v>1</v>
      </c>
      <c r="F76" s="11" t="s">
        <v>275</v>
      </c>
      <c r="G76" s="8" t="str">
        <f t="shared" si="29"/>
        <v>102-46391</v>
      </c>
      <c r="H76" s="10" t="str">
        <f t="shared" si="30"/>
        <v>102-46392</v>
      </c>
      <c r="I76" s="10" t="str">
        <f t="shared" si="31"/>
        <v>102-46393</v>
      </c>
      <c r="J76" s="10" t="str">
        <f t="shared" si="32"/>
        <v>102-46394</v>
      </c>
      <c r="K76" s="10" t="str">
        <f t="shared" si="33"/>
        <v>102-46395</v>
      </c>
      <c r="L76" s="10" t="str">
        <f t="shared" si="34"/>
        <v>102-46396</v>
      </c>
      <c r="M76" s="10" t="str">
        <f t="shared" si="35"/>
        <v>102-46397</v>
      </c>
      <c r="N76" s="121" t="str">
        <f ca="1">空き状況確認テーブル!N82</f>
        <v>△</v>
      </c>
      <c r="O76" s="122" t="str">
        <f ca="1">空き状況確認テーブル!O82</f>
        <v>△</v>
      </c>
      <c r="P76" s="122" t="str">
        <f ca="1">空き状況確認テーブル!P82</f>
        <v>△</v>
      </c>
      <c r="Q76" s="122" t="str">
        <f ca="1">空き状況確認テーブル!Q82</f>
        <v>△</v>
      </c>
      <c r="R76" s="122" t="str">
        <f ca="1">空き状況確認テーブル!R82</f>
        <v>△</v>
      </c>
      <c r="S76" s="122" t="str">
        <f ca="1">空き状況確認テーブル!S82</f>
        <v>△</v>
      </c>
      <c r="T76" s="216" t="str">
        <f ca="1">IF(COUNTIF(空き状況確認テーブル!T82:V82,"×")&lt;&gt;0,"×",IF(COUNTIF(空き状況確認テーブル!T82:V82,"△")&lt;&gt;0,"△",IF(COUNTIF(空き状況確認テーブル!T82:V82,"△")&lt;&gt;0,"△","〇")))</f>
        <v>△</v>
      </c>
      <c r="U76" s="217"/>
      <c r="V76" s="218"/>
      <c r="W76" s="219" t="str">
        <f ca="1">IF(COUNTIF(空き状況確認テーブル!W82:Z82,"×")&lt;&gt;0,"×",IF(COUNTIF(空き状況確認テーブル!W82:Z82,"△")&lt;&gt;0,"△",IF(COUNTIF(空き状況確認テーブル!W82:Z82,"△")&lt;&gt;0,"△","〇")))</f>
        <v>〇</v>
      </c>
      <c r="X76" s="219"/>
      <c r="Y76" s="219"/>
      <c r="Z76" s="219"/>
      <c r="AA76" s="219" t="str">
        <f ca="1">IF(COUNTIF(空き状況確認テーブル!AA82:AD82,"×")&lt;&gt;0,"×",IF(COUNTIF(空き状況確認テーブル!AA82:AD82,"△")&lt;&gt;0,"△",IF(COUNTIF(空き状況確認テーブル!AA82:AD82,"△")&lt;&gt;0,"△","〇")))</f>
        <v>〇</v>
      </c>
      <c r="AB76" s="219"/>
      <c r="AC76" s="219"/>
      <c r="AD76" s="219"/>
      <c r="AE76" s="219" t="str">
        <f ca="1">IF(COUNTIF(空き状況確認テーブル!AE82:AH82,"×")&lt;&gt;0,"×",IF(COUNTIF(空き状況確認テーブル!AE82:AH82,"△")&lt;&gt;0,"△",IF(COUNTIF(空き状況確認テーブル!AE82:AH82,"△")&lt;&gt;0,"△","〇")))</f>
        <v>△</v>
      </c>
      <c r="AF76" s="219"/>
      <c r="AG76" s="219"/>
      <c r="AH76" s="219"/>
      <c r="AI76" s="216" t="str">
        <f ca="1">IF(COUNTIF(空き状況確認テーブル!AI82:AK82,"×")&lt;&gt;0,"×",IF(COUNTIF(空き状況確認テーブル!AI82:AK82,"△")&lt;&gt;0,"△",IF(COUNTIF(空き状況確認テーブル!AI82:AK82,"△")&lt;&gt;0,"△","〇")))</f>
        <v>△</v>
      </c>
      <c r="AJ76" s="217"/>
      <c r="AK76" s="220"/>
      <c r="AL76" s="121" t="str">
        <f ca="1">空き状況確認テーブル!AL82</f>
        <v>△</v>
      </c>
      <c r="AM76" s="122" t="str">
        <f ca="1">空き状況確認テーブル!AM82</f>
        <v>△</v>
      </c>
      <c r="AN76" s="122" t="str">
        <f ca="1">空き状況確認テーブル!AN82</f>
        <v>△</v>
      </c>
      <c r="AO76" s="122" t="str">
        <f ca="1">空き状況確認テーブル!AO82</f>
        <v>△</v>
      </c>
      <c r="AP76" s="122" t="str">
        <f ca="1">空き状況確認テーブル!AP82</f>
        <v>△</v>
      </c>
      <c r="AQ76" s="122" t="str">
        <f ca="1">空き状況確認テーブル!AQ82</f>
        <v>△</v>
      </c>
      <c r="AR76" s="216" t="str">
        <f ca="1">IF(COUNTIF(空き状況確認テーブル!AR82:AT82,"×")&lt;&gt;0,"×",IF(COUNTIF(空き状況確認テーブル!AR82:AT82,"△")&lt;&gt;0,"△",IF(COUNTIF(空き状況確認テーブル!AR82:AT82,"△")&lt;&gt;0,"△","〇")))</f>
        <v>△</v>
      </c>
      <c r="AS76" s="217"/>
      <c r="AT76" s="218"/>
      <c r="AU76" s="219" t="str">
        <f ca="1">IF(COUNTIF(空き状況確認テーブル!AU82:AX82,"×")&lt;&gt;0,"×",IF(COUNTIF(空き状況確認テーブル!AU82:AX82,"△")&lt;&gt;0,"△",IF(COUNTIF(空き状況確認テーブル!AU82:AX82,"△")&lt;&gt;0,"△","〇")))</f>
        <v>〇</v>
      </c>
      <c r="AV76" s="219"/>
      <c r="AW76" s="219"/>
      <c r="AX76" s="219"/>
      <c r="AY76" s="219" t="str">
        <f ca="1">IF(COUNTIF(空き状況確認テーブル!AY82:BB82,"×")&lt;&gt;0,"×",IF(COUNTIF(空き状況確認テーブル!AY82:BB82,"△")&lt;&gt;0,"△",IF(COUNTIF(空き状況確認テーブル!AY82:BB82,"△")&lt;&gt;0,"△","〇")))</f>
        <v>〇</v>
      </c>
      <c r="AZ76" s="219"/>
      <c r="BA76" s="219"/>
      <c r="BB76" s="219"/>
      <c r="BC76" s="219" t="str">
        <f ca="1">IF(COUNTIF(空き状況確認テーブル!BC82:BF82,"×")&lt;&gt;0,"×",IF(COUNTIF(空き状況確認テーブル!BC82:BF82,"△")&lt;&gt;0,"△",IF(COUNTIF(空き状況確認テーブル!BC82:BF82,"△")&lt;&gt;0,"△","〇")))</f>
        <v>△</v>
      </c>
      <c r="BD76" s="219"/>
      <c r="BE76" s="219"/>
      <c r="BF76" s="219"/>
      <c r="BG76" s="216" t="str">
        <f ca="1">IF(COUNTIF(空き状況確認テーブル!BG82:BI82,"×")&lt;&gt;0,"×",IF(COUNTIF(空き状況確認テーブル!BG82:BI82,"△")&lt;&gt;0,"△",IF(COUNTIF(空き状況確認テーブル!BG82:BI82,"△")&lt;&gt;0,"△","〇")))</f>
        <v>△</v>
      </c>
      <c r="BH76" s="217"/>
      <c r="BI76" s="220"/>
      <c r="BJ76" s="121" t="str">
        <f ca="1">空き状況確認テーブル!BJ82</f>
        <v>△</v>
      </c>
      <c r="BK76" s="122" t="str">
        <f ca="1">空き状況確認テーブル!BK82</f>
        <v>△</v>
      </c>
      <c r="BL76" s="122" t="str">
        <f ca="1">空き状況確認テーブル!BL82</f>
        <v>△</v>
      </c>
      <c r="BM76" s="122" t="str">
        <f ca="1">空き状況確認テーブル!BM82</f>
        <v>△</v>
      </c>
      <c r="BN76" s="122" t="str">
        <f ca="1">空き状況確認テーブル!BN82</f>
        <v>△</v>
      </c>
      <c r="BO76" s="122" t="str">
        <f ca="1">空き状況確認テーブル!BO82</f>
        <v>△</v>
      </c>
      <c r="BP76" s="216" t="str">
        <f ca="1">IF(COUNTIF(空き状況確認テーブル!BP82:BR82,"×")&lt;&gt;0,"×",IF(COUNTIF(空き状況確認テーブル!BP82:BR82,"△")&lt;&gt;0,"△",IF(COUNTIF(空き状況確認テーブル!BP82:BR82,"△")&lt;&gt;0,"△","〇")))</f>
        <v>△</v>
      </c>
      <c r="BQ76" s="217"/>
      <c r="BR76" s="218"/>
      <c r="BS76" s="219" t="str">
        <f ca="1">IF(COUNTIF(空き状況確認テーブル!BS82:BV82,"×")&lt;&gt;0,"×",IF(COUNTIF(空き状況確認テーブル!BS82:BV82,"△")&lt;&gt;0,"△",IF(COUNTIF(空き状況確認テーブル!BS82:BV82,"△")&lt;&gt;0,"△","〇")))</f>
        <v>〇</v>
      </c>
      <c r="BT76" s="219"/>
      <c r="BU76" s="219"/>
      <c r="BV76" s="219"/>
      <c r="BW76" s="219" t="str">
        <f ca="1">IF(COUNTIF(空き状況確認テーブル!BW82:BZ82,"×")&lt;&gt;0,"×",IF(COUNTIF(空き状況確認テーブル!BW82:BZ82,"△")&lt;&gt;0,"△",IF(COUNTIF(空き状況確認テーブル!BW82:BZ82,"△")&lt;&gt;0,"△","〇")))</f>
        <v>〇</v>
      </c>
      <c r="BX76" s="219"/>
      <c r="BY76" s="219"/>
      <c r="BZ76" s="219"/>
      <c r="CA76" s="219" t="str">
        <f ca="1">IF(COUNTIF(空き状況確認テーブル!CA82:CD82,"×")&lt;&gt;0,"×",IF(COUNTIF(空き状況確認テーブル!CA82:CD82,"△")&lt;&gt;0,"△",IF(COUNTIF(空き状況確認テーブル!CA82:CD82,"△")&lt;&gt;0,"△","〇")))</f>
        <v>△</v>
      </c>
      <c r="CB76" s="219"/>
      <c r="CC76" s="219"/>
      <c r="CD76" s="219"/>
      <c r="CE76" s="216" t="str">
        <f ca="1">IF(COUNTIF(空き状況確認テーブル!CE82:CG82,"×")&lt;&gt;0,"×",IF(COUNTIF(空き状況確認テーブル!CE82:CG82,"△")&lt;&gt;0,"△",IF(COUNTIF(空き状況確認テーブル!CE82:CG82,"△")&lt;&gt;0,"△","〇")))</f>
        <v>△</v>
      </c>
      <c r="CF76" s="217"/>
      <c r="CG76" s="220"/>
      <c r="CH76" s="187" t="str">
        <f ca="1">空き状況確認テーブル!CH82</f>
        <v>△</v>
      </c>
      <c r="CI76" s="122" t="str">
        <f ca="1">空き状況確認テーブル!CI82</f>
        <v>△</v>
      </c>
      <c r="CJ76" s="122" t="str">
        <f ca="1">空き状況確認テーブル!CJ82</f>
        <v>△</v>
      </c>
      <c r="CK76" s="122" t="str">
        <f ca="1">空き状況確認テーブル!CK82</f>
        <v>△</v>
      </c>
      <c r="CL76" s="122" t="str">
        <f ca="1">空き状況確認テーブル!CL82</f>
        <v>△</v>
      </c>
      <c r="CM76" s="122" t="str">
        <f ca="1">空き状況確認テーブル!CM82</f>
        <v>△</v>
      </c>
      <c r="CN76" s="216" t="str">
        <f ca="1">IF(COUNTIF(空き状況確認テーブル!CN82:CP82,"×")&lt;&gt;0,"×",IF(COUNTIF(空き状況確認テーブル!CN82:CP82,"△")&lt;&gt;0,"△",IF(COUNTIF(空き状況確認テーブル!CN82:CP82,"△")&lt;&gt;0,"△","〇")))</f>
        <v>△</v>
      </c>
      <c r="CO76" s="217"/>
      <c r="CP76" s="218"/>
      <c r="CQ76" s="219" t="str">
        <f ca="1">IF(COUNTIF(空き状況確認テーブル!CQ82:CT82,"×")&lt;&gt;0,"×",IF(COUNTIF(空き状況確認テーブル!CQ82:CT82,"△")&lt;&gt;0,"△",IF(COUNTIF(空き状況確認テーブル!CQ82:CT82,"△")&lt;&gt;0,"△","〇")))</f>
        <v>〇</v>
      </c>
      <c r="CR76" s="219"/>
      <c r="CS76" s="219"/>
      <c r="CT76" s="219"/>
      <c r="CU76" s="219" t="str">
        <f ca="1">IF(COUNTIF(空き状況確認テーブル!CU82:CX82,"×")&lt;&gt;0,"×",IF(COUNTIF(空き状況確認テーブル!CU82:CX82,"△")&lt;&gt;0,"△",IF(COUNTIF(空き状況確認テーブル!CU82:CX82,"△")&lt;&gt;0,"△","〇")))</f>
        <v>〇</v>
      </c>
      <c r="CV76" s="219"/>
      <c r="CW76" s="219"/>
      <c r="CX76" s="219"/>
      <c r="CY76" s="219" t="str">
        <f ca="1">IF(COUNTIF(空き状況確認テーブル!CY82:DB82,"×")&lt;&gt;0,"×",IF(COUNTIF(空き状況確認テーブル!CY82:DB82,"△")&lt;&gt;0,"△",IF(COUNTIF(空き状況確認テーブル!CY82:DB82,"△")&lt;&gt;0,"△","〇")))</f>
        <v>△</v>
      </c>
      <c r="CZ76" s="219"/>
      <c r="DA76" s="219"/>
      <c r="DB76" s="219"/>
      <c r="DC76" s="216" t="str">
        <f ca="1">IF(COUNTIF(空き状況確認テーブル!DC82:DE82,"×")&lt;&gt;0,"×",IF(COUNTIF(空き状況確認テーブル!DC82:DE82,"△")&lt;&gt;0,"△",IF(COUNTIF(空き状況確認テーブル!DC82:DE82,"△")&lt;&gt;0,"△","〇")))</f>
        <v>△</v>
      </c>
      <c r="DD76" s="217"/>
      <c r="DE76" s="220"/>
      <c r="DF76" s="121" t="str">
        <f ca="1">空き状況確認テーブル!DF82</f>
        <v>△</v>
      </c>
      <c r="DG76" s="122" t="str">
        <f ca="1">空き状況確認テーブル!DG82</f>
        <v>△</v>
      </c>
      <c r="DH76" s="122" t="str">
        <f ca="1">空き状況確認テーブル!DH82</f>
        <v>△</v>
      </c>
      <c r="DI76" s="122" t="str">
        <f ca="1">空き状況確認テーブル!DI82</f>
        <v>△</v>
      </c>
      <c r="DJ76" s="122" t="str">
        <f ca="1">空き状況確認テーブル!DJ82</f>
        <v>△</v>
      </c>
      <c r="DK76" s="122" t="str">
        <f ca="1">空き状況確認テーブル!DK82</f>
        <v>△</v>
      </c>
      <c r="DL76" s="216" t="str">
        <f ca="1">IF(COUNTIF(空き状況確認テーブル!DL82:DN82,"×")&lt;&gt;0,"×",IF(COUNTIF(空き状況確認テーブル!DL82:DN82,"△")&lt;&gt;0,"△",IF(COUNTIF(空き状況確認テーブル!DL82:DN82,"△")&lt;&gt;0,"△","〇")))</f>
        <v>△</v>
      </c>
      <c r="DM76" s="217"/>
      <c r="DN76" s="218"/>
      <c r="DO76" s="219" t="str">
        <f ca="1">IF(COUNTIF(空き状況確認テーブル!DO82:DR82,"×")&lt;&gt;0,"×",IF(COUNTIF(空き状況確認テーブル!DO82:DR82,"△")&lt;&gt;0,"△",IF(COUNTIF(空き状況確認テーブル!DO82:DR82,"△")&lt;&gt;0,"△","〇")))</f>
        <v>〇</v>
      </c>
      <c r="DP76" s="219"/>
      <c r="DQ76" s="219"/>
      <c r="DR76" s="219"/>
      <c r="DS76" s="219" t="str">
        <f ca="1">IF(COUNTIF(空き状況確認テーブル!DS82:DV82,"×")&lt;&gt;0,"×",IF(COUNTIF(空き状況確認テーブル!DS82:DV82,"△")&lt;&gt;0,"△",IF(COUNTIF(空き状況確認テーブル!DS82:DV82,"△")&lt;&gt;0,"△","〇")))</f>
        <v>〇</v>
      </c>
      <c r="DT76" s="219"/>
      <c r="DU76" s="219"/>
      <c r="DV76" s="219"/>
      <c r="DW76" s="219" t="str">
        <f ca="1">IF(COUNTIF(空き状況確認テーブル!DW82:DZ82,"×")&lt;&gt;0,"×",IF(COUNTIF(空き状況確認テーブル!DW82:DZ82,"△")&lt;&gt;0,"△",IF(COUNTIF(空き状況確認テーブル!DW82:DZ82,"△")&lt;&gt;0,"△","〇")))</f>
        <v>△</v>
      </c>
      <c r="DX76" s="219"/>
      <c r="DY76" s="219"/>
      <c r="DZ76" s="219"/>
      <c r="EA76" s="216" t="str">
        <f ca="1">IF(COUNTIF(空き状況確認テーブル!EA82:EC82,"×")&lt;&gt;0,"×",IF(COUNTIF(空き状況確認テーブル!EA82:EC82,"△")&lt;&gt;0,"△",IF(COUNTIF(空き状況確認テーブル!EA82:EC82,"△")&lt;&gt;0,"△","〇")))</f>
        <v>△</v>
      </c>
      <c r="EB76" s="217"/>
      <c r="EC76" s="220"/>
      <c r="ED76" s="121" t="str">
        <f ca="1">空き状況確認テーブル!ED82</f>
        <v>×</v>
      </c>
      <c r="EE76" s="122" t="str">
        <f ca="1">空き状況確認テーブル!EE82</f>
        <v>×</v>
      </c>
      <c r="EF76" s="122" t="str">
        <f ca="1">空き状況確認テーブル!EF82</f>
        <v>×</v>
      </c>
      <c r="EG76" s="122" t="str">
        <f ca="1">空き状況確認テーブル!EG82</f>
        <v>×</v>
      </c>
      <c r="EH76" s="122" t="str">
        <f ca="1">空き状況確認テーブル!EH82</f>
        <v>×</v>
      </c>
      <c r="EI76" s="122" t="str">
        <f ca="1">空き状況確認テーブル!EI82</f>
        <v>×</v>
      </c>
      <c r="EJ76" s="216" t="str">
        <f ca="1">IF(COUNTIF(空き状況確認テーブル!EJ82:EL82,"×")&lt;&gt;0,"×",IF(COUNTIF(空き状況確認テーブル!EJ82:EL82,"△")&lt;&gt;0,"△",IF(COUNTIF(空き状況確認テーブル!EJ82:EL82,"△")&lt;&gt;0,"△","〇")))</f>
        <v>×</v>
      </c>
      <c r="EK76" s="217"/>
      <c r="EL76" s="218"/>
      <c r="EM76" s="219" t="str">
        <f ca="1">IF(COUNTIF(空き状況確認テーブル!EM82:EP82,"×")&lt;&gt;0,"×",IF(COUNTIF(空き状況確認テーブル!EM82:EP82,"△")&lt;&gt;0,"△",IF(COUNTIF(空き状況確認テーブル!EM82:EP82,"△")&lt;&gt;0,"△","〇")))</f>
        <v>×</v>
      </c>
      <c r="EN76" s="219"/>
      <c r="EO76" s="219"/>
      <c r="EP76" s="219"/>
      <c r="EQ76" s="219" t="str">
        <f ca="1">IF(COUNTIF(空き状況確認テーブル!EQ82:ET82,"×")&lt;&gt;0,"×",IF(COUNTIF(空き状況確認テーブル!EQ82:ET82,"△")&lt;&gt;0,"△",IF(COUNTIF(空き状況確認テーブル!EQ82:ET82,"△")&lt;&gt;0,"△","〇")))</f>
        <v>×</v>
      </c>
      <c r="ER76" s="219"/>
      <c r="ES76" s="219"/>
      <c r="ET76" s="219"/>
      <c r="EU76" s="219" t="str">
        <f ca="1">IF(COUNTIF(空き状況確認テーブル!EU82:EX82,"×")&lt;&gt;0,"×",IF(COUNTIF(空き状況確認テーブル!EU82:EX82,"△")&lt;&gt;0,"△",IF(COUNTIF(空き状況確認テーブル!EU82:EX82,"△")&lt;&gt;0,"△","〇")))</f>
        <v>×</v>
      </c>
      <c r="EV76" s="219"/>
      <c r="EW76" s="219"/>
      <c r="EX76" s="219"/>
      <c r="EY76" s="216" t="str">
        <f ca="1">IF(COUNTIF(空き状況確認テーブル!EY82:FA82,"×")&lt;&gt;0,"×",IF(COUNTIF(空き状況確認テーブル!EY82:FA82,"△")&lt;&gt;0,"△",IF(COUNTIF(空き状況確認テーブル!EY82:FA82,"△")&lt;&gt;0,"△","〇")))</f>
        <v>×</v>
      </c>
      <c r="EZ76" s="217"/>
      <c r="FA76" s="220"/>
      <c r="FB76" s="121" t="str">
        <f ca="1">空き状況確認テーブル!FB82</f>
        <v>×</v>
      </c>
      <c r="FC76" s="122" t="str">
        <f ca="1">空き状況確認テーブル!FC82</f>
        <v>×</v>
      </c>
      <c r="FD76" s="122" t="str">
        <f ca="1">空き状況確認テーブル!FD82</f>
        <v>×</v>
      </c>
      <c r="FE76" s="122" t="str">
        <f ca="1">空き状況確認テーブル!FE82</f>
        <v>×</v>
      </c>
      <c r="FF76" s="122" t="str">
        <f ca="1">空き状況確認テーブル!FF82</f>
        <v>×</v>
      </c>
      <c r="FG76" s="122" t="str">
        <f ca="1">空き状況確認テーブル!FG82</f>
        <v>×</v>
      </c>
      <c r="FH76" s="216" t="str">
        <f ca="1">IF(COUNTIF(空き状況確認テーブル!FH82:FJ82,"×")&lt;&gt;0,"×",IF(COUNTIF(空き状況確認テーブル!FH82:FJ82,"△")&lt;&gt;0,"△",IF(COUNTIF(空き状況確認テーブル!FH82:FJ82,"△")&lt;&gt;0,"△","〇")))</f>
        <v>×</v>
      </c>
      <c r="FI76" s="217"/>
      <c r="FJ76" s="218"/>
      <c r="FK76" s="219" t="str">
        <f ca="1">IF(COUNTIF(空き状況確認テーブル!FK82:FN82,"×")&lt;&gt;0,"×",IF(COUNTIF(空き状況確認テーブル!FK82:FN82,"△")&lt;&gt;0,"△",IF(COUNTIF(空き状況確認テーブル!FK82:FN82,"△")&lt;&gt;0,"△","〇")))</f>
        <v>×</v>
      </c>
      <c r="FL76" s="219"/>
      <c r="FM76" s="219"/>
      <c r="FN76" s="219"/>
      <c r="FO76" s="219" t="str">
        <f ca="1">IF(COUNTIF(空き状況確認テーブル!FO82:FR82,"×")&lt;&gt;0,"×",IF(COUNTIF(空き状況確認テーブル!FO82:FR82,"△")&lt;&gt;0,"△",IF(COUNTIF(空き状況確認テーブル!FO82:FR82,"△")&lt;&gt;0,"△","〇")))</f>
        <v>×</v>
      </c>
      <c r="FP76" s="219"/>
      <c r="FQ76" s="219"/>
      <c r="FR76" s="219"/>
      <c r="FS76" s="219" t="str">
        <f ca="1">IF(COUNTIF(空き状況確認テーブル!FS82:FV82,"×")&lt;&gt;0,"×",IF(COUNTIF(空き状況確認テーブル!FS82:FV82,"△")&lt;&gt;0,"△",IF(COUNTIF(空き状況確認テーブル!FS82:FV82,"△")&lt;&gt;0,"△","〇")))</f>
        <v>×</v>
      </c>
      <c r="FT76" s="219"/>
      <c r="FU76" s="219"/>
      <c r="FV76" s="219"/>
      <c r="FW76" s="216" t="str">
        <f ca="1">IF(COUNTIF(空き状況確認テーブル!FW82:FY82,"×")&lt;&gt;0,"×",IF(COUNTIF(空き状況確認テーブル!FW82:FY82,"△")&lt;&gt;0,"△",IF(COUNTIF(空き状況確認テーブル!FW82:FY82,"△")&lt;&gt;0,"△","〇")))</f>
        <v>×</v>
      </c>
      <c r="FX76" s="217"/>
      <c r="FY76" s="220"/>
    </row>
    <row r="77" spans="1:181">
      <c r="A77" s="17"/>
      <c r="B77" s="162" t="s">
        <v>364</v>
      </c>
      <c r="C77" s="202" t="s">
        <v>346</v>
      </c>
      <c r="D77" s="11" t="s">
        <v>249</v>
      </c>
      <c r="E77" s="10" t="str">
        <f>INDEX(施設情報!$D$1:$D$1000,MATCH(D77,施設情報!$C$1:$C$1000,0))</f>
        <v>1</v>
      </c>
      <c r="F77" s="11" t="s">
        <v>275</v>
      </c>
      <c r="G77" s="8" t="str">
        <f t="shared" si="29"/>
        <v>103-46391</v>
      </c>
      <c r="H77" s="10" t="str">
        <f t="shared" si="30"/>
        <v>103-46392</v>
      </c>
      <c r="I77" s="10" t="str">
        <f t="shared" si="31"/>
        <v>103-46393</v>
      </c>
      <c r="J77" s="10" t="str">
        <f t="shared" si="32"/>
        <v>103-46394</v>
      </c>
      <c r="K77" s="10" t="str">
        <f t="shared" si="33"/>
        <v>103-46395</v>
      </c>
      <c r="L77" s="10" t="str">
        <f t="shared" si="34"/>
        <v>103-46396</v>
      </c>
      <c r="M77" s="10" t="str">
        <f t="shared" si="35"/>
        <v>103-46397</v>
      </c>
      <c r="N77" s="121" t="str">
        <f ca="1">空き状況確認テーブル!N83</f>
        <v>△</v>
      </c>
      <c r="O77" s="122" t="str">
        <f ca="1">空き状況確認テーブル!O83</f>
        <v>△</v>
      </c>
      <c r="P77" s="122" t="str">
        <f ca="1">空き状況確認テーブル!P83</f>
        <v>△</v>
      </c>
      <c r="Q77" s="122" t="str">
        <f ca="1">空き状況確認テーブル!Q83</f>
        <v>△</v>
      </c>
      <c r="R77" s="122" t="str">
        <f ca="1">空き状況確認テーブル!R83</f>
        <v>△</v>
      </c>
      <c r="S77" s="122" t="str">
        <f ca="1">空き状況確認テーブル!S83</f>
        <v>△</v>
      </c>
      <c r="T77" s="216" t="str">
        <f ca="1">IF(COUNTIF(空き状況確認テーブル!T83:V83,"×")&lt;&gt;0,"×",IF(COUNTIF(空き状況確認テーブル!T83:V83,"△")&lt;&gt;0,"△",IF(COUNTIF(空き状況確認テーブル!T83:V83,"△")&lt;&gt;0,"△","〇")))</f>
        <v>△</v>
      </c>
      <c r="U77" s="217"/>
      <c r="V77" s="218"/>
      <c r="W77" s="219" t="str">
        <f ca="1">IF(COUNTIF(空き状況確認テーブル!W83:Z83,"×")&lt;&gt;0,"×",IF(COUNTIF(空き状況確認テーブル!W83:Z83,"△")&lt;&gt;0,"△",IF(COUNTIF(空き状況確認テーブル!W83:Z83,"△")&lt;&gt;0,"△","〇")))</f>
        <v>〇</v>
      </c>
      <c r="X77" s="219"/>
      <c r="Y77" s="219"/>
      <c r="Z77" s="219"/>
      <c r="AA77" s="219" t="str">
        <f ca="1">IF(COUNTIF(空き状況確認テーブル!AA83:AD83,"×")&lt;&gt;0,"×",IF(COUNTIF(空き状況確認テーブル!AA83:AD83,"△")&lt;&gt;0,"△",IF(COUNTIF(空き状況確認テーブル!AA83:AD83,"△")&lt;&gt;0,"△","〇")))</f>
        <v>〇</v>
      </c>
      <c r="AB77" s="219"/>
      <c r="AC77" s="219"/>
      <c r="AD77" s="219"/>
      <c r="AE77" s="219" t="str">
        <f ca="1">IF(COUNTIF(空き状況確認テーブル!AE83:AH83,"×")&lt;&gt;0,"×",IF(COUNTIF(空き状況確認テーブル!AE83:AH83,"△")&lt;&gt;0,"△",IF(COUNTIF(空き状況確認テーブル!AE83:AH83,"△")&lt;&gt;0,"△","〇")))</f>
        <v>△</v>
      </c>
      <c r="AF77" s="219"/>
      <c r="AG77" s="219"/>
      <c r="AH77" s="219"/>
      <c r="AI77" s="216" t="str">
        <f ca="1">IF(COUNTIF(空き状況確認テーブル!AI83:AK83,"×")&lt;&gt;0,"×",IF(COUNTIF(空き状況確認テーブル!AI83:AK83,"△")&lt;&gt;0,"△",IF(COUNTIF(空き状況確認テーブル!AI83:AK83,"△")&lt;&gt;0,"△","〇")))</f>
        <v>△</v>
      </c>
      <c r="AJ77" s="217"/>
      <c r="AK77" s="220"/>
      <c r="AL77" s="121" t="str">
        <f ca="1">空き状況確認テーブル!AL83</f>
        <v>△</v>
      </c>
      <c r="AM77" s="122" t="str">
        <f ca="1">空き状況確認テーブル!AM83</f>
        <v>△</v>
      </c>
      <c r="AN77" s="122" t="str">
        <f ca="1">空き状況確認テーブル!AN83</f>
        <v>△</v>
      </c>
      <c r="AO77" s="122" t="str">
        <f ca="1">空き状況確認テーブル!AO83</f>
        <v>△</v>
      </c>
      <c r="AP77" s="122" t="str">
        <f ca="1">空き状況確認テーブル!AP83</f>
        <v>△</v>
      </c>
      <c r="AQ77" s="122" t="str">
        <f ca="1">空き状況確認テーブル!AQ83</f>
        <v>△</v>
      </c>
      <c r="AR77" s="216" t="str">
        <f ca="1">IF(COUNTIF(空き状況確認テーブル!AR83:AT83,"×")&lt;&gt;0,"×",IF(COUNTIF(空き状況確認テーブル!AR83:AT83,"△")&lt;&gt;0,"△",IF(COUNTIF(空き状況確認テーブル!AR83:AT83,"△")&lt;&gt;0,"△","〇")))</f>
        <v>△</v>
      </c>
      <c r="AS77" s="217"/>
      <c r="AT77" s="218"/>
      <c r="AU77" s="219" t="str">
        <f ca="1">IF(COUNTIF(空き状況確認テーブル!AU83:AX83,"×")&lt;&gt;0,"×",IF(COUNTIF(空き状況確認テーブル!AU83:AX83,"△")&lt;&gt;0,"△",IF(COUNTIF(空き状況確認テーブル!AU83:AX83,"△")&lt;&gt;0,"△","〇")))</f>
        <v>〇</v>
      </c>
      <c r="AV77" s="219"/>
      <c r="AW77" s="219"/>
      <c r="AX77" s="219"/>
      <c r="AY77" s="219" t="str">
        <f ca="1">IF(COUNTIF(空き状況確認テーブル!AY83:BB83,"×")&lt;&gt;0,"×",IF(COUNTIF(空き状況確認テーブル!AY83:BB83,"△")&lt;&gt;0,"△",IF(COUNTIF(空き状況確認テーブル!AY83:BB83,"△")&lt;&gt;0,"△","〇")))</f>
        <v>〇</v>
      </c>
      <c r="AZ77" s="219"/>
      <c r="BA77" s="219"/>
      <c r="BB77" s="219"/>
      <c r="BC77" s="219" t="str">
        <f ca="1">IF(COUNTIF(空き状況確認テーブル!BC83:BF83,"×")&lt;&gt;0,"×",IF(COUNTIF(空き状況確認テーブル!BC83:BF83,"△")&lt;&gt;0,"△",IF(COUNTIF(空き状況確認テーブル!BC83:BF83,"△")&lt;&gt;0,"△","〇")))</f>
        <v>△</v>
      </c>
      <c r="BD77" s="219"/>
      <c r="BE77" s="219"/>
      <c r="BF77" s="219"/>
      <c r="BG77" s="216" t="str">
        <f ca="1">IF(COUNTIF(空き状況確認テーブル!BG83:BI83,"×")&lt;&gt;0,"×",IF(COUNTIF(空き状況確認テーブル!BG83:BI83,"△")&lt;&gt;0,"△",IF(COUNTIF(空き状況確認テーブル!BG83:BI83,"△")&lt;&gt;0,"△","〇")))</f>
        <v>△</v>
      </c>
      <c r="BH77" s="217"/>
      <c r="BI77" s="220"/>
      <c r="BJ77" s="121" t="str">
        <f ca="1">空き状況確認テーブル!BJ83</f>
        <v>△</v>
      </c>
      <c r="BK77" s="122" t="str">
        <f ca="1">空き状況確認テーブル!BK83</f>
        <v>△</v>
      </c>
      <c r="BL77" s="122" t="str">
        <f ca="1">空き状況確認テーブル!BL83</f>
        <v>△</v>
      </c>
      <c r="BM77" s="122" t="str">
        <f ca="1">空き状況確認テーブル!BM83</f>
        <v>△</v>
      </c>
      <c r="BN77" s="122" t="str">
        <f ca="1">空き状況確認テーブル!BN83</f>
        <v>△</v>
      </c>
      <c r="BO77" s="122" t="str">
        <f ca="1">空き状況確認テーブル!BO83</f>
        <v>△</v>
      </c>
      <c r="BP77" s="216" t="str">
        <f ca="1">IF(COUNTIF(空き状況確認テーブル!BP83:BR83,"×")&lt;&gt;0,"×",IF(COUNTIF(空き状況確認テーブル!BP83:BR83,"△")&lt;&gt;0,"△",IF(COUNTIF(空き状況確認テーブル!BP83:BR83,"△")&lt;&gt;0,"△","〇")))</f>
        <v>△</v>
      </c>
      <c r="BQ77" s="217"/>
      <c r="BR77" s="218"/>
      <c r="BS77" s="219" t="str">
        <f ca="1">IF(COUNTIF(空き状況確認テーブル!BS83:BV83,"×")&lt;&gt;0,"×",IF(COUNTIF(空き状況確認テーブル!BS83:BV83,"△")&lt;&gt;0,"△",IF(COUNTIF(空き状況確認テーブル!BS83:BV83,"△")&lt;&gt;0,"△","〇")))</f>
        <v>〇</v>
      </c>
      <c r="BT77" s="219"/>
      <c r="BU77" s="219"/>
      <c r="BV77" s="219"/>
      <c r="BW77" s="219" t="str">
        <f ca="1">IF(COUNTIF(空き状況確認テーブル!BW83:BZ83,"×")&lt;&gt;0,"×",IF(COUNTIF(空き状況確認テーブル!BW83:BZ83,"△")&lt;&gt;0,"△",IF(COUNTIF(空き状況確認テーブル!BW83:BZ83,"△")&lt;&gt;0,"△","〇")))</f>
        <v>〇</v>
      </c>
      <c r="BX77" s="219"/>
      <c r="BY77" s="219"/>
      <c r="BZ77" s="219"/>
      <c r="CA77" s="219" t="str">
        <f ca="1">IF(COUNTIF(空き状況確認テーブル!CA83:CD83,"×")&lt;&gt;0,"×",IF(COUNTIF(空き状況確認テーブル!CA83:CD83,"△")&lt;&gt;0,"△",IF(COUNTIF(空き状況確認テーブル!CA83:CD83,"△")&lt;&gt;0,"△","〇")))</f>
        <v>△</v>
      </c>
      <c r="CB77" s="219"/>
      <c r="CC77" s="219"/>
      <c r="CD77" s="219"/>
      <c r="CE77" s="216" t="str">
        <f ca="1">IF(COUNTIF(空き状況確認テーブル!CE83:CG83,"×")&lt;&gt;0,"×",IF(COUNTIF(空き状況確認テーブル!CE83:CG83,"△")&lt;&gt;0,"△",IF(COUNTIF(空き状況確認テーブル!CE83:CG83,"△")&lt;&gt;0,"△","〇")))</f>
        <v>△</v>
      </c>
      <c r="CF77" s="217"/>
      <c r="CG77" s="220"/>
      <c r="CH77" s="187" t="str">
        <f ca="1">空き状況確認テーブル!CH83</f>
        <v>△</v>
      </c>
      <c r="CI77" s="122" t="str">
        <f ca="1">空き状況確認テーブル!CI83</f>
        <v>△</v>
      </c>
      <c r="CJ77" s="122" t="str">
        <f ca="1">空き状況確認テーブル!CJ83</f>
        <v>△</v>
      </c>
      <c r="CK77" s="122" t="str">
        <f ca="1">空き状況確認テーブル!CK83</f>
        <v>△</v>
      </c>
      <c r="CL77" s="122" t="str">
        <f ca="1">空き状況確認テーブル!CL83</f>
        <v>△</v>
      </c>
      <c r="CM77" s="122" t="str">
        <f ca="1">空き状況確認テーブル!CM83</f>
        <v>△</v>
      </c>
      <c r="CN77" s="216" t="str">
        <f ca="1">IF(COUNTIF(空き状況確認テーブル!CN83:CP83,"×")&lt;&gt;0,"×",IF(COUNTIF(空き状況確認テーブル!CN83:CP83,"△")&lt;&gt;0,"△",IF(COUNTIF(空き状況確認テーブル!CN83:CP83,"△")&lt;&gt;0,"△","〇")))</f>
        <v>△</v>
      </c>
      <c r="CO77" s="217"/>
      <c r="CP77" s="218"/>
      <c r="CQ77" s="219" t="str">
        <f ca="1">IF(COUNTIF(空き状況確認テーブル!CQ83:CT83,"×")&lt;&gt;0,"×",IF(COUNTIF(空き状況確認テーブル!CQ83:CT83,"△")&lt;&gt;0,"△",IF(COUNTIF(空き状況確認テーブル!CQ83:CT83,"△")&lt;&gt;0,"△","〇")))</f>
        <v>〇</v>
      </c>
      <c r="CR77" s="219"/>
      <c r="CS77" s="219"/>
      <c r="CT77" s="219"/>
      <c r="CU77" s="219" t="str">
        <f ca="1">IF(COUNTIF(空き状況確認テーブル!CU83:CX83,"×")&lt;&gt;0,"×",IF(COUNTIF(空き状況確認テーブル!CU83:CX83,"△")&lt;&gt;0,"△",IF(COUNTIF(空き状況確認テーブル!CU83:CX83,"△")&lt;&gt;0,"△","〇")))</f>
        <v>〇</v>
      </c>
      <c r="CV77" s="219"/>
      <c r="CW77" s="219"/>
      <c r="CX77" s="219"/>
      <c r="CY77" s="219" t="str">
        <f ca="1">IF(COUNTIF(空き状況確認テーブル!CY83:DB83,"×")&lt;&gt;0,"×",IF(COUNTIF(空き状況確認テーブル!CY83:DB83,"△")&lt;&gt;0,"△",IF(COUNTIF(空き状況確認テーブル!CY83:DB83,"△")&lt;&gt;0,"△","〇")))</f>
        <v>△</v>
      </c>
      <c r="CZ77" s="219"/>
      <c r="DA77" s="219"/>
      <c r="DB77" s="219"/>
      <c r="DC77" s="216" t="str">
        <f ca="1">IF(COUNTIF(空き状況確認テーブル!DC83:DE83,"×")&lt;&gt;0,"×",IF(COUNTIF(空き状況確認テーブル!DC83:DE83,"△")&lt;&gt;0,"△",IF(COUNTIF(空き状況確認テーブル!DC83:DE83,"△")&lt;&gt;0,"△","〇")))</f>
        <v>△</v>
      </c>
      <c r="DD77" s="217"/>
      <c r="DE77" s="220"/>
      <c r="DF77" s="121" t="str">
        <f ca="1">空き状況確認テーブル!DF83</f>
        <v>△</v>
      </c>
      <c r="DG77" s="122" t="str">
        <f ca="1">空き状況確認テーブル!DG83</f>
        <v>△</v>
      </c>
      <c r="DH77" s="122" t="str">
        <f ca="1">空き状況確認テーブル!DH83</f>
        <v>△</v>
      </c>
      <c r="DI77" s="122" t="str">
        <f ca="1">空き状況確認テーブル!DI83</f>
        <v>△</v>
      </c>
      <c r="DJ77" s="122" t="str">
        <f ca="1">空き状況確認テーブル!DJ83</f>
        <v>△</v>
      </c>
      <c r="DK77" s="122" t="str">
        <f ca="1">空き状況確認テーブル!DK83</f>
        <v>△</v>
      </c>
      <c r="DL77" s="216" t="str">
        <f ca="1">IF(COUNTIF(空き状況確認テーブル!DL83:DN83,"×")&lt;&gt;0,"×",IF(COUNTIF(空き状況確認テーブル!DL83:DN83,"△")&lt;&gt;0,"△",IF(COUNTIF(空き状況確認テーブル!DL83:DN83,"△")&lt;&gt;0,"△","〇")))</f>
        <v>△</v>
      </c>
      <c r="DM77" s="217"/>
      <c r="DN77" s="218"/>
      <c r="DO77" s="219" t="str">
        <f ca="1">IF(COUNTIF(空き状況確認テーブル!DO83:DR83,"×")&lt;&gt;0,"×",IF(COUNTIF(空き状況確認テーブル!DO83:DR83,"△")&lt;&gt;0,"△",IF(COUNTIF(空き状況確認テーブル!DO83:DR83,"△")&lt;&gt;0,"△","〇")))</f>
        <v>〇</v>
      </c>
      <c r="DP77" s="219"/>
      <c r="DQ77" s="219"/>
      <c r="DR77" s="219"/>
      <c r="DS77" s="219" t="str">
        <f ca="1">IF(COUNTIF(空き状況確認テーブル!DS83:DV83,"×")&lt;&gt;0,"×",IF(COUNTIF(空き状況確認テーブル!DS83:DV83,"△")&lt;&gt;0,"△",IF(COUNTIF(空き状況確認テーブル!DS83:DV83,"△")&lt;&gt;0,"△","〇")))</f>
        <v>〇</v>
      </c>
      <c r="DT77" s="219"/>
      <c r="DU77" s="219"/>
      <c r="DV77" s="219"/>
      <c r="DW77" s="219" t="str">
        <f ca="1">IF(COUNTIF(空き状況確認テーブル!DW83:DZ83,"×")&lt;&gt;0,"×",IF(COUNTIF(空き状況確認テーブル!DW83:DZ83,"△")&lt;&gt;0,"△",IF(COUNTIF(空き状況確認テーブル!DW83:DZ83,"△")&lt;&gt;0,"△","〇")))</f>
        <v>△</v>
      </c>
      <c r="DX77" s="219"/>
      <c r="DY77" s="219"/>
      <c r="DZ77" s="219"/>
      <c r="EA77" s="216" t="str">
        <f ca="1">IF(COUNTIF(空き状況確認テーブル!EA83:EC83,"×")&lt;&gt;0,"×",IF(COUNTIF(空き状況確認テーブル!EA83:EC83,"△")&lt;&gt;0,"△",IF(COUNTIF(空き状況確認テーブル!EA83:EC83,"△")&lt;&gt;0,"△","〇")))</f>
        <v>△</v>
      </c>
      <c r="EB77" s="217"/>
      <c r="EC77" s="220"/>
      <c r="ED77" s="121" t="str">
        <f ca="1">空き状況確認テーブル!ED83</f>
        <v>×</v>
      </c>
      <c r="EE77" s="122" t="str">
        <f ca="1">空き状況確認テーブル!EE83</f>
        <v>×</v>
      </c>
      <c r="EF77" s="122" t="str">
        <f ca="1">空き状況確認テーブル!EF83</f>
        <v>×</v>
      </c>
      <c r="EG77" s="122" t="str">
        <f ca="1">空き状況確認テーブル!EG83</f>
        <v>×</v>
      </c>
      <c r="EH77" s="122" t="str">
        <f ca="1">空き状況確認テーブル!EH83</f>
        <v>×</v>
      </c>
      <c r="EI77" s="122" t="str">
        <f ca="1">空き状況確認テーブル!EI83</f>
        <v>×</v>
      </c>
      <c r="EJ77" s="216" t="str">
        <f ca="1">IF(COUNTIF(空き状況確認テーブル!EJ83:EL83,"×")&lt;&gt;0,"×",IF(COUNTIF(空き状況確認テーブル!EJ83:EL83,"△")&lt;&gt;0,"△",IF(COUNTIF(空き状況確認テーブル!EJ83:EL83,"△")&lt;&gt;0,"△","〇")))</f>
        <v>×</v>
      </c>
      <c r="EK77" s="217"/>
      <c r="EL77" s="218"/>
      <c r="EM77" s="219" t="str">
        <f ca="1">IF(COUNTIF(空き状況確認テーブル!EM83:EP83,"×")&lt;&gt;0,"×",IF(COUNTIF(空き状況確認テーブル!EM83:EP83,"△")&lt;&gt;0,"△",IF(COUNTIF(空き状況確認テーブル!EM83:EP83,"△")&lt;&gt;0,"△","〇")))</f>
        <v>×</v>
      </c>
      <c r="EN77" s="219"/>
      <c r="EO77" s="219"/>
      <c r="EP77" s="219"/>
      <c r="EQ77" s="219" t="str">
        <f ca="1">IF(COUNTIF(空き状況確認テーブル!EQ83:ET83,"×")&lt;&gt;0,"×",IF(COUNTIF(空き状況確認テーブル!EQ83:ET83,"△")&lt;&gt;0,"△",IF(COUNTIF(空き状況確認テーブル!EQ83:ET83,"△")&lt;&gt;0,"△","〇")))</f>
        <v>×</v>
      </c>
      <c r="ER77" s="219"/>
      <c r="ES77" s="219"/>
      <c r="ET77" s="219"/>
      <c r="EU77" s="219" t="str">
        <f ca="1">IF(COUNTIF(空き状況確認テーブル!EU83:EX83,"×")&lt;&gt;0,"×",IF(COUNTIF(空き状況確認テーブル!EU83:EX83,"△")&lt;&gt;0,"△",IF(COUNTIF(空き状況確認テーブル!EU83:EX83,"△")&lt;&gt;0,"△","〇")))</f>
        <v>×</v>
      </c>
      <c r="EV77" s="219"/>
      <c r="EW77" s="219"/>
      <c r="EX77" s="219"/>
      <c r="EY77" s="216" t="str">
        <f ca="1">IF(COUNTIF(空き状況確認テーブル!EY83:FA83,"×")&lt;&gt;0,"×",IF(COUNTIF(空き状況確認テーブル!EY83:FA83,"△")&lt;&gt;0,"△",IF(COUNTIF(空き状況確認テーブル!EY83:FA83,"△")&lt;&gt;0,"△","〇")))</f>
        <v>×</v>
      </c>
      <c r="EZ77" s="217"/>
      <c r="FA77" s="220"/>
      <c r="FB77" s="121" t="str">
        <f ca="1">空き状況確認テーブル!FB83</f>
        <v>×</v>
      </c>
      <c r="FC77" s="122" t="str">
        <f ca="1">空き状況確認テーブル!FC83</f>
        <v>×</v>
      </c>
      <c r="FD77" s="122" t="str">
        <f ca="1">空き状況確認テーブル!FD83</f>
        <v>×</v>
      </c>
      <c r="FE77" s="122" t="str">
        <f ca="1">空き状況確認テーブル!FE83</f>
        <v>×</v>
      </c>
      <c r="FF77" s="122" t="str">
        <f ca="1">空き状況確認テーブル!FF83</f>
        <v>×</v>
      </c>
      <c r="FG77" s="122" t="str">
        <f ca="1">空き状況確認テーブル!FG83</f>
        <v>×</v>
      </c>
      <c r="FH77" s="216" t="str">
        <f ca="1">IF(COUNTIF(空き状況確認テーブル!FH83:FJ83,"×")&lt;&gt;0,"×",IF(COUNTIF(空き状況確認テーブル!FH83:FJ83,"△")&lt;&gt;0,"△",IF(COUNTIF(空き状況確認テーブル!FH83:FJ83,"△")&lt;&gt;0,"△","〇")))</f>
        <v>×</v>
      </c>
      <c r="FI77" s="217"/>
      <c r="FJ77" s="218"/>
      <c r="FK77" s="219" t="str">
        <f ca="1">IF(COUNTIF(空き状況確認テーブル!FK83:FN83,"×")&lt;&gt;0,"×",IF(COUNTIF(空き状況確認テーブル!FK83:FN83,"△")&lt;&gt;0,"△",IF(COUNTIF(空き状況確認テーブル!FK83:FN83,"△")&lt;&gt;0,"△","〇")))</f>
        <v>×</v>
      </c>
      <c r="FL77" s="219"/>
      <c r="FM77" s="219"/>
      <c r="FN77" s="219"/>
      <c r="FO77" s="219" t="str">
        <f ca="1">IF(COUNTIF(空き状況確認テーブル!FO83:FR83,"×")&lt;&gt;0,"×",IF(COUNTIF(空き状況確認テーブル!FO83:FR83,"△")&lt;&gt;0,"△",IF(COUNTIF(空き状況確認テーブル!FO83:FR83,"△")&lt;&gt;0,"△","〇")))</f>
        <v>×</v>
      </c>
      <c r="FP77" s="219"/>
      <c r="FQ77" s="219"/>
      <c r="FR77" s="219"/>
      <c r="FS77" s="219" t="str">
        <f ca="1">IF(COUNTIF(空き状況確認テーブル!FS83:FV83,"×")&lt;&gt;0,"×",IF(COUNTIF(空き状況確認テーブル!FS83:FV83,"△")&lt;&gt;0,"△",IF(COUNTIF(空き状況確認テーブル!FS83:FV83,"△")&lt;&gt;0,"△","〇")))</f>
        <v>×</v>
      </c>
      <c r="FT77" s="219"/>
      <c r="FU77" s="219"/>
      <c r="FV77" s="219"/>
      <c r="FW77" s="216" t="str">
        <f ca="1">IF(COUNTIF(空き状況確認テーブル!FW83:FY83,"×")&lt;&gt;0,"×",IF(COUNTIF(空き状況確認テーブル!FW83:FY83,"△")&lt;&gt;0,"△",IF(COUNTIF(空き状況確認テーブル!FW83:FY83,"△")&lt;&gt;0,"△","〇")))</f>
        <v>×</v>
      </c>
      <c r="FX77" s="217"/>
      <c r="FY77" s="220"/>
    </row>
    <row r="78" spans="1:181">
      <c r="A78" s="17"/>
      <c r="B78" s="164" t="s">
        <v>364</v>
      </c>
      <c r="C78" s="202" t="s">
        <v>347</v>
      </c>
      <c r="D78" s="11" t="s">
        <v>250</v>
      </c>
      <c r="E78" s="10" t="str">
        <f>INDEX(施設情報!$D$1:$D$1000,MATCH(D78,施設情報!$C$1:$C$1000,0))</f>
        <v>1</v>
      </c>
      <c r="F78" s="11" t="s">
        <v>275</v>
      </c>
      <c r="G78" s="8" t="str">
        <f t="shared" si="29"/>
        <v>104-46391</v>
      </c>
      <c r="H78" s="10" t="str">
        <f t="shared" si="30"/>
        <v>104-46392</v>
      </c>
      <c r="I78" s="10" t="str">
        <f t="shared" si="31"/>
        <v>104-46393</v>
      </c>
      <c r="J78" s="10" t="str">
        <f t="shared" si="32"/>
        <v>104-46394</v>
      </c>
      <c r="K78" s="10" t="str">
        <f t="shared" si="33"/>
        <v>104-46395</v>
      </c>
      <c r="L78" s="10" t="str">
        <f t="shared" si="34"/>
        <v>104-46396</v>
      </c>
      <c r="M78" s="10" t="str">
        <f t="shared" si="35"/>
        <v>104-46397</v>
      </c>
      <c r="N78" s="121" t="str">
        <f ca="1">空き状況確認テーブル!N84</f>
        <v>△</v>
      </c>
      <c r="O78" s="122" t="str">
        <f ca="1">空き状況確認テーブル!O84</f>
        <v>△</v>
      </c>
      <c r="P78" s="122" t="str">
        <f ca="1">空き状況確認テーブル!P84</f>
        <v>△</v>
      </c>
      <c r="Q78" s="122" t="str">
        <f ca="1">空き状況確認テーブル!Q84</f>
        <v>△</v>
      </c>
      <c r="R78" s="122" t="str">
        <f ca="1">空き状況確認テーブル!R84</f>
        <v>△</v>
      </c>
      <c r="S78" s="122" t="str">
        <f ca="1">空き状況確認テーブル!S84</f>
        <v>△</v>
      </c>
      <c r="T78" s="216" t="str">
        <f ca="1">IF(COUNTIF(空き状況確認テーブル!T84:V84,"×")&lt;&gt;0,"×",IF(COUNTIF(空き状況確認テーブル!T84:V84,"△")&lt;&gt;0,"△",IF(COUNTIF(空き状況確認テーブル!T84:V84,"△")&lt;&gt;0,"△","〇")))</f>
        <v>△</v>
      </c>
      <c r="U78" s="217"/>
      <c r="V78" s="218"/>
      <c r="W78" s="219" t="str">
        <f ca="1">IF(COUNTIF(空き状況確認テーブル!W84:Z84,"×")&lt;&gt;0,"×",IF(COUNTIF(空き状況確認テーブル!W84:Z84,"△")&lt;&gt;0,"△",IF(COUNTIF(空き状況確認テーブル!W84:Z84,"△")&lt;&gt;0,"△","〇")))</f>
        <v>〇</v>
      </c>
      <c r="X78" s="219"/>
      <c r="Y78" s="219"/>
      <c r="Z78" s="219"/>
      <c r="AA78" s="219" t="str">
        <f ca="1">IF(COUNTIF(空き状況確認テーブル!AA84:AD84,"×")&lt;&gt;0,"×",IF(COUNTIF(空き状況確認テーブル!AA84:AD84,"△")&lt;&gt;0,"△",IF(COUNTIF(空き状況確認テーブル!AA84:AD84,"△")&lt;&gt;0,"△","〇")))</f>
        <v>〇</v>
      </c>
      <c r="AB78" s="219"/>
      <c r="AC78" s="219"/>
      <c r="AD78" s="219"/>
      <c r="AE78" s="219" t="str">
        <f ca="1">IF(COUNTIF(空き状況確認テーブル!AE84:AH84,"×")&lt;&gt;0,"×",IF(COUNTIF(空き状況確認テーブル!AE84:AH84,"△")&lt;&gt;0,"△",IF(COUNTIF(空き状況確認テーブル!AE84:AH84,"△")&lt;&gt;0,"△","〇")))</f>
        <v>△</v>
      </c>
      <c r="AF78" s="219"/>
      <c r="AG78" s="219"/>
      <c r="AH78" s="219"/>
      <c r="AI78" s="216" t="str">
        <f ca="1">IF(COUNTIF(空き状況確認テーブル!AI84:AK84,"×")&lt;&gt;0,"×",IF(COUNTIF(空き状況確認テーブル!AI84:AK84,"△")&lt;&gt;0,"△",IF(COUNTIF(空き状況確認テーブル!AI84:AK84,"△")&lt;&gt;0,"△","〇")))</f>
        <v>△</v>
      </c>
      <c r="AJ78" s="217"/>
      <c r="AK78" s="220"/>
      <c r="AL78" s="121" t="str">
        <f ca="1">空き状況確認テーブル!AL84</f>
        <v>△</v>
      </c>
      <c r="AM78" s="122" t="str">
        <f ca="1">空き状況確認テーブル!AM84</f>
        <v>△</v>
      </c>
      <c r="AN78" s="122" t="str">
        <f ca="1">空き状況確認テーブル!AN84</f>
        <v>△</v>
      </c>
      <c r="AO78" s="122" t="str">
        <f ca="1">空き状況確認テーブル!AO84</f>
        <v>△</v>
      </c>
      <c r="AP78" s="122" t="str">
        <f ca="1">空き状況確認テーブル!AP84</f>
        <v>△</v>
      </c>
      <c r="AQ78" s="122" t="str">
        <f ca="1">空き状況確認テーブル!AQ84</f>
        <v>△</v>
      </c>
      <c r="AR78" s="216" t="str">
        <f ca="1">IF(COUNTIF(空き状況確認テーブル!AR84:AT84,"×")&lt;&gt;0,"×",IF(COUNTIF(空き状況確認テーブル!AR84:AT84,"△")&lt;&gt;0,"△",IF(COUNTIF(空き状況確認テーブル!AR84:AT84,"△")&lt;&gt;0,"△","〇")))</f>
        <v>△</v>
      </c>
      <c r="AS78" s="217"/>
      <c r="AT78" s="218"/>
      <c r="AU78" s="219" t="str">
        <f ca="1">IF(COUNTIF(空き状況確認テーブル!AU84:AX84,"×")&lt;&gt;0,"×",IF(COUNTIF(空き状況確認テーブル!AU84:AX84,"△")&lt;&gt;0,"△",IF(COUNTIF(空き状況確認テーブル!AU84:AX84,"△")&lt;&gt;0,"△","〇")))</f>
        <v>〇</v>
      </c>
      <c r="AV78" s="219"/>
      <c r="AW78" s="219"/>
      <c r="AX78" s="219"/>
      <c r="AY78" s="219" t="str">
        <f ca="1">IF(COUNTIF(空き状況確認テーブル!AY84:BB84,"×")&lt;&gt;0,"×",IF(COUNTIF(空き状況確認テーブル!AY84:BB84,"△")&lt;&gt;0,"△",IF(COUNTIF(空き状況確認テーブル!AY84:BB84,"△")&lt;&gt;0,"△","〇")))</f>
        <v>〇</v>
      </c>
      <c r="AZ78" s="219"/>
      <c r="BA78" s="219"/>
      <c r="BB78" s="219"/>
      <c r="BC78" s="219" t="str">
        <f ca="1">IF(COUNTIF(空き状況確認テーブル!BC84:BF84,"×")&lt;&gt;0,"×",IF(COUNTIF(空き状況確認テーブル!BC84:BF84,"△")&lt;&gt;0,"△",IF(COUNTIF(空き状況確認テーブル!BC84:BF84,"△")&lt;&gt;0,"△","〇")))</f>
        <v>△</v>
      </c>
      <c r="BD78" s="219"/>
      <c r="BE78" s="219"/>
      <c r="BF78" s="219"/>
      <c r="BG78" s="216" t="str">
        <f ca="1">IF(COUNTIF(空き状況確認テーブル!BG84:BI84,"×")&lt;&gt;0,"×",IF(COUNTIF(空き状況確認テーブル!BG84:BI84,"△")&lt;&gt;0,"△",IF(COUNTIF(空き状況確認テーブル!BG84:BI84,"△")&lt;&gt;0,"△","〇")))</f>
        <v>△</v>
      </c>
      <c r="BH78" s="217"/>
      <c r="BI78" s="220"/>
      <c r="BJ78" s="121" t="str">
        <f ca="1">空き状況確認テーブル!BJ84</f>
        <v>△</v>
      </c>
      <c r="BK78" s="122" t="str">
        <f ca="1">空き状況確認テーブル!BK84</f>
        <v>△</v>
      </c>
      <c r="BL78" s="122" t="str">
        <f ca="1">空き状況確認テーブル!BL84</f>
        <v>△</v>
      </c>
      <c r="BM78" s="122" t="str">
        <f ca="1">空き状況確認テーブル!BM84</f>
        <v>△</v>
      </c>
      <c r="BN78" s="122" t="str">
        <f ca="1">空き状況確認テーブル!BN84</f>
        <v>△</v>
      </c>
      <c r="BO78" s="122" t="str">
        <f ca="1">空き状況確認テーブル!BO84</f>
        <v>△</v>
      </c>
      <c r="BP78" s="216" t="str">
        <f ca="1">IF(COUNTIF(空き状況確認テーブル!BP84:BR84,"×")&lt;&gt;0,"×",IF(COUNTIF(空き状況確認テーブル!BP84:BR84,"△")&lt;&gt;0,"△",IF(COUNTIF(空き状況確認テーブル!BP84:BR84,"△")&lt;&gt;0,"△","〇")))</f>
        <v>△</v>
      </c>
      <c r="BQ78" s="217"/>
      <c r="BR78" s="218"/>
      <c r="BS78" s="219" t="str">
        <f ca="1">IF(COUNTIF(空き状況確認テーブル!BS84:BV84,"×")&lt;&gt;0,"×",IF(COUNTIF(空き状況確認テーブル!BS84:BV84,"△")&lt;&gt;0,"△",IF(COUNTIF(空き状況確認テーブル!BS84:BV84,"△")&lt;&gt;0,"△","〇")))</f>
        <v>〇</v>
      </c>
      <c r="BT78" s="219"/>
      <c r="BU78" s="219"/>
      <c r="BV78" s="219"/>
      <c r="BW78" s="219" t="str">
        <f ca="1">IF(COUNTIF(空き状況確認テーブル!BW84:BZ84,"×")&lt;&gt;0,"×",IF(COUNTIF(空き状況確認テーブル!BW84:BZ84,"△")&lt;&gt;0,"△",IF(COUNTIF(空き状況確認テーブル!BW84:BZ84,"△")&lt;&gt;0,"△","〇")))</f>
        <v>〇</v>
      </c>
      <c r="BX78" s="219"/>
      <c r="BY78" s="219"/>
      <c r="BZ78" s="219"/>
      <c r="CA78" s="219" t="str">
        <f ca="1">IF(COUNTIF(空き状況確認テーブル!CA84:CD84,"×")&lt;&gt;0,"×",IF(COUNTIF(空き状況確認テーブル!CA84:CD84,"△")&lt;&gt;0,"△",IF(COUNTIF(空き状況確認テーブル!CA84:CD84,"△")&lt;&gt;0,"△","〇")))</f>
        <v>△</v>
      </c>
      <c r="CB78" s="219"/>
      <c r="CC78" s="219"/>
      <c r="CD78" s="219"/>
      <c r="CE78" s="216" t="str">
        <f ca="1">IF(COUNTIF(空き状況確認テーブル!CE84:CG84,"×")&lt;&gt;0,"×",IF(COUNTIF(空き状況確認テーブル!CE84:CG84,"△")&lt;&gt;0,"△",IF(COUNTIF(空き状況確認テーブル!CE84:CG84,"△")&lt;&gt;0,"△","〇")))</f>
        <v>△</v>
      </c>
      <c r="CF78" s="217"/>
      <c r="CG78" s="220"/>
      <c r="CH78" s="187" t="str">
        <f ca="1">空き状況確認テーブル!CH84</f>
        <v>△</v>
      </c>
      <c r="CI78" s="122" t="str">
        <f ca="1">空き状況確認テーブル!CI84</f>
        <v>△</v>
      </c>
      <c r="CJ78" s="122" t="str">
        <f ca="1">空き状況確認テーブル!CJ84</f>
        <v>△</v>
      </c>
      <c r="CK78" s="122" t="str">
        <f ca="1">空き状況確認テーブル!CK84</f>
        <v>△</v>
      </c>
      <c r="CL78" s="122" t="str">
        <f ca="1">空き状況確認テーブル!CL84</f>
        <v>△</v>
      </c>
      <c r="CM78" s="122" t="str">
        <f ca="1">空き状況確認テーブル!CM84</f>
        <v>△</v>
      </c>
      <c r="CN78" s="216" t="str">
        <f ca="1">IF(COUNTIF(空き状況確認テーブル!CN84:CP84,"×")&lt;&gt;0,"×",IF(COUNTIF(空き状況確認テーブル!CN84:CP84,"△")&lt;&gt;0,"△",IF(COUNTIF(空き状況確認テーブル!CN84:CP84,"△")&lt;&gt;0,"△","〇")))</f>
        <v>△</v>
      </c>
      <c r="CO78" s="217"/>
      <c r="CP78" s="218"/>
      <c r="CQ78" s="219" t="str">
        <f ca="1">IF(COUNTIF(空き状況確認テーブル!CQ84:CT84,"×")&lt;&gt;0,"×",IF(COUNTIF(空き状況確認テーブル!CQ84:CT84,"△")&lt;&gt;0,"△",IF(COUNTIF(空き状況確認テーブル!CQ84:CT84,"△")&lt;&gt;0,"△","〇")))</f>
        <v>〇</v>
      </c>
      <c r="CR78" s="219"/>
      <c r="CS78" s="219"/>
      <c r="CT78" s="219"/>
      <c r="CU78" s="219" t="str">
        <f ca="1">IF(COUNTIF(空き状況確認テーブル!CU84:CX84,"×")&lt;&gt;0,"×",IF(COUNTIF(空き状況確認テーブル!CU84:CX84,"△")&lt;&gt;0,"△",IF(COUNTIF(空き状況確認テーブル!CU84:CX84,"△")&lt;&gt;0,"△","〇")))</f>
        <v>〇</v>
      </c>
      <c r="CV78" s="219"/>
      <c r="CW78" s="219"/>
      <c r="CX78" s="219"/>
      <c r="CY78" s="219" t="str">
        <f ca="1">IF(COUNTIF(空き状況確認テーブル!CY84:DB84,"×")&lt;&gt;0,"×",IF(COUNTIF(空き状況確認テーブル!CY84:DB84,"△")&lt;&gt;0,"△",IF(COUNTIF(空き状況確認テーブル!CY84:DB84,"△")&lt;&gt;0,"△","〇")))</f>
        <v>△</v>
      </c>
      <c r="CZ78" s="219"/>
      <c r="DA78" s="219"/>
      <c r="DB78" s="219"/>
      <c r="DC78" s="216" t="str">
        <f ca="1">IF(COUNTIF(空き状況確認テーブル!DC84:DE84,"×")&lt;&gt;0,"×",IF(COUNTIF(空き状況確認テーブル!DC84:DE84,"△")&lt;&gt;0,"△",IF(COUNTIF(空き状況確認テーブル!DC84:DE84,"△")&lt;&gt;0,"△","〇")))</f>
        <v>△</v>
      </c>
      <c r="DD78" s="217"/>
      <c r="DE78" s="220"/>
      <c r="DF78" s="121" t="str">
        <f ca="1">空き状況確認テーブル!DF84</f>
        <v>△</v>
      </c>
      <c r="DG78" s="122" t="str">
        <f ca="1">空き状況確認テーブル!DG84</f>
        <v>△</v>
      </c>
      <c r="DH78" s="122" t="str">
        <f ca="1">空き状況確認テーブル!DH84</f>
        <v>△</v>
      </c>
      <c r="DI78" s="122" t="str">
        <f ca="1">空き状況確認テーブル!DI84</f>
        <v>△</v>
      </c>
      <c r="DJ78" s="122" t="str">
        <f ca="1">空き状況確認テーブル!DJ84</f>
        <v>△</v>
      </c>
      <c r="DK78" s="122" t="str">
        <f ca="1">空き状況確認テーブル!DK84</f>
        <v>△</v>
      </c>
      <c r="DL78" s="216" t="str">
        <f ca="1">IF(COUNTIF(空き状況確認テーブル!DL84:DN84,"×")&lt;&gt;0,"×",IF(COUNTIF(空き状況確認テーブル!DL84:DN84,"△")&lt;&gt;0,"△",IF(COUNTIF(空き状況確認テーブル!DL84:DN84,"△")&lt;&gt;0,"△","〇")))</f>
        <v>△</v>
      </c>
      <c r="DM78" s="217"/>
      <c r="DN78" s="218"/>
      <c r="DO78" s="219" t="str">
        <f ca="1">IF(COUNTIF(空き状況確認テーブル!DO84:DR84,"×")&lt;&gt;0,"×",IF(COUNTIF(空き状況確認テーブル!DO84:DR84,"△")&lt;&gt;0,"△",IF(COUNTIF(空き状況確認テーブル!DO84:DR84,"△")&lt;&gt;0,"△","〇")))</f>
        <v>×</v>
      </c>
      <c r="DP78" s="219"/>
      <c r="DQ78" s="219"/>
      <c r="DR78" s="219"/>
      <c r="DS78" s="219" t="str">
        <f ca="1">IF(COUNTIF(空き状況確認テーブル!DS84:DV84,"×")&lt;&gt;0,"×",IF(COUNTIF(空き状況確認テーブル!DS84:DV84,"△")&lt;&gt;0,"△",IF(COUNTIF(空き状況確認テーブル!DS84:DV84,"△")&lt;&gt;0,"△","〇")))</f>
        <v>×</v>
      </c>
      <c r="DT78" s="219"/>
      <c r="DU78" s="219"/>
      <c r="DV78" s="219"/>
      <c r="DW78" s="219" t="str">
        <f ca="1">IF(COUNTIF(空き状況確認テーブル!DW84:DZ84,"×")&lt;&gt;0,"×",IF(COUNTIF(空き状況確認テーブル!DW84:DZ84,"△")&lt;&gt;0,"△",IF(COUNTIF(空き状況確認テーブル!DW84:DZ84,"△")&lt;&gt;0,"△","〇")))</f>
        <v>△</v>
      </c>
      <c r="DX78" s="219"/>
      <c r="DY78" s="219"/>
      <c r="DZ78" s="219"/>
      <c r="EA78" s="216" t="str">
        <f ca="1">IF(COUNTIF(空き状況確認テーブル!EA84:EC84,"×")&lt;&gt;0,"×",IF(COUNTIF(空き状況確認テーブル!EA84:EC84,"△")&lt;&gt;0,"△",IF(COUNTIF(空き状況確認テーブル!EA84:EC84,"△")&lt;&gt;0,"△","〇")))</f>
        <v>△</v>
      </c>
      <c r="EB78" s="217"/>
      <c r="EC78" s="220"/>
      <c r="ED78" s="121" t="str">
        <f ca="1">空き状況確認テーブル!ED84</f>
        <v>×</v>
      </c>
      <c r="EE78" s="122" t="str">
        <f ca="1">空き状況確認テーブル!EE84</f>
        <v>×</v>
      </c>
      <c r="EF78" s="122" t="str">
        <f ca="1">空き状況確認テーブル!EF84</f>
        <v>×</v>
      </c>
      <c r="EG78" s="122" t="str">
        <f ca="1">空き状況確認テーブル!EG84</f>
        <v>×</v>
      </c>
      <c r="EH78" s="122" t="str">
        <f ca="1">空き状況確認テーブル!EH84</f>
        <v>×</v>
      </c>
      <c r="EI78" s="122" t="str">
        <f ca="1">空き状況確認テーブル!EI84</f>
        <v>×</v>
      </c>
      <c r="EJ78" s="216" t="str">
        <f ca="1">IF(COUNTIF(空き状況確認テーブル!EJ84:EL84,"×")&lt;&gt;0,"×",IF(COUNTIF(空き状況確認テーブル!EJ84:EL84,"△")&lt;&gt;0,"△",IF(COUNTIF(空き状況確認テーブル!EJ84:EL84,"△")&lt;&gt;0,"△","〇")))</f>
        <v>×</v>
      </c>
      <c r="EK78" s="217"/>
      <c r="EL78" s="218"/>
      <c r="EM78" s="219" t="str">
        <f ca="1">IF(COUNTIF(空き状況確認テーブル!EM84:EP84,"×")&lt;&gt;0,"×",IF(COUNTIF(空き状況確認テーブル!EM84:EP84,"△")&lt;&gt;0,"△",IF(COUNTIF(空き状況確認テーブル!EM84:EP84,"△")&lt;&gt;0,"△","〇")))</f>
        <v>×</v>
      </c>
      <c r="EN78" s="219"/>
      <c r="EO78" s="219"/>
      <c r="EP78" s="219"/>
      <c r="EQ78" s="219" t="str">
        <f ca="1">IF(COUNTIF(空き状況確認テーブル!EQ84:ET84,"×")&lt;&gt;0,"×",IF(COUNTIF(空き状況確認テーブル!EQ84:ET84,"△")&lt;&gt;0,"△",IF(COUNTIF(空き状況確認テーブル!EQ84:ET84,"△")&lt;&gt;0,"△","〇")))</f>
        <v>×</v>
      </c>
      <c r="ER78" s="219"/>
      <c r="ES78" s="219"/>
      <c r="ET78" s="219"/>
      <c r="EU78" s="219" t="str">
        <f ca="1">IF(COUNTIF(空き状況確認テーブル!EU84:EX84,"×")&lt;&gt;0,"×",IF(COUNTIF(空き状況確認テーブル!EU84:EX84,"△")&lt;&gt;0,"△",IF(COUNTIF(空き状況確認テーブル!EU84:EX84,"△")&lt;&gt;0,"△","〇")))</f>
        <v>×</v>
      </c>
      <c r="EV78" s="219"/>
      <c r="EW78" s="219"/>
      <c r="EX78" s="219"/>
      <c r="EY78" s="216" t="str">
        <f ca="1">IF(COUNTIF(空き状況確認テーブル!EY84:FA84,"×")&lt;&gt;0,"×",IF(COUNTIF(空き状況確認テーブル!EY84:FA84,"△")&lt;&gt;0,"△",IF(COUNTIF(空き状況確認テーブル!EY84:FA84,"△")&lt;&gt;0,"△","〇")))</f>
        <v>×</v>
      </c>
      <c r="EZ78" s="217"/>
      <c r="FA78" s="220"/>
      <c r="FB78" s="121" t="str">
        <f ca="1">空き状況確認テーブル!FB84</f>
        <v>×</v>
      </c>
      <c r="FC78" s="122" t="str">
        <f ca="1">空き状況確認テーブル!FC84</f>
        <v>×</v>
      </c>
      <c r="FD78" s="122" t="str">
        <f ca="1">空き状況確認テーブル!FD84</f>
        <v>×</v>
      </c>
      <c r="FE78" s="122" t="str">
        <f ca="1">空き状況確認テーブル!FE84</f>
        <v>×</v>
      </c>
      <c r="FF78" s="122" t="str">
        <f ca="1">空き状況確認テーブル!FF84</f>
        <v>×</v>
      </c>
      <c r="FG78" s="122" t="str">
        <f ca="1">空き状況確認テーブル!FG84</f>
        <v>×</v>
      </c>
      <c r="FH78" s="216" t="str">
        <f ca="1">IF(COUNTIF(空き状況確認テーブル!FH84:FJ84,"×")&lt;&gt;0,"×",IF(COUNTIF(空き状況確認テーブル!FH84:FJ84,"△")&lt;&gt;0,"△",IF(COUNTIF(空き状況確認テーブル!FH84:FJ84,"△")&lt;&gt;0,"△","〇")))</f>
        <v>×</v>
      </c>
      <c r="FI78" s="217"/>
      <c r="FJ78" s="218"/>
      <c r="FK78" s="219" t="str">
        <f ca="1">IF(COUNTIF(空き状況確認テーブル!FK84:FN84,"×")&lt;&gt;0,"×",IF(COUNTIF(空き状況確認テーブル!FK84:FN84,"△")&lt;&gt;0,"△",IF(COUNTIF(空き状況確認テーブル!FK84:FN84,"△")&lt;&gt;0,"△","〇")))</f>
        <v>×</v>
      </c>
      <c r="FL78" s="219"/>
      <c r="FM78" s="219"/>
      <c r="FN78" s="219"/>
      <c r="FO78" s="219" t="str">
        <f ca="1">IF(COUNTIF(空き状況確認テーブル!FO84:FR84,"×")&lt;&gt;0,"×",IF(COUNTIF(空き状況確認テーブル!FO84:FR84,"△")&lt;&gt;0,"△",IF(COUNTIF(空き状況確認テーブル!FO84:FR84,"△")&lt;&gt;0,"△","〇")))</f>
        <v>×</v>
      </c>
      <c r="FP78" s="219"/>
      <c r="FQ78" s="219"/>
      <c r="FR78" s="219"/>
      <c r="FS78" s="219" t="str">
        <f ca="1">IF(COUNTIF(空き状況確認テーブル!FS84:FV84,"×")&lt;&gt;0,"×",IF(COUNTIF(空き状況確認テーブル!FS84:FV84,"△")&lt;&gt;0,"△",IF(COUNTIF(空き状況確認テーブル!FS84:FV84,"△")&lt;&gt;0,"△","〇")))</f>
        <v>×</v>
      </c>
      <c r="FT78" s="219"/>
      <c r="FU78" s="219"/>
      <c r="FV78" s="219"/>
      <c r="FW78" s="216" t="str">
        <f ca="1">IF(COUNTIF(空き状況確認テーブル!FW84:FY84,"×")&lt;&gt;0,"×",IF(COUNTIF(空き状況確認テーブル!FW84:FY84,"△")&lt;&gt;0,"△",IF(COUNTIF(空き状況確認テーブル!FW84:FY84,"△")&lt;&gt;0,"△","〇")))</f>
        <v>×</v>
      </c>
      <c r="FX78" s="217"/>
      <c r="FY78" s="220"/>
    </row>
    <row r="79" spans="1:181">
      <c r="A79" s="17"/>
      <c r="B79" s="164" t="s">
        <v>364</v>
      </c>
      <c r="C79" s="202" t="s">
        <v>348</v>
      </c>
      <c r="D79" s="11" t="s">
        <v>251</v>
      </c>
      <c r="E79" s="10" t="str">
        <f>INDEX(施設情報!$D$1:$D$1000,MATCH(D79,施設情報!$C$1:$C$1000,0))</f>
        <v>1</v>
      </c>
      <c r="F79" s="11" t="s">
        <v>275</v>
      </c>
      <c r="G79" s="8" t="str">
        <f t="shared" si="29"/>
        <v>105-46391</v>
      </c>
      <c r="H79" s="10" t="str">
        <f t="shared" si="30"/>
        <v>105-46392</v>
      </c>
      <c r="I79" s="10" t="str">
        <f t="shared" si="31"/>
        <v>105-46393</v>
      </c>
      <c r="J79" s="10" t="str">
        <f t="shared" si="32"/>
        <v>105-46394</v>
      </c>
      <c r="K79" s="10" t="str">
        <f t="shared" si="33"/>
        <v>105-46395</v>
      </c>
      <c r="L79" s="10" t="str">
        <f t="shared" si="34"/>
        <v>105-46396</v>
      </c>
      <c r="M79" s="10" t="str">
        <f t="shared" si="35"/>
        <v>105-46397</v>
      </c>
      <c r="N79" s="121" t="str">
        <f ca="1">空き状況確認テーブル!N85</f>
        <v>△</v>
      </c>
      <c r="O79" s="122" t="str">
        <f ca="1">空き状況確認テーブル!O85</f>
        <v>△</v>
      </c>
      <c r="P79" s="122" t="str">
        <f ca="1">空き状況確認テーブル!P85</f>
        <v>△</v>
      </c>
      <c r="Q79" s="122" t="str">
        <f ca="1">空き状況確認テーブル!Q85</f>
        <v>△</v>
      </c>
      <c r="R79" s="122" t="str">
        <f ca="1">空き状況確認テーブル!R85</f>
        <v>△</v>
      </c>
      <c r="S79" s="122" t="str">
        <f ca="1">空き状況確認テーブル!S85</f>
        <v>△</v>
      </c>
      <c r="T79" s="216" t="str">
        <f ca="1">IF(COUNTIF(空き状況確認テーブル!T85:V85,"×")&lt;&gt;0,"×",IF(COUNTIF(空き状況確認テーブル!T85:V85,"△")&lt;&gt;0,"△",IF(COUNTIF(空き状況確認テーブル!T85:V85,"△")&lt;&gt;0,"△","〇")))</f>
        <v>△</v>
      </c>
      <c r="U79" s="217"/>
      <c r="V79" s="218"/>
      <c r="W79" s="219" t="str">
        <f ca="1">IF(COUNTIF(空き状況確認テーブル!W85:Z85,"×")&lt;&gt;0,"×",IF(COUNTIF(空き状況確認テーブル!W85:Z85,"△")&lt;&gt;0,"△",IF(COUNTIF(空き状況確認テーブル!W85:Z85,"△")&lt;&gt;0,"△","〇")))</f>
        <v>〇</v>
      </c>
      <c r="X79" s="219"/>
      <c r="Y79" s="219"/>
      <c r="Z79" s="219"/>
      <c r="AA79" s="219" t="str">
        <f ca="1">IF(COUNTIF(空き状況確認テーブル!AA85:AD85,"×")&lt;&gt;0,"×",IF(COUNTIF(空き状況確認テーブル!AA85:AD85,"△")&lt;&gt;0,"△",IF(COUNTIF(空き状況確認テーブル!AA85:AD85,"△")&lt;&gt;0,"△","〇")))</f>
        <v>〇</v>
      </c>
      <c r="AB79" s="219"/>
      <c r="AC79" s="219"/>
      <c r="AD79" s="219"/>
      <c r="AE79" s="219" t="str">
        <f ca="1">IF(COUNTIF(空き状況確認テーブル!AE85:AH85,"×")&lt;&gt;0,"×",IF(COUNTIF(空き状況確認テーブル!AE85:AH85,"△")&lt;&gt;0,"△",IF(COUNTIF(空き状況確認テーブル!AE85:AH85,"△")&lt;&gt;0,"△","〇")))</f>
        <v>△</v>
      </c>
      <c r="AF79" s="219"/>
      <c r="AG79" s="219"/>
      <c r="AH79" s="219"/>
      <c r="AI79" s="216" t="str">
        <f ca="1">IF(COUNTIF(空き状況確認テーブル!AI85:AK85,"×")&lt;&gt;0,"×",IF(COUNTIF(空き状況確認テーブル!AI85:AK85,"△")&lt;&gt;0,"△",IF(COUNTIF(空き状況確認テーブル!AI85:AK85,"△")&lt;&gt;0,"△","〇")))</f>
        <v>△</v>
      </c>
      <c r="AJ79" s="217"/>
      <c r="AK79" s="220"/>
      <c r="AL79" s="121" t="str">
        <f ca="1">空き状況確認テーブル!AL85</f>
        <v>△</v>
      </c>
      <c r="AM79" s="122" t="str">
        <f ca="1">空き状況確認テーブル!AM85</f>
        <v>△</v>
      </c>
      <c r="AN79" s="122" t="str">
        <f ca="1">空き状況確認テーブル!AN85</f>
        <v>△</v>
      </c>
      <c r="AO79" s="122" t="str">
        <f ca="1">空き状況確認テーブル!AO85</f>
        <v>△</v>
      </c>
      <c r="AP79" s="122" t="str">
        <f ca="1">空き状況確認テーブル!AP85</f>
        <v>△</v>
      </c>
      <c r="AQ79" s="122" t="str">
        <f ca="1">空き状況確認テーブル!AQ85</f>
        <v>△</v>
      </c>
      <c r="AR79" s="216" t="str">
        <f ca="1">IF(COUNTIF(空き状況確認テーブル!AR85:AT85,"×")&lt;&gt;0,"×",IF(COUNTIF(空き状況確認テーブル!AR85:AT85,"△")&lt;&gt;0,"△",IF(COUNTIF(空き状況確認テーブル!AR85:AT85,"△")&lt;&gt;0,"△","〇")))</f>
        <v>△</v>
      </c>
      <c r="AS79" s="217"/>
      <c r="AT79" s="218"/>
      <c r="AU79" s="219" t="str">
        <f ca="1">IF(COUNTIF(空き状況確認テーブル!AU85:AX85,"×")&lt;&gt;0,"×",IF(COUNTIF(空き状況確認テーブル!AU85:AX85,"△")&lt;&gt;0,"△",IF(COUNTIF(空き状況確認テーブル!AU85:AX85,"△")&lt;&gt;0,"△","〇")))</f>
        <v>〇</v>
      </c>
      <c r="AV79" s="219"/>
      <c r="AW79" s="219"/>
      <c r="AX79" s="219"/>
      <c r="AY79" s="219" t="str">
        <f ca="1">IF(COUNTIF(空き状況確認テーブル!AY85:BB85,"×")&lt;&gt;0,"×",IF(COUNTIF(空き状況確認テーブル!AY85:BB85,"△")&lt;&gt;0,"△",IF(COUNTIF(空き状況確認テーブル!AY85:BB85,"△")&lt;&gt;0,"△","〇")))</f>
        <v>〇</v>
      </c>
      <c r="AZ79" s="219"/>
      <c r="BA79" s="219"/>
      <c r="BB79" s="219"/>
      <c r="BC79" s="219" t="str">
        <f ca="1">IF(COUNTIF(空き状況確認テーブル!BC85:BF85,"×")&lt;&gt;0,"×",IF(COUNTIF(空き状況確認テーブル!BC85:BF85,"△")&lt;&gt;0,"△",IF(COUNTIF(空き状況確認テーブル!BC85:BF85,"△")&lt;&gt;0,"△","〇")))</f>
        <v>△</v>
      </c>
      <c r="BD79" s="219"/>
      <c r="BE79" s="219"/>
      <c r="BF79" s="219"/>
      <c r="BG79" s="216" t="str">
        <f ca="1">IF(COUNTIF(空き状況確認テーブル!BG85:BI85,"×")&lt;&gt;0,"×",IF(COUNTIF(空き状況確認テーブル!BG85:BI85,"△")&lt;&gt;0,"△",IF(COUNTIF(空き状況確認テーブル!BG85:BI85,"△")&lt;&gt;0,"△","〇")))</f>
        <v>△</v>
      </c>
      <c r="BH79" s="217"/>
      <c r="BI79" s="220"/>
      <c r="BJ79" s="121" t="str">
        <f ca="1">空き状況確認テーブル!BJ85</f>
        <v>△</v>
      </c>
      <c r="BK79" s="122" t="str">
        <f ca="1">空き状況確認テーブル!BK85</f>
        <v>△</v>
      </c>
      <c r="BL79" s="122" t="str">
        <f ca="1">空き状況確認テーブル!BL85</f>
        <v>△</v>
      </c>
      <c r="BM79" s="122" t="str">
        <f ca="1">空き状況確認テーブル!BM85</f>
        <v>△</v>
      </c>
      <c r="BN79" s="122" t="str">
        <f ca="1">空き状況確認テーブル!BN85</f>
        <v>△</v>
      </c>
      <c r="BO79" s="122" t="str">
        <f ca="1">空き状況確認テーブル!BO85</f>
        <v>△</v>
      </c>
      <c r="BP79" s="216" t="str">
        <f ca="1">IF(COUNTIF(空き状況確認テーブル!BP85:BR85,"×")&lt;&gt;0,"×",IF(COUNTIF(空き状況確認テーブル!BP85:BR85,"△")&lt;&gt;0,"△",IF(COUNTIF(空き状況確認テーブル!BP85:BR85,"△")&lt;&gt;0,"△","〇")))</f>
        <v>△</v>
      </c>
      <c r="BQ79" s="217"/>
      <c r="BR79" s="218"/>
      <c r="BS79" s="219" t="str">
        <f ca="1">IF(COUNTIF(空き状況確認テーブル!BS85:BV85,"×")&lt;&gt;0,"×",IF(COUNTIF(空き状況確認テーブル!BS85:BV85,"△")&lt;&gt;0,"△",IF(COUNTIF(空き状況確認テーブル!BS85:BV85,"△")&lt;&gt;0,"△","〇")))</f>
        <v>〇</v>
      </c>
      <c r="BT79" s="219"/>
      <c r="BU79" s="219"/>
      <c r="BV79" s="219"/>
      <c r="BW79" s="219" t="str">
        <f ca="1">IF(COUNTIF(空き状況確認テーブル!BW85:BZ85,"×")&lt;&gt;0,"×",IF(COUNTIF(空き状況確認テーブル!BW85:BZ85,"△")&lt;&gt;0,"△",IF(COUNTIF(空き状況確認テーブル!BW85:BZ85,"△")&lt;&gt;0,"△","〇")))</f>
        <v>〇</v>
      </c>
      <c r="BX79" s="219"/>
      <c r="BY79" s="219"/>
      <c r="BZ79" s="219"/>
      <c r="CA79" s="219" t="str">
        <f ca="1">IF(COUNTIF(空き状況確認テーブル!CA85:CD85,"×")&lt;&gt;0,"×",IF(COUNTIF(空き状況確認テーブル!CA85:CD85,"△")&lt;&gt;0,"△",IF(COUNTIF(空き状況確認テーブル!CA85:CD85,"△")&lt;&gt;0,"△","〇")))</f>
        <v>△</v>
      </c>
      <c r="CB79" s="219"/>
      <c r="CC79" s="219"/>
      <c r="CD79" s="219"/>
      <c r="CE79" s="216" t="str">
        <f ca="1">IF(COUNTIF(空き状況確認テーブル!CE85:CG85,"×")&lt;&gt;0,"×",IF(COUNTIF(空き状況確認テーブル!CE85:CG85,"△")&lt;&gt;0,"△",IF(COUNTIF(空き状況確認テーブル!CE85:CG85,"△")&lt;&gt;0,"△","〇")))</f>
        <v>△</v>
      </c>
      <c r="CF79" s="217"/>
      <c r="CG79" s="220"/>
      <c r="CH79" s="187" t="str">
        <f ca="1">空き状況確認テーブル!CH85</f>
        <v>△</v>
      </c>
      <c r="CI79" s="122" t="str">
        <f ca="1">空き状況確認テーブル!CI85</f>
        <v>△</v>
      </c>
      <c r="CJ79" s="122" t="str">
        <f ca="1">空き状況確認テーブル!CJ85</f>
        <v>△</v>
      </c>
      <c r="CK79" s="122" t="str">
        <f ca="1">空き状況確認テーブル!CK85</f>
        <v>△</v>
      </c>
      <c r="CL79" s="122" t="str">
        <f ca="1">空き状況確認テーブル!CL85</f>
        <v>△</v>
      </c>
      <c r="CM79" s="122" t="str">
        <f ca="1">空き状況確認テーブル!CM85</f>
        <v>△</v>
      </c>
      <c r="CN79" s="216" t="str">
        <f ca="1">IF(COUNTIF(空き状況確認テーブル!CN85:CP85,"×")&lt;&gt;0,"×",IF(COUNTIF(空き状況確認テーブル!CN85:CP85,"△")&lt;&gt;0,"△",IF(COUNTIF(空き状況確認テーブル!CN85:CP85,"△")&lt;&gt;0,"△","〇")))</f>
        <v>△</v>
      </c>
      <c r="CO79" s="217"/>
      <c r="CP79" s="218"/>
      <c r="CQ79" s="219" t="str">
        <f ca="1">IF(COUNTIF(空き状況確認テーブル!CQ85:CT85,"×")&lt;&gt;0,"×",IF(COUNTIF(空き状況確認テーブル!CQ85:CT85,"△")&lt;&gt;0,"△",IF(COUNTIF(空き状況確認テーブル!CQ85:CT85,"△")&lt;&gt;0,"△","〇")))</f>
        <v>〇</v>
      </c>
      <c r="CR79" s="219"/>
      <c r="CS79" s="219"/>
      <c r="CT79" s="219"/>
      <c r="CU79" s="219" t="str">
        <f ca="1">IF(COUNTIF(空き状況確認テーブル!CU85:CX85,"×")&lt;&gt;0,"×",IF(COUNTIF(空き状況確認テーブル!CU85:CX85,"△")&lt;&gt;0,"△",IF(COUNTIF(空き状況確認テーブル!CU85:CX85,"△")&lt;&gt;0,"△","〇")))</f>
        <v>〇</v>
      </c>
      <c r="CV79" s="219"/>
      <c r="CW79" s="219"/>
      <c r="CX79" s="219"/>
      <c r="CY79" s="219" t="str">
        <f ca="1">IF(COUNTIF(空き状況確認テーブル!CY85:DB85,"×")&lt;&gt;0,"×",IF(COUNTIF(空き状況確認テーブル!CY85:DB85,"△")&lt;&gt;0,"△",IF(COUNTIF(空き状況確認テーブル!CY85:DB85,"△")&lt;&gt;0,"△","〇")))</f>
        <v>△</v>
      </c>
      <c r="CZ79" s="219"/>
      <c r="DA79" s="219"/>
      <c r="DB79" s="219"/>
      <c r="DC79" s="216" t="str">
        <f ca="1">IF(COUNTIF(空き状況確認テーブル!DC85:DE85,"×")&lt;&gt;0,"×",IF(COUNTIF(空き状況確認テーブル!DC85:DE85,"△")&lt;&gt;0,"△",IF(COUNTIF(空き状況確認テーブル!DC85:DE85,"△")&lt;&gt;0,"△","〇")))</f>
        <v>△</v>
      </c>
      <c r="DD79" s="217"/>
      <c r="DE79" s="220"/>
      <c r="DF79" s="121" t="str">
        <f ca="1">空き状況確認テーブル!DF85</f>
        <v>△</v>
      </c>
      <c r="DG79" s="122" t="str">
        <f ca="1">空き状況確認テーブル!DG85</f>
        <v>△</v>
      </c>
      <c r="DH79" s="122" t="str">
        <f ca="1">空き状況確認テーブル!DH85</f>
        <v>△</v>
      </c>
      <c r="DI79" s="122" t="str">
        <f ca="1">空き状況確認テーブル!DI85</f>
        <v>△</v>
      </c>
      <c r="DJ79" s="122" t="str">
        <f ca="1">空き状況確認テーブル!DJ85</f>
        <v>△</v>
      </c>
      <c r="DK79" s="122" t="str">
        <f ca="1">空き状況確認テーブル!DK85</f>
        <v>△</v>
      </c>
      <c r="DL79" s="216" t="str">
        <f ca="1">IF(COUNTIF(空き状況確認テーブル!DL85:DN85,"×")&lt;&gt;0,"×",IF(COUNTIF(空き状況確認テーブル!DL85:DN85,"△")&lt;&gt;0,"△",IF(COUNTIF(空き状況確認テーブル!DL85:DN85,"△")&lt;&gt;0,"△","〇")))</f>
        <v>△</v>
      </c>
      <c r="DM79" s="217"/>
      <c r="DN79" s="218"/>
      <c r="DO79" s="219" t="str">
        <f ca="1">IF(COUNTIF(空き状況確認テーブル!DO85:DR85,"×")&lt;&gt;0,"×",IF(COUNTIF(空き状況確認テーブル!DO85:DR85,"△")&lt;&gt;0,"△",IF(COUNTIF(空き状況確認テーブル!DO85:DR85,"△")&lt;&gt;0,"△","〇")))</f>
        <v>〇</v>
      </c>
      <c r="DP79" s="219"/>
      <c r="DQ79" s="219"/>
      <c r="DR79" s="219"/>
      <c r="DS79" s="219" t="str">
        <f ca="1">IF(COUNTIF(空き状況確認テーブル!DS85:DV85,"×")&lt;&gt;0,"×",IF(COUNTIF(空き状況確認テーブル!DS85:DV85,"△")&lt;&gt;0,"△",IF(COUNTIF(空き状況確認テーブル!DS85:DV85,"△")&lt;&gt;0,"△","〇")))</f>
        <v>〇</v>
      </c>
      <c r="DT79" s="219"/>
      <c r="DU79" s="219"/>
      <c r="DV79" s="219"/>
      <c r="DW79" s="219" t="str">
        <f ca="1">IF(COUNTIF(空き状況確認テーブル!DW85:DZ85,"×")&lt;&gt;0,"×",IF(COUNTIF(空き状況確認テーブル!DW85:DZ85,"△")&lt;&gt;0,"△",IF(COUNTIF(空き状況確認テーブル!DW85:DZ85,"△")&lt;&gt;0,"△","〇")))</f>
        <v>△</v>
      </c>
      <c r="DX79" s="219"/>
      <c r="DY79" s="219"/>
      <c r="DZ79" s="219"/>
      <c r="EA79" s="216" t="str">
        <f ca="1">IF(COUNTIF(空き状況確認テーブル!EA85:EC85,"×")&lt;&gt;0,"×",IF(COUNTIF(空き状況確認テーブル!EA85:EC85,"△")&lt;&gt;0,"△",IF(COUNTIF(空き状況確認テーブル!EA85:EC85,"△")&lt;&gt;0,"△","〇")))</f>
        <v>△</v>
      </c>
      <c r="EB79" s="217"/>
      <c r="EC79" s="220"/>
      <c r="ED79" s="121" t="str">
        <f ca="1">空き状況確認テーブル!ED85</f>
        <v>×</v>
      </c>
      <c r="EE79" s="122" t="str">
        <f ca="1">空き状況確認テーブル!EE85</f>
        <v>×</v>
      </c>
      <c r="EF79" s="122" t="str">
        <f ca="1">空き状況確認テーブル!EF85</f>
        <v>×</v>
      </c>
      <c r="EG79" s="122" t="str">
        <f ca="1">空き状況確認テーブル!EG85</f>
        <v>×</v>
      </c>
      <c r="EH79" s="122" t="str">
        <f ca="1">空き状況確認テーブル!EH85</f>
        <v>×</v>
      </c>
      <c r="EI79" s="122" t="str">
        <f ca="1">空き状況確認テーブル!EI85</f>
        <v>×</v>
      </c>
      <c r="EJ79" s="216" t="str">
        <f ca="1">IF(COUNTIF(空き状況確認テーブル!EJ85:EL85,"×")&lt;&gt;0,"×",IF(COUNTIF(空き状況確認テーブル!EJ85:EL85,"△")&lt;&gt;0,"△",IF(COUNTIF(空き状況確認テーブル!EJ85:EL85,"△")&lt;&gt;0,"△","〇")))</f>
        <v>×</v>
      </c>
      <c r="EK79" s="217"/>
      <c r="EL79" s="218"/>
      <c r="EM79" s="219" t="str">
        <f ca="1">IF(COUNTIF(空き状況確認テーブル!EM85:EP85,"×")&lt;&gt;0,"×",IF(COUNTIF(空き状況確認テーブル!EM85:EP85,"△")&lt;&gt;0,"△",IF(COUNTIF(空き状況確認テーブル!EM85:EP85,"△")&lt;&gt;0,"△","〇")))</f>
        <v>×</v>
      </c>
      <c r="EN79" s="219"/>
      <c r="EO79" s="219"/>
      <c r="EP79" s="219"/>
      <c r="EQ79" s="219" t="str">
        <f ca="1">IF(COUNTIF(空き状況確認テーブル!EQ85:ET85,"×")&lt;&gt;0,"×",IF(COUNTIF(空き状況確認テーブル!EQ85:ET85,"△")&lt;&gt;0,"△",IF(COUNTIF(空き状況確認テーブル!EQ85:ET85,"△")&lt;&gt;0,"△","〇")))</f>
        <v>×</v>
      </c>
      <c r="ER79" s="219"/>
      <c r="ES79" s="219"/>
      <c r="ET79" s="219"/>
      <c r="EU79" s="219" t="str">
        <f ca="1">IF(COUNTIF(空き状況確認テーブル!EU85:EX85,"×")&lt;&gt;0,"×",IF(COUNTIF(空き状況確認テーブル!EU85:EX85,"△")&lt;&gt;0,"△",IF(COUNTIF(空き状況確認テーブル!EU85:EX85,"△")&lt;&gt;0,"△","〇")))</f>
        <v>×</v>
      </c>
      <c r="EV79" s="219"/>
      <c r="EW79" s="219"/>
      <c r="EX79" s="219"/>
      <c r="EY79" s="216" t="str">
        <f ca="1">IF(COUNTIF(空き状況確認テーブル!EY85:FA85,"×")&lt;&gt;0,"×",IF(COUNTIF(空き状況確認テーブル!EY85:FA85,"△")&lt;&gt;0,"△",IF(COUNTIF(空き状況確認テーブル!EY85:FA85,"△")&lt;&gt;0,"△","〇")))</f>
        <v>×</v>
      </c>
      <c r="EZ79" s="217"/>
      <c r="FA79" s="220"/>
      <c r="FB79" s="121" t="str">
        <f ca="1">空き状況確認テーブル!FB85</f>
        <v>×</v>
      </c>
      <c r="FC79" s="122" t="str">
        <f ca="1">空き状況確認テーブル!FC85</f>
        <v>×</v>
      </c>
      <c r="FD79" s="122" t="str">
        <f ca="1">空き状況確認テーブル!FD85</f>
        <v>×</v>
      </c>
      <c r="FE79" s="122" t="str">
        <f ca="1">空き状況確認テーブル!FE85</f>
        <v>×</v>
      </c>
      <c r="FF79" s="122" t="str">
        <f ca="1">空き状況確認テーブル!FF85</f>
        <v>×</v>
      </c>
      <c r="FG79" s="122" t="str">
        <f ca="1">空き状況確認テーブル!FG85</f>
        <v>×</v>
      </c>
      <c r="FH79" s="216" t="str">
        <f ca="1">IF(COUNTIF(空き状況確認テーブル!FH85:FJ85,"×")&lt;&gt;0,"×",IF(COUNTIF(空き状況確認テーブル!FH85:FJ85,"△")&lt;&gt;0,"△",IF(COUNTIF(空き状況確認テーブル!FH85:FJ85,"△")&lt;&gt;0,"△","〇")))</f>
        <v>×</v>
      </c>
      <c r="FI79" s="217"/>
      <c r="FJ79" s="218"/>
      <c r="FK79" s="219" t="str">
        <f ca="1">IF(COUNTIF(空き状況確認テーブル!FK85:FN85,"×")&lt;&gt;0,"×",IF(COUNTIF(空き状況確認テーブル!FK85:FN85,"△")&lt;&gt;0,"△",IF(COUNTIF(空き状況確認テーブル!FK85:FN85,"△")&lt;&gt;0,"△","〇")))</f>
        <v>×</v>
      </c>
      <c r="FL79" s="219"/>
      <c r="FM79" s="219"/>
      <c r="FN79" s="219"/>
      <c r="FO79" s="219" t="str">
        <f ca="1">IF(COUNTIF(空き状況確認テーブル!FO85:FR85,"×")&lt;&gt;0,"×",IF(COUNTIF(空き状況確認テーブル!FO85:FR85,"△")&lt;&gt;0,"△",IF(COUNTIF(空き状況確認テーブル!FO85:FR85,"△")&lt;&gt;0,"△","〇")))</f>
        <v>×</v>
      </c>
      <c r="FP79" s="219"/>
      <c r="FQ79" s="219"/>
      <c r="FR79" s="219"/>
      <c r="FS79" s="219" t="str">
        <f ca="1">IF(COUNTIF(空き状況確認テーブル!FS85:FV85,"×")&lt;&gt;0,"×",IF(COUNTIF(空き状況確認テーブル!FS85:FV85,"△")&lt;&gt;0,"△",IF(COUNTIF(空き状況確認テーブル!FS85:FV85,"△")&lt;&gt;0,"△","〇")))</f>
        <v>×</v>
      </c>
      <c r="FT79" s="219"/>
      <c r="FU79" s="219"/>
      <c r="FV79" s="219"/>
      <c r="FW79" s="216" t="str">
        <f ca="1">IF(COUNTIF(空き状況確認テーブル!FW85:FY85,"×")&lt;&gt;0,"×",IF(COUNTIF(空き状況確認テーブル!FW85:FY85,"△")&lt;&gt;0,"△",IF(COUNTIF(空き状況確認テーブル!FW85:FY85,"△")&lt;&gt;0,"△","〇")))</f>
        <v>×</v>
      </c>
      <c r="FX79" s="217"/>
      <c r="FY79" s="220"/>
    </row>
    <row r="80" spans="1:181">
      <c r="A80" s="17"/>
      <c r="B80" s="163" t="s">
        <v>364</v>
      </c>
      <c r="C80" s="202" t="s">
        <v>349</v>
      </c>
      <c r="D80" s="11" t="s">
        <v>252</v>
      </c>
      <c r="E80" s="10" t="str">
        <f>INDEX(施設情報!$D$1:$D$1000,MATCH(D80,施設情報!$C$1:$C$1000,0))</f>
        <v>1</v>
      </c>
      <c r="F80" s="11" t="s">
        <v>275</v>
      </c>
      <c r="G80" s="8" t="str">
        <f t="shared" si="29"/>
        <v>106-46391</v>
      </c>
      <c r="H80" s="10" t="str">
        <f t="shared" si="30"/>
        <v>106-46392</v>
      </c>
      <c r="I80" s="10" t="str">
        <f t="shared" si="31"/>
        <v>106-46393</v>
      </c>
      <c r="J80" s="10" t="str">
        <f t="shared" si="32"/>
        <v>106-46394</v>
      </c>
      <c r="K80" s="10" t="str">
        <f t="shared" si="33"/>
        <v>106-46395</v>
      </c>
      <c r="L80" s="10" t="str">
        <f t="shared" si="34"/>
        <v>106-46396</v>
      </c>
      <c r="M80" s="10" t="str">
        <f t="shared" si="35"/>
        <v>106-46397</v>
      </c>
      <c r="N80" s="121" t="str">
        <f ca="1">空き状況確認テーブル!N86</f>
        <v>△</v>
      </c>
      <c r="O80" s="122" t="str">
        <f ca="1">空き状況確認テーブル!O86</f>
        <v>△</v>
      </c>
      <c r="P80" s="122" t="str">
        <f ca="1">空き状況確認テーブル!P86</f>
        <v>△</v>
      </c>
      <c r="Q80" s="122" t="str">
        <f ca="1">空き状況確認テーブル!Q86</f>
        <v>△</v>
      </c>
      <c r="R80" s="122" t="str">
        <f ca="1">空き状況確認テーブル!R86</f>
        <v>△</v>
      </c>
      <c r="S80" s="122" t="str">
        <f ca="1">空き状況確認テーブル!S86</f>
        <v>△</v>
      </c>
      <c r="T80" s="216" t="str">
        <f ca="1">IF(COUNTIF(空き状況確認テーブル!T86:V86,"×")&lt;&gt;0,"×",IF(COUNTIF(空き状況確認テーブル!T86:V86,"△")&lt;&gt;0,"△",IF(COUNTIF(空き状況確認テーブル!T86:V86,"△")&lt;&gt;0,"△","〇")))</f>
        <v>△</v>
      </c>
      <c r="U80" s="217"/>
      <c r="V80" s="218"/>
      <c r="W80" s="219" t="str">
        <f ca="1">IF(COUNTIF(空き状況確認テーブル!W86:Z86,"×")&lt;&gt;0,"×",IF(COUNTIF(空き状況確認テーブル!W86:Z86,"△")&lt;&gt;0,"△",IF(COUNTIF(空き状況確認テーブル!W86:Z86,"△")&lt;&gt;0,"△","〇")))</f>
        <v>〇</v>
      </c>
      <c r="X80" s="219"/>
      <c r="Y80" s="219"/>
      <c r="Z80" s="219"/>
      <c r="AA80" s="219" t="str">
        <f ca="1">IF(COUNTIF(空き状況確認テーブル!AA86:AD86,"×")&lt;&gt;0,"×",IF(COUNTIF(空き状況確認テーブル!AA86:AD86,"△")&lt;&gt;0,"△",IF(COUNTIF(空き状況確認テーブル!AA86:AD86,"△")&lt;&gt;0,"△","〇")))</f>
        <v>〇</v>
      </c>
      <c r="AB80" s="219"/>
      <c r="AC80" s="219"/>
      <c r="AD80" s="219"/>
      <c r="AE80" s="219" t="str">
        <f ca="1">IF(COUNTIF(空き状況確認テーブル!AE86:AH86,"×")&lt;&gt;0,"×",IF(COUNTIF(空き状況確認テーブル!AE86:AH86,"△")&lt;&gt;0,"△",IF(COUNTIF(空き状況確認テーブル!AE86:AH86,"△")&lt;&gt;0,"△","〇")))</f>
        <v>△</v>
      </c>
      <c r="AF80" s="219"/>
      <c r="AG80" s="219"/>
      <c r="AH80" s="219"/>
      <c r="AI80" s="216" t="str">
        <f ca="1">IF(COUNTIF(空き状況確認テーブル!AI86:AK86,"×")&lt;&gt;0,"×",IF(COUNTIF(空き状況確認テーブル!AI86:AK86,"△")&lt;&gt;0,"△",IF(COUNTIF(空き状況確認テーブル!AI86:AK86,"△")&lt;&gt;0,"△","〇")))</f>
        <v>△</v>
      </c>
      <c r="AJ80" s="217"/>
      <c r="AK80" s="220"/>
      <c r="AL80" s="121" t="str">
        <f ca="1">空き状況確認テーブル!AL86</f>
        <v>△</v>
      </c>
      <c r="AM80" s="122" t="str">
        <f ca="1">空き状況確認テーブル!AM86</f>
        <v>△</v>
      </c>
      <c r="AN80" s="122" t="str">
        <f ca="1">空き状況確認テーブル!AN86</f>
        <v>△</v>
      </c>
      <c r="AO80" s="122" t="str">
        <f ca="1">空き状況確認テーブル!AO86</f>
        <v>△</v>
      </c>
      <c r="AP80" s="122" t="str">
        <f ca="1">空き状況確認テーブル!AP86</f>
        <v>△</v>
      </c>
      <c r="AQ80" s="122" t="str">
        <f ca="1">空き状況確認テーブル!AQ86</f>
        <v>△</v>
      </c>
      <c r="AR80" s="216" t="str">
        <f ca="1">IF(COUNTIF(空き状況確認テーブル!AR86:AT86,"×")&lt;&gt;0,"×",IF(COUNTIF(空き状況確認テーブル!AR86:AT86,"△")&lt;&gt;0,"△",IF(COUNTIF(空き状況確認テーブル!AR86:AT86,"△")&lt;&gt;0,"△","〇")))</f>
        <v>△</v>
      </c>
      <c r="AS80" s="217"/>
      <c r="AT80" s="218"/>
      <c r="AU80" s="219" t="str">
        <f ca="1">IF(COUNTIF(空き状況確認テーブル!AU86:AX86,"×")&lt;&gt;0,"×",IF(COUNTIF(空き状況確認テーブル!AU86:AX86,"△")&lt;&gt;0,"△",IF(COUNTIF(空き状況確認テーブル!AU86:AX86,"△")&lt;&gt;0,"△","〇")))</f>
        <v>〇</v>
      </c>
      <c r="AV80" s="219"/>
      <c r="AW80" s="219"/>
      <c r="AX80" s="219"/>
      <c r="AY80" s="219" t="str">
        <f ca="1">IF(COUNTIF(空き状況確認テーブル!AY86:BB86,"×")&lt;&gt;0,"×",IF(COUNTIF(空き状況確認テーブル!AY86:BB86,"△")&lt;&gt;0,"△",IF(COUNTIF(空き状況確認テーブル!AY86:BB86,"△")&lt;&gt;0,"△","〇")))</f>
        <v>〇</v>
      </c>
      <c r="AZ80" s="219"/>
      <c r="BA80" s="219"/>
      <c r="BB80" s="219"/>
      <c r="BC80" s="219" t="str">
        <f ca="1">IF(COUNTIF(空き状況確認テーブル!BC86:BF86,"×")&lt;&gt;0,"×",IF(COUNTIF(空き状況確認テーブル!BC86:BF86,"△")&lt;&gt;0,"△",IF(COUNTIF(空き状況確認テーブル!BC86:BF86,"△")&lt;&gt;0,"△","〇")))</f>
        <v>△</v>
      </c>
      <c r="BD80" s="219"/>
      <c r="BE80" s="219"/>
      <c r="BF80" s="219"/>
      <c r="BG80" s="216" t="str">
        <f ca="1">IF(COUNTIF(空き状況確認テーブル!BG86:BI86,"×")&lt;&gt;0,"×",IF(COUNTIF(空き状況確認テーブル!BG86:BI86,"△")&lt;&gt;0,"△",IF(COUNTIF(空き状況確認テーブル!BG86:BI86,"△")&lt;&gt;0,"△","〇")))</f>
        <v>△</v>
      </c>
      <c r="BH80" s="217"/>
      <c r="BI80" s="220"/>
      <c r="BJ80" s="121" t="str">
        <f ca="1">空き状況確認テーブル!BJ86</f>
        <v>△</v>
      </c>
      <c r="BK80" s="122" t="str">
        <f ca="1">空き状況確認テーブル!BK86</f>
        <v>△</v>
      </c>
      <c r="BL80" s="122" t="str">
        <f ca="1">空き状況確認テーブル!BL86</f>
        <v>△</v>
      </c>
      <c r="BM80" s="122" t="str">
        <f ca="1">空き状況確認テーブル!BM86</f>
        <v>△</v>
      </c>
      <c r="BN80" s="122" t="str">
        <f ca="1">空き状況確認テーブル!BN86</f>
        <v>△</v>
      </c>
      <c r="BO80" s="122" t="str">
        <f ca="1">空き状況確認テーブル!BO86</f>
        <v>△</v>
      </c>
      <c r="BP80" s="216" t="str">
        <f ca="1">IF(COUNTIF(空き状況確認テーブル!BP86:BR86,"×")&lt;&gt;0,"×",IF(COUNTIF(空き状況確認テーブル!BP86:BR86,"△")&lt;&gt;0,"△",IF(COUNTIF(空き状況確認テーブル!BP86:BR86,"△")&lt;&gt;0,"△","〇")))</f>
        <v>△</v>
      </c>
      <c r="BQ80" s="217"/>
      <c r="BR80" s="218"/>
      <c r="BS80" s="219" t="str">
        <f ca="1">IF(COUNTIF(空き状況確認テーブル!BS86:BV86,"×")&lt;&gt;0,"×",IF(COUNTIF(空き状況確認テーブル!BS86:BV86,"△")&lt;&gt;0,"△",IF(COUNTIF(空き状況確認テーブル!BS86:BV86,"△")&lt;&gt;0,"△","〇")))</f>
        <v>〇</v>
      </c>
      <c r="BT80" s="219"/>
      <c r="BU80" s="219"/>
      <c r="BV80" s="219"/>
      <c r="BW80" s="219" t="str">
        <f ca="1">IF(COUNTIF(空き状況確認テーブル!BW86:BZ86,"×")&lt;&gt;0,"×",IF(COUNTIF(空き状況確認テーブル!BW86:BZ86,"△")&lt;&gt;0,"△",IF(COUNTIF(空き状況確認テーブル!BW86:BZ86,"△")&lt;&gt;0,"△","〇")))</f>
        <v>〇</v>
      </c>
      <c r="BX80" s="219"/>
      <c r="BY80" s="219"/>
      <c r="BZ80" s="219"/>
      <c r="CA80" s="219" t="str">
        <f ca="1">IF(COUNTIF(空き状況確認テーブル!CA86:CD86,"×")&lt;&gt;0,"×",IF(COUNTIF(空き状況確認テーブル!CA86:CD86,"△")&lt;&gt;0,"△",IF(COUNTIF(空き状況確認テーブル!CA86:CD86,"△")&lt;&gt;0,"△","〇")))</f>
        <v>△</v>
      </c>
      <c r="CB80" s="219"/>
      <c r="CC80" s="219"/>
      <c r="CD80" s="219"/>
      <c r="CE80" s="216" t="str">
        <f ca="1">IF(COUNTIF(空き状況確認テーブル!CE86:CG86,"×")&lt;&gt;0,"×",IF(COUNTIF(空き状況確認テーブル!CE86:CG86,"△")&lt;&gt;0,"△",IF(COUNTIF(空き状況確認テーブル!CE86:CG86,"△")&lt;&gt;0,"△","〇")))</f>
        <v>△</v>
      </c>
      <c r="CF80" s="217"/>
      <c r="CG80" s="220"/>
      <c r="CH80" s="187" t="str">
        <f ca="1">空き状況確認テーブル!CH86</f>
        <v>△</v>
      </c>
      <c r="CI80" s="122" t="str">
        <f ca="1">空き状況確認テーブル!CI86</f>
        <v>△</v>
      </c>
      <c r="CJ80" s="122" t="str">
        <f ca="1">空き状況確認テーブル!CJ86</f>
        <v>△</v>
      </c>
      <c r="CK80" s="122" t="str">
        <f ca="1">空き状況確認テーブル!CK86</f>
        <v>△</v>
      </c>
      <c r="CL80" s="122" t="str">
        <f ca="1">空き状況確認テーブル!CL86</f>
        <v>△</v>
      </c>
      <c r="CM80" s="122" t="str">
        <f ca="1">空き状況確認テーブル!CM86</f>
        <v>△</v>
      </c>
      <c r="CN80" s="216" t="str">
        <f ca="1">IF(COUNTIF(空き状況確認テーブル!CN86:CP86,"×")&lt;&gt;0,"×",IF(COUNTIF(空き状況確認テーブル!CN86:CP86,"△")&lt;&gt;0,"△",IF(COUNTIF(空き状況確認テーブル!CN86:CP86,"△")&lt;&gt;0,"△","〇")))</f>
        <v>△</v>
      </c>
      <c r="CO80" s="217"/>
      <c r="CP80" s="218"/>
      <c r="CQ80" s="219" t="str">
        <f ca="1">IF(COUNTIF(空き状況確認テーブル!CQ86:CT86,"×")&lt;&gt;0,"×",IF(COUNTIF(空き状況確認テーブル!CQ86:CT86,"△")&lt;&gt;0,"△",IF(COUNTIF(空き状況確認テーブル!CQ86:CT86,"△")&lt;&gt;0,"△","〇")))</f>
        <v>〇</v>
      </c>
      <c r="CR80" s="219"/>
      <c r="CS80" s="219"/>
      <c r="CT80" s="219"/>
      <c r="CU80" s="219" t="str">
        <f ca="1">IF(COUNTIF(空き状況確認テーブル!CU86:CX86,"×")&lt;&gt;0,"×",IF(COUNTIF(空き状況確認テーブル!CU86:CX86,"△")&lt;&gt;0,"△",IF(COUNTIF(空き状況確認テーブル!CU86:CX86,"△")&lt;&gt;0,"△","〇")))</f>
        <v>〇</v>
      </c>
      <c r="CV80" s="219"/>
      <c r="CW80" s="219"/>
      <c r="CX80" s="219"/>
      <c r="CY80" s="219" t="str">
        <f ca="1">IF(COUNTIF(空き状況確認テーブル!CY86:DB86,"×")&lt;&gt;0,"×",IF(COUNTIF(空き状況確認テーブル!CY86:DB86,"△")&lt;&gt;0,"△",IF(COUNTIF(空き状況確認テーブル!CY86:DB86,"△")&lt;&gt;0,"△","〇")))</f>
        <v>△</v>
      </c>
      <c r="CZ80" s="219"/>
      <c r="DA80" s="219"/>
      <c r="DB80" s="219"/>
      <c r="DC80" s="216" t="str">
        <f ca="1">IF(COUNTIF(空き状況確認テーブル!DC86:DE86,"×")&lt;&gt;0,"×",IF(COUNTIF(空き状況確認テーブル!DC86:DE86,"△")&lt;&gt;0,"△",IF(COUNTIF(空き状況確認テーブル!DC86:DE86,"△")&lt;&gt;0,"△","〇")))</f>
        <v>△</v>
      </c>
      <c r="DD80" s="217"/>
      <c r="DE80" s="220"/>
      <c r="DF80" s="121" t="str">
        <f ca="1">空き状況確認テーブル!DF86</f>
        <v>△</v>
      </c>
      <c r="DG80" s="122" t="str">
        <f ca="1">空き状況確認テーブル!DG86</f>
        <v>△</v>
      </c>
      <c r="DH80" s="122" t="str">
        <f ca="1">空き状況確認テーブル!DH86</f>
        <v>△</v>
      </c>
      <c r="DI80" s="122" t="str">
        <f ca="1">空き状況確認テーブル!DI86</f>
        <v>△</v>
      </c>
      <c r="DJ80" s="122" t="str">
        <f ca="1">空き状況確認テーブル!DJ86</f>
        <v>△</v>
      </c>
      <c r="DK80" s="122" t="str">
        <f ca="1">空き状況確認テーブル!DK86</f>
        <v>△</v>
      </c>
      <c r="DL80" s="216" t="str">
        <f ca="1">IF(COUNTIF(空き状況確認テーブル!DL86:DN86,"×")&lt;&gt;0,"×",IF(COUNTIF(空き状況確認テーブル!DL86:DN86,"△")&lt;&gt;0,"△",IF(COUNTIF(空き状況確認テーブル!DL86:DN86,"△")&lt;&gt;0,"△","〇")))</f>
        <v>△</v>
      </c>
      <c r="DM80" s="217"/>
      <c r="DN80" s="218"/>
      <c r="DO80" s="219" t="str">
        <f ca="1">IF(COUNTIF(空き状況確認テーブル!DO86:DR86,"×")&lt;&gt;0,"×",IF(COUNTIF(空き状況確認テーブル!DO86:DR86,"△")&lt;&gt;0,"△",IF(COUNTIF(空き状況確認テーブル!DO86:DR86,"△")&lt;&gt;0,"△","〇")))</f>
        <v>〇</v>
      </c>
      <c r="DP80" s="219"/>
      <c r="DQ80" s="219"/>
      <c r="DR80" s="219"/>
      <c r="DS80" s="219" t="str">
        <f ca="1">IF(COUNTIF(空き状況確認テーブル!DS86:DV86,"×")&lt;&gt;0,"×",IF(COUNTIF(空き状況確認テーブル!DS86:DV86,"△")&lt;&gt;0,"△",IF(COUNTIF(空き状況確認テーブル!DS86:DV86,"△")&lt;&gt;0,"△","〇")))</f>
        <v>〇</v>
      </c>
      <c r="DT80" s="219"/>
      <c r="DU80" s="219"/>
      <c r="DV80" s="219"/>
      <c r="DW80" s="219" t="str">
        <f ca="1">IF(COUNTIF(空き状況確認テーブル!DW86:DZ86,"×")&lt;&gt;0,"×",IF(COUNTIF(空き状況確認テーブル!DW86:DZ86,"△")&lt;&gt;0,"△",IF(COUNTIF(空き状況確認テーブル!DW86:DZ86,"△")&lt;&gt;0,"△","〇")))</f>
        <v>△</v>
      </c>
      <c r="DX80" s="219"/>
      <c r="DY80" s="219"/>
      <c r="DZ80" s="219"/>
      <c r="EA80" s="216" t="str">
        <f ca="1">IF(COUNTIF(空き状況確認テーブル!EA86:EC86,"×")&lt;&gt;0,"×",IF(COUNTIF(空き状況確認テーブル!EA86:EC86,"△")&lt;&gt;0,"△",IF(COUNTIF(空き状況確認テーブル!EA86:EC86,"△")&lt;&gt;0,"△","〇")))</f>
        <v>△</v>
      </c>
      <c r="EB80" s="217"/>
      <c r="EC80" s="220"/>
      <c r="ED80" s="121" t="str">
        <f ca="1">空き状況確認テーブル!ED86</f>
        <v>×</v>
      </c>
      <c r="EE80" s="122" t="str">
        <f ca="1">空き状況確認テーブル!EE86</f>
        <v>×</v>
      </c>
      <c r="EF80" s="122" t="str">
        <f ca="1">空き状況確認テーブル!EF86</f>
        <v>×</v>
      </c>
      <c r="EG80" s="122" t="str">
        <f ca="1">空き状況確認テーブル!EG86</f>
        <v>×</v>
      </c>
      <c r="EH80" s="122" t="str">
        <f ca="1">空き状況確認テーブル!EH86</f>
        <v>×</v>
      </c>
      <c r="EI80" s="122" t="str">
        <f ca="1">空き状況確認テーブル!EI86</f>
        <v>×</v>
      </c>
      <c r="EJ80" s="216" t="str">
        <f ca="1">IF(COUNTIF(空き状況確認テーブル!EJ86:EL86,"×")&lt;&gt;0,"×",IF(COUNTIF(空き状況確認テーブル!EJ86:EL86,"△")&lt;&gt;0,"△",IF(COUNTIF(空き状況確認テーブル!EJ86:EL86,"△")&lt;&gt;0,"△","〇")))</f>
        <v>×</v>
      </c>
      <c r="EK80" s="217"/>
      <c r="EL80" s="218"/>
      <c r="EM80" s="219" t="str">
        <f ca="1">IF(COUNTIF(空き状況確認テーブル!EM86:EP86,"×")&lt;&gt;0,"×",IF(COUNTIF(空き状況確認テーブル!EM86:EP86,"△")&lt;&gt;0,"△",IF(COUNTIF(空き状況確認テーブル!EM86:EP86,"△")&lt;&gt;0,"△","〇")))</f>
        <v>×</v>
      </c>
      <c r="EN80" s="219"/>
      <c r="EO80" s="219"/>
      <c r="EP80" s="219"/>
      <c r="EQ80" s="219" t="str">
        <f ca="1">IF(COUNTIF(空き状況確認テーブル!EQ86:ET86,"×")&lt;&gt;0,"×",IF(COUNTIF(空き状況確認テーブル!EQ86:ET86,"△")&lt;&gt;0,"△",IF(COUNTIF(空き状況確認テーブル!EQ86:ET86,"△")&lt;&gt;0,"△","〇")))</f>
        <v>×</v>
      </c>
      <c r="ER80" s="219"/>
      <c r="ES80" s="219"/>
      <c r="ET80" s="219"/>
      <c r="EU80" s="219" t="str">
        <f ca="1">IF(COUNTIF(空き状況確認テーブル!EU86:EX86,"×")&lt;&gt;0,"×",IF(COUNTIF(空き状況確認テーブル!EU86:EX86,"△")&lt;&gt;0,"△",IF(COUNTIF(空き状況確認テーブル!EU86:EX86,"△")&lt;&gt;0,"△","〇")))</f>
        <v>×</v>
      </c>
      <c r="EV80" s="219"/>
      <c r="EW80" s="219"/>
      <c r="EX80" s="219"/>
      <c r="EY80" s="216" t="str">
        <f ca="1">IF(COUNTIF(空き状況確認テーブル!EY86:FA86,"×")&lt;&gt;0,"×",IF(COUNTIF(空き状況確認テーブル!EY86:FA86,"△")&lt;&gt;0,"△",IF(COUNTIF(空き状況確認テーブル!EY86:FA86,"△")&lt;&gt;0,"△","〇")))</f>
        <v>×</v>
      </c>
      <c r="EZ80" s="217"/>
      <c r="FA80" s="220"/>
      <c r="FB80" s="121" t="str">
        <f ca="1">空き状況確認テーブル!FB86</f>
        <v>×</v>
      </c>
      <c r="FC80" s="122" t="str">
        <f ca="1">空き状況確認テーブル!FC86</f>
        <v>×</v>
      </c>
      <c r="FD80" s="122" t="str">
        <f ca="1">空き状況確認テーブル!FD86</f>
        <v>×</v>
      </c>
      <c r="FE80" s="122" t="str">
        <f ca="1">空き状況確認テーブル!FE86</f>
        <v>×</v>
      </c>
      <c r="FF80" s="122" t="str">
        <f ca="1">空き状況確認テーブル!FF86</f>
        <v>×</v>
      </c>
      <c r="FG80" s="122" t="str">
        <f ca="1">空き状況確認テーブル!FG86</f>
        <v>×</v>
      </c>
      <c r="FH80" s="216" t="str">
        <f ca="1">IF(COUNTIF(空き状況確認テーブル!FH86:FJ86,"×")&lt;&gt;0,"×",IF(COUNTIF(空き状況確認テーブル!FH86:FJ86,"△")&lt;&gt;0,"△",IF(COUNTIF(空き状況確認テーブル!FH86:FJ86,"△")&lt;&gt;0,"△","〇")))</f>
        <v>×</v>
      </c>
      <c r="FI80" s="217"/>
      <c r="FJ80" s="218"/>
      <c r="FK80" s="219" t="str">
        <f ca="1">IF(COUNTIF(空き状況確認テーブル!FK86:FN86,"×")&lt;&gt;0,"×",IF(COUNTIF(空き状況確認テーブル!FK86:FN86,"△")&lt;&gt;0,"△",IF(COUNTIF(空き状況確認テーブル!FK86:FN86,"△")&lt;&gt;0,"△","〇")))</f>
        <v>×</v>
      </c>
      <c r="FL80" s="219"/>
      <c r="FM80" s="219"/>
      <c r="FN80" s="219"/>
      <c r="FO80" s="219" t="str">
        <f ca="1">IF(COUNTIF(空き状況確認テーブル!FO86:FR86,"×")&lt;&gt;0,"×",IF(COUNTIF(空き状況確認テーブル!FO86:FR86,"△")&lt;&gt;0,"△",IF(COUNTIF(空き状況確認テーブル!FO86:FR86,"△")&lt;&gt;0,"△","〇")))</f>
        <v>×</v>
      </c>
      <c r="FP80" s="219"/>
      <c r="FQ80" s="219"/>
      <c r="FR80" s="219"/>
      <c r="FS80" s="219" t="str">
        <f ca="1">IF(COUNTIF(空き状況確認テーブル!FS86:FV86,"×")&lt;&gt;0,"×",IF(COUNTIF(空き状況確認テーブル!FS86:FV86,"△")&lt;&gt;0,"△",IF(COUNTIF(空き状況確認テーブル!FS86:FV86,"△")&lt;&gt;0,"△","〇")))</f>
        <v>×</v>
      </c>
      <c r="FT80" s="219"/>
      <c r="FU80" s="219"/>
      <c r="FV80" s="219"/>
      <c r="FW80" s="216" t="str">
        <f ca="1">IF(COUNTIF(空き状況確認テーブル!FW86:FY86,"×")&lt;&gt;0,"×",IF(COUNTIF(空き状況確認テーブル!FW86:FY86,"△")&lt;&gt;0,"△",IF(COUNTIF(空き状況確認テーブル!FW86:FY86,"△")&lt;&gt;0,"△","〇")))</f>
        <v>×</v>
      </c>
      <c r="FX80" s="217"/>
      <c r="FY80" s="220"/>
    </row>
    <row r="81" spans="1:181">
      <c r="A81" s="17"/>
      <c r="B81" s="181" t="s">
        <v>467</v>
      </c>
      <c r="C81" s="202"/>
      <c r="D81" s="11" t="s">
        <v>253</v>
      </c>
      <c r="E81" s="10" t="str">
        <f>INDEX(施設情報!$D$1:$D$1000,MATCH(D81,施設情報!$C$1:$C$1000,0))</f>
        <v>1</v>
      </c>
      <c r="F81" s="11" t="s">
        <v>275</v>
      </c>
      <c r="G81" s="8" t="str">
        <f t="shared" si="29"/>
        <v>107-46391</v>
      </c>
      <c r="H81" s="10" t="str">
        <f t="shared" si="30"/>
        <v>107-46392</v>
      </c>
      <c r="I81" s="10" t="str">
        <f t="shared" si="31"/>
        <v>107-46393</v>
      </c>
      <c r="J81" s="10" t="str">
        <f t="shared" si="32"/>
        <v>107-46394</v>
      </c>
      <c r="K81" s="10" t="str">
        <f t="shared" si="33"/>
        <v>107-46395</v>
      </c>
      <c r="L81" s="10" t="str">
        <f t="shared" si="34"/>
        <v>107-46396</v>
      </c>
      <c r="M81" s="10" t="str">
        <f t="shared" si="35"/>
        <v>107-46397</v>
      </c>
      <c r="N81" s="121" t="str">
        <f ca="1">空き状況確認テーブル!N87</f>
        <v>△</v>
      </c>
      <c r="O81" s="122" t="str">
        <f ca="1">空き状況確認テーブル!O87</f>
        <v>△</v>
      </c>
      <c r="P81" s="122" t="str">
        <f ca="1">空き状況確認テーブル!P87</f>
        <v>△</v>
      </c>
      <c r="Q81" s="122" t="str">
        <f ca="1">空き状況確認テーブル!Q87</f>
        <v>△</v>
      </c>
      <c r="R81" s="122" t="str">
        <f ca="1">空き状況確認テーブル!R87</f>
        <v>△</v>
      </c>
      <c r="S81" s="122" t="str">
        <f ca="1">空き状況確認テーブル!S87</f>
        <v>△</v>
      </c>
      <c r="T81" s="216" t="str">
        <f ca="1">IF(COUNTIF(空き状況確認テーブル!T87:V87,"×")&lt;&gt;0,"×",IF(COUNTIF(空き状況確認テーブル!T87:V87,"△")&lt;&gt;0,"△",IF(COUNTIF(空き状況確認テーブル!T87:V87,"△")&lt;&gt;0,"△","〇")))</f>
        <v>△</v>
      </c>
      <c r="U81" s="217"/>
      <c r="V81" s="218"/>
      <c r="W81" s="219" t="str">
        <f ca="1">IF(COUNTIF(空き状況確認テーブル!W87:Z87,"×")&lt;&gt;0,"×",IF(COUNTIF(空き状況確認テーブル!W87:Z87,"△")&lt;&gt;0,"△",IF(COUNTIF(空き状況確認テーブル!W87:Z87,"△")&lt;&gt;0,"△","〇")))</f>
        <v>〇</v>
      </c>
      <c r="X81" s="219"/>
      <c r="Y81" s="219"/>
      <c r="Z81" s="219"/>
      <c r="AA81" s="219" t="str">
        <f ca="1">IF(COUNTIF(空き状況確認テーブル!AA87:AD87,"×")&lt;&gt;0,"×",IF(COUNTIF(空き状況確認テーブル!AA87:AD87,"△")&lt;&gt;0,"△",IF(COUNTIF(空き状況確認テーブル!AA87:AD87,"△")&lt;&gt;0,"△","〇")))</f>
        <v>〇</v>
      </c>
      <c r="AB81" s="219"/>
      <c r="AC81" s="219"/>
      <c r="AD81" s="219"/>
      <c r="AE81" s="219" t="str">
        <f ca="1">IF(COUNTIF(空き状況確認テーブル!AE87:AH87,"×")&lt;&gt;0,"×",IF(COUNTIF(空き状況確認テーブル!AE87:AH87,"△")&lt;&gt;0,"△",IF(COUNTIF(空き状況確認テーブル!AE87:AH87,"△")&lt;&gt;0,"△","〇")))</f>
        <v>△</v>
      </c>
      <c r="AF81" s="219"/>
      <c r="AG81" s="219"/>
      <c r="AH81" s="219"/>
      <c r="AI81" s="216" t="str">
        <f ca="1">IF(COUNTIF(空き状況確認テーブル!AI87:AK87,"×")&lt;&gt;0,"×",IF(COUNTIF(空き状況確認テーブル!AI87:AK87,"△")&lt;&gt;0,"△",IF(COUNTIF(空き状況確認テーブル!AI87:AK87,"△")&lt;&gt;0,"△","〇")))</f>
        <v>△</v>
      </c>
      <c r="AJ81" s="217"/>
      <c r="AK81" s="220"/>
      <c r="AL81" s="121" t="str">
        <f ca="1">空き状況確認テーブル!AL87</f>
        <v>△</v>
      </c>
      <c r="AM81" s="122" t="str">
        <f ca="1">空き状況確認テーブル!AM87</f>
        <v>△</v>
      </c>
      <c r="AN81" s="122" t="str">
        <f ca="1">空き状況確認テーブル!AN87</f>
        <v>△</v>
      </c>
      <c r="AO81" s="122" t="str">
        <f ca="1">空き状況確認テーブル!AO87</f>
        <v>△</v>
      </c>
      <c r="AP81" s="122" t="str">
        <f ca="1">空き状況確認テーブル!AP87</f>
        <v>△</v>
      </c>
      <c r="AQ81" s="122" t="str">
        <f ca="1">空き状況確認テーブル!AQ87</f>
        <v>△</v>
      </c>
      <c r="AR81" s="216" t="str">
        <f ca="1">IF(COUNTIF(空き状況確認テーブル!AR87:AT87,"×")&lt;&gt;0,"×",IF(COUNTIF(空き状況確認テーブル!AR87:AT87,"△")&lt;&gt;0,"△",IF(COUNTIF(空き状況確認テーブル!AR87:AT87,"△")&lt;&gt;0,"△","〇")))</f>
        <v>△</v>
      </c>
      <c r="AS81" s="217"/>
      <c r="AT81" s="218"/>
      <c r="AU81" s="219" t="str">
        <f ca="1">IF(COUNTIF(空き状況確認テーブル!AU87:AX87,"×")&lt;&gt;0,"×",IF(COUNTIF(空き状況確認テーブル!AU87:AX87,"△")&lt;&gt;0,"△",IF(COUNTIF(空き状況確認テーブル!AU87:AX87,"△")&lt;&gt;0,"△","〇")))</f>
        <v>〇</v>
      </c>
      <c r="AV81" s="219"/>
      <c r="AW81" s="219"/>
      <c r="AX81" s="219"/>
      <c r="AY81" s="219" t="str">
        <f ca="1">IF(COUNTIF(空き状況確認テーブル!AY87:BB87,"×")&lt;&gt;0,"×",IF(COUNTIF(空き状況確認テーブル!AY87:BB87,"△")&lt;&gt;0,"△",IF(COUNTIF(空き状況確認テーブル!AY87:BB87,"△")&lt;&gt;0,"△","〇")))</f>
        <v>〇</v>
      </c>
      <c r="AZ81" s="219"/>
      <c r="BA81" s="219"/>
      <c r="BB81" s="219"/>
      <c r="BC81" s="219" t="str">
        <f ca="1">IF(COUNTIF(空き状況確認テーブル!BC87:BF87,"×")&lt;&gt;0,"×",IF(COUNTIF(空き状況確認テーブル!BC87:BF87,"△")&lt;&gt;0,"△",IF(COUNTIF(空き状況確認テーブル!BC87:BF87,"△")&lt;&gt;0,"△","〇")))</f>
        <v>△</v>
      </c>
      <c r="BD81" s="219"/>
      <c r="BE81" s="219"/>
      <c r="BF81" s="219"/>
      <c r="BG81" s="216" t="str">
        <f ca="1">IF(COUNTIF(空き状況確認テーブル!BG87:BI87,"×")&lt;&gt;0,"×",IF(COUNTIF(空き状況確認テーブル!BG87:BI87,"△")&lt;&gt;0,"△",IF(COUNTIF(空き状況確認テーブル!BG87:BI87,"△")&lt;&gt;0,"△","〇")))</f>
        <v>△</v>
      </c>
      <c r="BH81" s="217"/>
      <c r="BI81" s="220"/>
      <c r="BJ81" s="121" t="str">
        <f ca="1">空き状況確認テーブル!BJ87</f>
        <v>△</v>
      </c>
      <c r="BK81" s="122" t="str">
        <f ca="1">空き状況確認テーブル!BK87</f>
        <v>△</v>
      </c>
      <c r="BL81" s="122" t="str">
        <f ca="1">空き状況確認テーブル!BL87</f>
        <v>△</v>
      </c>
      <c r="BM81" s="122" t="str">
        <f ca="1">空き状況確認テーブル!BM87</f>
        <v>△</v>
      </c>
      <c r="BN81" s="122" t="str">
        <f ca="1">空き状況確認テーブル!BN87</f>
        <v>△</v>
      </c>
      <c r="BO81" s="122" t="str">
        <f ca="1">空き状況確認テーブル!BO87</f>
        <v>△</v>
      </c>
      <c r="BP81" s="216" t="str">
        <f ca="1">IF(COUNTIF(空き状況確認テーブル!BP87:BR87,"×")&lt;&gt;0,"×",IF(COUNTIF(空き状況確認テーブル!BP87:BR87,"△")&lt;&gt;0,"△",IF(COUNTIF(空き状況確認テーブル!BP87:BR87,"△")&lt;&gt;0,"△","〇")))</f>
        <v>△</v>
      </c>
      <c r="BQ81" s="217"/>
      <c r="BR81" s="218"/>
      <c r="BS81" s="219" t="str">
        <f ca="1">IF(COUNTIF(空き状況確認テーブル!BS87:BV87,"×")&lt;&gt;0,"×",IF(COUNTIF(空き状況確認テーブル!BS87:BV87,"△")&lt;&gt;0,"△",IF(COUNTIF(空き状況確認テーブル!BS87:BV87,"△")&lt;&gt;0,"△","〇")))</f>
        <v>〇</v>
      </c>
      <c r="BT81" s="219"/>
      <c r="BU81" s="219"/>
      <c r="BV81" s="219"/>
      <c r="BW81" s="219" t="str">
        <f ca="1">IF(COUNTIF(空き状況確認テーブル!BW87:BZ87,"×")&lt;&gt;0,"×",IF(COUNTIF(空き状況確認テーブル!BW87:BZ87,"△")&lt;&gt;0,"△",IF(COUNTIF(空き状況確認テーブル!BW87:BZ87,"△")&lt;&gt;0,"△","〇")))</f>
        <v>〇</v>
      </c>
      <c r="BX81" s="219"/>
      <c r="BY81" s="219"/>
      <c r="BZ81" s="219"/>
      <c r="CA81" s="219" t="str">
        <f ca="1">IF(COUNTIF(空き状況確認テーブル!CA87:CD87,"×")&lt;&gt;0,"×",IF(COUNTIF(空き状況確認テーブル!CA87:CD87,"△")&lt;&gt;0,"△",IF(COUNTIF(空き状況確認テーブル!CA87:CD87,"△")&lt;&gt;0,"△","〇")))</f>
        <v>△</v>
      </c>
      <c r="CB81" s="219"/>
      <c r="CC81" s="219"/>
      <c r="CD81" s="219"/>
      <c r="CE81" s="216" t="str">
        <f ca="1">IF(COUNTIF(空き状況確認テーブル!CE87:CG87,"×")&lt;&gt;0,"×",IF(COUNTIF(空き状況確認テーブル!CE87:CG87,"△")&lt;&gt;0,"△",IF(COUNTIF(空き状況確認テーブル!CE87:CG87,"△")&lt;&gt;0,"△","〇")))</f>
        <v>△</v>
      </c>
      <c r="CF81" s="217"/>
      <c r="CG81" s="220"/>
      <c r="CH81" s="187" t="str">
        <f ca="1">空き状況確認テーブル!CH87</f>
        <v>△</v>
      </c>
      <c r="CI81" s="122" t="str">
        <f ca="1">空き状況確認テーブル!CI87</f>
        <v>△</v>
      </c>
      <c r="CJ81" s="122" t="str">
        <f ca="1">空き状況確認テーブル!CJ87</f>
        <v>△</v>
      </c>
      <c r="CK81" s="122" t="str">
        <f ca="1">空き状況確認テーブル!CK87</f>
        <v>△</v>
      </c>
      <c r="CL81" s="122" t="str">
        <f ca="1">空き状況確認テーブル!CL87</f>
        <v>△</v>
      </c>
      <c r="CM81" s="122" t="str">
        <f ca="1">空き状況確認テーブル!CM87</f>
        <v>△</v>
      </c>
      <c r="CN81" s="216" t="str">
        <f ca="1">IF(COUNTIF(空き状況確認テーブル!CN87:CP87,"×")&lt;&gt;0,"×",IF(COUNTIF(空き状況確認テーブル!CN87:CP87,"△")&lt;&gt;0,"△",IF(COUNTIF(空き状況確認テーブル!CN87:CP87,"△")&lt;&gt;0,"△","〇")))</f>
        <v>△</v>
      </c>
      <c r="CO81" s="217"/>
      <c r="CP81" s="218"/>
      <c r="CQ81" s="219" t="str">
        <f ca="1">IF(COUNTIF(空き状況確認テーブル!CQ87:CT87,"×")&lt;&gt;0,"×",IF(COUNTIF(空き状況確認テーブル!CQ87:CT87,"△")&lt;&gt;0,"△",IF(COUNTIF(空き状況確認テーブル!CQ87:CT87,"△")&lt;&gt;0,"△","〇")))</f>
        <v>〇</v>
      </c>
      <c r="CR81" s="219"/>
      <c r="CS81" s="219"/>
      <c r="CT81" s="219"/>
      <c r="CU81" s="219" t="str">
        <f ca="1">IF(COUNTIF(空き状況確認テーブル!CU87:CX87,"×")&lt;&gt;0,"×",IF(COUNTIF(空き状況確認テーブル!CU87:CX87,"△")&lt;&gt;0,"△",IF(COUNTIF(空き状況確認テーブル!CU87:CX87,"△")&lt;&gt;0,"△","〇")))</f>
        <v>〇</v>
      </c>
      <c r="CV81" s="219"/>
      <c r="CW81" s="219"/>
      <c r="CX81" s="219"/>
      <c r="CY81" s="219" t="str">
        <f ca="1">IF(COUNTIF(空き状況確認テーブル!CY87:DB87,"×")&lt;&gt;0,"×",IF(COUNTIF(空き状況確認テーブル!CY87:DB87,"△")&lt;&gt;0,"△",IF(COUNTIF(空き状況確認テーブル!CY87:DB87,"△")&lt;&gt;0,"△","〇")))</f>
        <v>△</v>
      </c>
      <c r="CZ81" s="219"/>
      <c r="DA81" s="219"/>
      <c r="DB81" s="219"/>
      <c r="DC81" s="216" t="str">
        <f ca="1">IF(COUNTIF(空き状況確認テーブル!DC87:DE87,"×")&lt;&gt;0,"×",IF(COUNTIF(空き状況確認テーブル!DC87:DE87,"△")&lt;&gt;0,"△",IF(COUNTIF(空き状況確認テーブル!DC87:DE87,"△")&lt;&gt;0,"△","〇")))</f>
        <v>△</v>
      </c>
      <c r="DD81" s="217"/>
      <c r="DE81" s="220"/>
      <c r="DF81" s="121" t="str">
        <f ca="1">空き状況確認テーブル!DF87</f>
        <v>△</v>
      </c>
      <c r="DG81" s="122" t="str">
        <f ca="1">空き状況確認テーブル!DG87</f>
        <v>△</v>
      </c>
      <c r="DH81" s="122" t="str">
        <f ca="1">空き状況確認テーブル!DH87</f>
        <v>△</v>
      </c>
      <c r="DI81" s="122" t="str">
        <f ca="1">空き状況確認テーブル!DI87</f>
        <v>△</v>
      </c>
      <c r="DJ81" s="122" t="str">
        <f ca="1">空き状況確認テーブル!DJ87</f>
        <v>△</v>
      </c>
      <c r="DK81" s="122" t="str">
        <f ca="1">空き状況確認テーブル!DK87</f>
        <v>△</v>
      </c>
      <c r="DL81" s="216" t="str">
        <f ca="1">IF(COUNTIF(空き状況確認テーブル!DL87:DN87,"×")&lt;&gt;0,"×",IF(COUNTIF(空き状況確認テーブル!DL87:DN87,"△")&lt;&gt;0,"△",IF(COUNTIF(空き状況確認テーブル!DL87:DN87,"△")&lt;&gt;0,"△","〇")))</f>
        <v>△</v>
      </c>
      <c r="DM81" s="217"/>
      <c r="DN81" s="218"/>
      <c r="DO81" s="219" t="str">
        <f ca="1">IF(COUNTIF(空き状況確認テーブル!DO87:DR87,"×")&lt;&gt;0,"×",IF(COUNTIF(空き状況確認テーブル!DO87:DR87,"△")&lt;&gt;0,"△",IF(COUNTIF(空き状況確認テーブル!DO87:DR87,"△")&lt;&gt;0,"△","〇")))</f>
        <v>〇</v>
      </c>
      <c r="DP81" s="219"/>
      <c r="DQ81" s="219"/>
      <c r="DR81" s="219"/>
      <c r="DS81" s="219" t="str">
        <f ca="1">IF(COUNTIF(空き状況確認テーブル!DS87:DV87,"×")&lt;&gt;0,"×",IF(COUNTIF(空き状況確認テーブル!DS87:DV87,"△")&lt;&gt;0,"△",IF(COUNTIF(空き状況確認テーブル!DS87:DV87,"△")&lt;&gt;0,"△","〇")))</f>
        <v>〇</v>
      </c>
      <c r="DT81" s="219"/>
      <c r="DU81" s="219"/>
      <c r="DV81" s="219"/>
      <c r="DW81" s="219" t="str">
        <f ca="1">IF(COUNTIF(空き状況確認テーブル!DW87:DZ87,"×")&lt;&gt;0,"×",IF(COUNTIF(空き状況確認テーブル!DW87:DZ87,"△")&lt;&gt;0,"△",IF(COUNTIF(空き状況確認テーブル!DW87:DZ87,"△")&lt;&gt;0,"△","〇")))</f>
        <v>△</v>
      </c>
      <c r="DX81" s="219"/>
      <c r="DY81" s="219"/>
      <c r="DZ81" s="219"/>
      <c r="EA81" s="216" t="str">
        <f ca="1">IF(COUNTIF(空き状況確認テーブル!EA87:EC87,"×")&lt;&gt;0,"×",IF(COUNTIF(空き状況確認テーブル!EA87:EC87,"△")&lt;&gt;0,"△",IF(COUNTIF(空き状況確認テーブル!EA87:EC87,"△")&lt;&gt;0,"△","〇")))</f>
        <v>△</v>
      </c>
      <c r="EB81" s="217"/>
      <c r="EC81" s="220"/>
      <c r="ED81" s="121" t="str">
        <f ca="1">空き状況確認テーブル!ED87</f>
        <v>×</v>
      </c>
      <c r="EE81" s="122" t="str">
        <f ca="1">空き状況確認テーブル!EE87</f>
        <v>×</v>
      </c>
      <c r="EF81" s="122" t="str">
        <f ca="1">空き状況確認テーブル!EF87</f>
        <v>×</v>
      </c>
      <c r="EG81" s="122" t="str">
        <f ca="1">空き状況確認テーブル!EG87</f>
        <v>×</v>
      </c>
      <c r="EH81" s="122" t="str">
        <f ca="1">空き状況確認テーブル!EH87</f>
        <v>×</v>
      </c>
      <c r="EI81" s="122" t="str">
        <f ca="1">空き状況確認テーブル!EI87</f>
        <v>×</v>
      </c>
      <c r="EJ81" s="216" t="str">
        <f ca="1">IF(COUNTIF(空き状況確認テーブル!EJ87:EL87,"×")&lt;&gt;0,"×",IF(COUNTIF(空き状況確認テーブル!EJ87:EL87,"△")&lt;&gt;0,"△",IF(COUNTIF(空き状況確認テーブル!EJ87:EL87,"△")&lt;&gt;0,"△","〇")))</f>
        <v>×</v>
      </c>
      <c r="EK81" s="217"/>
      <c r="EL81" s="218"/>
      <c r="EM81" s="219" t="str">
        <f ca="1">IF(COUNTIF(空き状況確認テーブル!EM87:EP87,"×")&lt;&gt;0,"×",IF(COUNTIF(空き状況確認テーブル!EM87:EP87,"△")&lt;&gt;0,"△",IF(COUNTIF(空き状況確認テーブル!EM87:EP87,"△")&lt;&gt;0,"△","〇")))</f>
        <v>×</v>
      </c>
      <c r="EN81" s="219"/>
      <c r="EO81" s="219"/>
      <c r="EP81" s="219"/>
      <c r="EQ81" s="219" t="str">
        <f ca="1">IF(COUNTIF(空き状況確認テーブル!EQ87:ET87,"×")&lt;&gt;0,"×",IF(COUNTIF(空き状況確認テーブル!EQ87:ET87,"△")&lt;&gt;0,"△",IF(COUNTIF(空き状況確認テーブル!EQ87:ET87,"△")&lt;&gt;0,"△","〇")))</f>
        <v>×</v>
      </c>
      <c r="ER81" s="219"/>
      <c r="ES81" s="219"/>
      <c r="ET81" s="219"/>
      <c r="EU81" s="219" t="str">
        <f ca="1">IF(COUNTIF(空き状況確認テーブル!EU87:EX87,"×")&lt;&gt;0,"×",IF(COUNTIF(空き状況確認テーブル!EU87:EX87,"△")&lt;&gt;0,"△",IF(COUNTIF(空き状況確認テーブル!EU87:EX87,"△")&lt;&gt;0,"△","〇")))</f>
        <v>×</v>
      </c>
      <c r="EV81" s="219"/>
      <c r="EW81" s="219"/>
      <c r="EX81" s="219"/>
      <c r="EY81" s="216" t="str">
        <f ca="1">IF(COUNTIF(空き状況確認テーブル!EY87:FA87,"×")&lt;&gt;0,"×",IF(COUNTIF(空き状況確認テーブル!EY87:FA87,"△")&lt;&gt;0,"△",IF(COUNTIF(空き状況確認テーブル!EY87:FA87,"△")&lt;&gt;0,"△","〇")))</f>
        <v>×</v>
      </c>
      <c r="EZ81" s="217"/>
      <c r="FA81" s="220"/>
      <c r="FB81" s="121" t="str">
        <f ca="1">空き状況確認テーブル!FB87</f>
        <v>×</v>
      </c>
      <c r="FC81" s="122" t="str">
        <f ca="1">空き状況確認テーブル!FC87</f>
        <v>×</v>
      </c>
      <c r="FD81" s="122" t="str">
        <f ca="1">空き状況確認テーブル!FD87</f>
        <v>×</v>
      </c>
      <c r="FE81" s="122" t="str">
        <f ca="1">空き状況確認テーブル!FE87</f>
        <v>×</v>
      </c>
      <c r="FF81" s="122" t="str">
        <f ca="1">空き状況確認テーブル!FF87</f>
        <v>×</v>
      </c>
      <c r="FG81" s="122" t="str">
        <f ca="1">空き状況確認テーブル!FG87</f>
        <v>×</v>
      </c>
      <c r="FH81" s="216" t="str">
        <f ca="1">IF(COUNTIF(空き状況確認テーブル!FH87:FJ87,"×")&lt;&gt;0,"×",IF(COUNTIF(空き状況確認テーブル!FH87:FJ87,"△")&lt;&gt;0,"△",IF(COUNTIF(空き状況確認テーブル!FH87:FJ87,"△")&lt;&gt;0,"△","〇")))</f>
        <v>×</v>
      </c>
      <c r="FI81" s="217"/>
      <c r="FJ81" s="218"/>
      <c r="FK81" s="219" t="str">
        <f ca="1">IF(COUNTIF(空き状況確認テーブル!FK87:FN87,"×")&lt;&gt;0,"×",IF(COUNTIF(空き状況確認テーブル!FK87:FN87,"△")&lt;&gt;0,"△",IF(COUNTIF(空き状況確認テーブル!FK87:FN87,"△")&lt;&gt;0,"△","〇")))</f>
        <v>×</v>
      </c>
      <c r="FL81" s="219"/>
      <c r="FM81" s="219"/>
      <c r="FN81" s="219"/>
      <c r="FO81" s="219" t="str">
        <f ca="1">IF(COUNTIF(空き状況確認テーブル!FO87:FR87,"×")&lt;&gt;0,"×",IF(COUNTIF(空き状況確認テーブル!FO87:FR87,"△")&lt;&gt;0,"△",IF(COUNTIF(空き状況確認テーブル!FO87:FR87,"△")&lt;&gt;0,"△","〇")))</f>
        <v>×</v>
      </c>
      <c r="FP81" s="219"/>
      <c r="FQ81" s="219"/>
      <c r="FR81" s="219"/>
      <c r="FS81" s="219" t="str">
        <f ca="1">IF(COUNTIF(空き状況確認テーブル!FS87:FV87,"×")&lt;&gt;0,"×",IF(COUNTIF(空き状況確認テーブル!FS87:FV87,"△")&lt;&gt;0,"△",IF(COUNTIF(空き状況確認テーブル!FS87:FV87,"△")&lt;&gt;0,"△","〇")))</f>
        <v>×</v>
      </c>
      <c r="FT81" s="219"/>
      <c r="FU81" s="219"/>
      <c r="FV81" s="219"/>
      <c r="FW81" s="216" t="str">
        <f ca="1">IF(COUNTIF(空き状況確認テーブル!FW87:FY87,"×")&lt;&gt;0,"×",IF(COUNTIF(空き状況確認テーブル!FW87:FY87,"△")&lt;&gt;0,"△",IF(COUNTIF(空き状況確認テーブル!FW87:FY87,"△")&lt;&gt;0,"△","〇")))</f>
        <v>×</v>
      </c>
      <c r="FX81" s="217"/>
      <c r="FY81" s="220"/>
    </row>
    <row r="82" spans="1:181">
      <c r="A82" s="17"/>
      <c r="B82" s="181" t="s">
        <v>468</v>
      </c>
      <c r="C82" s="202"/>
      <c r="D82" s="11" t="s">
        <v>254</v>
      </c>
      <c r="E82" s="10" t="str">
        <f>INDEX(施設情報!$D$1:$D$1000,MATCH(D82,施設情報!$C$1:$C$1000,0))</f>
        <v>1</v>
      </c>
      <c r="F82" s="11" t="s">
        <v>275</v>
      </c>
      <c r="G82" s="8" t="str">
        <f t="shared" si="29"/>
        <v>108-46391</v>
      </c>
      <c r="H82" s="10" t="str">
        <f t="shared" si="30"/>
        <v>108-46392</v>
      </c>
      <c r="I82" s="10" t="str">
        <f t="shared" si="31"/>
        <v>108-46393</v>
      </c>
      <c r="J82" s="10" t="str">
        <f t="shared" si="32"/>
        <v>108-46394</v>
      </c>
      <c r="K82" s="10" t="str">
        <f t="shared" si="33"/>
        <v>108-46395</v>
      </c>
      <c r="L82" s="10" t="str">
        <f t="shared" si="34"/>
        <v>108-46396</v>
      </c>
      <c r="M82" s="10" t="str">
        <f t="shared" si="35"/>
        <v>108-46397</v>
      </c>
      <c r="N82" s="221" t="str">
        <f ca="1">IF(COUNTIF(空き状況確認テーブル!N88:AK88,"×")&lt;&gt;0,"×",IF(COUNTIF(空き状況確認テーブル!N88:AK88,"△")&lt;&gt;0,"△","〇"))</f>
        <v>〇</v>
      </c>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22"/>
      <c r="AL82" s="221" t="str">
        <f ca="1">IF(COUNTIF(空き状況確認テーブル!AL88:BI88,"×")&lt;&gt;0,"×",IF(COUNTIF(空き状況確認テーブル!AL88:BI88,"△")&lt;&gt;0,"△","〇"))</f>
        <v>〇</v>
      </c>
      <c r="AM82" s="219"/>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22"/>
      <c r="BJ82" s="221" t="str">
        <f ca="1">IF(COUNTIF(空き状況確認テーブル!BJ88:CG88,"×")&lt;&gt;0,"×",IF(COUNTIF(空き状況確認テーブル!BJ88:CG88,"△")&lt;&gt;0,"△","〇"))</f>
        <v>〇</v>
      </c>
      <c r="BK82" s="219"/>
      <c r="BL82" s="219"/>
      <c r="BM82" s="219"/>
      <c r="BN82" s="219"/>
      <c r="BO82" s="219"/>
      <c r="BP82" s="219"/>
      <c r="BQ82" s="219"/>
      <c r="BR82" s="219"/>
      <c r="BS82" s="219"/>
      <c r="BT82" s="219"/>
      <c r="BU82" s="219"/>
      <c r="BV82" s="219"/>
      <c r="BW82" s="219"/>
      <c r="BX82" s="219"/>
      <c r="BY82" s="219"/>
      <c r="BZ82" s="219"/>
      <c r="CA82" s="219"/>
      <c r="CB82" s="219"/>
      <c r="CC82" s="219"/>
      <c r="CD82" s="219"/>
      <c r="CE82" s="219"/>
      <c r="CF82" s="219"/>
      <c r="CG82" s="222"/>
      <c r="CH82" s="218" t="str">
        <f ca="1">IF(COUNTIF(空き状況確認テーブル!CH88:DE88,"×")&lt;&gt;0,"×",IF(COUNTIF(空き状況確認テーブル!CH88:DE88,"△")&lt;&gt;0,"△","〇"))</f>
        <v>〇</v>
      </c>
      <c r="CI82" s="219"/>
      <c r="CJ82" s="219"/>
      <c r="CK82" s="219"/>
      <c r="CL82" s="219"/>
      <c r="CM82" s="219"/>
      <c r="CN82" s="219"/>
      <c r="CO82" s="219"/>
      <c r="CP82" s="219"/>
      <c r="CQ82" s="219"/>
      <c r="CR82" s="219"/>
      <c r="CS82" s="219"/>
      <c r="CT82" s="219"/>
      <c r="CU82" s="219"/>
      <c r="CV82" s="219"/>
      <c r="CW82" s="219"/>
      <c r="CX82" s="219"/>
      <c r="CY82" s="219"/>
      <c r="CZ82" s="219"/>
      <c r="DA82" s="219"/>
      <c r="DB82" s="219"/>
      <c r="DC82" s="219"/>
      <c r="DD82" s="219"/>
      <c r="DE82" s="222"/>
      <c r="DF82" s="221" t="str">
        <f ca="1">IF(COUNTIF(空き状況確認テーブル!DF88:EC88,"×")&lt;&gt;0,"×",IF(COUNTIF(空き状況確認テーブル!DF88:EC88,"△")&lt;&gt;0,"△","〇"))</f>
        <v>〇</v>
      </c>
      <c r="DG82" s="219"/>
      <c r="DH82" s="219"/>
      <c r="DI82" s="219"/>
      <c r="DJ82" s="219"/>
      <c r="DK82" s="219"/>
      <c r="DL82" s="219"/>
      <c r="DM82" s="219"/>
      <c r="DN82" s="219"/>
      <c r="DO82" s="219"/>
      <c r="DP82" s="219"/>
      <c r="DQ82" s="219"/>
      <c r="DR82" s="219"/>
      <c r="DS82" s="219"/>
      <c r="DT82" s="219"/>
      <c r="DU82" s="219"/>
      <c r="DV82" s="219"/>
      <c r="DW82" s="219"/>
      <c r="DX82" s="219"/>
      <c r="DY82" s="219"/>
      <c r="DZ82" s="219"/>
      <c r="EA82" s="219"/>
      <c r="EB82" s="219"/>
      <c r="EC82" s="222"/>
      <c r="ED82" s="221" t="str">
        <f ca="1">IF(COUNTIF(空き状況確認テーブル!ED88:FA88,"×")&lt;&gt;0,"×",IF(COUNTIF(空き状況確認テーブル!ED88:FA88,"△")&lt;&gt;0,"△","〇"))</f>
        <v>×</v>
      </c>
      <c r="EE82" s="219"/>
      <c r="EF82" s="219"/>
      <c r="EG82" s="219"/>
      <c r="EH82" s="219"/>
      <c r="EI82" s="219"/>
      <c r="EJ82" s="219"/>
      <c r="EK82" s="219"/>
      <c r="EL82" s="219"/>
      <c r="EM82" s="219"/>
      <c r="EN82" s="219"/>
      <c r="EO82" s="219"/>
      <c r="EP82" s="219"/>
      <c r="EQ82" s="219"/>
      <c r="ER82" s="219"/>
      <c r="ES82" s="219"/>
      <c r="ET82" s="219"/>
      <c r="EU82" s="219"/>
      <c r="EV82" s="219"/>
      <c r="EW82" s="219"/>
      <c r="EX82" s="219"/>
      <c r="EY82" s="219"/>
      <c r="EZ82" s="219"/>
      <c r="FA82" s="222"/>
      <c r="FB82" s="221" t="str">
        <f ca="1">IF(COUNTIF(空き状況確認テーブル!FB88:FY88,"×")&lt;&gt;0,"×",IF(COUNTIF(空き状況確認テーブル!FB88:FY88,"△")&lt;&gt;0,"△","〇"))</f>
        <v>×</v>
      </c>
      <c r="FC82" s="219"/>
      <c r="FD82" s="219"/>
      <c r="FE82" s="219"/>
      <c r="FF82" s="219"/>
      <c r="FG82" s="219"/>
      <c r="FH82" s="219"/>
      <c r="FI82" s="219"/>
      <c r="FJ82" s="219"/>
      <c r="FK82" s="219"/>
      <c r="FL82" s="219"/>
      <c r="FM82" s="219"/>
      <c r="FN82" s="219"/>
      <c r="FO82" s="219"/>
      <c r="FP82" s="219"/>
      <c r="FQ82" s="219"/>
      <c r="FR82" s="219"/>
      <c r="FS82" s="219"/>
      <c r="FT82" s="219"/>
      <c r="FU82" s="219"/>
      <c r="FV82" s="219"/>
      <c r="FW82" s="219"/>
      <c r="FX82" s="219"/>
      <c r="FY82" s="222"/>
    </row>
    <row r="83" spans="1:181">
      <c r="A83" s="17"/>
      <c r="B83" s="182" t="s">
        <v>388</v>
      </c>
      <c r="C83" s="203" t="s">
        <v>280</v>
      </c>
      <c r="D83" s="11" t="s">
        <v>255</v>
      </c>
      <c r="E83" s="10" t="str">
        <f>INDEX(施設情報!$D$1:$D$1000,MATCH(D83,施設情報!$C$1:$C$1000,0))</f>
        <v>4</v>
      </c>
      <c r="F83" s="11" t="s">
        <v>275</v>
      </c>
      <c r="G83" s="8" t="str">
        <f t="shared" si="29"/>
        <v>109-46391</v>
      </c>
      <c r="H83" s="10" t="str">
        <f t="shared" si="30"/>
        <v>109-46392</v>
      </c>
      <c r="I83" s="10" t="str">
        <f t="shared" si="31"/>
        <v>109-46393</v>
      </c>
      <c r="J83" s="10" t="str">
        <f t="shared" si="32"/>
        <v>109-46394</v>
      </c>
      <c r="K83" s="10" t="str">
        <f t="shared" si="33"/>
        <v>109-46395</v>
      </c>
      <c r="L83" s="10" t="str">
        <f t="shared" si="34"/>
        <v>109-46396</v>
      </c>
      <c r="M83" s="10" t="str">
        <f t="shared" si="35"/>
        <v>109-46397</v>
      </c>
      <c r="N83" s="121" t="str">
        <f ca="1">空き状況確認テーブル!N89</f>
        <v>△</v>
      </c>
      <c r="O83" s="122" t="str">
        <f ca="1">空き状況確認テーブル!O89</f>
        <v>△</v>
      </c>
      <c r="P83" s="122" t="str">
        <f ca="1">空き状況確認テーブル!P89</f>
        <v>△</v>
      </c>
      <c r="Q83" s="122" t="str">
        <f ca="1">空き状況確認テーブル!Q89</f>
        <v>△</v>
      </c>
      <c r="R83" s="122" t="str">
        <f ca="1">空き状況確認テーブル!R89</f>
        <v>△</v>
      </c>
      <c r="S83" s="122" t="str">
        <f ca="1">空き状況確認テーブル!S89</f>
        <v>△</v>
      </c>
      <c r="T83" s="216" t="str">
        <f ca="1">IF(COUNTIF(空き状況確認テーブル!T89:V89,"×")&lt;&gt;0,"×",IF(COUNTIF(空き状況確認テーブル!T89:V89,"△")&lt;&gt;0,"△",IF(COUNTIF(空き状況確認テーブル!T89:V89,"△")&lt;&gt;0,"△","〇")))</f>
        <v>△</v>
      </c>
      <c r="U83" s="217"/>
      <c r="V83" s="218"/>
      <c r="W83" s="219" t="str">
        <f ca="1">IF(COUNTIF(空き状況確認テーブル!W89:Z89,"×")&lt;&gt;0,"×",IF(COUNTIF(空き状況確認テーブル!W89:Z89,"△")&lt;&gt;0,"△",IF(COUNTIF(空き状況確認テーブル!W89:Z89,"△")&lt;&gt;0,"△","〇")))</f>
        <v>〇</v>
      </c>
      <c r="X83" s="219"/>
      <c r="Y83" s="219"/>
      <c r="Z83" s="219"/>
      <c r="AA83" s="219" t="str">
        <f ca="1">IF(COUNTIF(空き状況確認テーブル!AA89:AD89,"×")&lt;&gt;0,"×",IF(COUNTIF(空き状況確認テーブル!AA89:AD89,"△")&lt;&gt;0,"△",IF(COUNTIF(空き状況確認テーブル!AA89:AD89,"△")&lt;&gt;0,"△","〇")))</f>
        <v>〇</v>
      </c>
      <c r="AB83" s="219"/>
      <c r="AC83" s="219"/>
      <c r="AD83" s="219"/>
      <c r="AE83" s="219" t="str">
        <f ca="1">IF(COUNTIF(空き状況確認テーブル!AE89:AH89,"×")&lt;&gt;0,"×",IF(COUNTIF(空き状況確認テーブル!AE89:AH89,"△")&lt;&gt;0,"△",IF(COUNTIF(空き状況確認テーブル!AE89:AH89,"△")&lt;&gt;0,"△","〇")))</f>
        <v>△</v>
      </c>
      <c r="AF83" s="219"/>
      <c r="AG83" s="219"/>
      <c r="AH83" s="219"/>
      <c r="AI83" s="216" t="str">
        <f ca="1">IF(COUNTIF(空き状況確認テーブル!AI89:AK89,"×")&lt;&gt;0,"×",IF(COUNTIF(空き状況確認テーブル!AI89:AK89,"△")&lt;&gt;0,"△",IF(COUNTIF(空き状況確認テーブル!AI89:AK89,"△")&lt;&gt;0,"△","〇")))</f>
        <v>△</v>
      </c>
      <c r="AJ83" s="217"/>
      <c r="AK83" s="220"/>
      <c r="AL83" s="121" t="str">
        <f ca="1">空き状況確認テーブル!AL89</f>
        <v>△</v>
      </c>
      <c r="AM83" s="122" t="str">
        <f ca="1">空き状況確認テーブル!AM89</f>
        <v>△</v>
      </c>
      <c r="AN83" s="122" t="str">
        <f ca="1">空き状況確認テーブル!AN89</f>
        <v>△</v>
      </c>
      <c r="AO83" s="122" t="str">
        <f ca="1">空き状況確認テーブル!AO89</f>
        <v>△</v>
      </c>
      <c r="AP83" s="122" t="str">
        <f ca="1">空き状況確認テーブル!AP89</f>
        <v>△</v>
      </c>
      <c r="AQ83" s="122" t="str">
        <f ca="1">空き状況確認テーブル!AQ89</f>
        <v>△</v>
      </c>
      <c r="AR83" s="216" t="str">
        <f ca="1">IF(COUNTIF(空き状況確認テーブル!AR89:AT89,"×")&lt;&gt;0,"×",IF(COUNTIF(空き状況確認テーブル!AR89:AT89,"△")&lt;&gt;0,"△",IF(COUNTIF(空き状況確認テーブル!AR89:AT89,"△")&lt;&gt;0,"△","〇")))</f>
        <v>△</v>
      </c>
      <c r="AS83" s="217"/>
      <c r="AT83" s="218"/>
      <c r="AU83" s="219" t="str">
        <f ca="1">IF(COUNTIF(空き状況確認テーブル!AU89:AX89,"×")&lt;&gt;0,"×",IF(COUNTIF(空き状況確認テーブル!AU89:AX89,"△")&lt;&gt;0,"△",IF(COUNTIF(空き状況確認テーブル!AU89:AX89,"△")&lt;&gt;0,"△","〇")))</f>
        <v>〇</v>
      </c>
      <c r="AV83" s="219"/>
      <c r="AW83" s="219"/>
      <c r="AX83" s="219"/>
      <c r="AY83" s="219" t="str">
        <f ca="1">IF(COUNTIF(空き状況確認テーブル!AY89:BB89,"×")&lt;&gt;0,"×",IF(COUNTIF(空き状況確認テーブル!AY89:BB89,"△")&lt;&gt;0,"△",IF(COUNTIF(空き状況確認テーブル!AY89:BB89,"△")&lt;&gt;0,"△","〇")))</f>
        <v>〇</v>
      </c>
      <c r="AZ83" s="219"/>
      <c r="BA83" s="219"/>
      <c r="BB83" s="219"/>
      <c r="BC83" s="219" t="str">
        <f ca="1">IF(COUNTIF(空き状況確認テーブル!BC89:BF89,"×")&lt;&gt;0,"×",IF(COUNTIF(空き状況確認テーブル!BC89:BF89,"△")&lt;&gt;0,"△",IF(COUNTIF(空き状況確認テーブル!BC89:BF89,"△")&lt;&gt;0,"△","〇")))</f>
        <v>△</v>
      </c>
      <c r="BD83" s="219"/>
      <c r="BE83" s="219"/>
      <c r="BF83" s="219"/>
      <c r="BG83" s="216" t="str">
        <f ca="1">IF(COUNTIF(空き状況確認テーブル!BG89:BI89,"×")&lt;&gt;0,"×",IF(COUNTIF(空き状況確認テーブル!BG89:BI89,"△")&lt;&gt;0,"△",IF(COUNTIF(空き状況確認テーブル!BG89:BI89,"△")&lt;&gt;0,"△","〇")))</f>
        <v>△</v>
      </c>
      <c r="BH83" s="217"/>
      <c r="BI83" s="220"/>
      <c r="BJ83" s="121" t="str">
        <f ca="1">空き状況確認テーブル!BJ89</f>
        <v>△</v>
      </c>
      <c r="BK83" s="122" t="str">
        <f ca="1">空き状況確認テーブル!BK89</f>
        <v>△</v>
      </c>
      <c r="BL83" s="122" t="str">
        <f ca="1">空き状況確認テーブル!BL89</f>
        <v>△</v>
      </c>
      <c r="BM83" s="122" t="str">
        <f ca="1">空き状況確認テーブル!BM89</f>
        <v>△</v>
      </c>
      <c r="BN83" s="122" t="str">
        <f ca="1">空き状況確認テーブル!BN89</f>
        <v>△</v>
      </c>
      <c r="BO83" s="122" t="str">
        <f ca="1">空き状況確認テーブル!BO89</f>
        <v>△</v>
      </c>
      <c r="BP83" s="216" t="str">
        <f ca="1">IF(COUNTIF(空き状況確認テーブル!BP89:BR89,"×")&lt;&gt;0,"×",IF(COUNTIF(空き状況確認テーブル!BP89:BR89,"△")&lt;&gt;0,"△",IF(COUNTIF(空き状況確認テーブル!BP89:BR89,"△")&lt;&gt;0,"△","〇")))</f>
        <v>△</v>
      </c>
      <c r="BQ83" s="217"/>
      <c r="BR83" s="218"/>
      <c r="BS83" s="219" t="str">
        <f ca="1">IF(COUNTIF(空き状況確認テーブル!BS89:BV89,"×")&lt;&gt;0,"×",IF(COUNTIF(空き状況確認テーブル!BS89:BV89,"△")&lt;&gt;0,"△",IF(COUNTIF(空き状況確認テーブル!BS89:BV89,"△")&lt;&gt;0,"△","〇")))</f>
        <v>〇</v>
      </c>
      <c r="BT83" s="219"/>
      <c r="BU83" s="219"/>
      <c r="BV83" s="219"/>
      <c r="BW83" s="219" t="str">
        <f ca="1">IF(COUNTIF(空き状況確認テーブル!BW89:BZ89,"×")&lt;&gt;0,"×",IF(COUNTIF(空き状況確認テーブル!BW89:BZ89,"△")&lt;&gt;0,"△",IF(COUNTIF(空き状況確認テーブル!BW89:BZ89,"△")&lt;&gt;0,"△","〇")))</f>
        <v>〇</v>
      </c>
      <c r="BX83" s="219"/>
      <c r="BY83" s="219"/>
      <c r="BZ83" s="219"/>
      <c r="CA83" s="219" t="str">
        <f ca="1">IF(COUNTIF(空き状況確認テーブル!CA89:CD89,"×")&lt;&gt;0,"×",IF(COUNTIF(空き状況確認テーブル!CA89:CD89,"△")&lt;&gt;0,"△",IF(COUNTIF(空き状況確認テーブル!CA89:CD89,"△")&lt;&gt;0,"△","〇")))</f>
        <v>△</v>
      </c>
      <c r="CB83" s="219"/>
      <c r="CC83" s="219"/>
      <c r="CD83" s="219"/>
      <c r="CE83" s="216" t="str">
        <f ca="1">IF(COUNTIF(空き状況確認テーブル!CE89:CG89,"×")&lt;&gt;0,"×",IF(COUNTIF(空き状況確認テーブル!CE89:CG89,"△")&lt;&gt;0,"△",IF(COUNTIF(空き状況確認テーブル!CE89:CG89,"△")&lt;&gt;0,"△","〇")))</f>
        <v>△</v>
      </c>
      <c r="CF83" s="217"/>
      <c r="CG83" s="220"/>
      <c r="CH83" s="187" t="str">
        <f ca="1">空き状況確認テーブル!CH89</f>
        <v>△</v>
      </c>
      <c r="CI83" s="122" t="str">
        <f ca="1">空き状況確認テーブル!CI89</f>
        <v>△</v>
      </c>
      <c r="CJ83" s="122" t="str">
        <f ca="1">空き状況確認テーブル!CJ89</f>
        <v>△</v>
      </c>
      <c r="CK83" s="122" t="str">
        <f ca="1">空き状況確認テーブル!CK89</f>
        <v>△</v>
      </c>
      <c r="CL83" s="122" t="str">
        <f ca="1">空き状況確認テーブル!CL89</f>
        <v>△</v>
      </c>
      <c r="CM83" s="122" t="str">
        <f ca="1">空き状況確認テーブル!CM89</f>
        <v>△</v>
      </c>
      <c r="CN83" s="216" t="str">
        <f ca="1">IF(COUNTIF(空き状況確認テーブル!CN89:CP89,"×")&lt;&gt;0,"×",IF(COUNTIF(空き状況確認テーブル!CN89:CP89,"△")&lt;&gt;0,"△",IF(COUNTIF(空き状況確認テーブル!CN89:CP89,"△")&lt;&gt;0,"△","〇")))</f>
        <v>△</v>
      </c>
      <c r="CO83" s="217"/>
      <c r="CP83" s="218"/>
      <c r="CQ83" s="219" t="str">
        <f ca="1">IF(COUNTIF(空き状況確認テーブル!CQ89:CT89,"×")&lt;&gt;0,"×",IF(COUNTIF(空き状況確認テーブル!CQ89:CT89,"△")&lt;&gt;0,"△",IF(COUNTIF(空き状況確認テーブル!CQ89:CT89,"△")&lt;&gt;0,"△","〇")))</f>
        <v>〇</v>
      </c>
      <c r="CR83" s="219"/>
      <c r="CS83" s="219"/>
      <c r="CT83" s="219"/>
      <c r="CU83" s="219" t="str">
        <f ca="1">IF(COUNTIF(空き状況確認テーブル!CU89:CX89,"×")&lt;&gt;0,"×",IF(COUNTIF(空き状況確認テーブル!CU89:CX89,"△")&lt;&gt;0,"△",IF(COUNTIF(空き状況確認テーブル!CU89:CX89,"△")&lt;&gt;0,"△","〇")))</f>
        <v>〇</v>
      </c>
      <c r="CV83" s="219"/>
      <c r="CW83" s="219"/>
      <c r="CX83" s="219"/>
      <c r="CY83" s="219" t="str">
        <f ca="1">IF(COUNTIF(空き状況確認テーブル!CY89:DB89,"×")&lt;&gt;0,"×",IF(COUNTIF(空き状況確認テーブル!CY89:DB89,"△")&lt;&gt;0,"△",IF(COUNTIF(空き状況確認テーブル!CY89:DB89,"△")&lt;&gt;0,"△","〇")))</f>
        <v>△</v>
      </c>
      <c r="CZ83" s="219"/>
      <c r="DA83" s="219"/>
      <c r="DB83" s="219"/>
      <c r="DC83" s="216" t="str">
        <f ca="1">IF(COUNTIF(空き状況確認テーブル!DC89:DE89,"×")&lt;&gt;0,"×",IF(COUNTIF(空き状況確認テーブル!DC89:DE89,"△")&lt;&gt;0,"△",IF(COUNTIF(空き状況確認テーブル!DC89:DE89,"△")&lt;&gt;0,"△","〇")))</f>
        <v>△</v>
      </c>
      <c r="DD83" s="217"/>
      <c r="DE83" s="220"/>
      <c r="DF83" s="121" t="str">
        <f ca="1">空き状況確認テーブル!DF89</f>
        <v>△</v>
      </c>
      <c r="DG83" s="122" t="str">
        <f ca="1">空き状況確認テーブル!DG89</f>
        <v>△</v>
      </c>
      <c r="DH83" s="122" t="str">
        <f ca="1">空き状況確認テーブル!DH89</f>
        <v>△</v>
      </c>
      <c r="DI83" s="122" t="str">
        <f ca="1">空き状況確認テーブル!DI89</f>
        <v>△</v>
      </c>
      <c r="DJ83" s="122" t="str">
        <f ca="1">空き状況確認テーブル!DJ89</f>
        <v>△</v>
      </c>
      <c r="DK83" s="122" t="str">
        <f ca="1">空き状況確認テーブル!DK89</f>
        <v>△</v>
      </c>
      <c r="DL83" s="216" t="str">
        <f ca="1">IF(COUNTIF(空き状況確認テーブル!DL89:DN89,"×")&lt;&gt;0,"×",IF(COUNTIF(空き状況確認テーブル!DL89:DN89,"△")&lt;&gt;0,"△",IF(COUNTIF(空き状況確認テーブル!DL89:DN89,"△")&lt;&gt;0,"△","〇")))</f>
        <v>△</v>
      </c>
      <c r="DM83" s="217"/>
      <c r="DN83" s="218"/>
      <c r="DO83" s="219" t="str">
        <f ca="1">IF(COUNTIF(空き状況確認テーブル!DO89:DR89,"×")&lt;&gt;0,"×",IF(COUNTIF(空き状況確認テーブル!DO89:DR89,"△")&lt;&gt;0,"△",IF(COUNTIF(空き状況確認テーブル!DO89:DR89,"△")&lt;&gt;0,"△","〇")))</f>
        <v>〇</v>
      </c>
      <c r="DP83" s="219"/>
      <c r="DQ83" s="219"/>
      <c r="DR83" s="219"/>
      <c r="DS83" s="219" t="str">
        <f ca="1">IF(COUNTIF(空き状況確認テーブル!DS89:DV89,"×")&lt;&gt;0,"×",IF(COUNTIF(空き状況確認テーブル!DS89:DV89,"△")&lt;&gt;0,"△",IF(COUNTIF(空き状況確認テーブル!DS89:DV89,"△")&lt;&gt;0,"△","〇")))</f>
        <v>〇</v>
      </c>
      <c r="DT83" s="219"/>
      <c r="DU83" s="219"/>
      <c r="DV83" s="219"/>
      <c r="DW83" s="219" t="str">
        <f ca="1">IF(COUNTIF(空き状況確認テーブル!DW89:DZ89,"×")&lt;&gt;0,"×",IF(COUNTIF(空き状況確認テーブル!DW89:DZ89,"△")&lt;&gt;0,"△",IF(COUNTIF(空き状況確認テーブル!DW89:DZ89,"△")&lt;&gt;0,"△","〇")))</f>
        <v>△</v>
      </c>
      <c r="DX83" s="219"/>
      <c r="DY83" s="219"/>
      <c r="DZ83" s="219"/>
      <c r="EA83" s="216" t="str">
        <f ca="1">IF(COUNTIF(空き状況確認テーブル!EA89:EC89,"×")&lt;&gt;0,"×",IF(COUNTIF(空き状況確認テーブル!EA89:EC89,"△")&lt;&gt;0,"△",IF(COUNTIF(空き状況確認テーブル!EA89:EC89,"△")&lt;&gt;0,"△","〇")))</f>
        <v>△</v>
      </c>
      <c r="EB83" s="217"/>
      <c r="EC83" s="220"/>
      <c r="ED83" s="121" t="str">
        <f ca="1">空き状況確認テーブル!ED89</f>
        <v>×</v>
      </c>
      <c r="EE83" s="122" t="str">
        <f ca="1">空き状況確認テーブル!EE89</f>
        <v>×</v>
      </c>
      <c r="EF83" s="122" t="str">
        <f ca="1">空き状況確認テーブル!EF89</f>
        <v>×</v>
      </c>
      <c r="EG83" s="122" t="str">
        <f ca="1">空き状況確認テーブル!EG89</f>
        <v>×</v>
      </c>
      <c r="EH83" s="122" t="str">
        <f ca="1">空き状況確認テーブル!EH89</f>
        <v>×</v>
      </c>
      <c r="EI83" s="122" t="str">
        <f ca="1">空き状況確認テーブル!EI89</f>
        <v>×</v>
      </c>
      <c r="EJ83" s="216" t="str">
        <f ca="1">IF(COUNTIF(空き状況確認テーブル!EJ89:EL89,"×")&lt;&gt;0,"×",IF(COUNTIF(空き状況確認テーブル!EJ89:EL89,"△")&lt;&gt;0,"△",IF(COUNTIF(空き状況確認テーブル!EJ89:EL89,"△")&lt;&gt;0,"△","〇")))</f>
        <v>×</v>
      </c>
      <c r="EK83" s="217"/>
      <c r="EL83" s="218"/>
      <c r="EM83" s="219" t="str">
        <f ca="1">IF(COUNTIF(空き状況確認テーブル!EM89:EP89,"×")&lt;&gt;0,"×",IF(COUNTIF(空き状況確認テーブル!EM89:EP89,"△")&lt;&gt;0,"△",IF(COUNTIF(空き状況確認テーブル!EM89:EP89,"△")&lt;&gt;0,"△","〇")))</f>
        <v>×</v>
      </c>
      <c r="EN83" s="219"/>
      <c r="EO83" s="219"/>
      <c r="EP83" s="219"/>
      <c r="EQ83" s="219" t="str">
        <f ca="1">IF(COUNTIF(空き状況確認テーブル!EQ89:ET89,"×")&lt;&gt;0,"×",IF(COUNTIF(空き状況確認テーブル!EQ89:ET89,"△")&lt;&gt;0,"△",IF(COUNTIF(空き状況確認テーブル!EQ89:ET89,"△")&lt;&gt;0,"△","〇")))</f>
        <v>×</v>
      </c>
      <c r="ER83" s="219"/>
      <c r="ES83" s="219"/>
      <c r="ET83" s="219"/>
      <c r="EU83" s="219" t="str">
        <f ca="1">IF(COUNTIF(空き状況確認テーブル!EU89:EX89,"×")&lt;&gt;0,"×",IF(COUNTIF(空き状況確認テーブル!EU89:EX89,"△")&lt;&gt;0,"△",IF(COUNTIF(空き状況確認テーブル!EU89:EX89,"△")&lt;&gt;0,"△","〇")))</f>
        <v>×</v>
      </c>
      <c r="EV83" s="219"/>
      <c r="EW83" s="219"/>
      <c r="EX83" s="219"/>
      <c r="EY83" s="216" t="str">
        <f ca="1">IF(COUNTIF(空き状況確認テーブル!EY89:FA89,"×")&lt;&gt;0,"×",IF(COUNTIF(空き状況確認テーブル!EY89:FA89,"△")&lt;&gt;0,"△",IF(COUNTIF(空き状況確認テーブル!EY89:FA89,"△")&lt;&gt;0,"△","〇")))</f>
        <v>×</v>
      </c>
      <c r="EZ83" s="217"/>
      <c r="FA83" s="220"/>
      <c r="FB83" s="121" t="str">
        <f ca="1">空き状況確認テーブル!FB89</f>
        <v>×</v>
      </c>
      <c r="FC83" s="122" t="str">
        <f ca="1">空き状況確認テーブル!FC89</f>
        <v>×</v>
      </c>
      <c r="FD83" s="122" t="str">
        <f ca="1">空き状況確認テーブル!FD89</f>
        <v>×</v>
      </c>
      <c r="FE83" s="122" t="str">
        <f ca="1">空き状況確認テーブル!FE89</f>
        <v>×</v>
      </c>
      <c r="FF83" s="122" t="str">
        <f ca="1">空き状況確認テーブル!FF89</f>
        <v>×</v>
      </c>
      <c r="FG83" s="122" t="str">
        <f ca="1">空き状況確認テーブル!FG89</f>
        <v>×</v>
      </c>
      <c r="FH83" s="216" t="str">
        <f ca="1">IF(COUNTIF(空き状況確認テーブル!FH89:FJ89,"×")&lt;&gt;0,"×",IF(COUNTIF(空き状況確認テーブル!FH89:FJ89,"△")&lt;&gt;0,"△",IF(COUNTIF(空き状況確認テーブル!FH89:FJ89,"△")&lt;&gt;0,"△","〇")))</f>
        <v>×</v>
      </c>
      <c r="FI83" s="217"/>
      <c r="FJ83" s="218"/>
      <c r="FK83" s="219" t="str">
        <f ca="1">IF(COUNTIF(空き状況確認テーブル!FK89:FN89,"×")&lt;&gt;0,"×",IF(COUNTIF(空き状況確認テーブル!FK89:FN89,"△")&lt;&gt;0,"△",IF(COUNTIF(空き状況確認テーブル!FK89:FN89,"△")&lt;&gt;0,"△","〇")))</f>
        <v>×</v>
      </c>
      <c r="FL83" s="219"/>
      <c r="FM83" s="219"/>
      <c r="FN83" s="219"/>
      <c r="FO83" s="219" t="str">
        <f ca="1">IF(COUNTIF(空き状況確認テーブル!FO89:FR89,"×")&lt;&gt;0,"×",IF(COUNTIF(空き状況確認テーブル!FO89:FR89,"△")&lt;&gt;0,"△",IF(COUNTIF(空き状況確認テーブル!FO89:FR89,"△")&lt;&gt;0,"△","〇")))</f>
        <v>×</v>
      </c>
      <c r="FP83" s="219"/>
      <c r="FQ83" s="219"/>
      <c r="FR83" s="219"/>
      <c r="FS83" s="219" t="str">
        <f ca="1">IF(COUNTIF(空き状況確認テーブル!FS89:FV89,"×")&lt;&gt;0,"×",IF(COUNTIF(空き状況確認テーブル!FS89:FV89,"△")&lt;&gt;0,"△",IF(COUNTIF(空き状況確認テーブル!FS89:FV89,"△")&lt;&gt;0,"△","〇")))</f>
        <v>×</v>
      </c>
      <c r="FT83" s="219"/>
      <c r="FU83" s="219"/>
      <c r="FV83" s="219"/>
      <c r="FW83" s="216" t="str">
        <f ca="1">IF(COUNTIF(空き状況確認テーブル!FW89:FY89,"×")&lt;&gt;0,"×",IF(COUNTIF(空き状況確認テーブル!FW89:FY89,"△")&lt;&gt;0,"△",IF(COUNTIF(空き状況確認テーブル!FW89:FY89,"△")&lt;&gt;0,"△","〇")))</f>
        <v>×</v>
      </c>
      <c r="FX83" s="217"/>
      <c r="FY83" s="220"/>
    </row>
    <row r="84" spans="1:181">
      <c r="A84" s="17"/>
      <c r="B84" s="162" t="s">
        <v>363</v>
      </c>
      <c r="C84" s="203" t="s">
        <v>283</v>
      </c>
      <c r="D84" s="11" t="s">
        <v>256</v>
      </c>
      <c r="E84" s="10" t="str">
        <f>INDEX(施設情報!$D$1:$D$1000,MATCH(D84,施設情報!$C$1:$C$1000,0))</f>
        <v>2</v>
      </c>
      <c r="F84" s="11" t="s">
        <v>275</v>
      </c>
      <c r="G84" s="8" t="str">
        <f t="shared" si="29"/>
        <v>110-46391</v>
      </c>
      <c r="H84" s="10" t="str">
        <f t="shared" si="30"/>
        <v>110-46392</v>
      </c>
      <c r="I84" s="10" t="str">
        <f t="shared" si="31"/>
        <v>110-46393</v>
      </c>
      <c r="J84" s="10" t="str">
        <f t="shared" si="32"/>
        <v>110-46394</v>
      </c>
      <c r="K84" s="10" t="str">
        <f t="shared" si="33"/>
        <v>110-46395</v>
      </c>
      <c r="L84" s="10" t="str">
        <f t="shared" si="34"/>
        <v>110-46396</v>
      </c>
      <c r="M84" s="10" t="str">
        <f t="shared" si="35"/>
        <v>110-46397</v>
      </c>
      <c r="N84" s="121" t="str">
        <f ca="1">空き状況確認テーブル!N90</f>
        <v>△</v>
      </c>
      <c r="O84" s="122" t="str">
        <f ca="1">空き状況確認テーブル!O90</f>
        <v>△</v>
      </c>
      <c r="P84" s="122" t="str">
        <f ca="1">空き状況確認テーブル!P90</f>
        <v>△</v>
      </c>
      <c r="Q84" s="122" t="str">
        <f ca="1">空き状況確認テーブル!Q90</f>
        <v>△</v>
      </c>
      <c r="R84" s="122" t="str">
        <f ca="1">空き状況確認テーブル!R90</f>
        <v>△</v>
      </c>
      <c r="S84" s="122" t="str">
        <f ca="1">空き状況確認テーブル!S90</f>
        <v>△</v>
      </c>
      <c r="T84" s="216" t="str">
        <f ca="1">IF(COUNTIF(空き状況確認テーブル!T90:V90,"×")&lt;&gt;0,"×",IF(COUNTIF(空き状況確認テーブル!T90:V90,"△")&lt;&gt;0,"△",IF(COUNTIF(空き状況確認テーブル!T90:V90,"△")&lt;&gt;0,"△","〇")))</f>
        <v>△</v>
      </c>
      <c r="U84" s="217"/>
      <c r="V84" s="218"/>
      <c r="W84" s="219" t="str">
        <f ca="1">IF(COUNTIF(空き状況確認テーブル!W90:Z90,"×")&lt;&gt;0,"×",IF(COUNTIF(空き状況確認テーブル!W90:Z90,"△")&lt;&gt;0,"△",IF(COUNTIF(空き状況確認テーブル!W90:Z90,"△")&lt;&gt;0,"△","〇")))</f>
        <v>〇</v>
      </c>
      <c r="X84" s="219"/>
      <c r="Y84" s="219"/>
      <c r="Z84" s="219"/>
      <c r="AA84" s="219" t="str">
        <f ca="1">IF(COUNTIF(空き状況確認テーブル!AA90:AD90,"×")&lt;&gt;0,"×",IF(COUNTIF(空き状況確認テーブル!AA90:AD90,"△")&lt;&gt;0,"△",IF(COUNTIF(空き状況確認テーブル!AA90:AD90,"△")&lt;&gt;0,"△","〇")))</f>
        <v>〇</v>
      </c>
      <c r="AB84" s="219"/>
      <c r="AC84" s="219"/>
      <c r="AD84" s="219"/>
      <c r="AE84" s="219" t="str">
        <f ca="1">IF(COUNTIF(空き状況確認テーブル!AE90:AH90,"×")&lt;&gt;0,"×",IF(COUNTIF(空き状況確認テーブル!AE90:AH90,"△")&lt;&gt;0,"△",IF(COUNTIF(空き状況確認テーブル!AE90:AH90,"△")&lt;&gt;0,"△","〇")))</f>
        <v>△</v>
      </c>
      <c r="AF84" s="219"/>
      <c r="AG84" s="219"/>
      <c r="AH84" s="219"/>
      <c r="AI84" s="216" t="str">
        <f ca="1">IF(COUNTIF(空き状況確認テーブル!AI90:AK90,"×")&lt;&gt;0,"×",IF(COUNTIF(空き状況確認テーブル!AI90:AK90,"△")&lt;&gt;0,"△",IF(COUNTIF(空き状況確認テーブル!AI90:AK90,"△")&lt;&gt;0,"△","〇")))</f>
        <v>△</v>
      </c>
      <c r="AJ84" s="217"/>
      <c r="AK84" s="220"/>
      <c r="AL84" s="121" t="str">
        <f ca="1">空き状況確認テーブル!AL90</f>
        <v>△</v>
      </c>
      <c r="AM84" s="122" t="str">
        <f ca="1">空き状況確認テーブル!AM90</f>
        <v>△</v>
      </c>
      <c r="AN84" s="122" t="str">
        <f ca="1">空き状況確認テーブル!AN90</f>
        <v>△</v>
      </c>
      <c r="AO84" s="122" t="str">
        <f ca="1">空き状況確認テーブル!AO90</f>
        <v>△</v>
      </c>
      <c r="AP84" s="122" t="str">
        <f ca="1">空き状況確認テーブル!AP90</f>
        <v>△</v>
      </c>
      <c r="AQ84" s="122" t="str">
        <f ca="1">空き状況確認テーブル!AQ90</f>
        <v>△</v>
      </c>
      <c r="AR84" s="216" t="str">
        <f ca="1">IF(COUNTIF(空き状況確認テーブル!AR90:AT90,"×")&lt;&gt;0,"×",IF(COUNTIF(空き状況確認テーブル!AR90:AT90,"△")&lt;&gt;0,"△",IF(COUNTIF(空き状況確認テーブル!AR90:AT90,"△")&lt;&gt;0,"△","〇")))</f>
        <v>△</v>
      </c>
      <c r="AS84" s="217"/>
      <c r="AT84" s="218"/>
      <c r="AU84" s="219" t="str">
        <f ca="1">IF(COUNTIF(空き状況確認テーブル!AU90:AX90,"×")&lt;&gt;0,"×",IF(COUNTIF(空き状況確認テーブル!AU90:AX90,"△")&lt;&gt;0,"△",IF(COUNTIF(空き状況確認テーブル!AU90:AX90,"△")&lt;&gt;0,"△","〇")))</f>
        <v>〇</v>
      </c>
      <c r="AV84" s="219"/>
      <c r="AW84" s="219"/>
      <c r="AX84" s="219"/>
      <c r="AY84" s="219" t="str">
        <f ca="1">IF(COUNTIF(空き状況確認テーブル!AY90:BB90,"×")&lt;&gt;0,"×",IF(COUNTIF(空き状況確認テーブル!AY90:BB90,"△")&lt;&gt;0,"△",IF(COUNTIF(空き状況確認テーブル!AY90:BB90,"△")&lt;&gt;0,"△","〇")))</f>
        <v>〇</v>
      </c>
      <c r="AZ84" s="219"/>
      <c r="BA84" s="219"/>
      <c r="BB84" s="219"/>
      <c r="BC84" s="219" t="str">
        <f ca="1">IF(COUNTIF(空き状況確認テーブル!BC90:BF90,"×")&lt;&gt;0,"×",IF(COUNTIF(空き状況確認テーブル!BC90:BF90,"△")&lt;&gt;0,"△",IF(COUNTIF(空き状況確認テーブル!BC90:BF90,"△")&lt;&gt;0,"△","〇")))</f>
        <v>△</v>
      </c>
      <c r="BD84" s="219"/>
      <c r="BE84" s="219"/>
      <c r="BF84" s="219"/>
      <c r="BG84" s="216" t="str">
        <f ca="1">IF(COUNTIF(空き状況確認テーブル!BG90:BI90,"×")&lt;&gt;0,"×",IF(COUNTIF(空き状況確認テーブル!BG90:BI90,"△")&lt;&gt;0,"△",IF(COUNTIF(空き状況確認テーブル!BG90:BI90,"△")&lt;&gt;0,"△","〇")))</f>
        <v>△</v>
      </c>
      <c r="BH84" s="217"/>
      <c r="BI84" s="220"/>
      <c r="BJ84" s="121" t="str">
        <f ca="1">空き状況確認テーブル!BJ90</f>
        <v>△</v>
      </c>
      <c r="BK84" s="122" t="str">
        <f ca="1">空き状況確認テーブル!BK90</f>
        <v>△</v>
      </c>
      <c r="BL84" s="122" t="str">
        <f ca="1">空き状況確認テーブル!BL90</f>
        <v>△</v>
      </c>
      <c r="BM84" s="122" t="str">
        <f ca="1">空き状況確認テーブル!BM90</f>
        <v>△</v>
      </c>
      <c r="BN84" s="122" t="str">
        <f ca="1">空き状況確認テーブル!BN90</f>
        <v>△</v>
      </c>
      <c r="BO84" s="122" t="str">
        <f ca="1">空き状況確認テーブル!BO90</f>
        <v>△</v>
      </c>
      <c r="BP84" s="216" t="str">
        <f ca="1">IF(COUNTIF(空き状況確認テーブル!BP90:BR90,"×")&lt;&gt;0,"×",IF(COUNTIF(空き状況確認テーブル!BP90:BR90,"△")&lt;&gt;0,"△",IF(COUNTIF(空き状況確認テーブル!BP90:BR90,"△")&lt;&gt;0,"△","〇")))</f>
        <v>△</v>
      </c>
      <c r="BQ84" s="217"/>
      <c r="BR84" s="218"/>
      <c r="BS84" s="219" t="str">
        <f ca="1">IF(COUNTIF(空き状況確認テーブル!BS90:BV90,"×")&lt;&gt;0,"×",IF(COUNTIF(空き状況確認テーブル!BS90:BV90,"△")&lt;&gt;0,"△",IF(COUNTIF(空き状況確認テーブル!BS90:BV90,"△")&lt;&gt;0,"△","〇")))</f>
        <v>〇</v>
      </c>
      <c r="BT84" s="219"/>
      <c r="BU84" s="219"/>
      <c r="BV84" s="219"/>
      <c r="BW84" s="219" t="str">
        <f ca="1">IF(COUNTIF(空き状況確認テーブル!BW90:BZ90,"×")&lt;&gt;0,"×",IF(COUNTIF(空き状況確認テーブル!BW90:BZ90,"△")&lt;&gt;0,"△",IF(COUNTIF(空き状況確認テーブル!BW90:BZ90,"△")&lt;&gt;0,"△","〇")))</f>
        <v>〇</v>
      </c>
      <c r="BX84" s="219"/>
      <c r="BY84" s="219"/>
      <c r="BZ84" s="219"/>
      <c r="CA84" s="219" t="str">
        <f ca="1">IF(COUNTIF(空き状況確認テーブル!CA90:CD90,"×")&lt;&gt;0,"×",IF(COUNTIF(空き状況確認テーブル!CA90:CD90,"△")&lt;&gt;0,"△",IF(COUNTIF(空き状況確認テーブル!CA90:CD90,"△")&lt;&gt;0,"△","〇")))</f>
        <v>△</v>
      </c>
      <c r="CB84" s="219"/>
      <c r="CC84" s="219"/>
      <c r="CD84" s="219"/>
      <c r="CE84" s="216" t="str">
        <f ca="1">IF(COUNTIF(空き状況確認テーブル!CE90:CG90,"×")&lt;&gt;0,"×",IF(COUNTIF(空き状況確認テーブル!CE90:CG90,"△")&lt;&gt;0,"△",IF(COUNTIF(空き状況確認テーブル!CE90:CG90,"△")&lt;&gt;0,"△","〇")))</f>
        <v>△</v>
      </c>
      <c r="CF84" s="217"/>
      <c r="CG84" s="220"/>
      <c r="CH84" s="187" t="str">
        <f ca="1">空き状況確認テーブル!CH90</f>
        <v>△</v>
      </c>
      <c r="CI84" s="122" t="str">
        <f ca="1">空き状況確認テーブル!CI90</f>
        <v>△</v>
      </c>
      <c r="CJ84" s="122" t="str">
        <f ca="1">空き状況確認テーブル!CJ90</f>
        <v>△</v>
      </c>
      <c r="CK84" s="122" t="str">
        <f ca="1">空き状況確認テーブル!CK90</f>
        <v>△</v>
      </c>
      <c r="CL84" s="122" t="str">
        <f ca="1">空き状況確認テーブル!CL90</f>
        <v>△</v>
      </c>
      <c r="CM84" s="122" t="str">
        <f ca="1">空き状況確認テーブル!CM90</f>
        <v>△</v>
      </c>
      <c r="CN84" s="216" t="str">
        <f ca="1">IF(COUNTIF(空き状況確認テーブル!CN90:CP90,"×")&lt;&gt;0,"×",IF(COUNTIF(空き状況確認テーブル!CN90:CP90,"△")&lt;&gt;0,"△",IF(COUNTIF(空き状況確認テーブル!CN90:CP90,"△")&lt;&gt;0,"△","〇")))</f>
        <v>△</v>
      </c>
      <c r="CO84" s="217"/>
      <c r="CP84" s="218"/>
      <c r="CQ84" s="219" t="str">
        <f ca="1">IF(COUNTIF(空き状況確認テーブル!CQ90:CT90,"×")&lt;&gt;0,"×",IF(COUNTIF(空き状況確認テーブル!CQ90:CT90,"△")&lt;&gt;0,"△",IF(COUNTIF(空き状況確認テーブル!CQ90:CT90,"△")&lt;&gt;0,"△","〇")))</f>
        <v>〇</v>
      </c>
      <c r="CR84" s="219"/>
      <c r="CS84" s="219"/>
      <c r="CT84" s="219"/>
      <c r="CU84" s="219" t="str">
        <f ca="1">IF(COUNTIF(空き状況確認テーブル!CU90:CX90,"×")&lt;&gt;0,"×",IF(COUNTIF(空き状況確認テーブル!CU90:CX90,"△")&lt;&gt;0,"△",IF(COUNTIF(空き状況確認テーブル!CU90:CX90,"△")&lt;&gt;0,"△","〇")))</f>
        <v>〇</v>
      </c>
      <c r="CV84" s="219"/>
      <c r="CW84" s="219"/>
      <c r="CX84" s="219"/>
      <c r="CY84" s="219" t="str">
        <f ca="1">IF(COUNTIF(空き状況確認テーブル!CY90:DB90,"×")&lt;&gt;0,"×",IF(COUNTIF(空き状況確認テーブル!CY90:DB90,"△")&lt;&gt;0,"△",IF(COUNTIF(空き状況確認テーブル!CY90:DB90,"△")&lt;&gt;0,"△","〇")))</f>
        <v>△</v>
      </c>
      <c r="CZ84" s="219"/>
      <c r="DA84" s="219"/>
      <c r="DB84" s="219"/>
      <c r="DC84" s="216" t="str">
        <f ca="1">IF(COUNTIF(空き状況確認テーブル!DC90:DE90,"×")&lt;&gt;0,"×",IF(COUNTIF(空き状況確認テーブル!DC90:DE90,"△")&lt;&gt;0,"△",IF(COUNTIF(空き状況確認テーブル!DC90:DE90,"△")&lt;&gt;0,"△","〇")))</f>
        <v>△</v>
      </c>
      <c r="DD84" s="217"/>
      <c r="DE84" s="220"/>
      <c r="DF84" s="121" t="str">
        <f ca="1">空き状況確認テーブル!DF90</f>
        <v>△</v>
      </c>
      <c r="DG84" s="122" t="str">
        <f ca="1">空き状況確認テーブル!DG90</f>
        <v>△</v>
      </c>
      <c r="DH84" s="122" t="str">
        <f ca="1">空き状況確認テーブル!DH90</f>
        <v>△</v>
      </c>
      <c r="DI84" s="122" t="str">
        <f ca="1">空き状況確認テーブル!DI90</f>
        <v>△</v>
      </c>
      <c r="DJ84" s="122" t="str">
        <f ca="1">空き状況確認テーブル!DJ90</f>
        <v>△</v>
      </c>
      <c r="DK84" s="122" t="str">
        <f ca="1">空き状況確認テーブル!DK90</f>
        <v>△</v>
      </c>
      <c r="DL84" s="216" t="str">
        <f ca="1">IF(COUNTIF(空き状況確認テーブル!DL90:DN90,"×")&lt;&gt;0,"×",IF(COUNTIF(空き状況確認テーブル!DL90:DN90,"△")&lt;&gt;0,"△",IF(COUNTIF(空き状況確認テーブル!DL90:DN90,"△")&lt;&gt;0,"△","〇")))</f>
        <v>△</v>
      </c>
      <c r="DM84" s="217"/>
      <c r="DN84" s="218"/>
      <c r="DO84" s="219" t="str">
        <f ca="1">IF(COUNTIF(空き状況確認テーブル!DO90:DR90,"×")&lt;&gt;0,"×",IF(COUNTIF(空き状況確認テーブル!DO90:DR90,"△")&lt;&gt;0,"△",IF(COUNTIF(空き状況確認テーブル!DO90:DR90,"△")&lt;&gt;0,"△","〇")))</f>
        <v>〇</v>
      </c>
      <c r="DP84" s="219"/>
      <c r="DQ84" s="219"/>
      <c r="DR84" s="219"/>
      <c r="DS84" s="219" t="str">
        <f ca="1">IF(COUNTIF(空き状況確認テーブル!DS90:DV90,"×")&lt;&gt;0,"×",IF(COUNTIF(空き状況確認テーブル!DS90:DV90,"△")&lt;&gt;0,"△",IF(COUNTIF(空き状況確認テーブル!DS90:DV90,"△")&lt;&gt;0,"△","〇")))</f>
        <v>〇</v>
      </c>
      <c r="DT84" s="219"/>
      <c r="DU84" s="219"/>
      <c r="DV84" s="219"/>
      <c r="DW84" s="219" t="str">
        <f ca="1">IF(COUNTIF(空き状況確認テーブル!DW90:DZ90,"×")&lt;&gt;0,"×",IF(COUNTIF(空き状況確認テーブル!DW90:DZ90,"△")&lt;&gt;0,"△",IF(COUNTIF(空き状況確認テーブル!DW90:DZ90,"△")&lt;&gt;0,"△","〇")))</f>
        <v>△</v>
      </c>
      <c r="DX84" s="219"/>
      <c r="DY84" s="219"/>
      <c r="DZ84" s="219"/>
      <c r="EA84" s="216" t="str">
        <f ca="1">IF(COUNTIF(空き状況確認テーブル!EA90:EC90,"×")&lt;&gt;0,"×",IF(COUNTIF(空き状況確認テーブル!EA90:EC90,"△")&lt;&gt;0,"△",IF(COUNTIF(空き状況確認テーブル!EA90:EC90,"△")&lt;&gt;0,"△","〇")))</f>
        <v>△</v>
      </c>
      <c r="EB84" s="217"/>
      <c r="EC84" s="220"/>
      <c r="ED84" s="121" t="str">
        <f ca="1">空き状況確認テーブル!ED90</f>
        <v>×</v>
      </c>
      <c r="EE84" s="122" t="str">
        <f ca="1">空き状況確認テーブル!EE90</f>
        <v>×</v>
      </c>
      <c r="EF84" s="122" t="str">
        <f ca="1">空き状況確認テーブル!EF90</f>
        <v>×</v>
      </c>
      <c r="EG84" s="122" t="str">
        <f ca="1">空き状況確認テーブル!EG90</f>
        <v>×</v>
      </c>
      <c r="EH84" s="122" t="str">
        <f ca="1">空き状況確認テーブル!EH90</f>
        <v>×</v>
      </c>
      <c r="EI84" s="122" t="str">
        <f ca="1">空き状況確認テーブル!EI90</f>
        <v>×</v>
      </c>
      <c r="EJ84" s="216" t="str">
        <f ca="1">IF(COUNTIF(空き状況確認テーブル!EJ90:EL90,"×")&lt;&gt;0,"×",IF(COUNTIF(空き状況確認テーブル!EJ90:EL90,"△")&lt;&gt;0,"△",IF(COUNTIF(空き状況確認テーブル!EJ90:EL90,"△")&lt;&gt;0,"△","〇")))</f>
        <v>×</v>
      </c>
      <c r="EK84" s="217"/>
      <c r="EL84" s="218"/>
      <c r="EM84" s="219" t="str">
        <f ca="1">IF(COUNTIF(空き状況確認テーブル!EM90:EP90,"×")&lt;&gt;0,"×",IF(COUNTIF(空き状況確認テーブル!EM90:EP90,"△")&lt;&gt;0,"△",IF(COUNTIF(空き状況確認テーブル!EM90:EP90,"△")&lt;&gt;0,"△","〇")))</f>
        <v>×</v>
      </c>
      <c r="EN84" s="219"/>
      <c r="EO84" s="219"/>
      <c r="EP84" s="219"/>
      <c r="EQ84" s="219" t="str">
        <f ca="1">IF(COUNTIF(空き状況確認テーブル!EQ90:ET90,"×")&lt;&gt;0,"×",IF(COUNTIF(空き状況確認テーブル!EQ90:ET90,"△")&lt;&gt;0,"△",IF(COUNTIF(空き状況確認テーブル!EQ90:ET90,"△")&lt;&gt;0,"△","〇")))</f>
        <v>×</v>
      </c>
      <c r="ER84" s="219"/>
      <c r="ES84" s="219"/>
      <c r="ET84" s="219"/>
      <c r="EU84" s="219" t="str">
        <f ca="1">IF(COUNTIF(空き状況確認テーブル!EU90:EX90,"×")&lt;&gt;0,"×",IF(COUNTIF(空き状況確認テーブル!EU90:EX90,"△")&lt;&gt;0,"△",IF(COUNTIF(空き状況確認テーブル!EU90:EX90,"△")&lt;&gt;0,"△","〇")))</f>
        <v>×</v>
      </c>
      <c r="EV84" s="219"/>
      <c r="EW84" s="219"/>
      <c r="EX84" s="219"/>
      <c r="EY84" s="216" t="str">
        <f ca="1">IF(COUNTIF(空き状況確認テーブル!EY90:FA90,"×")&lt;&gt;0,"×",IF(COUNTIF(空き状況確認テーブル!EY90:FA90,"△")&lt;&gt;0,"△",IF(COUNTIF(空き状況確認テーブル!EY90:FA90,"△")&lt;&gt;0,"△","〇")))</f>
        <v>×</v>
      </c>
      <c r="EZ84" s="217"/>
      <c r="FA84" s="220"/>
      <c r="FB84" s="121" t="str">
        <f ca="1">空き状況確認テーブル!FB90</f>
        <v>×</v>
      </c>
      <c r="FC84" s="122" t="str">
        <f ca="1">空き状況確認テーブル!FC90</f>
        <v>×</v>
      </c>
      <c r="FD84" s="122" t="str">
        <f ca="1">空き状況確認テーブル!FD90</f>
        <v>×</v>
      </c>
      <c r="FE84" s="122" t="str">
        <f ca="1">空き状況確認テーブル!FE90</f>
        <v>×</v>
      </c>
      <c r="FF84" s="122" t="str">
        <f ca="1">空き状況確認テーブル!FF90</f>
        <v>×</v>
      </c>
      <c r="FG84" s="122" t="str">
        <f ca="1">空き状況確認テーブル!FG90</f>
        <v>×</v>
      </c>
      <c r="FH84" s="216" t="str">
        <f ca="1">IF(COUNTIF(空き状況確認テーブル!FH90:FJ90,"×")&lt;&gt;0,"×",IF(COUNTIF(空き状況確認テーブル!FH90:FJ90,"△")&lt;&gt;0,"△",IF(COUNTIF(空き状況確認テーブル!FH90:FJ90,"△")&lt;&gt;0,"△","〇")))</f>
        <v>×</v>
      </c>
      <c r="FI84" s="217"/>
      <c r="FJ84" s="218"/>
      <c r="FK84" s="219" t="str">
        <f ca="1">IF(COUNTIF(空き状況確認テーブル!FK90:FN90,"×")&lt;&gt;0,"×",IF(COUNTIF(空き状況確認テーブル!FK90:FN90,"△")&lt;&gt;0,"△",IF(COUNTIF(空き状況確認テーブル!FK90:FN90,"△")&lt;&gt;0,"△","〇")))</f>
        <v>×</v>
      </c>
      <c r="FL84" s="219"/>
      <c r="FM84" s="219"/>
      <c r="FN84" s="219"/>
      <c r="FO84" s="219" t="str">
        <f ca="1">IF(COUNTIF(空き状況確認テーブル!FO90:FR90,"×")&lt;&gt;0,"×",IF(COUNTIF(空き状況確認テーブル!FO90:FR90,"△")&lt;&gt;0,"△",IF(COUNTIF(空き状況確認テーブル!FO90:FR90,"△")&lt;&gt;0,"△","〇")))</f>
        <v>×</v>
      </c>
      <c r="FP84" s="219"/>
      <c r="FQ84" s="219"/>
      <c r="FR84" s="219"/>
      <c r="FS84" s="219" t="str">
        <f ca="1">IF(COUNTIF(空き状況確認テーブル!FS90:FV90,"×")&lt;&gt;0,"×",IF(COUNTIF(空き状況確認テーブル!FS90:FV90,"△")&lt;&gt;0,"△",IF(COUNTIF(空き状況確認テーブル!FS90:FV90,"△")&lt;&gt;0,"△","〇")))</f>
        <v>×</v>
      </c>
      <c r="FT84" s="219"/>
      <c r="FU84" s="219"/>
      <c r="FV84" s="219"/>
      <c r="FW84" s="216" t="str">
        <f ca="1">IF(COUNTIF(空き状況確認テーブル!FW90:FY90,"×")&lt;&gt;0,"×",IF(COUNTIF(空き状況確認テーブル!FW90:FY90,"△")&lt;&gt;0,"△",IF(COUNTIF(空き状況確認テーブル!FW90:FY90,"△")&lt;&gt;0,"△","〇")))</f>
        <v>×</v>
      </c>
      <c r="FX84" s="217"/>
      <c r="FY84" s="220"/>
    </row>
    <row r="85" spans="1:181">
      <c r="A85" s="17"/>
      <c r="B85" s="164" t="s">
        <v>363</v>
      </c>
      <c r="C85" s="203" t="s">
        <v>285</v>
      </c>
      <c r="D85" s="11" t="s">
        <v>257</v>
      </c>
      <c r="E85" s="10" t="str">
        <f>INDEX(施設情報!$D$1:$D$1000,MATCH(D85,施設情報!$C$1:$C$1000,0))</f>
        <v>2</v>
      </c>
      <c r="F85" s="11" t="s">
        <v>275</v>
      </c>
      <c r="G85" s="8" t="str">
        <f t="shared" si="29"/>
        <v>111-46391</v>
      </c>
      <c r="H85" s="10" t="str">
        <f t="shared" si="30"/>
        <v>111-46392</v>
      </c>
      <c r="I85" s="10" t="str">
        <f t="shared" si="31"/>
        <v>111-46393</v>
      </c>
      <c r="J85" s="10" t="str">
        <f t="shared" si="32"/>
        <v>111-46394</v>
      </c>
      <c r="K85" s="10" t="str">
        <f t="shared" si="33"/>
        <v>111-46395</v>
      </c>
      <c r="L85" s="10" t="str">
        <f t="shared" si="34"/>
        <v>111-46396</v>
      </c>
      <c r="M85" s="10" t="str">
        <f t="shared" si="35"/>
        <v>111-46397</v>
      </c>
      <c r="N85" s="121" t="str">
        <f ca="1">空き状況確認テーブル!N91</f>
        <v>△</v>
      </c>
      <c r="O85" s="122" t="str">
        <f ca="1">空き状況確認テーブル!O91</f>
        <v>△</v>
      </c>
      <c r="P85" s="122" t="str">
        <f ca="1">空き状況確認テーブル!P91</f>
        <v>△</v>
      </c>
      <c r="Q85" s="122" t="str">
        <f ca="1">空き状況確認テーブル!Q91</f>
        <v>△</v>
      </c>
      <c r="R85" s="122" t="str">
        <f ca="1">空き状況確認テーブル!R91</f>
        <v>△</v>
      </c>
      <c r="S85" s="122" t="str">
        <f ca="1">空き状況確認テーブル!S91</f>
        <v>△</v>
      </c>
      <c r="T85" s="216" t="str">
        <f ca="1">IF(COUNTIF(空き状況確認テーブル!T91:V91,"×")&lt;&gt;0,"×",IF(COUNTIF(空き状況確認テーブル!T91:V91,"△")&lt;&gt;0,"△",IF(COUNTIF(空き状況確認テーブル!T91:V91,"△")&lt;&gt;0,"△","〇")))</f>
        <v>△</v>
      </c>
      <c r="U85" s="217"/>
      <c r="V85" s="218"/>
      <c r="W85" s="219" t="str">
        <f ca="1">IF(COUNTIF(空き状況確認テーブル!W91:Z91,"×")&lt;&gt;0,"×",IF(COUNTIF(空き状況確認テーブル!W91:Z91,"△")&lt;&gt;0,"△",IF(COUNTIF(空き状況確認テーブル!W91:Z91,"△")&lt;&gt;0,"△","〇")))</f>
        <v>〇</v>
      </c>
      <c r="X85" s="219"/>
      <c r="Y85" s="219"/>
      <c r="Z85" s="219"/>
      <c r="AA85" s="219" t="str">
        <f ca="1">IF(COUNTIF(空き状況確認テーブル!AA91:AD91,"×")&lt;&gt;0,"×",IF(COUNTIF(空き状況確認テーブル!AA91:AD91,"△")&lt;&gt;0,"△",IF(COUNTIF(空き状況確認テーブル!AA91:AD91,"△")&lt;&gt;0,"△","〇")))</f>
        <v>〇</v>
      </c>
      <c r="AB85" s="219"/>
      <c r="AC85" s="219"/>
      <c r="AD85" s="219"/>
      <c r="AE85" s="219" t="str">
        <f ca="1">IF(COUNTIF(空き状況確認テーブル!AE91:AH91,"×")&lt;&gt;0,"×",IF(COUNTIF(空き状況確認テーブル!AE91:AH91,"△")&lt;&gt;0,"△",IF(COUNTIF(空き状況確認テーブル!AE91:AH91,"△")&lt;&gt;0,"△","〇")))</f>
        <v>△</v>
      </c>
      <c r="AF85" s="219"/>
      <c r="AG85" s="219"/>
      <c r="AH85" s="219"/>
      <c r="AI85" s="216" t="str">
        <f ca="1">IF(COUNTIF(空き状況確認テーブル!AI91:AK91,"×")&lt;&gt;0,"×",IF(COUNTIF(空き状況確認テーブル!AI91:AK91,"△")&lt;&gt;0,"△",IF(COUNTIF(空き状況確認テーブル!AI91:AK91,"△")&lt;&gt;0,"△","〇")))</f>
        <v>△</v>
      </c>
      <c r="AJ85" s="217"/>
      <c r="AK85" s="220"/>
      <c r="AL85" s="121" t="str">
        <f ca="1">空き状況確認テーブル!AL91</f>
        <v>△</v>
      </c>
      <c r="AM85" s="122" t="str">
        <f ca="1">空き状況確認テーブル!AM91</f>
        <v>△</v>
      </c>
      <c r="AN85" s="122" t="str">
        <f ca="1">空き状況確認テーブル!AN91</f>
        <v>△</v>
      </c>
      <c r="AO85" s="122" t="str">
        <f ca="1">空き状況確認テーブル!AO91</f>
        <v>△</v>
      </c>
      <c r="AP85" s="122" t="str">
        <f ca="1">空き状況確認テーブル!AP91</f>
        <v>△</v>
      </c>
      <c r="AQ85" s="122" t="str">
        <f ca="1">空き状況確認テーブル!AQ91</f>
        <v>△</v>
      </c>
      <c r="AR85" s="216" t="str">
        <f ca="1">IF(COUNTIF(空き状況確認テーブル!AR91:AT91,"×")&lt;&gt;0,"×",IF(COUNTIF(空き状況確認テーブル!AR91:AT91,"△")&lt;&gt;0,"△",IF(COUNTIF(空き状況確認テーブル!AR91:AT91,"△")&lt;&gt;0,"△","〇")))</f>
        <v>△</v>
      </c>
      <c r="AS85" s="217"/>
      <c r="AT85" s="218"/>
      <c r="AU85" s="219" t="str">
        <f ca="1">IF(COUNTIF(空き状況確認テーブル!AU91:AX91,"×")&lt;&gt;0,"×",IF(COUNTIF(空き状況確認テーブル!AU91:AX91,"△")&lt;&gt;0,"△",IF(COUNTIF(空き状況確認テーブル!AU91:AX91,"△")&lt;&gt;0,"△","〇")))</f>
        <v>〇</v>
      </c>
      <c r="AV85" s="219"/>
      <c r="AW85" s="219"/>
      <c r="AX85" s="219"/>
      <c r="AY85" s="219" t="str">
        <f ca="1">IF(COUNTIF(空き状況確認テーブル!AY91:BB91,"×")&lt;&gt;0,"×",IF(COUNTIF(空き状況確認テーブル!AY91:BB91,"△")&lt;&gt;0,"△",IF(COUNTIF(空き状況確認テーブル!AY91:BB91,"△")&lt;&gt;0,"△","〇")))</f>
        <v>〇</v>
      </c>
      <c r="AZ85" s="219"/>
      <c r="BA85" s="219"/>
      <c r="BB85" s="219"/>
      <c r="BC85" s="219" t="str">
        <f ca="1">IF(COUNTIF(空き状況確認テーブル!BC91:BF91,"×")&lt;&gt;0,"×",IF(COUNTIF(空き状況確認テーブル!BC91:BF91,"△")&lt;&gt;0,"△",IF(COUNTIF(空き状況確認テーブル!BC91:BF91,"△")&lt;&gt;0,"△","〇")))</f>
        <v>△</v>
      </c>
      <c r="BD85" s="219"/>
      <c r="BE85" s="219"/>
      <c r="BF85" s="219"/>
      <c r="BG85" s="216" t="str">
        <f ca="1">IF(COUNTIF(空き状況確認テーブル!BG91:BI91,"×")&lt;&gt;0,"×",IF(COUNTIF(空き状況確認テーブル!BG91:BI91,"△")&lt;&gt;0,"△",IF(COUNTIF(空き状況確認テーブル!BG91:BI91,"△")&lt;&gt;0,"△","〇")))</f>
        <v>△</v>
      </c>
      <c r="BH85" s="217"/>
      <c r="BI85" s="220"/>
      <c r="BJ85" s="121" t="str">
        <f ca="1">空き状況確認テーブル!BJ91</f>
        <v>△</v>
      </c>
      <c r="BK85" s="122" t="str">
        <f ca="1">空き状況確認テーブル!BK91</f>
        <v>△</v>
      </c>
      <c r="BL85" s="122" t="str">
        <f ca="1">空き状況確認テーブル!BL91</f>
        <v>△</v>
      </c>
      <c r="BM85" s="122" t="str">
        <f ca="1">空き状況確認テーブル!BM91</f>
        <v>△</v>
      </c>
      <c r="BN85" s="122" t="str">
        <f ca="1">空き状況確認テーブル!BN91</f>
        <v>△</v>
      </c>
      <c r="BO85" s="122" t="str">
        <f ca="1">空き状況確認テーブル!BO91</f>
        <v>△</v>
      </c>
      <c r="BP85" s="216" t="str">
        <f ca="1">IF(COUNTIF(空き状況確認テーブル!BP91:BR91,"×")&lt;&gt;0,"×",IF(COUNTIF(空き状況確認テーブル!BP91:BR91,"△")&lt;&gt;0,"△",IF(COUNTIF(空き状況確認テーブル!BP91:BR91,"△")&lt;&gt;0,"△","〇")))</f>
        <v>△</v>
      </c>
      <c r="BQ85" s="217"/>
      <c r="BR85" s="218"/>
      <c r="BS85" s="219" t="str">
        <f ca="1">IF(COUNTIF(空き状況確認テーブル!BS91:BV91,"×")&lt;&gt;0,"×",IF(COUNTIF(空き状況確認テーブル!BS91:BV91,"△")&lt;&gt;0,"△",IF(COUNTIF(空き状況確認テーブル!BS91:BV91,"△")&lt;&gt;0,"△","〇")))</f>
        <v>〇</v>
      </c>
      <c r="BT85" s="219"/>
      <c r="BU85" s="219"/>
      <c r="BV85" s="219"/>
      <c r="BW85" s="219" t="str">
        <f ca="1">IF(COUNTIF(空き状況確認テーブル!BW91:BZ91,"×")&lt;&gt;0,"×",IF(COUNTIF(空き状況確認テーブル!BW91:BZ91,"△")&lt;&gt;0,"△",IF(COUNTIF(空き状況確認テーブル!BW91:BZ91,"△")&lt;&gt;0,"△","〇")))</f>
        <v>〇</v>
      </c>
      <c r="BX85" s="219"/>
      <c r="BY85" s="219"/>
      <c r="BZ85" s="219"/>
      <c r="CA85" s="219" t="str">
        <f ca="1">IF(COUNTIF(空き状況確認テーブル!CA91:CD91,"×")&lt;&gt;0,"×",IF(COUNTIF(空き状況確認テーブル!CA91:CD91,"△")&lt;&gt;0,"△",IF(COUNTIF(空き状況確認テーブル!CA91:CD91,"△")&lt;&gt;0,"△","〇")))</f>
        <v>△</v>
      </c>
      <c r="CB85" s="219"/>
      <c r="CC85" s="219"/>
      <c r="CD85" s="219"/>
      <c r="CE85" s="216" t="str">
        <f ca="1">IF(COUNTIF(空き状況確認テーブル!CE91:CG91,"×")&lt;&gt;0,"×",IF(COUNTIF(空き状況確認テーブル!CE91:CG91,"△")&lt;&gt;0,"△",IF(COUNTIF(空き状況確認テーブル!CE91:CG91,"△")&lt;&gt;0,"△","〇")))</f>
        <v>△</v>
      </c>
      <c r="CF85" s="217"/>
      <c r="CG85" s="220"/>
      <c r="CH85" s="187" t="str">
        <f ca="1">空き状況確認テーブル!CH91</f>
        <v>△</v>
      </c>
      <c r="CI85" s="122" t="str">
        <f ca="1">空き状況確認テーブル!CI91</f>
        <v>△</v>
      </c>
      <c r="CJ85" s="122" t="str">
        <f ca="1">空き状況確認テーブル!CJ91</f>
        <v>△</v>
      </c>
      <c r="CK85" s="122" t="str">
        <f ca="1">空き状況確認テーブル!CK91</f>
        <v>△</v>
      </c>
      <c r="CL85" s="122" t="str">
        <f ca="1">空き状況確認テーブル!CL91</f>
        <v>△</v>
      </c>
      <c r="CM85" s="122" t="str">
        <f ca="1">空き状況確認テーブル!CM91</f>
        <v>△</v>
      </c>
      <c r="CN85" s="216" t="str">
        <f ca="1">IF(COUNTIF(空き状況確認テーブル!CN91:CP91,"×")&lt;&gt;0,"×",IF(COUNTIF(空き状況確認テーブル!CN91:CP91,"△")&lt;&gt;0,"△",IF(COUNTIF(空き状況確認テーブル!CN91:CP91,"△")&lt;&gt;0,"△","〇")))</f>
        <v>△</v>
      </c>
      <c r="CO85" s="217"/>
      <c r="CP85" s="218"/>
      <c r="CQ85" s="219" t="str">
        <f ca="1">IF(COUNTIF(空き状況確認テーブル!CQ91:CT91,"×")&lt;&gt;0,"×",IF(COUNTIF(空き状況確認テーブル!CQ91:CT91,"△")&lt;&gt;0,"△",IF(COUNTIF(空き状況確認テーブル!CQ91:CT91,"△")&lt;&gt;0,"△","〇")))</f>
        <v>〇</v>
      </c>
      <c r="CR85" s="219"/>
      <c r="CS85" s="219"/>
      <c r="CT85" s="219"/>
      <c r="CU85" s="219" t="str">
        <f ca="1">IF(COUNTIF(空き状況確認テーブル!CU91:CX91,"×")&lt;&gt;0,"×",IF(COUNTIF(空き状況確認テーブル!CU91:CX91,"△")&lt;&gt;0,"△",IF(COUNTIF(空き状況確認テーブル!CU91:CX91,"△")&lt;&gt;0,"△","〇")))</f>
        <v>〇</v>
      </c>
      <c r="CV85" s="219"/>
      <c r="CW85" s="219"/>
      <c r="CX85" s="219"/>
      <c r="CY85" s="219" t="str">
        <f ca="1">IF(COUNTIF(空き状況確認テーブル!CY91:DB91,"×")&lt;&gt;0,"×",IF(COUNTIF(空き状況確認テーブル!CY91:DB91,"△")&lt;&gt;0,"△",IF(COUNTIF(空き状況確認テーブル!CY91:DB91,"△")&lt;&gt;0,"△","〇")))</f>
        <v>△</v>
      </c>
      <c r="CZ85" s="219"/>
      <c r="DA85" s="219"/>
      <c r="DB85" s="219"/>
      <c r="DC85" s="216" t="str">
        <f ca="1">IF(COUNTIF(空き状況確認テーブル!DC91:DE91,"×")&lt;&gt;0,"×",IF(COUNTIF(空き状況確認テーブル!DC91:DE91,"△")&lt;&gt;0,"△",IF(COUNTIF(空き状況確認テーブル!DC91:DE91,"△")&lt;&gt;0,"△","〇")))</f>
        <v>△</v>
      </c>
      <c r="DD85" s="217"/>
      <c r="DE85" s="220"/>
      <c r="DF85" s="121" t="str">
        <f ca="1">空き状況確認テーブル!DF91</f>
        <v>△</v>
      </c>
      <c r="DG85" s="122" t="str">
        <f ca="1">空き状況確認テーブル!DG91</f>
        <v>△</v>
      </c>
      <c r="DH85" s="122" t="str">
        <f ca="1">空き状況確認テーブル!DH91</f>
        <v>△</v>
      </c>
      <c r="DI85" s="122" t="str">
        <f ca="1">空き状況確認テーブル!DI91</f>
        <v>△</v>
      </c>
      <c r="DJ85" s="122" t="str">
        <f ca="1">空き状況確認テーブル!DJ91</f>
        <v>△</v>
      </c>
      <c r="DK85" s="122" t="str">
        <f ca="1">空き状況確認テーブル!DK91</f>
        <v>△</v>
      </c>
      <c r="DL85" s="216" t="str">
        <f ca="1">IF(COUNTIF(空き状況確認テーブル!DL91:DN91,"×")&lt;&gt;0,"×",IF(COUNTIF(空き状況確認テーブル!DL91:DN91,"△")&lt;&gt;0,"△",IF(COUNTIF(空き状況確認テーブル!DL91:DN91,"△")&lt;&gt;0,"△","〇")))</f>
        <v>△</v>
      </c>
      <c r="DM85" s="217"/>
      <c r="DN85" s="218"/>
      <c r="DO85" s="219" t="str">
        <f ca="1">IF(COUNTIF(空き状況確認テーブル!DO91:DR91,"×")&lt;&gt;0,"×",IF(COUNTIF(空き状況確認テーブル!DO91:DR91,"△")&lt;&gt;0,"△",IF(COUNTIF(空き状況確認テーブル!DO91:DR91,"△")&lt;&gt;0,"△","〇")))</f>
        <v>〇</v>
      </c>
      <c r="DP85" s="219"/>
      <c r="DQ85" s="219"/>
      <c r="DR85" s="219"/>
      <c r="DS85" s="219" t="str">
        <f ca="1">IF(COUNTIF(空き状況確認テーブル!DS91:DV91,"×")&lt;&gt;0,"×",IF(COUNTIF(空き状況確認テーブル!DS91:DV91,"△")&lt;&gt;0,"△",IF(COUNTIF(空き状況確認テーブル!DS91:DV91,"△")&lt;&gt;0,"△","〇")))</f>
        <v>〇</v>
      </c>
      <c r="DT85" s="219"/>
      <c r="DU85" s="219"/>
      <c r="DV85" s="219"/>
      <c r="DW85" s="219" t="str">
        <f ca="1">IF(COUNTIF(空き状況確認テーブル!DW91:DZ91,"×")&lt;&gt;0,"×",IF(COUNTIF(空き状況確認テーブル!DW91:DZ91,"△")&lt;&gt;0,"△",IF(COUNTIF(空き状況確認テーブル!DW91:DZ91,"△")&lt;&gt;0,"△","〇")))</f>
        <v>△</v>
      </c>
      <c r="DX85" s="219"/>
      <c r="DY85" s="219"/>
      <c r="DZ85" s="219"/>
      <c r="EA85" s="216" t="str">
        <f ca="1">IF(COUNTIF(空き状況確認テーブル!EA91:EC91,"×")&lt;&gt;0,"×",IF(COUNTIF(空き状況確認テーブル!EA91:EC91,"△")&lt;&gt;0,"△",IF(COUNTIF(空き状況確認テーブル!EA91:EC91,"△")&lt;&gt;0,"△","〇")))</f>
        <v>△</v>
      </c>
      <c r="EB85" s="217"/>
      <c r="EC85" s="220"/>
      <c r="ED85" s="121" t="str">
        <f ca="1">空き状況確認テーブル!ED91</f>
        <v>×</v>
      </c>
      <c r="EE85" s="122" t="str">
        <f ca="1">空き状況確認テーブル!EE91</f>
        <v>×</v>
      </c>
      <c r="EF85" s="122" t="str">
        <f ca="1">空き状況確認テーブル!EF91</f>
        <v>×</v>
      </c>
      <c r="EG85" s="122" t="str">
        <f ca="1">空き状況確認テーブル!EG91</f>
        <v>×</v>
      </c>
      <c r="EH85" s="122" t="str">
        <f ca="1">空き状況確認テーブル!EH91</f>
        <v>×</v>
      </c>
      <c r="EI85" s="122" t="str">
        <f ca="1">空き状況確認テーブル!EI91</f>
        <v>×</v>
      </c>
      <c r="EJ85" s="216" t="str">
        <f ca="1">IF(COUNTIF(空き状況確認テーブル!EJ91:EL91,"×")&lt;&gt;0,"×",IF(COUNTIF(空き状況確認テーブル!EJ91:EL91,"△")&lt;&gt;0,"△",IF(COUNTIF(空き状況確認テーブル!EJ91:EL91,"△")&lt;&gt;0,"△","〇")))</f>
        <v>×</v>
      </c>
      <c r="EK85" s="217"/>
      <c r="EL85" s="218"/>
      <c r="EM85" s="219" t="str">
        <f ca="1">IF(COUNTIF(空き状況確認テーブル!EM91:EP91,"×")&lt;&gt;0,"×",IF(COUNTIF(空き状況確認テーブル!EM91:EP91,"△")&lt;&gt;0,"△",IF(COUNTIF(空き状況確認テーブル!EM91:EP91,"△")&lt;&gt;0,"△","〇")))</f>
        <v>×</v>
      </c>
      <c r="EN85" s="219"/>
      <c r="EO85" s="219"/>
      <c r="EP85" s="219"/>
      <c r="EQ85" s="219" t="str">
        <f ca="1">IF(COUNTIF(空き状況確認テーブル!EQ91:ET91,"×")&lt;&gt;0,"×",IF(COUNTIF(空き状況確認テーブル!EQ91:ET91,"△")&lt;&gt;0,"△",IF(COUNTIF(空き状況確認テーブル!EQ91:ET91,"△")&lt;&gt;0,"△","〇")))</f>
        <v>×</v>
      </c>
      <c r="ER85" s="219"/>
      <c r="ES85" s="219"/>
      <c r="ET85" s="219"/>
      <c r="EU85" s="219" t="str">
        <f ca="1">IF(COUNTIF(空き状況確認テーブル!EU91:EX91,"×")&lt;&gt;0,"×",IF(COUNTIF(空き状況確認テーブル!EU91:EX91,"△")&lt;&gt;0,"△",IF(COUNTIF(空き状況確認テーブル!EU91:EX91,"△")&lt;&gt;0,"△","〇")))</f>
        <v>×</v>
      </c>
      <c r="EV85" s="219"/>
      <c r="EW85" s="219"/>
      <c r="EX85" s="219"/>
      <c r="EY85" s="216" t="str">
        <f ca="1">IF(COUNTIF(空き状況確認テーブル!EY91:FA91,"×")&lt;&gt;0,"×",IF(COUNTIF(空き状況確認テーブル!EY91:FA91,"△")&lt;&gt;0,"△",IF(COUNTIF(空き状況確認テーブル!EY91:FA91,"△")&lt;&gt;0,"△","〇")))</f>
        <v>×</v>
      </c>
      <c r="EZ85" s="217"/>
      <c r="FA85" s="220"/>
      <c r="FB85" s="121" t="str">
        <f ca="1">空き状況確認テーブル!FB91</f>
        <v>×</v>
      </c>
      <c r="FC85" s="122" t="str">
        <f ca="1">空き状況確認テーブル!FC91</f>
        <v>×</v>
      </c>
      <c r="FD85" s="122" t="str">
        <f ca="1">空き状況確認テーブル!FD91</f>
        <v>×</v>
      </c>
      <c r="FE85" s="122" t="str">
        <f ca="1">空き状況確認テーブル!FE91</f>
        <v>×</v>
      </c>
      <c r="FF85" s="122" t="str">
        <f ca="1">空き状況確認テーブル!FF91</f>
        <v>×</v>
      </c>
      <c r="FG85" s="122" t="str">
        <f ca="1">空き状況確認テーブル!FG91</f>
        <v>×</v>
      </c>
      <c r="FH85" s="216" t="str">
        <f ca="1">IF(COUNTIF(空き状況確認テーブル!FH91:FJ91,"×")&lt;&gt;0,"×",IF(COUNTIF(空き状況確認テーブル!FH91:FJ91,"△")&lt;&gt;0,"△",IF(COUNTIF(空き状況確認テーブル!FH91:FJ91,"△")&lt;&gt;0,"△","〇")))</f>
        <v>×</v>
      </c>
      <c r="FI85" s="217"/>
      <c r="FJ85" s="218"/>
      <c r="FK85" s="219" t="str">
        <f ca="1">IF(COUNTIF(空き状況確認テーブル!FK91:FN91,"×")&lt;&gt;0,"×",IF(COUNTIF(空き状況確認テーブル!FK91:FN91,"△")&lt;&gt;0,"△",IF(COUNTIF(空き状況確認テーブル!FK91:FN91,"△")&lt;&gt;0,"△","〇")))</f>
        <v>×</v>
      </c>
      <c r="FL85" s="219"/>
      <c r="FM85" s="219"/>
      <c r="FN85" s="219"/>
      <c r="FO85" s="219" t="str">
        <f ca="1">IF(COUNTIF(空き状況確認テーブル!FO91:FR91,"×")&lt;&gt;0,"×",IF(COUNTIF(空き状況確認テーブル!FO91:FR91,"△")&lt;&gt;0,"△",IF(COUNTIF(空き状況確認テーブル!FO91:FR91,"△")&lt;&gt;0,"△","〇")))</f>
        <v>×</v>
      </c>
      <c r="FP85" s="219"/>
      <c r="FQ85" s="219"/>
      <c r="FR85" s="219"/>
      <c r="FS85" s="219" t="str">
        <f ca="1">IF(COUNTIF(空き状況確認テーブル!FS91:FV91,"×")&lt;&gt;0,"×",IF(COUNTIF(空き状況確認テーブル!FS91:FV91,"△")&lt;&gt;0,"△",IF(COUNTIF(空き状況確認テーブル!FS91:FV91,"△")&lt;&gt;0,"△","〇")))</f>
        <v>×</v>
      </c>
      <c r="FT85" s="219"/>
      <c r="FU85" s="219"/>
      <c r="FV85" s="219"/>
      <c r="FW85" s="216" t="str">
        <f ca="1">IF(COUNTIF(空き状況確認テーブル!FW91:FY91,"×")&lt;&gt;0,"×",IF(COUNTIF(空き状況確認テーブル!FW91:FY91,"△")&lt;&gt;0,"△",IF(COUNTIF(空き状況確認テーブル!FW91:FY91,"△")&lt;&gt;0,"△","〇")))</f>
        <v>×</v>
      </c>
      <c r="FX85" s="217"/>
      <c r="FY85" s="220"/>
    </row>
    <row r="86" spans="1:181">
      <c r="A86" s="17"/>
      <c r="B86" s="164" t="s">
        <v>363</v>
      </c>
      <c r="C86" s="203" t="s">
        <v>281</v>
      </c>
      <c r="D86" s="11" t="s">
        <v>258</v>
      </c>
      <c r="E86" s="10" t="str">
        <f>INDEX(施設情報!$D$1:$D$1000,MATCH(D86,施設情報!$C$1:$C$1000,0))</f>
        <v>4</v>
      </c>
      <c r="F86" s="11" t="s">
        <v>275</v>
      </c>
      <c r="G86" s="8" t="str">
        <f t="shared" si="29"/>
        <v>112-46391</v>
      </c>
      <c r="H86" s="10" t="str">
        <f t="shared" si="30"/>
        <v>112-46392</v>
      </c>
      <c r="I86" s="10" t="str">
        <f t="shared" si="31"/>
        <v>112-46393</v>
      </c>
      <c r="J86" s="10" t="str">
        <f t="shared" si="32"/>
        <v>112-46394</v>
      </c>
      <c r="K86" s="10" t="str">
        <f t="shared" si="33"/>
        <v>112-46395</v>
      </c>
      <c r="L86" s="10" t="str">
        <f t="shared" si="34"/>
        <v>112-46396</v>
      </c>
      <c r="M86" s="10" t="str">
        <f t="shared" si="35"/>
        <v>112-46397</v>
      </c>
      <c r="N86" s="121" t="str">
        <f ca="1">空き状況確認テーブル!N92</f>
        <v>△</v>
      </c>
      <c r="O86" s="122" t="str">
        <f ca="1">空き状況確認テーブル!O92</f>
        <v>△</v>
      </c>
      <c r="P86" s="122" t="str">
        <f ca="1">空き状況確認テーブル!P92</f>
        <v>△</v>
      </c>
      <c r="Q86" s="122" t="str">
        <f ca="1">空き状況確認テーブル!Q92</f>
        <v>△</v>
      </c>
      <c r="R86" s="122" t="str">
        <f ca="1">空き状況確認テーブル!R92</f>
        <v>△</v>
      </c>
      <c r="S86" s="122" t="str">
        <f ca="1">空き状況確認テーブル!S92</f>
        <v>△</v>
      </c>
      <c r="T86" s="216" t="str">
        <f ca="1">IF(COUNTIF(空き状況確認テーブル!T92:V92,"×")&lt;&gt;0,"×",IF(COUNTIF(空き状況確認テーブル!T92:V92,"△")&lt;&gt;0,"△",IF(COUNTIF(空き状況確認テーブル!T92:V92,"△")&lt;&gt;0,"△","〇")))</f>
        <v>△</v>
      </c>
      <c r="U86" s="217"/>
      <c r="V86" s="218"/>
      <c r="W86" s="219" t="str">
        <f ca="1">IF(COUNTIF(空き状況確認テーブル!W92:Z92,"×")&lt;&gt;0,"×",IF(COUNTIF(空き状況確認テーブル!W92:Z92,"△")&lt;&gt;0,"△",IF(COUNTIF(空き状況確認テーブル!W92:Z92,"△")&lt;&gt;0,"△","〇")))</f>
        <v>〇</v>
      </c>
      <c r="X86" s="219"/>
      <c r="Y86" s="219"/>
      <c r="Z86" s="219"/>
      <c r="AA86" s="219" t="str">
        <f ca="1">IF(COUNTIF(空き状況確認テーブル!AA92:AD92,"×")&lt;&gt;0,"×",IF(COUNTIF(空き状況確認テーブル!AA92:AD92,"△")&lt;&gt;0,"△",IF(COUNTIF(空き状況確認テーブル!AA92:AD92,"△")&lt;&gt;0,"△","〇")))</f>
        <v>〇</v>
      </c>
      <c r="AB86" s="219"/>
      <c r="AC86" s="219"/>
      <c r="AD86" s="219"/>
      <c r="AE86" s="219" t="str">
        <f ca="1">IF(COUNTIF(空き状況確認テーブル!AE92:AH92,"×")&lt;&gt;0,"×",IF(COUNTIF(空き状況確認テーブル!AE92:AH92,"△")&lt;&gt;0,"△",IF(COUNTIF(空き状況確認テーブル!AE92:AH92,"△")&lt;&gt;0,"△","〇")))</f>
        <v>△</v>
      </c>
      <c r="AF86" s="219"/>
      <c r="AG86" s="219"/>
      <c r="AH86" s="219"/>
      <c r="AI86" s="216" t="str">
        <f ca="1">IF(COUNTIF(空き状況確認テーブル!AI92:AK92,"×")&lt;&gt;0,"×",IF(COUNTIF(空き状況確認テーブル!AI92:AK92,"△")&lt;&gt;0,"△",IF(COUNTIF(空き状況確認テーブル!AI92:AK92,"△")&lt;&gt;0,"△","〇")))</f>
        <v>△</v>
      </c>
      <c r="AJ86" s="217"/>
      <c r="AK86" s="220"/>
      <c r="AL86" s="121" t="str">
        <f ca="1">空き状況確認テーブル!AL92</f>
        <v>△</v>
      </c>
      <c r="AM86" s="122" t="str">
        <f ca="1">空き状況確認テーブル!AM92</f>
        <v>△</v>
      </c>
      <c r="AN86" s="122" t="str">
        <f ca="1">空き状況確認テーブル!AN92</f>
        <v>△</v>
      </c>
      <c r="AO86" s="122" t="str">
        <f ca="1">空き状況確認テーブル!AO92</f>
        <v>△</v>
      </c>
      <c r="AP86" s="122" t="str">
        <f ca="1">空き状況確認テーブル!AP92</f>
        <v>△</v>
      </c>
      <c r="AQ86" s="122" t="str">
        <f ca="1">空き状況確認テーブル!AQ92</f>
        <v>△</v>
      </c>
      <c r="AR86" s="216" t="str">
        <f ca="1">IF(COUNTIF(空き状況確認テーブル!AR92:AT92,"×")&lt;&gt;0,"×",IF(COUNTIF(空き状況確認テーブル!AR92:AT92,"△")&lt;&gt;0,"△",IF(COUNTIF(空き状況確認テーブル!AR92:AT92,"△")&lt;&gt;0,"△","〇")))</f>
        <v>△</v>
      </c>
      <c r="AS86" s="217"/>
      <c r="AT86" s="218"/>
      <c r="AU86" s="219" t="str">
        <f ca="1">IF(COUNTIF(空き状況確認テーブル!AU92:AX92,"×")&lt;&gt;0,"×",IF(COUNTIF(空き状況確認テーブル!AU92:AX92,"△")&lt;&gt;0,"△",IF(COUNTIF(空き状況確認テーブル!AU92:AX92,"△")&lt;&gt;0,"△","〇")))</f>
        <v>〇</v>
      </c>
      <c r="AV86" s="219"/>
      <c r="AW86" s="219"/>
      <c r="AX86" s="219"/>
      <c r="AY86" s="219" t="str">
        <f ca="1">IF(COUNTIF(空き状況確認テーブル!AY92:BB92,"×")&lt;&gt;0,"×",IF(COUNTIF(空き状況確認テーブル!AY92:BB92,"△")&lt;&gt;0,"△",IF(COUNTIF(空き状況確認テーブル!AY92:BB92,"△")&lt;&gt;0,"△","〇")))</f>
        <v>〇</v>
      </c>
      <c r="AZ86" s="219"/>
      <c r="BA86" s="219"/>
      <c r="BB86" s="219"/>
      <c r="BC86" s="219" t="str">
        <f ca="1">IF(COUNTIF(空き状況確認テーブル!BC92:BF92,"×")&lt;&gt;0,"×",IF(COUNTIF(空き状況確認テーブル!BC92:BF92,"△")&lt;&gt;0,"△",IF(COUNTIF(空き状況確認テーブル!BC92:BF92,"△")&lt;&gt;0,"△","〇")))</f>
        <v>△</v>
      </c>
      <c r="BD86" s="219"/>
      <c r="BE86" s="219"/>
      <c r="BF86" s="219"/>
      <c r="BG86" s="216" t="str">
        <f ca="1">IF(COUNTIF(空き状況確認テーブル!BG92:BI92,"×")&lt;&gt;0,"×",IF(COUNTIF(空き状況確認テーブル!BG92:BI92,"△")&lt;&gt;0,"△",IF(COUNTIF(空き状況確認テーブル!BG92:BI92,"△")&lt;&gt;0,"△","〇")))</f>
        <v>△</v>
      </c>
      <c r="BH86" s="217"/>
      <c r="BI86" s="220"/>
      <c r="BJ86" s="121" t="str">
        <f ca="1">空き状況確認テーブル!BJ92</f>
        <v>△</v>
      </c>
      <c r="BK86" s="122" t="str">
        <f ca="1">空き状況確認テーブル!BK92</f>
        <v>△</v>
      </c>
      <c r="BL86" s="122" t="str">
        <f ca="1">空き状況確認テーブル!BL92</f>
        <v>△</v>
      </c>
      <c r="BM86" s="122" t="str">
        <f ca="1">空き状況確認テーブル!BM92</f>
        <v>△</v>
      </c>
      <c r="BN86" s="122" t="str">
        <f ca="1">空き状況確認テーブル!BN92</f>
        <v>△</v>
      </c>
      <c r="BO86" s="122" t="str">
        <f ca="1">空き状況確認テーブル!BO92</f>
        <v>△</v>
      </c>
      <c r="BP86" s="216" t="str">
        <f ca="1">IF(COUNTIF(空き状況確認テーブル!BP92:BR92,"×")&lt;&gt;0,"×",IF(COUNTIF(空き状況確認テーブル!BP92:BR92,"△")&lt;&gt;0,"△",IF(COUNTIF(空き状況確認テーブル!BP92:BR92,"△")&lt;&gt;0,"△","〇")))</f>
        <v>△</v>
      </c>
      <c r="BQ86" s="217"/>
      <c r="BR86" s="218"/>
      <c r="BS86" s="219" t="str">
        <f ca="1">IF(COUNTIF(空き状況確認テーブル!BS92:BV92,"×")&lt;&gt;0,"×",IF(COUNTIF(空き状況確認テーブル!BS92:BV92,"△")&lt;&gt;0,"△",IF(COUNTIF(空き状況確認テーブル!BS92:BV92,"△")&lt;&gt;0,"△","〇")))</f>
        <v>〇</v>
      </c>
      <c r="BT86" s="219"/>
      <c r="BU86" s="219"/>
      <c r="BV86" s="219"/>
      <c r="BW86" s="219" t="str">
        <f ca="1">IF(COUNTIF(空き状況確認テーブル!BW92:BZ92,"×")&lt;&gt;0,"×",IF(COUNTIF(空き状況確認テーブル!BW92:BZ92,"△")&lt;&gt;0,"△",IF(COUNTIF(空き状況確認テーブル!BW92:BZ92,"△")&lt;&gt;0,"△","〇")))</f>
        <v>〇</v>
      </c>
      <c r="BX86" s="219"/>
      <c r="BY86" s="219"/>
      <c r="BZ86" s="219"/>
      <c r="CA86" s="219" t="str">
        <f ca="1">IF(COUNTIF(空き状況確認テーブル!CA92:CD92,"×")&lt;&gt;0,"×",IF(COUNTIF(空き状況確認テーブル!CA92:CD92,"△")&lt;&gt;0,"△",IF(COUNTIF(空き状況確認テーブル!CA92:CD92,"△")&lt;&gt;0,"△","〇")))</f>
        <v>△</v>
      </c>
      <c r="CB86" s="219"/>
      <c r="CC86" s="219"/>
      <c r="CD86" s="219"/>
      <c r="CE86" s="216" t="str">
        <f ca="1">IF(COUNTIF(空き状況確認テーブル!CE92:CG92,"×")&lt;&gt;0,"×",IF(COUNTIF(空き状況確認テーブル!CE92:CG92,"△")&lt;&gt;0,"△",IF(COUNTIF(空き状況確認テーブル!CE92:CG92,"△")&lt;&gt;0,"△","〇")))</f>
        <v>△</v>
      </c>
      <c r="CF86" s="217"/>
      <c r="CG86" s="220"/>
      <c r="CH86" s="187" t="str">
        <f ca="1">空き状況確認テーブル!CH92</f>
        <v>△</v>
      </c>
      <c r="CI86" s="122" t="str">
        <f ca="1">空き状況確認テーブル!CI92</f>
        <v>△</v>
      </c>
      <c r="CJ86" s="122" t="str">
        <f ca="1">空き状況確認テーブル!CJ92</f>
        <v>△</v>
      </c>
      <c r="CK86" s="122" t="str">
        <f ca="1">空き状況確認テーブル!CK92</f>
        <v>△</v>
      </c>
      <c r="CL86" s="122" t="str">
        <f ca="1">空き状況確認テーブル!CL92</f>
        <v>△</v>
      </c>
      <c r="CM86" s="122" t="str">
        <f ca="1">空き状況確認テーブル!CM92</f>
        <v>△</v>
      </c>
      <c r="CN86" s="216" t="str">
        <f ca="1">IF(COUNTIF(空き状況確認テーブル!CN92:CP92,"×")&lt;&gt;0,"×",IF(COUNTIF(空き状況確認テーブル!CN92:CP92,"△")&lt;&gt;0,"△",IF(COUNTIF(空き状況確認テーブル!CN92:CP92,"△")&lt;&gt;0,"△","〇")))</f>
        <v>△</v>
      </c>
      <c r="CO86" s="217"/>
      <c r="CP86" s="218"/>
      <c r="CQ86" s="219" t="str">
        <f ca="1">IF(COUNTIF(空き状況確認テーブル!CQ92:CT92,"×")&lt;&gt;0,"×",IF(COUNTIF(空き状況確認テーブル!CQ92:CT92,"△")&lt;&gt;0,"△",IF(COUNTIF(空き状況確認テーブル!CQ92:CT92,"△")&lt;&gt;0,"△","〇")))</f>
        <v>〇</v>
      </c>
      <c r="CR86" s="219"/>
      <c r="CS86" s="219"/>
      <c r="CT86" s="219"/>
      <c r="CU86" s="219" t="str">
        <f ca="1">IF(COUNTIF(空き状況確認テーブル!CU92:CX92,"×")&lt;&gt;0,"×",IF(COUNTIF(空き状況確認テーブル!CU92:CX92,"△")&lt;&gt;0,"△",IF(COUNTIF(空き状況確認テーブル!CU92:CX92,"△")&lt;&gt;0,"△","〇")))</f>
        <v>〇</v>
      </c>
      <c r="CV86" s="219"/>
      <c r="CW86" s="219"/>
      <c r="CX86" s="219"/>
      <c r="CY86" s="219" t="str">
        <f ca="1">IF(COUNTIF(空き状況確認テーブル!CY92:DB92,"×")&lt;&gt;0,"×",IF(COUNTIF(空き状況確認テーブル!CY92:DB92,"△")&lt;&gt;0,"△",IF(COUNTIF(空き状況確認テーブル!CY92:DB92,"△")&lt;&gt;0,"△","〇")))</f>
        <v>△</v>
      </c>
      <c r="CZ86" s="219"/>
      <c r="DA86" s="219"/>
      <c r="DB86" s="219"/>
      <c r="DC86" s="216" t="str">
        <f ca="1">IF(COUNTIF(空き状況確認テーブル!DC92:DE92,"×")&lt;&gt;0,"×",IF(COUNTIF(空き状況確認テーブル!DC92:DE92,"△")&lt;&gt;0,"△",IF(COUNTIF(空き状況確認テーブル!DC92:DE92,"△")&lt;&gt;0,"△","〇")))</f>
        <v>△</v>
      </c>
      <c r="DD86" s="217"/>
      <c r="DE86" s="220"/>
      <c r="DF86" s="121" t="str">
        <f ca="1">空き状況確認テーブル!DF92</f>
        <v>△</v>
      </c>
      <c r="DG86" s="122" t="str">
        <f ca="1">空き状況確認テーブル!DG92</f>
        <v>△</v>
      </c>
      <c r="DH86" s="122" t="str">
        <f ca="1">空き状況確認テーブル!DH92</f>
        <v>△</v>
      </c>
      <c r="DI86" s="122" t="str">
        <f ca="1">空き状況確認テーブル!DI92</f>
        <v>△</v>
      </c>
      <c r="DJ86" s="122" t="str">
        <f ca="1">空き状況確認テーブル!DJ92</f>
        <v>△</v>
      </c>
      <c r="DK86" s="122" t="str">
        <f ca="1">空き状況確認テーブル!DK92</f>
        <v>△</v>
      </c>
      <c r="DL86" s="216" t="str">
        <f ca="1">IF(COUNTIF(空き状況確認テーブル!DL92:DN92,"×")&lt;&gt;0,"×",IF(COUNTIF(空き状況確認テーブル!DL92:DN92,"△")&lt;&gt;0,"△",IF(COUNTIF(空き状況確認テーブル!DL92:DN92,"△")&lt;&gt;0,"△","〇")))</f>
        <v>△</v>
      </c>
      <c r="DM86" s="217"/>
      <c r="DN86" s="218"/>
      <c r="DO86" s="219" t="str">
        <f ca="1">IF(COUNTIF(空き状況確認テーブル!DO92:DR92,"×")&lt;&gt;0,"×",IF(COUNTIF(空き状況確認テーブル!DO92:DR92,"△")&lt;&gt;0,"△",IF(COUNTIF(空き状況確認テーブル!DO92:DR92,"△")&lt;&gt;0,"△","〇")))</f>
        <v>〇</v>
      </c>
      <c r="DP86" s="219"/>
      <c r="DQ86" s="219"/>
      <c r="DR86" s="219"/>
      <c r="DS86" s="219" t="str">
        <f ca="1">IF(COUNTIF(空き状況確認テーブル!DS92:DV92,"×")&lt;&gt;0,"×",IF(COUNTIF(空き状況確認テーブル!DS92:DV92,"△")&lt;&gt;0,"△",IF(COUNTIF(空き状況確認テーブル!DS92:DV92,"△")&lt;&gt;0,"△","〇")))</f>
        <v>〇</v>
      </c>
      <c r="DT86" s="219"/>
      <c r="DU86" s="219"/>
      <c r="DV86" s="219"/>
      <c r="DW86" s="219" t="str">
        <f ca="1">IF(COUNTIF(空き状況確認テーブル!DW92:DZ92,"×")&lt;&gt;0,"×",IF(COUNTIF(空き状況確認テーブル!DW92:DZ92,"△")&lt;&gt;0,"△",IF(COUNTIF(空き状況確認テーブル!DW92:DZ92,"△")&lt;&gt;0,"△","〇")))</f>
        <v>△</v>
      </c>
      <c r="DX86" s="219"/>
      <c r="DY86" s="219"/>
      <c r="DZ86" s="219"/>
      <c r="EA86" s="216" t="str">
        <f ca="1">IF(COUNTIF(空き状況確認テーブル!EA92:EC92,"×")&lt;&gt;0,"×",IF(COUNTIF(空き状況確認テーブル!EA92:EC92,"△")&lt;&gt;0,"△",IF(COUNTIF(空き状況確認テーブル!EA92:EC92,"△")&lt;&gt;0,"△","〇")))</f>
        <v>△</v>
      </c>
      <c r="EB86" s="217"/>
      <c r="EC86" s="220"/>
      <c r="ED86" s="121" t="str">
        <f ca="1">空き状況確認テーブル!ED92</f>
        <v>×</v>
      </c>
      <c r="EE86" s="122" t="str">
        <f ca="1">空き状況確認テーブル!EE92</f>
        <v>×</v>
      </c>
      <c r="EF86" s="122" t="str">
        <f ca="1">空き状況確認テーブル!EF92</f>
        <v>×</v>
      </c>
      <c r="EG86" s="122" t="str">
        <f ca="1">空き状況確認テーブル!EG92</f>
        <v>×</v>
      </c>
      <c r="EH86" s="122" t="str">
        <f ca="1">空き状況確認テーブル!EH92</f>
        <v>×</v>
      </c>
      <c r="EI86" s="122" t="str">
        <f ca="1">空き状況確認テーブル!EI92</f>
        <v>×</v>
      </c>
      <c r="EJ86" s="216" t="str">
        <f ca="1">IF(COUNTIF(空き状況確認テーブル!EJ92:EL92,"×")&lt;&gt;0,"×",IF(COUNTIF(空き状況確認テーブル!EJ92:EL92,"△")&lt;&gt;0,"△",IF(COUNTIF(空き状況確認テーブル!EJ92:EL92,"△")&lt;&gt;0,"△","〇")))</f>
        <v>×</v>
      </c>
      <c r="EK86" s="217"/>
      <c r="EL86" s="218"/>
      <c r="EM86" s="219" t="str">
        <f ca="1">IF(COUNTIF(空き状況確認テーブル!EM92:EP92,"×")&lt;&gt;0,"×",IF(COUNTIF(空き状況確認テーブル!EM92:EP92,"△")&lt;&gt;0,"△",IF(COUNTIF(空き状況確認テーブル!EM92:EP92,"△")&lt;&gt;0,"△","〇")))</f>
        <v>×</v>
      </c>
      <c r="EN86" s="219"/>
      <c r="EO86" s="219"/>
      <c r="EP86" s="219"/>
      <c r="EQ86" s="219" t="str">
        <f ca="1">IF(COUNTIF(空き状況確認テーブル!EQ92:ET92,"×")&lt;&gt;0,"×",IF(COUNTIF(空き状況確認テーブル!EQ92:ET92,"△")&lt;&gt;0,"△",IF(COUNTIF(空き状況確認テーブル!EQ92:ET92,"△")&lt;&gt;0,"△","〇")))</f>
        <v>×</v>
      </c>
      <c r="ER86" s="219"/>
      <c r="ES86" s="219"/>
      <c r="ET86" s="219"/>
      <c r="EU86" s="219" t="str">
        <f ca="1">IF(COUNTIF(空き状況確認テーブル!EU92:EX92,"×")&lt;&gt;0,"×",IF(COUNTIF(空き状況確認テーブル!EU92:EX92,"△")&lt;&gt;0,"△",IF(COUNTIF(空き状況確認テーブル!EU92:EX92,"△")&lt;&gt;0,"△","〇")))</f>
        <v>×</v>
      </c>
      <c r="EV86" s="219"/>
      <c r="EW86" s="219"/>
      <c r="EX86" s="219"/>
      <c r="EY86" s="216" t="str">
        <f ca="1">IF(COUNTIF(空き状況確認テーブル!EY92:FA92,"×")&lt;&gt;0,"×",IF(COUNTIF(空き状況確認テーブル!EY92:FA92,"△")&lt;&gt;0,"△",IF(COUNTIF(空き状況確認テーブル!EY92:FA92,"△")&lt;&gt;0,"△","〇")))</f>
        <v>×</v>
      </c>
      <c r="EZ86" s="217"/>
      <c r="FA86" s="220"/>
      <c r="FB86" s="121" t="str">
        <f ca="1">空き状況確認テーブル!FB92</f>
        <v>×</v>
      </c>
      <c r="FC86" s="122" t="str">
        <f ca="1">空き状況確認テーブル!FC92</f>
        <v>×</v>
      </c>
      <c r="FD86" s="122" t="str">
        <f ca="1">空き状況確認テーブル!FD92</f>
        <v>×</v>
      </c>
      <c r="FE86" s="122" t="str">
        <f ca="1">空き状況確認テーブル!FE92</f>
        <v>×</v>
      </c>
      <c r="FF86" s="122" t="str">
        <f ca="1">空き状況確認テーブル!FF92</f>
        <v>×</v>
      </c>
      <c r="FG86" s="122" t="str">
        <f ca="1">空き状況確認テーブル!FG92</f>
        <v>×</v>
      </c>
      <c r="FH86" s="216" t="str">
        <f ca="1">IF(COUNTIF(空き状況確認テーブル!FH92:FJ92,"×")&lt;&gt;0,"×",IF(COUNTIF(空き状況確認テーブル!FH92:FJ92,"△")&lt;&gt;0,"△",IF(COUNTIF(空き状況確認テーブル!FH92:FJ92,"△")&lt;&gt;0,"△","〇")))</f>
        <v>×</v>
      </c>
      <c r="FI86" s="217"/>
      <c r="FJ86" s="218"/>
      <c r="FK86" s="219" t="str">
        <f ca="1">IF(COUNTIF(空き状況確認テーブル!FK92:FN92,"×")&lt;&gt;0,"×",IF(COUNTIF(空き状況確認テーブル!FK92:FN92,"△")&lt;&gt;0,"△",IF(COUNTIF(空き状況確認テーブル!FK92:FN92,"△")&lt;&gt;0,"△","〇")))</f>
        <v>×</v>
      </c>
      <c r="FL86" s="219"/>
      <c r="FM86" s="219"/>
      <c r="FN86" s="219"/>
      <c r="FO86" s="219" t="str">
        <f ca="1">IF(COUNTIF(空き状況確認テーブル!FO92:FR92,"×")&lt;&gt;0,"×",IF(COUNTIF(空き状況確認テーブル!FO92:FR92,"△")&lt;&gt;0,"△",IF(COUNTIF(空き状況確認テーブル!FO92:FR92,"△")&lt;&gt;0,"△","〇")))</f>
        <v>×</v>
      </c>
      <c r="FP86" s="219"/>
      <c r="FQ86" s="219"/>
      <c r="FR86" s="219"/>
      <c r="FS86" s="219" t="str">
        <f ca="1">IF(COUNTIF(空き状況確認テーブル!FS92:FV92,"×")&lt;&gt;0,"×",IF(COUNTIF(空き状況確認テーブル!FS92:FV92,"△")&lt;&gt;0,"△",IF(COUNTIF(空き状況確認テーブル!FS92:FV92,"△")&lt;&gt;0,"△","〇")))</f>
        <v>×</v>
      </c>
      <c r="FT86" s="219"/>
      <c r="FU86" s="219"/>
      <c r="FV86" s="219"/>
      <c r="FW86" s="216" t="str">
        <f ca="1">IF(COUNTIF(空き状況確認テーブル!FW92:FY92,"×")&lt;&gt;0,"×",IF(COUNTIF(空き状況確認テーブル!FW92:FY92,"△")&lt;&gt;0,"△",IF(COUNTIF(空き状況確認テーブル!FW92:FY92,"△")&lt;&gt;0,"△","〇")))</f>
        <v>×</v>
      </c>
      <c r="FX86" s="217"/>
      <c r="FY86" s="220"/>
    </row>
    <row r="87" spans="1:181">
      <c r="A87" s="17"/>
      <c r="B87" s="164" t="s">
        <v>363</v>
      </c>
      <c r="C87" s="203" t="s">
        <v>284</v>
      </c>
      <c r="D87" s="11" t="s">
        <v>259</v>
      </c>
      <c r="E87" s="10" t="str">
        <f>INDEX(施設情報!$D$1:$D$1000,MATCH(D87,施設情報!$C$1:$C$1000,0))</f>
        <v>1</v>
      </c>
      <c r="F87" s="11" t="s">
        <v>275</v>
      </c>
      <c r="G87" s="8" t="str">
        <f t="shared" si="29"/>
        <v>113-46391</v>
      </c>
      <c r="H87" s="10" t="str">
        <f t="shared" si="30"/>
        <v>113-46392</v>
      </c>
      <c r="I87" s="10" t="str">
        <f t="shared" si="31"/>
        <v>113-46393</v>
      </c>
      <c r="J87" s="10" t="str">
        <f t="shared" si="32"/>
        <v>113-46394</v>
      </c>
      <c r="K87" s="10" t="str">
        <f t="shared" si="33"/>
        <v>113-46395</v>
      </c>
      <c r="L87" s="10" t="str">
        <f t="shared" si="34"/>
        <v>113-46396</v>
      </c>
      <c r="M87" s="10" t="str">
        <f t="shared" si="35"/>
        <v>113-46397</v>
      </c>
      <c r="N87" s="121" t="str">
        <f ca="1">空き状況確認テーブル!N93</f>
        <v>△</v>
      </c>
      <c r="O87" s="122" t="str">
        <f ca="1">空き状況確認テーブル!O93</f>
        <v>△</v>
      </c>
      <c r="P87" s="122" t="str">
        <f ca="1">空き状況確認テーブル!P93</f>
        <v>△</v>
      </c>
      <c r="Q87" s="122" t="str">
        <f ca="1">空き状況確認テーブル!Q93</f>
        <v>△</v>
      </c>
      <c r="R87" s="122" t="str">
        <f ca="1">空き状況確認テーブル!R93</f>
        <v>△</v>
      </c>
      <c r="S87" s="122" t="str">
        <f ca="1">空き状況確認テーブル!S93</f>
        <v>△</v>
      </c>
      <c r="T87" s="216" t="str">
        <f ca="1">IF(COUNTIF(空き状況確認テーブル!T93:V93,"×")&lt;&gt;0,"×",IF(COUNTIF(空き状況確認テーブル!T93:V93,"△")&lt;&gt;0,"△",IF(COUNTIF(空き状況確認テーブル!T93:V93,"△")&lt;&gt;0,"△","〇")))</f>
        <v>△</v>
      </c>
      <c r="U87" s="217"/>
      <c r="V87" s="218"/>
      <c r="W87" s="219" t="str">
        <f ca="1">IF(COUNTIF(空き状況確認テーブル!W93:Z93,"×")&lt;&gt;0,"×",IF(COUNTIF(空き状況確認テーブル!W93:Z93,"△")&lt;&gt;0,"△",IF(COUNTIF(空き状況確認テーブル!W93:Z93,"△")&lt;&gt;0,"△","〇")))</f>
        <v>〇</v>
      </c>
      <c r="X87" s="219"/>
      <c r="Y87" s="219"/>
      <c r="Z87" s="219"/>
      <c r="AA87" s="219" t="str">
        <f ca="1">IF(COUNTIF(空き状況確認テーブル!AA93:AD93,"×")&lt;&gt;0,"×",IF(COUNTIF(空き状況確認テーブル!AA93:AD93,"△")&lt;&gt;0,"△",IF(COUNTIF(空き状況確認テーブル!AA93:AD93,"△")&lt;&gt;0,"△","〇")))</f>
        <v>〇</v>
      </c>
      <c r="AB87" s="219"/>
      <c r="AC87" s="219"/>
      <c r="AD87" s="219"/>
      <c r="AE87" s="219" t="str">
        <f ca="1">IF(COUNTIF(空き状況確認テーブル!AE93:AH93,"×")&lt;&gt;0,"×",IF(COUNTIF(空き状況確認テーブル!AE93:AH93,"△")&lt;&gt;0,"△",IF(COUNTIF(空き状況確認テーブル!AE93:AH93,"△")&lt;&gt;0,"△","〇")))</f>
        <v>△</v>
      </c>
      <c r="AF87" s="219"/>
      <c r="AG87" s="219"/>
      <c r="AH87" s="219"/>
      <c r="AI87" s="216" t="str">
        <f ca="1">IF(COUNTIF(空き状況確認テーブル!AI93:AK93,"×")&lt;&gt;0,"×",IF(COUNTIF(空き状況確認テーブル!AI93:AK93,"△")&lt;&gt;0,"△",IF(COUNTIF(空き状況確認テーブル!AI93:AK93,"△")&lt;&gt;0,"△","〇")))</f>
        <v>△</v>
      </c>
      <c r="AJ87" s="217"/>
      <c r="AK87" s="220"/>
      <c r="AL87" s="121" t="str">
        <f ca="1">空き状況確認テーブル!AL93</f>
        <v>△</v>
      </c>
      <c r="AM87" s="122" t="str">
        <f ca="1">空き状況確認テーブル!AM93</f>
        <v>△</v>
      </c>
      <c r="AN87" s="122" t="str">
        <f ca="1">空き状況確認テーブル!AN93</f>
        <v>△</v>
      </c>
      <c r="AO87" s="122" t="str">
        <f ca="1">空き状況確認テーブル!AO93</f>
        <v>△</v>
      </c>
      <c r="AP87" s="122" t="str">
        <f ca="1">空き状況確認テーブル!AP93</f>
        <v>△</v>
      </c>
      <c r="AQ87" s="122" t="str">
        <f ca="1">空き状況確認テーブル!AQ93</f>
        <v>△</v>
      </c>
      <c r="AR87" s="216" t="str">
        <f ca="1">IF(COUNTIF(空き状況確認テーブル!AR93:AT93,"×")&lt;&gt;0,"×",IF(COUNTIF(空き状況確認テーブル!AR93:AT93,"△")&lt;&gt;0,"△",IF(COUNTIF(空き状況確認テーブル!AR93:AT93,"△")&lt;&gt;0,"△","〇")))</f>
        <v>△</v>
      </c>
      <c r="AS87" s="217"/>
      <c r="AT87" s="218"/>
      <c r="AU87" s="219" t="str">
        <f ca="1">IF(COUNTIF(空き状況確認テーブル!AU93:AX93,"×")&lt;&gt;0,"×",IF(COUNTIF(空き状況確認テーブル!AU93:AX93,"△")&lt;&gt;0,"△",IF(COUNTIF(空き状況確認テーブル!AU93:AX93,"△")&lt;&gt;0,"△","〇")))</f>
        <v>〇</v>
      </c>
      <c r="AV87" s="219"/>
      <c r="AW87" s="219"/>
      <c r="AX87" s="219"/>
      <c r="AY87" s="219" t="str">
        <f ca="1">IF(COUNTIF(空き状況確認テーブル!AY93:BB93,"×")&lt;&gt;0,"×",IF(COUNTIF(空き状況確認テーブル!AY93:BB93,"△")&lt;&gt;0,"△",IF(COUNTIF(空き状況確認テーブル!AY93:BB93,"△")&lt;&gt;0,"△","〇")))</f>
        <v>〇</v>
      </c>
      <c r="AZ87" s="219"/>
      <c r="BA87" s="219"/>
      <c r="BB87" s="219"/>
      <c r="BC87" s="219" t="str">
        <f ca="1">IF(COUNTIF(空き状況確認テーブル!BC93:BF93,"×")&lt;&gt;0,"×",IF(COUNTIF(空き状況確認テーブル!BC93:BF93,"△")&lt;&gt;0,"△",IF(COUNTIF(空き状況確認テーブル!BC93:BF93,"△")&lt;&gt;0,"△","〇")))</f>
        <v>△</v>
      </c>
      <c r="BD87" s="219"/>
      <c r="BE87" s="219"/>
      <c r="BF87" s="219"/>
      <c r="BG87" s="216" t="str">
        <f ca="1">IF(COUNTIF(空き状況確認テーブル!BG93:BI93,"×")&lt;&gt;0,"×",IF(COUNTIF(空き状況確認テーブル!BG93:BI93,"△")&lt;&gt;0,"△",IF(COUNTIF(空き状況確認テーブル!BG93:BI93,"△")&lt;&gt;0,"△","〇")))</f>
        <v>△</v>
      </c>
      <c r="BH87" s="217"/>
      <c r="BI87" s="220"/>
      <c r="BJ87" s="121" t="str">
        <f ca="1">空き状況確認テーブル!BJ93</f>
        <v>△</v>
      </c>
      <c r="BK87" s="122" t="str">
        <f ca="1">空き状況確認テーブル!BK93</f>
        <v>△</v>
      </c>
      <c r="BL87" s="122" t="str">
        <f ca="1">空き状況確認テーブル!BL93</f>
        <v>△</v>
      </c>
      <c r="BM87" s="122" t="str">
        <f ca="1">空き状況確認テーブル!BM93</f>
        <v>△</v>
      </c>
      <c r="BN87" s="122" t="str">
        <f ca="1">空き状況確認テーブル!BN93</f>
        <v>△</v>
      </c>
      <c r="BO87" s="122" t="str">
        <f ca="1">空き状況確認テーブル!BO93</f>
        <v>△</v>
      </c>
      <c r="BP87" s="216" t="str">
        <f ca="1">IF(COUNTIF(空き状況確認テーブル!BP93:BR93,"×")&lt;&gt;0,"×",IF(COUNTIF(空き状況確認テーブル!BP93:BR93,"△")&lt;&gt;0,"△",IF(COUNTIF(空き状況確認テーブル!BP93:BR93,"△")&lt;&gt;0,"△","〇")))</f>
        <v>△</v>
      </c>
      <c r="BQ87" s="217"/>
      <c r="BR87" s="218"/>
      <c r="BS87" s="219" t="str">
        <f ca="1">IF(COUNTIF(空き状況確認テーブル!BS93:BV93,"×")&lt;&gt;0,"×",IF(COUNTIF(空き状況確認テーブル!BS93:BV93,"△")&lt;&gt;0,"△",IF(COUNTIF(空き状況確認テーブル!BS93:BV93,"△")&lt;&gt;0,"△","〇")))</f>
        <v>〇</v>
      </c>
      <c r="BT87" s="219"/>
      <c r="BU87" s="219"/>
      <c r="BV87" s="219"/>
      <c r="BW87" s="219" t="str">
        <f ca="1">IF(COUNTIF(空き状況確認テーブル!BW93:BZ93,"×")&lt;&gt;0,"×",IF(COUNTIF(空き状況確認テーブル!BW93:BZ93,"△")&lt;&gt;0,"△",IF(COUNTIF(空き状況確認テーブル!BW93:BZ93,"△")&lt;&gt;0,"△","〇")))</f>
        <v>〇</v>
      </c>
      <c r="BX87" s="219"/>
      <c r="BY87" s="219"/>
      <c r="BZ87" s="219"/>
      <c r="CA87" s="219" t="str">
        <f ca="1">IF(COUNTIF(空き状況確認テーブル!CA93:CD93,"×")&lt;&gt;0,"×",IF(COUNTIF(空き状況確認テーブル!CA93:CD93,"△")&lt;&gt;0,"△",IF(COUNTIF(空き状況確認テーブル!CA93:CD93,"△")&lt;&gt;0,"△","〇")))</f>
        <v>△</v>
      </c>
      <c r="CB87" s="219"/>
      <c r="CC87" s="219"/>
      <c r="CD87" s="219"/>
      <c r="CE87" s="216" t="str">
        <f ca="1">IF(COUNTIF(空き状況確認テーブル!CE93:CG93,"×")&lt;&gt;0,"×",IF(COUNTIF(空き状況確認テーブル!CE93:CG93,"△")&lt;&gt;0,"△",IF(COUNTIF(空き状況確認テーブル!CE93:CG93,"△")&lt;&gt;0,"△","〇")))</f>
        <v>△</v>
      </c>
      <c r="CF87" s="217"/>
      <c r="CG87" s="220"/>
      <c r="CH87" s="187" t="str">
        <f ca="1">空き状況確認テーブル!CH93</f>
        <v>△</v>
      </c>
      <c r="CI87" s="122" t="str">
        <f ca="1">空き状況確認テーブル!CI93</f>
        <v>△</v>
      </c>
      <c r="CJ87" s="122" t="str">
        <f ca="1">空き状況確認テーブル!CJ93</f>
        <v>△</v>
      </c>
      <c r="CK87" s="122" t="str">
        <f ca="1">空き状況確認テーブル!CK93</f>
        <v>△</v>
      </c>
      <c r="CL87" s="122" t="str">
        <f ca="1">空き状況確認テーブル!CL93</f>
        <v>△</v>
      </c>
      <c r="CM87" s="122" t="str">
        <f ca="1">空き状況確認テーブル!CM93</f>
        <v>△</v>
      </c>
      <c r="CN87" s="216" t="str">
        <f ca="1">IF(COUNTIF(空き状況確認テーブル!CN93:CP93,"×")&lt;&gt;0,"×",IF(COUNTIF(空き状況確認テーブル!CN93:CP93,"△")&lt;&gt;0,"△",IF(COUNTIF(空き状況確認テーブル!CN93:CP93,"△")&lt;&gt;0,"△","〇")))</f>
        <v>△</v>
      </c>
      <c r="CO87" s="217"/>
      <c r="CP87" s="218"/>
      <c r="CQ87" s="219" t="str">
        <f ca="1">IF(COUNTIF(空き状況確認テーブル!CQ93:CT93,"×")&lt;&gt;0,"×",IF(COUNTIF(空き状況確認テーブル!CQ93:CT93,"△")&lt;&gt;0,"△",IF(COUNTIF(空き状況確認テーブル!CQ93:CT93,"△")&lt;&gt;0,"△","〇")))</f>
        <v>〇</v>
      </c>
      <c r="CR87" s="219"/>
      <c r="CS87" s="219"/>
      <c r="CT87" s="219"/>
      <c r="CU87" s="219" t="str">
        <f ca="1">IF(COUNTIF(空き状況確認テーブル!CU93:CX93,"×")&lt;&gt;0,"×",IF(COUNTIF(空き状況確認テーブル!CU93:CX93,"△")&lt;&gt;0,"△",IF(COUNTIF(空き状況確認テーブル!CU93:CX93,"△")&lt;&gt;0,"△","〇")))</f>
        <v>〇</v>
      </c>
      <c r="CV87" s="219"/>
      <c r="CW87" s="219"/>
      <c r="CX87" s="219"/>
      <c r="CY87" s="219" t="str">
        <f ca="1">IF(COUNTIF(空き状況確認テーブル!CY93:DB93,"×")&lt;&gt;0,"×",IF(COUNTIF(空き状況確認テーブル!CY93:DB93,"△")&lt;&gt;0,"△",IF(COUNTIF(空き状況確認テーブル!CY93:DB93,"△")&lt;&gt;0,"△","〇")))</f>
        <v>△</v>
      </c>
      <c r="CZ87" s="219"/>
      <c r="DA87" s="219"/>
      <c r="DB87" s="219"/>
      <c r="DC87" s="216" t="str">
        <f ca="1">IF(COUNTIF(空き状況確認テーブル!DC93:DE93,"×")&lt;&gt;0,"×",IF(COUNTIF(空き状況確認テーブル!DC93:DE93,"△")&lt;&gt;0,"△",IF(COUNTIF(空き状況確認テーブル!DC93:DE93,"△")&lt;&gt;0,"△","〇")))</f>
        <v>△</v>
      </c>
      <c r="DD87" s="217"/>
      <c r="DE87" s="220"/>
      <c r="DF87" s="121" t="str">
        <f ca="1">空き状況確認テーブル!DF93</f>
        <v>△</v>
      </c>
      <c r="DG87" s="122" t="str">
        <f ca="1">空き状況確認テーブル!DG93</f>
        <v>△</v>
      </c>
      <c r="DH87" s="122" t="str">
        <f ca="1">空き状況確認テーブル!DH93</f>
        <v>△</v>
      </c>
      <c r="DI87" s="122" t="str">
        <f ca="1">空き状況確認テーブル!DI93</f>
        <v>△</v>
      </c>
      <c r="DJ87" s="122" t="str">
        <f ca="1">空き状況確認テーブル!DJ93</f>
        <v>△</v>
      </c>
      <c r="DK87" s="122" t="str">
        <f ca="1">空き状況確認テーブル!DK93</f>
        <v>△</v>
      </c>
      <c r="DL87" s="216" t="str">
        <f ca="1">IF(COUNTIF(空き状況確認テーブル!DL93:DN93,"×")&lt;&gt;0,"×",IF(COUNTIF(空き状況確認テーブル!DL93:DN93,"△")&lt;&gt;0,"△",IF(COUNTIF(空き状況確認テーブル!DL93:DN93,"△")&lt;&gt;0,"△","〇")))</f>
        <v>△</v>
      </c>
      <c r="DM87" s="217"/>
      <c r="DN87" s="218"/>
      <c r="DO87" s="219" t="str">
        <f ca="1">IF(COUNTIF(空き状況確認テーブル!DO93:DR93,"×")&lt;&gt;0,"×",IF(COUNTIF(空き状況確認テーブル!DO93:DR93,"△")&lt;&gt;0,"△",IF(COUNTIF(空き状況確認テーブル!DO93:DR93,"△")&lt;&gt;0,"△","〇")))</f>
        <v>〇</v>
      </c>
      <c r="DP87" s="219"/>
      <c r="DQ87" s="219"/>
      <c r="DR87" s="219"/>
      <c r="DS87" s="219" t="str">
        <f ca="1">IF(COUNTIF(空き状況確認テーブル!DS93:DV93,"×")&lt;&gt;0,"×",IF(COUNTIF(空き状況確認テーブル!DS93:DV93,"△")&lt;&gt;0,"△",IF(COUNTIF(空き状況確認テーブル!DS93:DV93,"△")&lt;&gt;0,"△","〇")))</f>
        <v>〇</v>
      </c>
      <c r="DT87" s="219"/>
      <c r="DU87" s="219"/>
      <c r="DV87" s="219"/>
      <c r="DW87" s="219" t="str">
        <f ca="1">IF(COUNTIF(空き状況確認テーブル!DW93:DZ93,"×")&lt;&gt;0,"×",IF(COUNTIF(空き状況確認テーブル!DW93:DZ93,"△")&lt;&gt;0,"△",IF(COUNTIF(空き状況確認テーブル!DW93:DZ93,"△")&lt;&gt;0,"△","〇")))</f>
        <v>△</v>
      </c>
      <c r="DX87" s="219"/>
      <c r="DY87" s="219"/>
      <c r="DZ87" s="219"/>
      <c r="EA87" s="216" t="str">
        <f ca="1">IF(COUNTIF(空き状況確認テーブル!EA93:EC93,"×")&lt;&gt;0,"×",IF(COUNTIF(空き状況確認テーブル!EA93:EC93,"△")&lt;&gt;0,"△",IF(COUNTIF(空き状況確認テーブル!EA93:EC93,"△")&lt;&gt;0,"△","〇")))</f>
        <v>△</v>
      </c>
      <c r="EB87" s="217"/>
      <c r="EC87" s="220"/>
      <c r="ED87" s="121" t="str">
        <f ca="1">空き状況確認テーブル!ED93</f>
        <v>×</v>
      </c>
      <c r="EE87" s="122" t="str">
        <f ca="1">空き状況確認テーブル!EE93</f>
        <v>×</v>
      </c>
      <c r="EF87" s="122" t="str">
        <f ca="1">空き状況確認テーブル!EF93</f>
        <v>×</v>
      </c>
      <c r="EG87" s="122" t="str">
        <f ca="1">空き状況確認テーブル!EG93</f>
        <v>×</v>
      </c>
      <c r="EH87" s="122" t="str">
        <f ca="1">空き状況確認テーブル!EH93</f>
        <v>×</v>
      </c>
      <c r="EI87" s="122" t="str">
        <f ca="1">空き状況確認テーブル!EI93</f>
        <v>×</v>
      </c>
      <c r="EJ87" s="216" t="str">
        <f ca="1">IF(COUNTIF(空き状況確認テーブル!EJ93:EL93,"×")&lt;&gt;0,"×",IF(COUNTIF(空き状況確認テーブル!EJ93:EL93,"△")&lt;&gt;0,"△",IF(COUNTIF(空き状況確認テーブル!EJ93:EL93,"△")&lt;&gt;0,"△","〇")))</f>
        <v>×</v>
      </c>
      <c r="EK87" s="217"/>
      <c r="EL87" s="218"/>
      <c r="EM87" s="219" t="str">
        <f ca="1">IF(COUNTIF(空き状況確認テーブル!EM93:EP93,"×")&lt;&gt;0,"×",IF(COUNTIF(空き状況確認テーブル!EM93:EP93,"△")&lt;&gt;0,"△",IF(COUNTIF(空き状況確認テーブル!EM93:EP93,"△")&lt;&gt;0,"△","〇")))</f>
        <v>×</v>
      </c>
      <c r="EN87" s="219"/>
      <c r="EO87" s="219"/>
      <c r="EP87" s="219"/>
      <c r="EQ87" s="219" t="str">
        <f ca="1">IF(COUNTIF(空き状況確認テーブル!EQ93:ET93,"×")&lt;&gt;0,"×",IF(COUNTIF(空き状況確認テーブル!EQ93:ET93,"△")&lt;&gt;0,"△",IF(COUNTIF(空き状況確認テーブル!EQ93:ET93,"△")&lt;&gt;0,"△","〇")))</f>
        <v>×</v>
      </c>
      <c r="ER87" s="219"/>
      <c r="ES87" s="219"/>
      <c r="ET87" s="219"/>
      <c r="EU87" s="219" t="str">
        <f ca="1">IF(COUNTIF(空き状況確認テーブル!EU93:EX93,"×")&lt;&gt;0,"×",IF(COUNTIF(空き状況確認テーブル!EU93:EX93,"△")&lt;&gt;0,"△",IF(COUNTIF(空き状況確認テーブル!EU93:EX93,"△")&lt;&gt;0,"△","〇")))</f>
        <v>×</v>
      </c>
      <c r="EV87" s="219"/>
      <c r="EW87" s="219"/>
      <c r="EX87" s="219"/>
      <c r="EY87" s="216" t="str">
        <f ca="1">IF(COUNTIF(空き状況確認テーブル!EY93:FA93,"×")&lt;&gt;0,"×",IF(COUNTIF(空き状況確認テーブル!EY93:FA93,"△")&lt;&gt;0,"△",IF(COUNTIF(空き状況確認テーブル!EY93:FA93,"△")&lt;&gt;0,"△","〇")))</f>
        <v>×</v>
      </c>
      <c r="EZ87" s="217"/>
      <c r="FA87" s="220"/>
      <c r="FB87" s="121" t="str">
        <f ca="1">空き状況確認テーブル!FB93</f>
        <v>×</v>
      </c>
      <c r="FC87" s="122" t="str">
        <f ca="1">空き状況確認テーブル!FC93</f>
        <v>×</v>
      </c>
      <c r="FD87" s="122" t="str">
        <f ca="1">空き状況確認テーブル!FD93</f>
        <v>×</v>
      </c>
      <c r="FE87" s="122" t="str">
        <f ca="1">空き状況確認テーブル!FE93</f>
        <v>×</v>
      </c>
      <c r="FF87" s="122" t="str">
        <f ca="1">空き状況確認テーブル!FF93</f>
        <v>×</v>
      </c>
      <c r="FG87" s="122" t="str">
        <f ca="1">空き状況確認テーブル!FG93</f>
        <v>×</v>
      </c>
      <c r="FH87" s="216" t="str">
        <f ca="1">IF(COUNTIF(空き状況確認テーブル!FH93:FJ93,"×")&lt;&gt;0,"×",IF(COUNTIF(空き状況確認テーブル!FH93:FJ93,"△")&lt;&gt;0,"△",IF(COUNTIF(空き状況確認テーブル!FH93:FJ93,"△")&lt;&gt;0,"△","〇")))</f>
        <v>×</v>
      </c>
      <c r="FI87" s="217"/>
      <c r="FJ87" s="218"/>
      <c r="FK87" s="219" t="str">
        <f ca="1">IF(COUNTIF(空き状況確認テーブル!FK93:FN93,"×")&lt;&gt;0,"×",IF(COUNTIF(空き状況確認テーブル!FK93:FN93,"△")&lt;&gt;0,"△",IF(COUNTIF(空き状況確認テーブル!FK93:FN93,"△")&lt;&gt;0,"△","〇")))</f>
        <v>×</v>
      </c>
      <c r="FL87" s="219"/>
      <c r="FM87" s="219"/>
      <c r="FN87" s="219"/>
      <c r="FO87" s="219" t="str">
        <f ca="1">IF(COUNTIF(空き状況確認テーブル!FO93:FR93,"×")&lt;&gt;0,"×",IF(COUNTIF(空き状況確認テーブル!FO93:FR93,"△")&lt;&gt;0,"△",IF(COUNTIF(空き状況確認テーブル!FO93:FR93,"△")&lt;&gt;0,"△","〇")))</f>
        <v>×</v>
      </c>
      <c r="FP87" s="219"/>
      <c r="FQ87" s="219"/>
      <c r="FR87" s="219"/>
      <c r="FS87" s="219" t="str">
        <f ca="1">IF(COUNTIF(空き状況確認テーブル!FS93:FV93,"×")&lt;&gt;0,"×",IF(COUNTIF(空き状況確認テーブル!FS93:FV93,"△")&lt;&gt;0,"△",IF(COUNTIF(空き状況確認テーブル!FS93:FV93,"△")&lt;&gt;0,"△","〇")))</f>
        <v>×</v>
      </c>
      <c r="FT87" s="219"/>
      <c r="FU87" s="219"/>
      <c r="FV87" s="219"/>
      <c r="FW87" s="216" t="str">
        <f ca="1">IF(COUNTIF(空き状況確認テーブル!FW93:FY93,"×")&lt;&gt;0,"×",IF(COUNTIF(空き状況確認テーブル!FW93:FY93,"△")&lt;&gt;0,"△",IF(COUNTIF(空き状況確認テーブル!FW93:FY93,"△")&lt;&gt;0,"△","〇")))</f>
        <v>×</v>
      </c>
      <c r="FX87" s="217"/>
      <c r="FY87" s="220"/>
    </row>
    <row r="88" spans="1:181">
      <c r="A88" s="17"/>
      <c r="B88" s="164" t="s">
        <v>363</v>
      </c>
      <c r="C88" s="203" t="s">
        <v>286</v>
      </c>
      <c r="D88" s="11" t="s">
        <v>260</v>
      </c>
      <c r="E88" s="10" t="str">
        <f>INDEX(施設情報!$D$1:$D$1000,MATCH(D88,施設情報!$C$1:$C$1000,0))</f>
        <v>1</v>
      </c>
      <c r="F88" s="11" t="s">
        <v>275</v>
      </c>
      <c r="G88" s="8" t="str">
        <f t="shared" si="29"/>
        <v>114-46391</v>
      </c>
      <c r="H88" s="10" t="str">
        <f t="shared" si="30"/>
        <v>114-46392</v>
      </c>
      <c r="I88" s="10" t="str">
        <f t="shared" si="31"/>
        <v>114-46393</v>
      </c>
      <c r="J88" s="10" t="str">
        <f t="shared" si="32"/>
        <v>114-46394</v>
      </c>
      <c r="K88" s="10" t="str">
        <f t="shared" si="33"/>
        <v>114-46395</v>
      </c>
      <c r="L88" s="10" t="str">
        <f t="shared" si="34"/>
        <v>114-46396</v>
      </c>
      <c r="M88" s="10" t="str">
        <f t="shared" si="35"/>
        <v>114-46397</v>
      </c>
      <c r="N88" s="121" t="str">
        <f ca="1">空き状況確認テーブル!N94</f>
        <v>△</v>
      </c>
      <c r="O88" s="122" t="str">
        <f ca="1">空き状況確認テーブル!O94</f>
        <v>△</v>
      </c>
      <c r="P88" s="122" t="str">
        <f ca="1">空き状況確認テーブル!P94</f>
        <v>△</v>
      </c>
      <c r="Q88" s="122" t="str">
        <f ca="1">空き状況確認テーブル!Q94</f>
        <v>△</v>
      </c>
      <c r="R88" s="122" t="str">
        <f ca="1">空き状況確認テーブル!R94</f>
        <v>△</v>
      </c>
      <c r="S88" s="122" t="str">
        <f ca="1">空き状況確認テーブル!S94</f>
        <v>△</v>
      </c>
      <c r="T88" s="216" t="str">
        <f ca="1">IF(COUNTIF(空き状況確認テーブル!T94:V94,"×")&lt;&gt;0,"×",IF(COUNTIF(空き状況確認テーブル!T94:V94,"△")&lt;&gt;0,"△",IF(COUNTIF(空き状況確認テーブル!T94:V94,"△")&lt;&gt;0,"△","〇")))</f>
        <v>△</v>
      </c>
      <c r="U88" s="217"/>
      <c r="V88" s="218"/>
      <c r="W88" s="219" t="str">
        <f ca="1">IF(COUNTIF(空き状況確認テーブル!W94:Z94,"×")&lt;&gt;0,"×",IF(COUNTIF(空き状況確認テーブル!W94:Z94,"△")&lt;&gt;0,"△",IF(COUNTIF(空き状況確認テーブル!W94:Z94,"△")&lt;&gt;0,"△","〇")))</f>
        <v>〇</v>
      </c>
      <c r="X88" s="219"/>
      <c r="Y88" s="219"/>
      <c r="Z88" s="219"/>
      <c r="AA88" s="219" t="str">
        <f ca="1">IF(COUNTIF(空き状況確認テーブル!AA94:AD94,"×")&lt;&gt;0,"×",IF(COUNTIF(空き状況確認テーブル!AA94:AD94,"△")&lt;&gt;0,"△",IF(COUNTIF(空き状況確認テーブル!AA94:AD94,"△")&lt;&gt;0,"△","〇")))</f>
        <v>〇</v>
      </c>
      <c r="AB88" s="219"/>
      <c r="AC88" s="219"/>
      <c r="AD88" s="219"/>
      <c r="AE88" s="219" t="str">
        <f ca="1">IF(COUNTIF(空き状況確認テーブル!AE94:AH94,"×")&lt;&gt;0,"×",IF(COUNTIF(空き状況確認テーブル!AE94:AH94,"△")&lt;&gt;0,"△",IF(COUNTIF(空き状況確認テーブル!AE94:AH94,"△")&lt;&gt;0,"△","〇")))</f>
        <v>△</v>
      </c>
      <c r="AF88" s="219"/>
      <c r="AG88" s="219"/>
      <c r="AH88" s="219"/>
      <c r="AI88" s="216" t="str">
        <f ca="1">IF(COUNTIF(空き状況確認テーブル!AI94:AK94,"×")&lt;&gt;0,"×",IF(COUNTIF(空き状況確認テーブル!AI94:AK94,"△")&lt;&gt;0,"△",IF(COUNTIF(空き状況確認テーブル!AI94:AK94,"△")&lt;&gt;0,"△","〇")))</f>
        <v>△</v>
      </c>
      <c r="AJ88" s="217"/>
      <c r="AK88" s="220"/>
      <c r="AL88" s="121" t="str">
        <f ca="1">空き状況確認テーブル!AL94</f>
        <v>△</v>
      </c>
      <c r="AM88" s="122" t="str">
        <f ca="1">空き状況確認テーブル!AM94</f>
        <v>△</v>
      </c>
      <c r="AN88" s="122" t="str">
        <f ca="1">空き状況確認テーブル!AN94</f>
        <v>△</v>
      </c>
      <c r="AO88" s="122" t="str">
        <f ca="1">空き状況確認テーブル!AO94</f>
        <v>△</v>
      </c>
      <c r="AP88" s="122" t="str">
        <f ca="1">空き状況確認テーブル!AP94</f>
        <v>△</v>
      </c>
      <c r="AQ88" s="122" t="str">
        <f ca="1">空き状況確認テーブル!AQ94</f>
        <v>△</v>
      </c>
      <c r="AR88" s="216" t="str">
        <f ca="1">IF(COUNTIF(空き状況確認テーブル!AR94:AT94,"×")&lt;&gt;0,"×",IF(COUNTIF(空き状況確認テーブル!AR94:AT94,"△")&lt;&gt;0,"△",IF(COUNTIF(空き状況確認テーブル!AR94:AT94,"△")&lt;&gt;0,"△","〇")))</f>
        <v>△</v>
      </c>
      <c r="AS88" s="217"/>
      <c r="AT88" s="218"/>
      <c r="AU88" s="219" t="str">
        <f ca="1">IF(COUNTIF(空き状況確認テーブル!AU94:AX94,"×")&lt;&gt;0,"×",IF(COUNTIF(空き状況確認テーブル!AU94:AX94,"△")&lt;&gt;0,"△",IF(COUNTIF(空き状況確認テーブル!AU94:AX94,"△")&lt;&gt;0,"△","〇")))</f>
        <v>〇</v>
      </c>
      <c r="AV88" s="219"/>
      <c r="AW88" s="219"/>
      <c r="AX88" s="219"/>
      <c r="AY88" s="219" t="str">
        <f ca="1">IF(COUNTIF(空き状況確認テーブル!AY94:BB94,"×")&lt;&gt;0,"×",IF(COUNTIF(空き状況確認テーブル!AY94:BB94,"△")&lt;&gt;0,"△",IF(COUNTIF(空き状況確認テーブル!AY94:BB94,"△")&lt;&gt;0,"△","〇")))</f>
        <v>〇</v>
      </c>
      <c r="AZ88" s="219"/>
      <c r="BA88" s="219"/>
      <c r="BB88" s="219"/>
      <c r="BC88" s="219" t="str">
        <f ca="1">IF(COUNTIF(空き状況確認テーブル!BC94:BF94,"×")&lt;&gt;0,"×",IF(COUNTIF(空き状況確認テーブル!BC94:BF94,"△")&lt;&gt;0,"△",IF(COUNTIF(空き状況確認テーブル!BC94:BF94,"△")&lt;&gt;0,"△","〇")))</f>
        <v>△</v>
      </c>
      <c r="BD88" s="219"/>
      <c r="BE88" s="219"/>
      <c r="BF88" s="219"/>
      <c r="BG88" s="216" t="str">
        <f ca="1">IF(COUNTIF(空き状況確認テーブル!BG94:BI94,"×")&lt;&gt;0,"×",IF(COUNTIF(空き状況確認テーブル!BG94:BI94,"△")&lt;&gt;0,"△",IF(COUNTIF(空き状況確認テーブル!BG94:BI94,"△")&lt;&gt;0,"△","〇")))</f>
        <v>△</v>
      </c>
      <c r="BH88" s="217"/>
      <c r="BI88" s="220"/>
      <c r="BJ88" s="121" t="str">
        <f ca="1">空き状況確認テーブル!BJ94</f>
        <v>△</v>
      </c>
      <c r="BK88" s="122" t="str">
        <f ca="1">空き状況確認テーブル!BK94</f>
        <v>△</v>
      </c>
      <c r="BL88" s="122" t="str">
        <f ca="1">空き状況確認テーブル!BL94</f>
        <v>△</v>
      </c>
      <c r="BM88" s="122" t="str">
        <f ca="1">空き状況確認テーブル!BM94</f>
        <v>△</v>
      </c>
      <c r="BN88" s="122" t="str">
        <f ca="1">空き状況確認テーブル!BN94</f>
        <v>△</v>
      </c>
      <c r="BO88" s="122" t="str">
        <f ca="1">空き状況確認テーブル!BO94</f>
        <v>△</v>
      </c>
      <c r="BP88" s="216" t="str">
        <f ca="1">IF(COUNTIF(空き状況確認テーブル!BP94:BR94,"×")&lt;&gt;0,"×",IF(COUNTIF(空き状況確認テーブル!BP94:BR94,"△")&lt;&gt;0,"△",IF(COUNTIF(空き状況確認テーブル!BP94:BR94,"△")&lt;&gt;0,"△","〇")))</f>
        <v>△</v>
      </c>
      <c r="BQ88" s="217"/>
      <c r="BR88" s="218"/>
      <c r="BS88" s="219" t="str">
        <f ca="1">IF(COUNTIF(空き状況確認テーブル!BS94:BV94,"×")&lt;&gt;0,"×",IF(COUNTIF(空き状況確認テーブル!BS94:BV94,"△")&lt;&gt;0,"△",IF(COUNTIF(空き状況確認テーブル!BS94:BV94,"△")&lt;&gt;0,"△","〇")))</f>
        <v>〇</v>
      </c>
      <c r="BT88" s="219"/>
      <c r="BU88" s="219"/>
      <c r="BV88" s="219"/>
      <c r="BW88" s="219" t="str">
        <f ca="1">IF(COUNTIF(空き状況確認テーブル!BW94:BZ94,"×")&lt;&gt;0,"×",IF(COUNTIF(空き状況確認テーブル!BW94:BZ94,"△")&lt;&gt;0,"△",IF(COUNTIF(空き状況確認テーブル!BW94:BZ94,"△")&lt;&gt;0,"△","〇")))</f>
        <v>〇</v>
      </c>
      <c r="BX88" s="219"/>
      <c r="BY88" s="219"/>
      <c r="BZ88" s="219"/>
      <c r="CA88" s="219" t="str">
        <f ca="1">IF(COUNTIF(空き状況確認テーブル!CA94:CD94,"×")&lt;&gt;0,"×",IF(COUNTIF(空き状況確認テーブル!CA94:CD94,"△")&lt;&gt;0,"△",IF(COUNTIF(空き状況確認テーブル!CA94:CD94,"△")&lt;&gt;0,"△","〇")))</f>
        <v>△</v>
      </c>
      <c r="CB88" s="219"/>
      <c r="CC88" s="219"/>
      <c r="CD88" s="219"/>
      <c r="CE88" s="216" t="str">
        <f ca="1">IF(COUNTIF(空き状況確認テーブル!CE94:CG94,"×")&lt;&gt;0,"×",IF(COUNTIF(空き状況確認テーブル!CE94:CG94,"△")&lt;&gt;0,"△",IF(COUNTIF(空き状況確認テーブル!CE94:CG94,"△")&lt;&gt;0,"△","〇")))</f>
        <v>△</v>
      </c>
      <c r="CF88" s="217"/>
      <c r="CG88" s="220"/>
      <c r="CH88" s="187" t="str">
        <f ca="1">空き状況確認テーブル!CH94</f>
        <v>△</v>
      </c>
      <c r="CI88" s="122" t="str">
        <f ca="1">空き状況確認テーブル!CI94</f>
        <v>△</v>
      </c>
      <c r="CJ88" s="122" t="str">
        <f ca="1">空き状況確認テーブル!CJ94</f>
        <v>△</v>
      </c>
      <c r="CK88" s="122" t="str">
        <f ca="1">空き状況確認テーブル!CK94</f>
        <v>△</v>
      </c>
      <c r="CL88" s="122" t="str">
        <f ca="1">空き状況確認テーブル!CL94</f>
        <v>△</v>
      </c>
      <c r="CM88" s="122" t="str">
        <f ca="1">空き状況確認テーブル!CM94</f>
        <v>△</v>
      </c>
      <c r="CN88" s="216" t="str">
        <f ca="1">IF(COUNTIF(空き状況確認テーブル!CN94:CP94,"×")&lt;&gt;0,"×",IF(COUNTIF(空き状況確認テーブル!CN94:CP94,"△")&lt;&gt;0,"△",IF(COUNTIF(空き状況確認テーブル!CN94:CP94,"△")&lt;&gt;0,"△","〇")))</f>
        <v>△</v>
      </c>
      <c r="CO88" s="217"/>
      <c r="CP88" s="218"/>
      <c r="CQ88" s="219" t="str">
        <f ca="1">IF(COUNTIF(空き状況確認テーブル!CQ94:CT94,"×")&lt;&gt;0,"×",IF(COUNTIF(空き状況確認テーブル!CQ94:CT94,"△")&lt;&gt;0,"△",IF(COUNTIF(空き状況確認テーブル!CQ94:CT94,"△")&lt;&gt;0,"△","〇")))</f>
        <v>〇</v>
      </c>
      <c r="CR88" s="219"/>
      <c r="CS88" s="219"/>
      <c r="CT88" s="219"/>
      <c r="CU88" s="219" t="str">
        <f ca="1">IF(COUNTIF(空き状況確認テーブル!CU94:CX94,"×")&lt;&gt;0,"×",IF(COUNTIF(空き状況確認テーブル!CU94:CX94,"△")&lt;&gt;0,"△",IF(COUNTIF(空き状況確認テーブル!CU94:CX94,"△")&lt;&gt;0,"△","〇")))</f>
        <v>〇</v>
      </c>
      <c r="CV88" s="219"/>
      <c r="CW88" s="219"/>
      <c r="CX88" s="219"/>
      <c r="CY88" s="219" t="str">
        <f ca="1">IF(COUNTIF(空き状況確認テーブル!CY94:DB94,"×")&lt;&gt;0,"×",IF(COUNTIF(空き状況確認テーブル!CY94:DB94,"△")&lt;&gt;0,"△",IF(COUNTIF(空き状況確認テーブル!CY94:DB94,"△")&lt;&gt;0,"△","〇")))</f>
        <v>△</v>
      </c>
      <c r="CZ88" s="219"/>
      <c r="DA88" s="219"/>
      <c r="DB88" s="219"/>
      <c r="DC88" s="216" t="str">
        <f ca="1">IF(COUNTIF(空き状況確認テーブル!DC94:DE94,"×")&lt;&gt;0,"×",IF(COUNTIF(空き状況確認テーブル!DC94:DE94,"△")&lt;&gt;0,"△",IF(COUNTIF(空き状況確認テーブル!DC94:DE94,"△")&lt;&gt;0,"△","〇")))</f>
        <v>△</v>
      </c>
      <c r="DD88" s="217"/>
      <c r="DE88" s="220"/>
      <c r="DF88" s="121" t="str">
        <f ca="1">空き状況確認テーブル!DF94</f>
        <v>△</v>
      </c>
      <c r="DG88" s="122" t="str">
        <f ca="1">空き状況確認テーブル!DG94</f>
        <v>△</v>
      </c>
      <c r="DH88" s="122" t="str">
        <f ca="1">空き状況確認テーブル!DH94</f>
        <v>△</v>
      </c>
      <c r="DI88" s="122" t="str">
        <f ca="1">空き状況確認テーブル!DI94</f>
        <v>△</v>
      </c>
      <c r="DJ88" s="122" t="str">
        <f ca="1">空き状況確認テーブル!DJ94</f>
        <v>△</v>
      </c>
      <c r="DK88" s="122" t="str">
        <f ca="1">空き状況確認テーブル!DK94</f>
        <v>△</v>
      </c>
      <c r="DL88" s="216" t="str">
        <f ca="1">IF(COUNTIF(空き状況確認テーブル!DL94:DN94,"×")&lt;&gt;0,"×",IF(COUNTIF(空き状況確認テーブル!DL94:DN94,"△")&lt;&gt;0,"△",IF(COUNTIF(空き状況確認テーブル!DL94:DN94,"△")&lt;&gt;0,"△","〇")))</f>
        <v>△</v>
      </c>
      <c r="DM88" s="217"/>
      <c r="DN88" s="218"/>
      <c r="DO88" s="219" t="str">
        <f ca="1">IF(COUNTIF(空き状況確認テーブル!DO94:DR94,"×")&lt;&gt;0,"×",IF(COUNTIF(空き状況確認テーブル!DO94:DR94,"△")&lt;&gt;0,"△",IF(COUNTIF(空き状況確認テーブル!DO94:DR94,"△")&lt;&gt;0,"△","〇")))</f>
        <v>〇</v>
      </c>
      <c r="DP88" s="219"/>
      <c r="DQ88" s="219"/>
      <c r="DR88" s="219"/>
      <c r="DS88" s="219" t="str">
        <f ca="1">IF(COUNTIF(空き状況確認テーブル!DS94:DV94,"×")&lt;&gt;0,"×",IF(COUNTIF(空き状況確認テーブル!DS94:DV94,"△")&lt;&gt;0,"△",IF(COUNTIF(空き状況確認テーブル!DS94:DV94,"△")&lt;&gt;0,"△","〇")))</f>
        <v>〇</v>
      </c>
      <c r="DT88" s="219"/>
      <c r="DU88" s="219"/>
      <c r="DV88" s="219"/>
      <c r="DW88" s="219" t="str">
        <f ca="1">IF(COUNTIF(空き状況確認テーブル!DW94:DZ94,"×")&lt;&gt;0,"×",IF(COUNTIF(空き状況確認テーブル!DW94:DZ94,"△")&lt;&gt;0,"△",IF(COUNTIF(空き状況確認テーブル!DW94:DZ94,"△")&lt;&gt;0,"△","〇")))</f>
        <v>△</v>
      </c>
      <c r="DX88" s="219"/>
      <c r="DY88" s="219"/>
      <c r="DZ88" s="219"/>
      <c r="EA88" s="216" t="str">
        <f ca="1">IF(COUNTIF(空き状況確認テーブル!EA94:EC94,"×")&lt;&gt;0,"×",IF(COUNTIF(空き状況確認テーブル!EA94:EC94,"△")&lt;&gt;0,"△",IF(COUNTIF(空き状況確認テーブル!EA94:EC94,"△")&lt;&gt;0,"△","〇")))</f>
        <v>△</v>
      </c>
      <c r="EB88" s="217"/>
      <c r="EC88" s="220"/>
      <c r="ED88" s="121" t="str">
        <f ca="1">空き状況確認テーブル!ED94</f>
        <v>×</v>
      </c>
      <c r="EE88" s="122" t="str">
        <f ca="1">空き状況確認テーブル!EE94</f>
        <v>×</v>
      </c>
      <c r="EF88" s="122" t="str">
        <f ca="1">空き状況確認テーブル!EF94</f>
        <v>×</v>
      </c>
      <c r="EG88" s="122" t="str">
        <f ca="1">空き状況確認テーブル!EG94</f>
        <v>×</v>
      </c>
      <c r="EH88" s="122" t="str">
        <f ca="1">空き状況確認テーブル!EH94</f>
        <v>×</v>
      </c>
      <c r="EI88" s="122" t="str">
        <f ca="1">空き状況確認テーブル!EI94</f>
        <v>×</v>
      </c>
      <c r="EJ88" s="216" t="str">
        <f ca="1">IF(COUNTIF(空き状況確認テーブル!EJ94:EL94,"×")&lt;&gt;0,"×",IF(COUNTIF(空き状況確認テーブル!EJ94:EL94,"△")&lt;&gt;0,"△",IF(COUNTIF(空き状況確認テーブル!EJ94:EL94,"△")&lt;&gt;0,"△","〇")))</f>
        <v>×</v>
      </c>
      <c r="EK88" s="217"/>
      <c r="EL88" s="218"/>
      <c r="EM88" s="219" t="str">
        <f ca="1">IF(COUNTIF(空き状況確認テーブル!EM94:EP94,"×")&lt;&gt;0,"×",IF(COUNTIF(空き状況確認テーブル!EM94:EP94,"△")&lt;&gt;0,"△",IF(COUNTIF(空き状況確認テーブル!EM94:EP94,"△")&lt;&gt;0,"△","〇")))</f>
        <v>×</v>
      </c>
      <c r="EN88" s="219"/>
      <c r="EO88" s="219"/>
      <c r="EP88" s="219"/>
      <c r="EQ88" s="219" t="str">
        <f ca="1">IF(COUNTIF(空き状況確認テーブル!EQ94:ET94,"×")&lt;&gt;0,"×",IF(COUNTIF(空き状況確認テーブル!EQ94:ET94,"△")&lt;&gt;0,"△",IF(COUNTIF(空き状況確認テーブル!EQ94:ET94,"△")&lt;&gt;0,"△","〇")))</f>
        <v>×</v>
      </c>
      <c r="ER88" s="219"/>
      <c r="ES88" s="219"/>
      <c r="ET88" s="219"/>
      <c r="EU88" s="219" t="str">
        <f ca="1">IF(COUNTIF(空き状況確認テーブル!EU94:EX94,"×")&lt;&gt;0,"×",IF(COUNTIF(空き状況確認テーブル!EU94:EX94,"△")&lt;&gt;0,"△",IF(COUNTIF(空き状況確認テーブル!EU94:EX94,"△")&lt;&gt;0,"△","〇")))</f>
        <v>×</v>
      </c>
      <c r="EV88" s="219"/>
      <c r="EW88" s="219"/>
      <c r="EX88" s="219"/>
      <c r="EY88" s="216" t="str">
        <f ca="1">IF(COUNTIF(空き状況確認テーブル!EY94:FA94,"×")&lt;&gt;0,"×",IF(COUNTIF(空き状況確認テーブル!EY94:FA94,"△")&lt;&gt;0,"△",IF(COUNTIF(空き状況確認テーブル!EY94:FA94,"△")&lt;&gt;0,"△","〇")))</f>
        <v>×</v>
      </c>
      <c r="EZ88" s="217"/>
      <c r="FA88" s="220"/>
      <c r="FB88" s="121" t="str">
        <f ca="1">空き状況確認テーブル!FB94</f>
        <v>×</v>
      </c>
      <c r="FC88" s="122" t="str">
        <f ca="1">空き状況確認テーブル!FC94</f>
        <v>×</v>
      </c>
      <c r="FD88" s="122" t="str">
        <f ca="1">空き状況確認テーブル!FD94</f>
        <v>×</v>
      </c>
      <c r="FE88" s="122" t="str">
        <f ca="1">空き状況確認テーブル!FE94</f>
        <v>×</v>
      </c>
      <c r="FF88" s="122" t="str">
        <f ca="1">空き状況確認テーブル!FF94</f>
        <v>×</v>
      </c>
      <c r="FG88" s="122" t="str">
        <f ca="1">空き状況確認テーブル!FG94</f>
        <v>×</v>
      </c>
      <c r="FH88" s="216" t="str">
        <f ca="1">IF(COUNTIF(空き状況確認テーブル!FH94:FJ94,"×")&lt;&gt;0,"×",IF(COUNTIF(空き状況確認テーブル!FH94:FJ94,"△")&lt;&gt;0,"△",IF(COUNTIF(空き状況確認テーブル!FH94:FJ94,"△")&lt;&gt;0,"△","〇")))</f>
        <v>×</v>
      </c>
      <c r="FI88" s="217"/>
      <c r="FJ88" s="218"/>
      <c r="FK88" s="219" t="str">
        <f ca="1">IF(COUNTIF(空き状況確認テーブル!FK94:FN94,"×")&lt;&gt;0,"×",IF(COUNTIF(空き状況確認テーブル!FK94:FN94,"△")&lt;&gt;0,"△",IF(COUNTIF(空き状況確認テーブル!FK94:FN94,"△")&lt;&gt;0,"△","〇")))</f>
        <v>×</v>
      </c>
      <c r="FL88" s="219"/>
      <c r="FM88" s="219"/>
      <c r="FN88" s="219"/>
      <c r="FO88" s="219" t="str">
        <f ca="1">IF(COUNTIF(空き状況確認テーブル!FO94:FR94,"×")&lt;&gt;0,"×",IF(COUNTIF(空き状況確認テーブル!FO94:FR94,"△")&lt;&gt;0,"△",IF(COUNTIF(空き状況確認テーブル!FO94:FR94,"△")&lt;&gt;0,"△","〇")))</f>
        <v>×</v>
      </c>
      <c r="FP88" s="219"/>
      <c r="FQ88" s="219"/>
      <c r="FR88" s="219"/>
      <c r="FS88" s="219" t="str">
        <f ca="1">IF(COUNTIF(空き状況確認テーブル!FS94:FV94,"×")&lt;&gt;0,"×",IF(COUNTIF(空き状況確認テーブル!FS94:FV94,"△")&lt;&gt;0,"△",IF(COUNTIF(空き状況確認テーブル!FS94:FV94,"△")&lt;&gt;0,"△","〇")))</f>
        <v>×</v>
      </c>
      <c r="FT88" s="219"/>
      <c r="FU88" s="219"/>
      <c r="FV88" s="219"/>
      <c r="FW88" s="216" t="str">
        <f ca="1">IF(COUNTIF(空き状況確認テーブル!FW94:FY94,"×")&lt;&gt;0,"×",IF(COUNTIF(空き状況確認テーブル!FW94:FY94,"△")&lt;&gt;0,"△",IF(COUNTIF(空き状況確認テーブル!FW94:FY94,"△")&lt;&gt;0,"△","〇")))</f>
        <v>×</v>
      </c>
      <c r="FX88" s="217"/>
      <c r="FY88" s="220"/>
    </row>
    <row r="89" spans="1:181">
      <c r="A89" s="17"/>
      <c r="B89" s="164" t="s">
        <v>363</v>
      </c>
      <c r="C89" s="203" t="s">
        <v>282</v>
      </c>
      <c r="D89" s="11" t="s">
        <v>261</v>
      </c>
      <c r="E89" s="10" t="str">
        <f>INDEX(施設情報!$D$1:$D$1000,MATCH(D89,施設情報!$C$1:$C$1000,0))</f>
        <v>3</v>
      </c>
      <c r="F89" s="11" t="s">
        <v>275</v>
      </c>
      <c r="G89" s="8" t="str">
        <f t="shared" si="29"/>
        <v>115-46391</v>
      </c>
      <c r="H89" s="10" t="str">
        <f t="shared" si="30"/>
        <v>115-46392</v>
      </c>
      <c r="I89" s="10" t="str">
        <f t="shared" si="31"/>
        <v>115-46393</v>
      </c>
      <c r="J89" s="10" t="str">
        <f t="shared" si="32"/>
        <v>115-46394</v>
      </c>
      <c r="K89" s="10" t="str">
        <f t="shared" si="33"/>
        <v>115-46395</v>
      </c>
      <c r="L89" s="10" t="str">
        <f t="shared" si="34"/>
        <v>115-46396</v>
      </c>
      <c r="M89" s="10" t="str">
        <f t="shared" si="35"/>
        <v>115-46397</v>
      </c>
      <c r="N89" s="121" t="str">
        <f ca="1">空き状況確認テーブル!N95</f>
        <v>△</v>
      </c>
      <c r="O89" s="122" t="str">
        <f ca="1">空き状況確認テーブル!O95</f>
        <v>△</v>
      </c>
      <c r="P89" s="122" t="str">
        <f ca="1">空き状況確認テーブル!P95</f>
        <v>△</v>
      </c>
      <c r="Q89" s="122" t="str">
        <f ca="1">空き状況確認テーブル!Q95</f>
        <v>△</v>
      </c>
      <c r="R89" s="122" t="str">
        <f ca="1">空き状況確認テーブル!R95</f>
        <v>△</v>
      </c>
      <c r="S89" s="122" t="str">
        <f ca="1">空き状況確認テーブル!S95</f>
        <v>△</v>
      </c>
      <c r="T89" s="216" t="str">
        <f ca="1">IF(COUNTIF(空き状況確認テーブル!T95:V95,"×")&lt;&gt;0,"×",IF(COUNTIF(空き状況確認テーブル!T95:V95,"△")&lt;&gt;0,"△",IF(COUNTIF(空き状況確認テーブル!T95:V95,"△")&lt;&gt;0,"△","〇")))</f>
        <v>△</v>
      </c>
      <c r="U89" s="217"/>
      <c r="V89" s="218"/>
      <c r="W89" s="219" t="str">
        <f ca="1">IF(COUNTIF(空き状況確認テーブル!W95:Z95,"×")&lt;&gt;0,"×",IF(COUNTIF(空き状況確認テーブル!W95:Z95,"△")&lt;&gt;0,"△",IF(COUNTIF(空き状況確認テーブル!W95:Z95,"△")&lt;&gt;0,"△","〇")))</f>
        <v>〇</v>
      </c>
      <c r="X89" s="219"/>
      <c r="Y89" s="219"/>
      <c r="Z89" s="219"/>
      <c r="AA89" s="219" t="str">
        <f ca="1">IF(COUNTIF(空き状況確認テーブル!AA95:AD95,"×")&lt;&gt;0,"×",IF(COUNTIF(空き状況確認テーブル!AA95:AD95,"△")&lt;&gt;0,"△",IF(COUNTIF(空き状況確認テーブル!AA95:AD95,"△")&lt;&gt;0,"△","〇")))</f>
        <v>〇</v>
      </c>
      <c r="AB89" s="219"/>
      <c r="AC89" s="219"/>
      <c r="AD89" s="219"/>
      <c r="AE89" s="219" t="str">
        <f ca="1">IF(COUNTIF(空き状況確認テーブル!AE95:AH95,"×")&lt;&gt;0,"×",IF(COUNTIF(空き状況確認テーブル!AE95:AH95,"△")&lt;&gt;0,"△",IF(COUNTIF(空き状況確認テーブル!AE95:AH95,"△")&lt;&gt;0,"△","〇")))</f>
        <v>△</v>
      </c>
      <c r="AF89" s="219"/>
      <c r="AG89" s="219"/>
      <c r="AH89" s="219"/>
      <c r="AI89" s="216" t="str">
        <f ca="1">IF(COUNTIF(空き状況確認テーブル!AI95:AK95,"×")&lt;&gt;0,"×",IF(COUNTIF(空き状況確認テーブル!AI95:AK95,"△")&lt;&gt;0,"△",IF(COUNTIF(空き状況確認テーブル!AI95:AK95,"△")&lt;&gt;0,"△","〇")))</f>
        <v>△</v>
      </c>
      <c r="AJ89" s="217"/>
      <c r="AK89" s="220"/>
      <c r="AL89" s="121" t="str">
        <f ca="1">空き状況確認テーブル!AL95</f>
        <v>△</v>
      </c>
      <c r="AM89" s="122" t="str">
        <f ca="1">空き状況確認テーブル!AM95</f>
        <v>△</v>
      </c>
      <c r="AN89" s="122" t="str">
        <f ca="1">空き状況確認テーブル!AN95</f>
        <v>△</v>
      </c>
      <c r="AO89" s="122" t="str">
        <f ca="1">空き状況確認テーブル!AO95</f>
        <v>△</v>
      </c>
      <c r="AP89" s="122" t="str">
        <f ca="1">空き状況確認テーブル!AP95</f>
        <v>△</v>
      </c>
      <c r="AQ89" s="122" t="str">
        <f ca="1">空き状況確認テーブル!AQ95</f>
        <v>△</v>
      </c>
      <c r="AR89" s="216" t="str">
        <f ca="1">IF(COUNTIF(空き状況確認テーブル!AR95:AT95,"×")&lt;&gt;0,"×",IF(COUNTIF(空き状況確認テーブル!AR95:AT95,"△")&lt;&gt;0,"△",IF(COUNTIF(空き状況確認テーブル!AR95:AT95,"△")&lt;&gt;0,"△","〇")))</f>
        <v>△</v>
      </c>
      <c r="AS89" s="217"/>
      <c r="AT89" s="218"/>
      <c r="AU89" s="219" t="str">
        <f ca="1">IF(COUNTIF(空き状況確認テーブル!AU95:AX95,"×")&lt;&gt;0,"×",IF(COUNTIF(空き状況確認テーブル!AU95:AX95,"△")&lt;&gt;0,"△",IF(COUNTIF(空き状況確認テーブル!AU95:AX95,"△")&lt;&gt;0,"△","〇")))</f>
        <v>〇</v>
      </c>
      <c r="AV89" s="219"/>
      <c r="AW89" s="219"/>
      <c r="AX89" s="219"/>
      <c r="AY89" s="219" t="str">
        <f ca="1">IF(COUNTIF(空き状況確認テーブル!AY95:BB95,"×")&lt;&gt;0,"×",IF(COUNTIF(空き状況確認テーブル!AY95:BB95,"△")&lt;&gt;0,"△",IF(COUNTIF(空き状況確認テーブル!AY95:BB95,"△")&lt;&gt;0,"△","〇")))</f>
        <v>〇</v>
      </c>
      <c r="AZ89" s="219"/>
      <c r="BA89" s="219"/>
      <c r="BB89" s="219"/>
      <c r="BC89" s="219" t="str">
        <f ca="1">IF(COUNTIF(空き状況確認テーブル!BC95:BF95,"×")&lt;&gt;0,"×",IF(COUNTIF(空き状況確認テーブル!BC95:BF95,"△")&lt;&gt;0,"△",IF(COUNTIF(空き状況確認テーブル!BC95:BF95,"△")&lt;&gt;0,"△","〇")))</f>
        <v>△</v>
      </c>
      <c r="BD89" s="219"/>
      <c r="BE89" s="219"/>
      <c r="BF89" s="219"/>
      <c r="BG89" s="216" t="str">
        <f ca="1">IF(COUNTIF(空き状況確認テーブル!BG95:BI95,"×")&lt;&gt;0,"×",IF(COUNTIF(空き状況確認テーブル!BG95:BI95,"△")&lt;&gt;0,"△",IF(COUNTIF(空き状況確認テーブル!BG95:BI95,"△")&lt;&gt;0,"△","〇")))</f>
        <v>△</v>
      </c>
      <c r="BH89" s="217"/>
      <c r="BI89" s="220"/>
      <c r="BJ89" s="121" t="str">
        <f ca="1">空き状況確認テーブル!BJ95</f>
        <v>△</v>
      </c>
      <c r="BK89" s="122" t="str">
        <f ca="1">空き状況確認テーブル!BK95</f>
        <v>△</v>
      </c>
      <c r="BL89" s="122" t="str">
        <f ca="1">空き状況確認テーブル!BL95</f>
        <v>△</v>
      </c>
      <c r="BM89" s="122" t="str">
        <f ca="1">空き状況確認テーブル!BM95</f>
        <v>△</v>
      </c>
      <c r="BN89" s="122" t="str">
        <f ca="1">空き状況確認テーブル!BN95</f>
        <v>△</v>
      </c>
      <c r="BO89" s="122" t="str">
        <f ca="1">空き状況確認テーブル!BO95</f>
        <v>△</v>
      </c>
      <c r="BP89" s="216" t="str">
        <f ca="1">IF(COUNTIF(空き状況確認テーブル!BP95:BR95,"×")&lt;&gt;0,"×",IF(COUNTIF(空き状況確認テーブル!BP95:BR95,"△")&lt;&gt;0,"△",IF(COUNTIF(空き状況確認テーブル!BP95:BR95,"△")&lt;&gt;0,"△","〇")))</f>
        <v>△</v>
      </c>
      <c r="BQ89" s="217"/>
      <c r="BR89" s="218"/>
      <c r="BS89" s="219" t="str">
        <f ca="1">IF(COUNTIF(空き状況確認テーブル!BS95:BV95,"×")&lt;&gt;0,"×",IF(COUNTIF(空き状況確認テーブル!BS95:BV95,"△")&lt;&gt;0,"△",IF(COUNTIF(空き状況確認テーブル!BS95:BV95,"△")&lt;&gt;0,"△","〇")))</f>
        <v>〇</v>
      </c>
      <c r="BT89" s="219"/>
      <c r="BU89" s="219"/>
      <c r="BV89" s="219"/>
      <c r="BW89" s="219" t="str">
        <f ca="1">IF(COUNTIF(空き状況確認テーブル!BW95:BZ95,"×")&lt;&gt;0,"×",IF(COUNTIF(空き状況確認テーブル!BW95:BZ95,"△")&lt;&gt;0,"△",IF(COUNTIF(空き状況確認テーブル!BW95:BZ95,"△")&lt;&gt;0,"△","〇")))</f>
        <v>〇</v>
      </c>
      <c r="BX89" s="219"/>
      <c r="BY89" s="219"/>
      <c r="BZ89" s="219"/>
      <c r="CA89" s="219" t="str">
        <f ca="1">IF(COUNTIF(空き状況確認テーブル!CA95:CD95,"×")&lt;&gt;0,"×",IF(COUNTIF(空き状況確認テーブル!CA95:CD95,"△")&lt;&gt;0,"△",IF(COUNTIF(空き状況確認テーブル!CA95:CD95,"△")&lt;&gt;0,"△","〇")))</f>
        <v>△</v>
      </c>
      <c r="CB89" s="219"/>
      <c r="CC89" s="219"/>
      <c r="CD89" s="219"/>
      <c r="CE89" s="216" t="str">
        <f ca="1">IF(COUNTIF(空き状況確認テーブル!CE95:CG95,"×")&lt;&gt;0,"×",IF(COUNTIF(空き状況確認テーブル!CE95:CG95,"△")&lt;&gt;0,"△",IF(COUNTIF(空き状況確認テーブル!CE95:CG95,"△")&lt;&gt;0,"△","〇")))</f>
        <v>△</v>
      </c>
      <c r="CF89" s="217"/>
      <c r="CG89" s="220"/>
      <c r="CH89" s="187" t="str">
        <f ca="1">空き状況確認テーブル!CH95</f>
        <v>△</v>
      </c>
      <c r="CI89" s="122" t="str">
        <f ca="1">空き状況確認テーブル!CI95</f>
        <v>△</v>
      </c>
      <c r="CJ89" s="122" t="str">
        <f ca="1">空き状況確認テーブル!CJ95</f>
        <v>△</v>
      </c>
      <c r="CK89" s="122" t="str">
        <f ca="1">空き状況確認テーブル!CK95</f>
        <v>△</v>
      </c>
      <c r="CL89" s="122" t="str">
        <f ca="1">空き状況確認テーブル!CL95</f>
        <v>△</v>
      </c>
      <c r="CM89" s="122" t="str">
        <f ca="1">空き状況確認テーブル!CM95</f>
        <v>△</v>
      </c>
      <c r="CN89" s="216" t="str">
        <f ca="1">IF(COUNTIF(空き状況確認テーブル!CN95:CP95,"×")&lt;&gt;0,"×",IF(COUNTIF(空き状況確認テーブル!CN95:CP95,"△")&lt;&gt;0,"△",IF(COUNTIF(空き状況確認テーブル!CN95:CP95,"△")&lt;&gt;0,"△","〇")))</f>
        <v>△</v>
      </c>
      <c r="CO89" s="217"/>
      <c r="CP89" s="218"/>
      <c r="CQ89" s="219" t="str">
        <f ca="1">IF(COUNTIF(空き状況確認テーブル!CQ95:CT95,"×")&lt;&gt;0,"×",IF(COUNTIF(空き状況確認テーブル!CQ95:CT95,"△")&lt;&gt;0,"△",IF(COUNTIF(空き状況確認テーブル!CQ95:CT95,"△")&lt;&gt;0,"△","〇")))</f>
        <v>〇</v>
      </c>
      <c r="CR89" s="219"/>
      <c r="CS89" s="219"/>
      <c r="CT89" s="219"/>
      <c r="CU89" s="219" t="str">
        <f ca="1">IF(COUNTIF(空き状況確認テーブル!CU95:CX95,"×")&lt;&gt;0,"×",IF(COUNTIF(空き状況確認テーブル!CU95:CX95,"△")&lt;&gt;0,"△",IF(COUNTIF(空き状況確認テーブル!CU95:CX95,"△")&lt;&gt;0,"△","〇")))</f>
        <v>〇</v>
      </c>
      <c r="CV89" s="219"/>
      <c r="CW89" s="219"/>
      <c r="CX89" s="219"/>
      <c r="CY89" s="219" t="str">
        <f ca="1">IF(COUNTIF(空き状況確認テーブル!CY95:DB95,"×")&lt;&gt;0,"×",IF(COUNTIF(空き状況確認テーブル!CY95:DB95,"△")&lt;&gt;0,"△",IF(COUNTIF(空き状況確認テーブル!CY95:DB95,"△")&lt;&gt;0,"△","〇")))</f>
        <v>△</v>
      </c>
      <c r="CZ89" s="219"/>
      <c r="DA89" s="219"/>
      <c r="DB89" s="219"/>
      <c r="DC89" s="216" t="str">
        <f ca="1">IF(COUNTIF(空き状況確認テーブル!DC95:DE95,"×")&lt;&gt;0,"×",IF(COUNTIF(空き状況確認テーブル!DC95:DE95,"△")&lt;&gt;0,"△",IF(COUNTIF(空き状況確認テーブル!DC95:DE95,"△")&lt;&gt;0,"△","〇")))</f>
        <v>△</v>
      </c>
      <c r="DD89" s="217"/>
      <c r="DE89" s="220"/>
      <c r="DF89" s="121" t="str">
        <f ca="1">空き状況確認テーブル!DF95</f>
        <v>△</v>
      </c>
      <c r="DG89" s="122" t="str">
        <f ca="1">空き状況確認テーブル!DG95</f>
        <v>△</v>
      </c>
      <c r="DH89" s="122" t="str">
        <f ca="1">空き状況確認テーブル!DH95</f>
        <v>△</v>
      </c>
      <c r="DI89" s="122" t="str">
        <f ca="1">空き状況確認テーブル!DI95</f>
        <v>△</v>
      </c>
      <c r="DJ89" s="122" t="str">
        <f ca="1">空き状況確認テーブル!DJ95</f>
        <v>△</v>
      </c>
      <c r="DK89" s="122" t="str">
        <f ca="1">空き状況確認テーブル!DK95</f>
        <v>△</v>
      </c>
      <c r="DL89" s="216" t="str">
        <f ca="1">IF(COUNTIF(空き状況確認テーブル!DL95:DN95,"×")&lt;&gt;0,"×",IF(COUNTIF(空き状況確認テーブル!DL95:DN95,"△")&lt;&gt;0,"△",IF(COUNTIF(空き状況確認テーブル!DL95:DN95,"△")&lt;&gt;0,"△","〇")))</f>
        <v>△</v>
      </c>
      <c r="DM89" s="217"/>
      <c r="DN89" s="218"/>
      <c r="DO89" s="219" t="str">
        <f ca="1">IF(COUNTIF(空き状況確認テーブル!DO95:DR95,"×")&lt;&gt;0,"×",IF(COUNTIF(空き状況確認テーブル!DO95:DR95,"△")&lt;&gt;0,"△",IF(COUNTIF(空き状況確認テーブル!DO95:DR95,"△")&lt;&gt;0,"△","〇")))</f>
        <v>〇</v>
      </c>
      <c r="DP89" s="219"/>
      <c r="DQ89" s="219"/>
      <c r="DR89" s="219"/>
      <c r="DS89" s="219" t="str">
        <f ca="1">IF(COUNTIF(空き状況確認テーブル!DS95:DV95,"×")&lt;&gt;0,"×",IF(COUNTIF(空き状況確認テーブル!DS95:DV95,"△")&lt;&gt;0,"△",IF(COUNTIF(空き状況確認テーブル!DS95:DV95,"△")&lt;&gt;0,"△","〇")))</f>
        <v>〇</v>
      </c>
      <c r="DT89" s="219"/>
      <c r="DU89" s="219"/>
      <c r="DV89" s="219"/>
      <c r="DW89" s="219" t="str">
        <f ca="1">IF(COUNTIF(空き状況確認テーブル!DW95:DZ95,"×")&lt;&gt;0,"×",IF(COUNTIF(空き状況確認テーブル!DW95:DZ95,"△")&lt;&gt;0,"△",IF(COUNTIF(空き状況確認テーブル!DW95:DZ95,"△")&lt;&gt;0,"△","〇")))</f>
        <v>△</v>
      </c>
      <c r="DX89" s="219"/>
      <c r="DY89" s="219"/>
      <c r="DZ89" s="219"/>
      <c r="EA89" s="216" t="str">
        <f ca="1">IF(COUNTIF(空き状況確認テーブル!EA95:EC95,"×")&lt;&gt;0,"×",IF(COUNTIF(空き状況確認テーブル!EA95:EC95,"△")&lt;&gt;0,"△",IF(COUNTIF(空き状況確認テーブル!EA95:EC95,"△")&lt;&gt;0,"△","〇")))</f>
        <v>△</v>
      </c>
      <c r="EB89" s="217"/>
      <c r="EC89" s="220"/>
      <c r="ED89" s="121" t="str">
        <f ca="1">空き状況確認テーブル!ED95</f>
        <v>×</v>
      </c>
      <c r="EE89" s="122" t="str">
        <f ca="1">空き状況確認テーブル!EE95</f>
        <v>×</v>
      </c>
      <c r="EF89" s="122" t="str">
        <f ca="1">空き状況確認テーブル!EF95</f>
        <v>×</v>
      </c>
      <c r="EG89" s="122" t="str">
        <f ca="1">空き状況確認テーブル!EG95</f>
        <v>×</v>
      </c>
      <c r="EH89" s="122" t="str">
        <f ca="1">空き状況確認テーブル!EH95</f>
        <v>×</v>
      </c>
      <c r="EI89" s="122" t="str">
        <f ca="1">空き状況確認テーブル!EI95</f>
        <v>×</v>
      </c>
      <c r="EJ89" s="216" t="str">
        <f ca="1">IF(COUNTIF(空き状況確認テーブル!EJ95:EL95,"×")&lt;&gt;0,"×",IF(COUNTIF(空き状況確認テーブル!EJ95:EL95,"△")&lt;&gt;0,"△",IF(COUNTIF(空き状況確認テーブル!EJ95:EL95,"△")&lt;&gt;0,"△","〇")))</f>
        <v>×</v>
      </c>
      <c r="EK89" s="217"/>
      <c r="EL89" s="218"/>
      <c r="EM89" s="219" t="str">
        <f ca="1">IF(COUNTIF(空き状況確認テーブル!EM95:EP95,"×")&lt;&gt;0,"×",IF(COUNTIF(空き状況確認テーブル!EM95:EP95,"△")&lt;&gt;0,"△",IF(COUNTIF(空き状況確認テーブル!EM95:EP95,"△")&lt;&gt;0,"△","〇")))</f>
        <v>×</v>
      </c>
      <c r="EN89" s="219"/>
      <c r="EO89" s="219"/>
      <c r="EP89" s="219"/>
      <c r="EQ89" s="219" t="str">
        <f ca="1">IF(COUNTIF(空き状況確認テーブル!EQ95:ET95,"×")&lt;&gt;0,"×",IF(COUNTIF(空き状況確認テーブル!EQ95:ET95,"△")&lt;&gt;0,"△",IF(COUNTIF(空き状況確認テーブル!EQ95:ET95,"△")&lt;&gt;0,"△","〇")))</f>
        <v>×</v>
      </c>
      <c r="ER89" s="219"/>
      <c r="ES89" s="219"/>
      <c r="ET89" s="219"/>
      <c r="EU89" s="219" t="str">
        <f ca="1">IF(COUNTIF(空き状況確認テーブル!EU95:EX95,"×")&lt;&gt;0,"×",IF(COUNTIF(空き状況確認テーブル!EU95:EX95,"△")&lt;&gt;0,"△",IF(COUNTIF(空き状況確認テーブル!EU95:EX95,"△")&lt;&gt;0,"△","〇")))</f>
        <v>×</v>
      </c>
      <c r="EV89" s="219"/>
      <c r="EW89" s="219"/>
      <c r="EX89" s="219"/>
      <c r="EY89" s="216" t="str">
        <f ca="1">IF(COUNTIF(空き状況確認テーブル!EY95:FA95,"×")&lt;&gt;0,"×",IF(COUNTIF(空き状況確認テーブル!EY95:FA95,"△")&lt;&gt;0,"△",IF(COUNTIF(空き状況確認テーブル!EY95:FA95,"△")&lt;&gt;0,"△","〇")))</f>
        <v>×</v>
      </c>
      <c r="EZ89" s="217"/>
      <c r="FA89" s="220"/>
      <c r="FB89" s="121" t="str">
        <f ca="1">空き状況確認テーブル!FB95</f>
        <v>×</v>
      </c>
      <c r="FC89" s="122" t="str">
        <f ca="1">空き状況確認テーブル!FC95</f>
        <v>×</v>
      </c>
      <c r="FD89" s="122" t="str">
        <f ca="1">空き状況確認テーブル!FD95</f>
        <v>×</v>
      </c>
      <c r="FE89" s="122" t="str">
        <f ca="1">空き状況確認テーブル!FE95</f>
        <v>×</v>
      </c>
      <c r="FF89" s="122" t="str">
        <f ca="1">空き状況確認テーブル!FF95</f>
        <v>×</v>
      </c>
      <c r="FG89" s="122" t="str">
        <f ca="1">空き状況確認テーブル!FG95</f>
        <v>×</v>
      </c>
      <c r="FH89" s="216" t="str">
        <f ca="1">IF(COUNTIF(空き状況確認テーブル!FH95:FJ95,"×")&lt;&gt;0,"×",IF(COUNTIF(空き状況確認テーブル!FH95:FJ95,"△")&lt;&gt;0,"△",IF(COUNTIF(空き状況確認テーブル!FH95:FJ95,"△")&lt;&gt;0,"△","〇")))</f>
        <v>×</v>
      </c>
      <c r="FI89" s="217"/>
      <c r="FJ89" s="218"/>
      <c r="FK89" s="219" t="str">
        <f ca="1">IF(COUNTIF(空き状況確認テーブル!FK95:FN95,"×")&lt;&gt;0,"×",IF(COUNTIF(空き状況確認テーブル!FK95:FN95,"△")&lt;&gt;0,"△",IF(COUNTIF(空き状況確認テーブル!FK95:FN95,"△")&lt;&gt;0,"△","〇")))</f>
        <v>×</v>
      </c>
      <c r="FL89" s="219"/>
      <c r="FM89" s="219"/>
      <c r="FN89" s="219"/>
      <c r="FO89" s="219" t="str">
        <f ca="1">IF(COUNTIF(空き状況確認テーブル!FO95:FR95,"×")&lt;&gt;0,"×",IF(COUNTIF(空き状況確認テーブル!FO95:FR95,"△")&lt;&gt;0,"△",IF(COUNTIF(空き状況確認テーブル!FO95:FR95,"△")&lt;&gt;0,"△","〇")))</f>
        <v>×</v>
      </c>
      <c r="FP89" s="219"/>
      <c r="FQ89" s="219"/>
      <c r="FR89" s="219"/>
      <c r="FS89" s="219" t="str">
        <f ca="1">IF(COUNTIF(空き状況確認テーブル!FS95:FV95,"×")&lt;&gt;0,"×",IF(COUNTIF(空き状況確認テーブル!FS95:FV95,"△")&lt;&gt;0,"△",IF(COUNTIF(空き状況確認テーブル!FS95:FV95,"△")&lt;&gt;0,"△","〇")))</f>
        <v>×</v>
      </c>
      <c r="FT89" s="219"/>
      <c r="FU89" s="219"/>
      <c r="FV89" s="219"/>
      <c r="FW89" s="216" t="str">
        <f ca="1">IF(COUNTIF(空き状況確認テーブル!FW95:FY95,"×")&lt;&gt;0,"×",IF(COUNTIF(空き状況確認テーブル!FW95:FY95,"△")&lt;&gt;0,"△",IF(COUNTIF(空き状況確認テーブル!FW95:FY95,"△")&lt;&gt;0,"△","〇")))</f>
        <v>×</v>
      </c>
      <c r="FX89" s="217"/>
      <c r="FY89" s="220"/>
    </row>
    <row r="90" spans="1:181">
      <c r="A90" s="17"/>
      <c r="B90" s="164" t="s">
        <v>363</v>
      </c>
      <c r="C90" s="203" t="s">
        <v>397</v>
      </c>
      <c r="D90" s="11" t="s">
        <v>262</v>
      </c>
      <c r="E90" s="10" t="str">
        <f>INDEX(施設情報!$D$1:$D$1000,MATCH(D90,施設情報!$C$1:$C$1000,0))</f>
        <v>2</v>
      </c>
      <c r="F90" s="11" t="s">
        <v>275</v>
      </c>
      <c r="G90" s="8" t="str">
        <f t="shared" si="29"/>
        <v>116-46391</v>
      </c>
      <c r="H90" s="10" t="str">
        <f t="shared" si="30"/>
        <v>116-46392</v>
      </c>
      <c r="I90" s="10" t="str">
        <f t="shared" si="31"/>
        <v>116-46393</v>
      </c>
      <c r="J90" s="10" t="str">
        <f t="shared" si="32"/>
        <v>116-46394</v>
      </c>
      <c r="K90" s="10" t="str">
        <f t="shared" si="33"/>
        <v>116-46395</v>
      </c>
      <c r="L90" s="10" t="str">
        <f t="shared" si="34"/>
        <v>116-46396</v>
      </c>
      <c r="M90" s="10" t="str">
        <f t="shared" si="35"/>
        <v>116-46397</v>
      </c>
      <c r="N90" s="121" t="str">
        <f ca="1">空き状況確認テーブル!N96</f>
        <v>△</v>
      </c>
      <c r="O90" s="122" t="str">
        <f ca="1">空き状況確認テーブル!O96</f>
        <v>△</v>
      </c>
      <c r="P90" s="122" t="str">
        <f ca="1">空き状況確認テーブル!P96</f>
        <v>△</v>
      </c>
      <c r="Q90" s="122" t="str">
        <f ca="1">空き状況確認テーブル!Q96</f>
        <v>△</v>
      </c>
      <c r="R90" s="122" t="str">
        <f ca="1">空き状況確認テーブル!R96</f>
        <v>△</v>
      </c>
      <c r="S90" s="122" t="str">
        <f ca="1">空き状況確認テーブル!S96</f>
        <v>△</v>
      </c>
      <c r="T90" s="216" t="str">
        <f ca="1">IF(COUNTIF(空き状況確認テーブル!T96:V96,"×")&lt;&gt;0,"×",IF(COUNTIF(空き状況確認テーブル!T96:V96,"△")&lt;&gt;0,"△",IF(COUNTIF(空き状況確認テーブル!T96:V96,"△")&lt;&gt;0,"△","〇")))</f>
        <v>△</v>
      </c>
      <c r="U90" s="217"/>
      <c r="V90" s="218"/>
      <c r="W90" s="219" t="str">
        <f ca="1">IF(COUNTIF(空き状況確認テーブル!W96:Z96,"×")&lt;&gt;0,"×",IF(COUNTIF(空き状況確認テーブル!W96:Z96,"△")&lt;&gt;0,"△",IF(COUNTIF(空き状況確認テーブル!W96:Z96,"△")&lt;&gt;0,"△","〇")))</f>
        <v>〇</v>
      </c>
      <c r="X90" s="219"/>
      <c r="Y90" s="219"/>
      <c r="Z90" s="219"/>
      <c r="AA90" s="219" t="str">
        <f ca="1">IF(COUNTIF(空き状況確認テーブル!AA96:AD96,"×")&lt;&gt;0,"×",IF(COUNTIF(空き状況確認テーブル!AA96:AD96,"△")&lt;&gt;0,"△",IF(COUNTIF(空き状況確認テーブル!AA96:AD96,"△")&lt;&gt;0,"△","〇")))</f>
        <v>〇</v>
      </c>
      <c r="AB90" s="219"/>
      <c r="AC90" s="219"/>
      <c r="AD90" s="219"/>
      <c r="AE90" s="219" t="str">
        <f ca="1">IF(COUNTIF(空き状況確認テーブル!AE96:AH96,"×")&lt;&gt;0,"×",IF(COUNTIF(空き状況確認テーブル!AE96:AH96,"△")&lt;&gt;0,"△",IF(COUNTIF(空き状況確認テーブル!AE96:AH96,"△")&lt;&gt;0,"△","〇")))</f>
        <v>△</v>
      </c>
      <c r="AF90" s="219"/>
      <c r="AG90" s="219"/>
      <c r="AH90" s="219"/>
      <c r="AI90" s="216" t="str">
        <f ca="1">IF(COUNTIF(空き状況確認テーブル!AI96:AK96,"×")&lt;&gt;0,"×",IF(COUNTIF(空き状況確認テーブル!AI96:AK96,"△")&lt;&gt;0,"△",IF(COUNTIF(空き状況確認テーブル!AI96:AK96,"△")&lt;&gt;0,"△","〇")))</f>
        <v>△</v>
      </c>
      <c r="AJ90" s="217"/>
      <c r="AK90" s="220"/>
      <c r="AL90" s="121" t="str">
        <f ca="1">空き状況確認テーブル!AL96</f>
        <v>△</v>
      </c>
      <c r="AM90" s="122" t="str">
        <f ca="1">空き状況確認テーブル!AM96</f>
        <v>△</v>
      </c>
      <c r="AN90" s="122" t="str">
        <f ca="1">空き状況確認テーブル!AN96</f>
        <v>△</v>
      </c>
      <c r="AO90" s="122" t="str">
        <f ca="1">空き状況確認テーブル!AO96</f>
        <v>△</v>
      </c>
      <c r="AP90" s="122" t="str">
        <f ca="1">空き状況確認テーブル!AP96</f>
        <v>△</v>
      </c>
      <c r="AQ90" s="122" t="str">
        <f ca="1">空き状況確認テーブル!AQ96</f>
        <v>△</v>
      </c>
      <c r="AR90" s="216" t="str">
        <f ca="1">IF(COUNTIF(空き状況確認テーブル!AR96:AT96,"×")&lt;&gt;0,"×",IF(COUNTIF(空き状況確認テーブル!AR96:AT96,"△")&lt;&gt;0,"△",IF(COUNTIF(空き状況確認テーブル!AR96:AT96,"△")&lt;&gt;0,"△","〇")))</f>
        <v>△</v>
      </c>
      <c r="AS90" s="217"/>
      <c r="AT90" s="218"/>
      <c r="AU90" s="219" t="str">
        <f ca="1">IF(COUNTIF(空き状況確認テーブル!AU96:AX96,"×")&lt;&gt;0,"×",IF(COUNTIF(空き状況確認テーブル!AU96:AX96,"△")&lt;&gt;0,"△",IF(COUNTIF(空き状況確認テーブル!AU96:AX96,"△")&lt;&gt;0,"△","〇")))</f>
        <v>〇</v>
      </c>
      <c r="AV90" s="219"/>
      <c r="AW90" s="219"/>
      <c r="AX90" s="219"/>
      <c r="AY90" s="219" t="str">
        <f ca="1">IF(COUNTIF(空き状況確認テーブル!AY96:BB96,"×")&lt;&gt;0,"×",IF(COUNTIF(空き状況確認テーブル!AY96:BB96,"△")&lt;&gt;0,"△",IF(COUNTIF(空き状況確認テーブル!AY96:BB96,"△")&lt;&gt;0,"△","〇")))</f>
        <v>〇</v>
      </c>
      <c r="AZ90" s="219"/>
      <c r="BA90" s="219"/>
      <c r="BB90" s="219"/>
      <c r="BC90" s="219" t="str">
        <f ca="1">IF(COUNTIF(空き状況確認テーブル!BC96:BF96,"×")&lt;&gt;0,"×",IF(COUNTIF(空き状況確認テーブル!BC96:BF96,"△")&lt;&gt;0,"△",IF(COUNTIF(空き状況確認テーブル!BC96:BF96,"△")&lt;&gt;0,"△","〇")))</f>
        <v>△</v>
      </c>
      <c r="BD90" s="219"/>
      <c r="BE90" s="219"/>
      <c r="BF90" s="219"/>
      <c r="BG90" s="216" t="str">
        <f ca="1">IF(COUNTIF(空き状況確認テーブル!BG96:BI96,"×")&lt;&gt;0,"×",IF(COUNTIF(空き状況確認テーブル!BG96:BI96,"△")&lt;&gt;0,"△",IF(COUNTIF(空き状況確認テーブル!BG96:BI96,"△")&lt;&gt;0,"△","〇")))</f>
        <v>△</v>
      </c>
      <c r="BH90" s="217"/>
      <c r="BI90" s="220"/>
      <c r="BJ90" s="121" t="str">
        <f ca="1">空き状況確認テーブル!BJ96</f>
        <v>△</v>
      </c>
      <c r="BK90" s="122" t="str">
        <f ca="1">空き状況確認テーブル!BK96</f>
        <v>△</v>
      </c>
      <c r="BL90" s="122" t="str">
        <f ca="1">空き状況確認テーブル!BL96</f>
        <v>△</v>
      </c>
      <c r="BM90" s="122" t="str">
        <f ca="1">空き状況確認テーブル!BM96</f>
        <v>△</v>
      </c>
      <c r="BN90" s="122" t="str">
        <f ca="1">空き状況確認テーブル!BN96</f>
        <v>△</v>
      </c>
      <c r="BO90" s="122" t="str">
        <f ca="1">空き状況確認テーブル!BO96</f>
        <v>△</v>
      </c>
      <c r="BP90" s="216" t="str">
        <f ca="1">IF(COUNTIF(空き状況確認テーブル!BP96:BR96,"×")&lt;&gt;0,"×",IF(COUNTIF(空き状況確認テーブル!BP96:BR96,"△")&lt;&gt;0,"△",IF(COUNTIF(空き状況確認テーブル!BP96:BR96,"△")&lt;&gt;0,"△","〇")))</f>
        <v>△</v>
      </c>
      <c r="BQ90" s="217"/>
      <c r="BR90" s="218"/>
      <c r="BS90" s="219" t="str">
        <f ca="1">IF(COUNTIF(空き状況確認テーブル!BS96:BV96,"×")&lt;&gt;0,"×",IF(COUNTIF(空き状況確認テーブル!BS96:BV96,"△")&lt;&gt;0,"△",IF(COUNTIF(空き状況確認テーブル!BS96:BV96,"△")&lt;&gt;0,"△","〇")))</f>
        <v>〇</v>
      </c>
      <c r="BT90" s="219"/>
      <c r="BU90" s="219"/>
      <c r="BV90" s="219"/>
      <c r="BW90" s="219" t="str">
        <f ca="1">IF(COUNTIF(空き状況確認テーブル!BW96:BZ96,"×")&lt;&gt;0,"×",IF(COUNTIF(空き状況確認テーブル!BW96:BZ96,"△")&lt;&gt;0,"△",IF(COUNTIF(空き状況確認テーブル!BW96:BZ96,"△")&lt;&gt;0,"△","〇")))</f>
        <v>〇</v>
      </c>
      <c r="BX90" s="219"/>
      <c r="BY90" s="219"/>
      <c r="BZ90" s="219"/>
      <c r="CA90" s="219" t="str">
        <f ca="1">IF(COUNTIF(空き状況確認テーブル!CA96:CD96,"×")&lt;&gt;0,"×",IF(COUNTIF(空き状況確認テーブル!CA96:CD96,"△")&lt;&gt;0,"△",IF(COUNTIF(空き状況確認テーブル!CA96:CD96,"△")&lt;&gt;0,"△","〇")))</f>
        <v>△</v>
      </c>
      <c r="CB90" s="219"/>
      <c r="CC90" s="219"/>
      <c r="CD90" s="219"/>
      <c r="CE90" s="216" t="str">
        <f ca="1">IF(COUNTIF(空き状況確認テーブル!CE96:CG96,"×")&lt;&gt;0,"×",IF(COUNTIF(空き状況確認テーブル!CE96:CG96,"△")&lt;&gt;0,"△",IF(COUNTIF(空き状況確認テーブル!CE96:CG96,"△")&lt;&gt;0,"△","〇")))</f>
        <v>△</v>
      </c>
      <c r="CF90" s="217"/>
      <c r="CG90" s="220"/>
      <c r="CH90" s="187" t="str">
        <f ca="1">空き状況確認テーブル!CH96</f>
        <v>△</v>
      </c>
      <c r="CI90" s="122" t="str">
        <f ca="1">空き状況確認テーブル!CI96</f>
        <v>△</v>
      </c>
      <c r="CJ90" s="122" t="str">
        <f ca="1">空き状況確認テーブル!CJ96</f>
        <v>△</v>
      </c>
      <c r="CK90" s="122" t="str">
        <f ca="1">空き状況確認テーブル!CK96</f>
        <v>△</v>
      </c>
      <c r="CL90" s="122" t="str">
        <f ca="1">空き状況確認テーブル!CL96</f>
        <v>△</v>
      </c>
      <c r="CM90" s="122" t="str">
        <f ca="1">空き状況確認テーブル!CM96</f>
        <v>△</v>
      </c>
      <c r="CN90" s="216" t="str">
        <f ca="1">IF(COUNTIF(空き状況確認テーブル!CN96:CP96,"×")&lt;&gt;0,"×",IF(COUNTIF(空き状況確認テーブル!CN96:CP96,"△")&lt;&gt;0,"△",IF(COUNTIF(空き状況確認テーブル!CN96:CP96,"△")&lt;&gt;0,"△","〇")))</f>
        <v>△</v>
      </c>
      <c r="CO90" s="217"/>
      <c r="CP90" s="218"/>
      <c r="CQ90" s="219" t="str">
        <f ca="1">IF(COUNTIF(空き状況確認テーブル!CQ96:CT96,"×")&lt;&gt;0,"×",IF(COUNTIF(空き状況確認テーブル!CQ96:CT96,"△")&lt;&gt;0,"△",IF(COUNTIF(空き状況確認テーブル!CQ96:CT96,"△")&lt;&gt;0,"△","〇")))</f>
        <v>〇</v>
      </c>
      <c r="CR90" s="219"/>
      <c r="CS90" s="219"/>
      <c r="CT90" s="219"/>
      <c r="CU90" s="219" t="str">
        <f ca="1">IF(COUNTIF(空き状況確認テーブル!CU96:CX96,"×")&lt;&gt;0,"×",IF(COUNTIF(空き状況確認テーブル!CU96:CX96,"△")&lt;&gt;0,"△",IF(COUNTIF(空き状況確認テーブル!CU96:CX96,"△")&lt;&gt;0,"△","〇")))</f>
        <v>〇</v>
      </c>
      <c r="CV90" s="219"/>
      <c r="CW90" s="219"/>
      <c r="CX90" s="219"/>
      <c r="CY90" s="219" t="str">
        <f ca="1">IF(COUNTIF(空き状況確認テーブル!CY96:DB96,"×")&lt;&gt;0,"×",IF(COUNTIF(空き状況確認テーブル!CY96:DB96,"△")&lt;&gt;0,"△",IF(COUNTIF(空き状況確認テーブル!CY96:DB96,"△")&lt;&gt;0,"△","〇")))</f>
        <v>△</v>
      </c>
      <c r="CZ90" s="219"/>
      <c r="DA90" s="219"/>
      <c r="DB90" s="219"/>
      <c r="DC90" s="216" t="str">
        <f ca="1">IF(COUNTIF(空き状況確認テーブル!DC96:DE96,"×")&lt;&gt;0,"×",IF(COUNTIF(空き状況確認テーブル!DC96:DE96,"△")&lt;&gt;0,"△",IF(COUNTIF(空き状況確認テーブル!DC96:DE96,"△")&lt;&gt;0,"△","〇")))</f>
        <v>△</v>
      </c>
      <c r="DD90" s="217"/>
      <c r="DE90" s="220"/>
      <c r="DF90" s="121" t="str">
        <f ca="1">空き状況確認テーブル!DF96</f>
        <v>△</v>
      </c>
      <c r="DG90" s="122" t="str">
        <f ca="1">空き状況確認テーブル!DG96</f>
        <v>△</v>
      </c>
      <c r="DH90" s="122" t="str">
        <f ca="1">空き状況確認テーブル!DH96</f>
        <v>△</v>
      </c>
      <c r="DI90" s="122" t="str">
        <f ca="1">空き状況確認テーブル!DI96</f>
        <v>△</v>
      </c>
      <c r="DJ90" s="122" t="str">
        <f ca="1">空き状況確認テーブル!DJ96</f>
        <v>△</v>
      </c>
      <c r="DK90" s="122" t="str">
        <f ca="1">空き状況確認テーブル!DK96</f>
        <v>△</v>
      </c>
      <c r="DL90" s="216" t="str">
        <f ca="1">IF(COUNTIF(空き状況確認テーブル!DL96:DN96,"×")&lt;&gt;0,"×",IF(COUNTIF(空き状況確認テーブル!DL96:DN96,"△")&lt;&gt;0,"△",IF(COUNTIF(空き状況確認テーブル!DL96:DN96,"△")&lt;&gt;0,"△","〇")))</f>
        <v>△</v>
      </c>
      <c r="DM90" s="217"/>
      <c r="DN90" s="218"/>
      <c r="DO90" s="219" t="str">
        <f ca="1">IF(COUNTIF(空き状況確認テーブル!DO96:DR96,"×")&lt;&gt;0,"×",IF(COUNTIF(空き状況確認テーブル!DO96:DR96,"△")&lt;&gt;0,"△",IF(COUNTIF(空き状況確認テーブル!DO96:DR96,"△")&lt;&gt;0,"△","〇")))</f>
        <v>〇</v>
      </c>
      <c r="DP90" s="219"/>
      <c r="DQ90" s="219"/>
      <c r="DR90" s="219"/>
      <c r="DS90" s="219" t="str">
        <f ca="1">IF(COUNTIF(空き状況確認テーブル!DS96:DV96,"×")&lt;&gt;0,"×",IF(COUNTIF(空き状況確認テーブル!DS96:DV96,"△")&lt;&gt;0,"△",IF(COUNTIF(空き状況確認テーブル!DS96:DV96,"△")&lt;&gt;0,"△","〇")))</f>
        <v>〇</v>
      </c>
      <c r="DT90" s="219"/>
      <c r="DU90" s="219"/>
      <c r="DV90" s="219"/>
      <c r="DW90" s="219" t="str">
        <f ca="1">IF(COUNTIF(空き状況確認テーブル!DW96:DZ96,"×")&lt;&gt;0,"×",IF(COUNTIF(空き状況確認テーブル!DW96:DZ96,"△")&lt;&gt;0,"△",IF(COUNTIF(空き状況確認テーブル!DW96:DZ96,"△")&lt;&gt;0,"△","〇")))</f>
        <v>△</v>
      </c>
      <c r="DX90" s="219"/>
      <c r="DY90" s="219"/>
      <c r="DZ90" s="219"/>
      <c r="EA90" s="216" t="str">
        <f ca="1">IF(COUNTIF(空き状況確認テーブル!EA96:EC96,"×")&lt;&gt;0,"×",IF(COUNTIF(空き状況確認テーブル!EA96:EC96,"△")&lt;&gt;0,"△",IF(COUNTIF(空き状況確認テーブル!EA96:EC96,"△")&lt;&gt;0,"△","〇")))</f>
        <v>△</v>
      </c>
      <c r="EB90" s="217"/>
      <c r="EC90" s="220"/>
      <c r="ED90" s="121" t="str">
        <f ca="1">空き状況確認テーブル!ED96</f>
        <v>×</v>
      </c>
      <c r="EE90" s="122" t="str">
        <f ca="1">空き状況確認テーブル!EE96</f>
        <v>×</v>
      </c>
      <c r="EF90" s="122" t="str">
        <f ca="1">空き状況確認テーブル!EF96</f>
        <v>×</v>
      </c>
      <c r="EG90" s="122" t="str">
        <f ca="1">空き状況確認テーブル!EG96</f>
        <v>×</v>
      </c>
      <c r="EH90" s="122" t="str">
        <f ca="1">空き状況確認テーブル!EH96</f>
        <v>×</v>
      </c>
      <c r="EI90" s="122" t="str">
        <f ca="1">空き状況確認テーブル!EI96</f>
        <v>×</v>
      </c>
      <c r="EJ90" s="216" t="str">
        <f ca="1">IF(COUNTIF(空き状況確認テーブル!EJ96:EL96,"×")&lt;&gt;0,"×",IF(COUNTIF(空き状況確認テーブル!EJ96:EL96,"△")&lt;&gt;0,"△",IF(COUNTIF(空き状況確認テーブル!EJ96:EL96,"△")&lt;&gt;0,"△","〇")))</f>
        <v>×</v>
      </c>
      <c r="EK90" s="217"/>
      <c r="EL90" s="218"/>
      <c r="EM90" s="219" t="str">
        <f ca="1">IF(COUNTIF(空き状況確認テーブル!EM96:EP96,"×")&lt;&gt;0,"×",IF(COUNTIF(空き状況確認テーブル!EM96:EP96,"△")&lt;&gt;0,"△",IF(COUNTIF(空き状況確認テーブル!EM96:EP96,"△")&lt;&gt;0,"△","〇")))</f>
        <v>×</v>
      </c>
      <c r="EN90" s="219"/>
      <c r="EO90" s="219"/>
      <c r="EP90" s="219"/>
      <c r="EQ90" s="219" t="str">
        <f ca="1">IF(COUNTIF(空き状況確認テーブル!EQ96:ET96,"×")&lt;&gt;0,"×",IF(COUNTIF(空き状況確認テーブル!EQ96:ET96,"△")&lt;&gt;0,"△",IF(COUNTIF(空き状況確認テーブル!EQ96:ET96,"△")&lt;&gt;0,"△","〇")))</f>
        <v>×</v>
      </c>
      <c r="ER90" s="219"/>
      <c r="ES90" s="219"/>
      <c r="ET90" s="219"/>
      <c r="EU90" s="219" t="str">
        <f ca="1">IF(COUNTIF(空き状況確認テーブル!EU96:EX96,"×")&lt;&gt;0,"×",IF(COUNTIF(空き状況確認テーブル!EU96:EX96,"△")&lt;&gt;0,"△",IF(COUNTIF(空き状況確認テーブル!EU96:EX96,"△")&lt;&gt;0,"△","〇")))</f>
        <v>×</v>
      </c>
      <c r="EV90" s="219"/>
      <c r="EW90" s="219"/>
      <c r="EX90" s="219"/>
      <c r="EY90" s="216" t="str">
        <f ca="1">IF(COUNTIF(空き状況確認テーブル!EY96:FA96,"×")&lt;&gt;0,"×",IF(COUNTIF(空き状況確認テーブル!EY96:FA96,"△")&lt;&gt;0,"△",IF(COUNTIF(空き状況確認テーブル!EY96:FA96,"△")&lt;&gt;0,"△","〇")))</f>
        <v>×</v>
      </c>
      <c r="EZ90" s="217"/>
      <c r="FA90" s="220"/>
      <c r="FB90" s="121" t="str">
        <f ca="1">空き状況確認テーブル!FB96</f>
        <v>×</v>
      </c>
      <c r="FC90" s="122" t="str">
        <f ca="1">空き状況確認テーブル!FC96</f>
        <v>×</v>
      </c>
      <c r="FD90" s="122" t="str">
        <f ca="1">空き状況確認テーブル!FD96</f>
        <v>×</v>
      </c>
      <c r="FE90" s="122" t="str">
        <f ca="1">空き状況確認テーブル!FE96</f>
        <v>×</v>
      </c>
      <c r="FF90" s="122" t="str">
        <f ca="1">空き状況確認テーブル!FF96</f>
        <v>×</v>
      </c>
      <c r="FG90" s="122" t="str">
        <f ca="1">空き状況確認テーブル!FG96</f>
        <v>×</v>
      </c>
      <c r="FH90" s="216" t="str">
        <f ca="1">IF(COUNTIF(空き状況確認テーブル!FH96:FJ96,"×")&lt;&gt;0,"×",IF(COUNTIF(空き状況確認テーブル!FH96:FJ96,"△")&lt;&gt;0,"△",IF(COUNTIF(空き状況確認テーブル!FH96:FJ96,"△")&lt;&gt;0,"△","〇")))</f>
        <v>×</v>
      </c>
      <c r="FI90" s="217"/>
      <c r="FJ90" s="218"/>
      <c r="FK90" s="219" t="str">
        <f ca="1">IF(COUNTIF(空き状況確認テーブル!FK96:FN96,"×")&lt;&gt;0,"×",IF(COUNTIF(空き状況確認テーブル!FK96:FN96,"△")&lt;&gt;0,"△",IF(COUNTIF(空き状況確認テーブル!FK96:FN96,"△")&lt;&gt;0,"△","〇")))</f>
        <v>×</v>
      </c>
      <c r="FL90" s="219"/>
      <c r="FM90" s="219"/>
      <c r="FN90" s="219"/>
      <c r="FO90" s="219" t="str">
        <f ca="1">IF(COUNTIF(空き状況確認テーブル!FO96:FR96,"×")&lt;&gt;0,"×",IF(COUNTIF(空き状況確認テーブル!FO96:FR96,"△")&lt;&gt;0,"△",IF(COUNTIF(空き状況確認テーブル!FO96:FR96,"△")&lt;&gt;0,"△","〇")))</f>
        <v>×</v>
      </c>
      <c r="FP90" s="219"/>
      <c r="FQ90" s="219"/>
      <c r="FR90" s="219"/>
      <c r="FS90" s="219" t="str">
        <f ca="1">IF(COUNTIF(空き状況確認テーブル!FS96:FV96,"×")&lt;&gt;0,"×",IF(COUNTIF(空き状況確認テーブル!FS96:FV96,"△")&lt;&gt;0,"△",IF(COUNTIF(空き状況確認テーブル!FS96:FV96,"△")&lt;&gt;0,"△","〇")))</f>
        <v>×</v>
      </c>
      <c r="FT90" s="219"/>
      <c r="FU90" s="219"/>
      <c r="FV90" s="219"/>
      <c r="FW90" s="216" t="str">
        <f ca="1">IF(COUNTIF(空き状況確認テーブル!FW96:FY96,"×")&lt;&gt;0,"×",IF(COUNTIF(空き状況確認テーブル!FW96:FY96,"△")&lt;&gt;0,"△",IF(COUNTIF(空き状況確認テーブル!FW96:FY96,"△")&lt;&gt;0,"△","〇")))</f>
        <v>×</v>
      </c>
      <c r="FX90" s="217"/>
      <c r="FY90" s="220"/>
    </row>
    <row r="91" spans="1:181">
      <c r="A91" s="17"/>
      <c r="B91" s="164"/>
      <c r="C91" s="203" t="s">
        <v>299</v>
      </c>
      <c r="D91" s="11" t="s">
        <v>219</v>
      </c>
      <c r="E91" s="10" t="str">
        <f>INDEX(施設情報!$D$1:$D$1000,MATCH(D91,施設情報!$C$1:$C$1000,0))</f>
        <v>1</v>
      </c>
      <c r="F91" s="11"/>
      <c r="G91" s="8" t="str">
        <f t="shared" si="29"/>
        <v>070-46391</v>
      </c>
      <c r="H91" s="10" t="str">
        <f t="shared" si="30"/>
        <v>070-46392</v>
      </c>
      <c r="I91" s="10" t="str">
        <f t="shared" si="31"/>
        <v>070-46393</v>
      </c>
      <c r="J91" s="10" t="str">
        <f t="shared" si="32"/>
        <v>070-46394</v>
      </c>
      <c r="K91" s="10" t="str">
        <f t="shared" si="33"/>
        <v>070-46395</v>
      </c>
      <c r="L91" s="10" t="str">
        <f t="shared" si="34"/>
        <v>070-46396</v>
      </c>
      <c r="M91" s="10" t="str">
        <f t="shared" si="35"/>
        <v>070-46397</v>
      </c>
      <c r="N91" s="121" t="str">
        <f ca="1">空き状況確認テーブル!N97</f>
        <v>△</v>
      </c>
      <c r="O91" s="122" t="str">
        <f ca="1">空き状況確認テーブル!O97</f>
        <v>△</v>
      </c>
      <c r="P91" s="122" t="str">
        <f ca="1">空き状況確認テーブル!P97</f>
        <v>△</v>
      </c>
      <c r="Q91" s="122" t="str">
        <f ca="1">空き状況確認テーブル!Q97</f>
        <v>△</v>
      </c>
      <c r="R91" s="122" t="str">
        <f ca="1">空き状況確認テーブル!R97</f>
        <v>△</v>
      </c>
      <c r="S91" s="122" t="str">
        <f ca="1">空き状況確認テーブル!S97</f>
        <v>△</v>
      </c>
      <c r="T91" s="216" t="str">
        <f ca="1">IF(COUNTIF(空き状況確認テーブル!T97:V97,"×")&lt;&gt;0,"×",IF(COUNTIF(空き状況確認テーブル!T97:V97,"△")&lt;&gt;0,"△",IF(COUNTIF(空き状況確認テーブル!T97:V97,"△")&lt;&gt;0,"△","〇")))</f>
        <v>△</v>
      </c>
      <c r="U91" s="217"/>
      <c r="V91" s="218"/>
      <c r="W91" s="219" t="str">
        <f ca="1">IF(COUNTIF(空き状況確認テーブル!W97:Z97,"×")&lt;&gt;0,"×",IF(COUNTIF(空き状況確認テーブル!W97:Z97,"△")&lt;&gt;0,"△",IF(COUNTIF(空き状況確認テーブル!W97:Z97,"△")&lt;&gt;0,"△","〇")))</f>
        <v>〇</v>
      </c>
      <c r="X91" s="219"/>
      <c r="Y91" s="219"/>
      <c r="Z91" s="219"/>
      <c r="AA91" s="219" t="str">
        <f ca="1">IF(COUNTIF(空き状況確認テーブル!AA97:AD97,"×")&lt;&gt;0,"×",IF(COUNTIF(空き状況確認テーブル!AA97:AD97,"△")&lt;&gt;0,"△",IF(COUNTIF(空き状況確認テーブル!AA97:AD97,"△")&lt;&gt;0,"△","〇")))</f>
        <v>〇</v>
      </c>
      <c r="AB91" s="219"/>
      <c r="AC91" s="219"/>
      <c r="AD91" s="219"/>
      <c r="AE91" s="219" t="str">
        <f ca="1">IF(COUNTIF(空き状況確認テーブル!AE97:AH97,"×")&lt;&gt;0,"×",IF(COUNTIF(空き状況確認テーブル!AE97:AH97,"△")&lt;&gt;0,"△",IF(COUNTIF(空き状況確認テーブル!AE97:AH97,"△")&lt;&gt;0,"△","〇")))</f>
        <v>△</v>
      </c>
      <c r="AF91" s="219"/>
      <c r="AG91" s="219"/>
      <c r="AH91" s="219"/>
      <c r="AI91" s="216" t="str">
        <f ca="1">IF(COUNTIF(空き状況確認テーブル!AI97:AK97,"×")&lt;&gt;0,"×",IF(COUNTIF(空き状況確認テーブル!AI97:AK97,"△")&lt;&gt;0,"△",IF(COUNTIF(空き状況確認テーブル!AI97:AK97,"△")&lt;&gt;0,"△","〇")))</f>
        <v>△</v>
      </c>
      <c r="AJ91" s="217"/>
      <c r="AK91" s="220"/>
      <c r="AL91" s="121" t="str">
        <f ca="1">空き状況確認テーブル!AL97</f>
        <v>△</v>
      </c>
      <c r="AM91" s="122" t="str">
        <f ca="1">空き状況確認テーブル!AM97</f>
        <v>△</v>
      </c>
      <c r="AN91" s="122" t="str">
        <f ca="1">空き状況確認テーブル!AN97</f>
        <v>△</v>
      </c>
      <c r="AO91" s="122" t="str">
        <f ca="1">空き状況確認テーブル!AO97</f>
        <v>△</v>
      </c>
      <c r="AP91" s="122" t="str">
        <f ca="1">空き状況確認テーブル!AP97</f>
        <v>△</v>
      </c>
      <c r="AQ91" s="122" t="str">
        <f ca="1">空き状況確認テーブル!AQ97</f>
        <v>△</v>
      </c>
      <c r="AR91" s="216" t="str">
        <f ca="1">IF(COUNTIF(空き状況確認テーブル!AR97:AT97,"×")&lt;&gt;0,"×",IF(COUNTIF(空き状況確認テーブル!AR97:AT97,"△")&lt;&gt;0,"△",IF(COUNTIF(空き状況確認テーブル!AR97:AT97,"△")&lt;&gt;0,"△","〇")))</f>
        <v>△</v>
      </c>
      <c r="AS91" s="217"/>
      <c r="AT91" s="218"/>
      <c r="AU91" s="219" t="str">
        <f ca="1">IF(COUNTIF(空き状況確認テーブル!AU97:AX97,"×")&lt;&gt;0,"×",IF(COUNTIF(空き状況確認テーブル!AU97:AX97,"△")&lt;&gt;0,"△",IF(COUNTIF(空き状況確認テーブル!AU97:AX97,"△")&lt;&gt;0,"△","〇")))</f>
        <v>〇</v>
      </c>
      <c r="AV91" s="219"/>
      <c r="AW91" s="219"/>
      <c r="AX91" s="219"/>
      <c r="AY91" s="219" t="str">
        <f ca="1">IF(COUNTIF(空き状況確認テーブル!AY97:BB97,"×")&lt;&gt;0,"×",IF(COUNTIF(空き状況確認テーブル!AY97:BB97,"△")&lt;&gt;0,"△",IF(COUNTIF(空き状況確認テーブル!AY97:BB97,"△")&lt;&gt;0,"△","〇")))</f>
        <v>〇</v>
      </c>
      <c r="AZ91" s="219"/>
      <c r="BA91" s="219"/>
      <c r="BB91" s="219"/>
      <c r="BC91" s="219" t="str">
        <f ca="1">IF(COUNTIF(空き状況確認テーブル!BC97:BF97,"×")&lt;&gt;0,"×",IF(COUNTIF(空き状況確認テーブル!BC97:BF97,"△")&lt;&gt;0,"△",IF(COUNTIF(空き状況確認テーブル!BC97:BF97,"△")&lt;&gt;0,"△","〇")))</f>
        <v>△</v>
      </c>
      <c r="BD91" s="219"/>
      <c r="BE91" s="219"/>
      <c r="BF91" s="219"/>
      <c r="BG91" s="216" t="str">
        <f ca="1">IF(COUNTIF(空き状況確認テーブル!BG97:BI97,"×")&lt;&gt;0,"×",IF(COUNTIF(空き状況確認テーブル!BG97:BI97,"△")&lt;&gt;0,"△",IF(COUNTIF(空き状況確認テーブル!BG97:BI97,"△")&lt;&gt;0,"△","〇")))</f>
        <v>△</v>
      </c>
      <c r="BH91" s="217"/>
      <c r="BI91" s="220"/>
      <c r="BJ91" s="121" t="str">
        <f ca="1">空き状況確認テーブル!BJ97</f>
        <v>△</v>
      </c>
      <c r="BK91" s="122" t="str">
        <f ca="1">空き状況確認テーブル!BK97</f>
        <v>△</v>
      </c>
      <c r="BL91" s="122" t="str">
        <f ca="1">空き状況確認テーブル!BL97</f>
        <v>△</v>
      </c>
      <c r="BM91" s="122" t="str">
        <f ca="1">空き状況確認テーブル!BM97</f>
        <v>△</v>
      </c>
      <c r="BN91" s="122" t="str">
        <f ca="1">空き状況確認テーブル!BN97</f>
        <v>△</v>
      </c>
      <c r="BO91" s="122" t="str">
        <f ca="1">空き状況確認テーブル!BO97</f>
        <v>△</v>
      </c>
      <c r="BP91" s="216" t="str">
        <f ca="1">IF(COUNTIF(空き状況確認テーブル!BP97:BR97,"×")&lt;&gt;0,"×",IF(COUNTIF(空き状況確認テーブル!BP97:BR97,"△")&lt;&gt;0,"△",IF(COUNTIF(空き状況確認テーブル!BP97:BR97,"△")&lt;&gt;0,"△","〇")))</f>
        <v>△</v>
      </c>
      <c r="BQ91" s="217"/>
      <c r="BR91" s="218"/>
      <c r="BS91" s="219" t="str">
        <f ca="1">IF(COUNTIF(空き状況確認テーブル!BS97:BV97,"×")&lt;&gt;0,"×",IF(COUNTIF(空き状況確認テーブル!BS97:BV97,"△")&lt;&gt;0,"△",IF(COUNTIF(空き状況確認テーブル!BS97:BV97,"△")&lt;&gt;0,"△","〇")))</f>
        <v>〇</v>
      </c>
      <c r="BT91" s="219"/>
      <c r="BU91" s="219"/>
      <c r="BV91" s="219"/>
      <c r="BW91" s="219" t="str">
        <f ca="1">IF(COUNTIF(空き状況確認テーブル!BW97:BZ97,"×")&lt;&gt;0,"×",IF(COUNTIF(空き状況確認テーブル!BW97:BZ97,"△")&lt;&gt;0,"△",IF(COUNTIF(空き状況確認テーブル!BW97:BZ97,"△")&lt;&gt;0,"△","〇")))</f>
        <v>〇</v>
      </c>
      <c r="BX91" s="219"/>
      <c r="BY91" s="219"/>
      <c r="BZ91" s="219"/>
      <c r="CA91" s="219" t="str">
        <f ca="1">IF(COUNTIF(空き状況確認テーブル!CA97:CD97,"×")&lt;&gt;0,"×",IF(COUNTIF(空き状況確認テーブル!CA97:CD97,"△")&lt;&gt;0,"△",IF(COUNTIF(空き状況確認テーブル!CA97:CD97,"△")&lt;&gt;0,"△","〇")))</f>
        <v>△</v>
      </c>
      <c r="CB91" s="219"/>
      <c r="CC91" s="219"/>
      <c r="CD91" s="219"/>
      <c r="CE91" s="216" t="str">
        <f ca="1">IF(COUNTIF(空き状況確認テーブル!CE97:CG97,"×")&lt;&gt;0,"×",IF(COUNTIF(空き状況確認テーブル!CE97:CG97,"△")&lt;&gt;0,"△",IF(COUNTIF(空き状況確認テーブル!CE97:CG97,"△")&lt;&gt;0,"△","〇")))</f>
        <v>△</v>
      </c>
      <c r="CF91" s="217"/>
      <c r="CG91" s="220"/>
      <c r="CH91" s="187" t="str">
        <f ca="1">空き状況確認テーブル!CH97</f>
        <v>△</v>
      </c>
      <c r="CI91" s="122" t="str">
        <f ca="1">空き状況確認テーブル!CI97</f>
        <v>△</v>
      </c>
      <c r="CJ91" s="122" t="str">
        <f ca="1">空き状況確認テーブル!CJ97</f>
        <v>△</v>
      </c>
      <c r="CK91" s="122" t="str">
        <f ca="1">空き状況確認テーブル!CK97</f>
        <v>△</v>
      </c>
      <c r="CL91" s="122" t="str">
        <f ca="1">空き状況確認テーブル!CL97</f>
        <v>△</v>
      </c>
      <c r="CM91" s="122" t="str">
        <f ca="1">空き状況確認テーブル!CM97</f>
        <v>△</v>
      </c>
      <c r="CN91" s="216" t="str">
        <f ca="1">IF(COUNTIF(空き状況確認テーブル!CN97:CP97,"×")&lt;&gt;0,"×",IF(COUNTIF(空き状況確認テーブル!CN97:CP97,"△")&lt;&gt;0,"△",IF(COUNTIF(空き状況確認テーブル!CN97:CP97,"△")&lt;&gt;0,"△","〇")))</f>
        <v>△</v>
      </c>
      <c r="CO91" s="217"/>
      <c r="CP91" s="218"/>
      <c r="CQ91" s="219" t="str">
        <f ca="1">IF(COUNTIF(空き状況確認テーブル!CQ97:CT97,"×")&lt;&gt;0,"×",IF(COUNTIF(空き状況確認テーブル!CQ97:CT97,"△")&lt;&gt;0,"△",IF(COUNTIF(空き状況確認テーブル!CQ97:CT97,"△")&lt;&gt;0,"△","〇")))</f>
        <v>〇</v>
      </c>
      <c r="CR91" s="219"/>
      <c r="CS91" s="219"/>
      <c r="CT91" s="219"/>
      <c r="CU91" s="219" t="str">
        <f ca="1">IF(COUNTIF(空き状況確認テーブル!CU97:CX97,"×")&lt;&gt;0,"×",IF(COUNTIF(空き状況確認テーブル!CU97:CX97,"△")&lt;&gt;0,"△",IF(COUNTIF(空き状況確認テーブル!CU97:CX97,"△")&lt;&gt;0,"△","〇")))</f>
        <v>〇</v>
      </c>
      <c r="CV91" s="219"/>
      <c r="CW91" s="219"/>
      <c r="CX91" s="219"/>
      <c r="CY91" s="219" t="str">
        <f ca="1">IF(COUNTIF(空き状況確認テーブル!CY97:DB97,"×")&lt;&gt;0,"×",IF(COUNTIF(空き状況確認テーブル!CY97:DB97,"△")&lt;&gt;0,"△",IF(COUNTIF(空き状況確認テーブル!CY97:DB97,"△")&lt;&gt;0,"△","〇")))</f>
        <v>△</v>
      </c>
      <c r="CZ91" s="219"/>
      <c r="DA91" s="219"/>
      <c r="DB91" s="219"/>
      <c r="DC91" s="216" t="str">
        <f ca="1">IF(COUNTIF(空き状況確認テーブル!DC97:DE97,"×")&lt;&gt;0,"×",IF(COUNTIF(空き状況確認テーブル!DC97:DE97,"△")&lt;&gt;0,"△",IF(COUNTIF(空き状況確認テーブル!DC97:DE97,"△")&lt;&gt;0,"△","〇")))</f>
        <v>△</v>
      </c>
      <c r="DD91" s="217"/>
      <c r="DE91" s="220"/>
      <c r="DF91" s="121" t="str">
        <f ca="1">空き状況確認テーブル!DF97</f>
        <v>△</v>
      </c>
      <c r="DG91" s="122" t="str">
        <f ca="1">空き状況確認テーブル!DG97</f>
        <v>△</v>
      </c>
      <c r="DH91" s="122" t="str">
        <f ca="1">空き状況確認テーブル!DH97</f>
        <v>△</v>
      </c>
      <c r="DI91" s="122" t="str">
        <f ca="1">空き状況確認テーブル!DI97</f>
        <v>△</v>
      </c>
      <c r="DJ91" s="122" t="str">
        <f ca="1">空き状況確認テーブル!DJ97</f>
        <v>△</v>
      </c>
      <c r="DK91" s="122" t="str">
        <f ca="1">空き状況確認テーブル!DK97</f>
        <v>△</v>
      </c>
      <c r="DL91" s="216" t="str">
        <f ca="1">IF(COUNTIF(空き状況確認テーブル!DL97:DN97,"×")&lt;&gt;0,"×",IF(COUNTIF(空き状況確認テーブル!DL97:DN97,"△")&lt;&gt;0,"△",IF(COUNTIF(空き状況確認テーブル!DL97:DN97,"△")&lt;&gt;0,"△","〇")))</f>
        <v>△</v>
      </c>
      <c r="DM91" s="217"/>
      <c r="DN91" s="218"/>
      <c r="DO91" s="219" t="str">
        <f ca="1">IF(COUNTIF(空き状況確認テーブル!DO97:DR97,"×")&lt;&gt;0,"×",IF(COUNTIF(空き状況確認テーブル!DO97:DR97,"△")&lt;&gt;0,"△",IF(COUNTIF(空き状況確認テーブル!DO97:DR97,"△")&lt;&gt;0,"△","〇")))</f>
        <v>〇</v>
      </c>
      <c r="DP91" s="219"/>
      <c r="DQ91" s="219"/>
      <c r="DR91" s="219"/>
      <c r="DS91" s="219" t="str">
        <f ca="1">IF(COUNTIF(空き状況確認テーブル!DS97:DV97,"×")&lt;&gt;0,"×",IF(COUNTIF(空き状況確認テーブル!DS97:DV97,"△")&lt;&gt;0,"△",IF(COUNTIF(空き状況確認テーブル!DS97:DV97,"△")&lt;&gt;0,"△","〇")))</f>
        <v>〇</v>
      </c>
      <c r="DT91" s="219"/>
      <c r="DU91" s="219"/>
      <c r="DV91" s="219"/>
      <c r="DW91" s="219" t="str">
        <f ca="1">IF(COUNTIF(空き状況確認テーブル!DW97:DZ97,"×")&lt;&gt;0,"×",IF(COUNTIF(空き状況確認テーブル!DW97:DZ97,"△")&lt;&gt;0,"△",IF(COUNTIF(空き状況確認テーブル!DW97:DZ97,"△")&lt;&gt;0,"△","〇")))</f>
        <v>△</v>
      </c>
      <c r="DX91" s="219"/>
      <c r="DY91" s="219"/>
      <c r="DZ91" s="219"/>
      <c r="EA91" s="216" t="str">
        <f ca="1">IF(COUNTIF(空き状況確認テーブル!EA97:EC97,"×")&lt;&gt;0,"×",IF(COUNTIF(空き状況確認テーブル!EA97:EC97,"△")&lt;&gt;0,"△",IF(COUNTIF(空き状況確認テーブル!EA97:EC97,"△")&lt;&gt;0,"△","〇")))</f>
        <v>△</v>
      </c>
      <c r="EB91" s="217"/>
      <c r="EC91" s="220"/>
      <c r="ED91" s="121" t="str">
        <f ca="1">空き状況確認テーブル!ED97</f>
        <v>×</v>
      </c>
      <c r="EE91" s="122" t="str">
        <f ca="1">空き状況確認テーブル!EE97</f>
        <v>×</v>
      </c>
      <c r="EF91" s="122" t="str">
        <f ca="1">空き状況確認テーブル!EF97</f>
        <v>×</v>
      </c>
      <c r="EG91" s="122" t="str">
        <f ca="1">空き状況確認テーブル!EG97</f>
        <v>×</v>
      </c>
      <c r="EH91" s="122" t="str">
        <f ca="1">空き状況確認テーブル!EH97</f>
        <v>×</v>
      </c>
      <c r="EI91" s="122" t="str">
        <f ca="1">空き状況確認テーブル!EI97</f>
        <v>×</v>
      </c>
      <c r="EJ91" s="216" t="str">
        <f ca="1">IF(COUNTIF(空き状況確認テーブル!EJ97:EL97,"×")&lt;&gt;0,"×",IF(COUNTIF(空き状況確認テーブル!EJ97:EL97,"△")&lt;&gt;0,"△",IF(COUNTIF(空き状況確認テーブル!EJ97:EL97,"△")&lt;&gt;0,"△","〇")))</f>
        <v>×</v>
      </c>
      <c r="EK91" s="217"/>
      <c r="EL91" s="218"/>
      <c r="EM91" s="219" t="str">
        <f ca="1">IF(COUNTIF(空き状況確認テーブル!EM97:EP97,"×")&lt;&gt;0,"×",IF(COUNTIF(空き状況確認テーブル!EM97:EP97,"△")&lt;&gt;0,"△",IF(COUNTIF(空き状況確認テーブル!EM97:EP97,"△")&lt;&gt;0,"△","〇")))</f>
        <v>×</v>
      </c>
      <c r="EN91" s="219"/>
      <c r="EO91" s="219"/>
      <c r="EP91" s="219"/>
      <c r="EQ91" s="219" t="str">
        <f ca="1">IF(COUNTIF(空き状況確認テーブル!EQ97:ET97,"×")&lt;&gt;0,"×",IF(COUNTIF(空き状況確認テーブル!EQ97:ET97,"△")&lt;&gt;0,"△",IF(COUNTIF(空き状況確認テーブル!EQ97:ET97,"△")&lt;&gt;0,"△","〇")))</f>
        <v>×</v>
      </c>
      <c r="ER91" s="219"/>
      <c r="ES91" s="219"/>
      <c r="ET91" s="219"/>
      <c r="EU91" s="219" t="str">
        <f ca="1">IF(COUNTIF(空き状況確認テーブル!EU97:EX97,"×")&lt;&gt;0,"×",IF(COUNTIF(空き状況確認テーブル!EU97:EX97,"△")&lt;&gt;0,"△",IF(COUNTIF(空き状況確認テーブル!EU97:EX97,"△")&lt;&gt;0,"△","〇")))</f>
        <v>×</v>
      </c>
      <c r="EV91" s="219"/>
      <c r="EW91" s="219"/>
      <c r="EX91" s="219"/>
      <c r="EY91" s="216" t="str">
        <f ca="1">IF(COUNTIF(空き状況確認テーブル!EY97:FA97,"×")&lt;&gt;0,"×",IF(COUNTIF(空き状況確認テーブル!EY97:FA97,"△")&lt;&gt;0,"△",IF(COUNTIF(空き状況確認テーブル!EY97:FA97,"△")&lt;&gt;0,"△","〇")))</f>
        <v>×</v>
      </c>
      <c r="EZ91" s="217"/>
      <c r="FA91" s="220"/>
      <c r="FB91" s="121" t="str">
        <f ca="1">空き状況確認テーブル!FB97</f>
        <v>×</v>
      </c>
      <c r="FC91" s="122" t="str">
        <f ca="1">空き状況確認テーブル!FC97</f>
        <v>×</v>
      </c>
      <c r="FD91" s="122" t="str">
        <f ca="1">空き状況確認テーブル!FD97</f>
        <v>×</v>
      </c>
      <c r="FE91" s="122" t="str">
        <f ca="1">空き状況確認テーブル!FE97</f>
        <v>×</v>
      </c>
      <c r="FF91" s="122" t="str">
        <f ca="1">空き状況確認テーブル!FF97</f>
        <v>×</v>
      </c>
      <c r="FG91" s="122" t="str">
        <f ca="1">空き状況確認テーブル!FG97</f>
        <v>×</v>
      </c>
      <c r="FH91" s="216" t="str">
        <f ca="1">IF(COUNTIF(空き状況確認テーブル!FH97:FJ97,"×")&lt;&gt;0,"×",IF(COUNTIF(空き状況確認テーブル!FH97:FJ97,"△")&lt;&gt;0,"△",IF(COUNTIF(空き状況確認テーブル!FH97:FJ97,"△")&lt;&gt;0,"△","〇")))</f>
        <v>×</v>
      </c>
      <c r="FI91" s="217"/>
      <c r="FJ91" s="218"/>
      <c r="FK91" s="219" t="str">
        <f ca="1">IF(COUNTIF(空き状況確認テーブル!FK97:FN97,"×")&lt;&gt;0,"×",IF(COUNTIF(空き状況確認テーブル!FK97:FN97,"△")&lt;&gt;0,"△",IF(COUNTIF(空き状況確認テーブル!FK97:FN97,"△")&lt;&gt;0,"△","〇")))</f>
        <v>×</v>
      </c>
      <c r="FL91" s="219"/>
      <c r="FM91" s="219"/>
      <c r="FN91" s="219"/>
      <c r="FO91" s="219" t="str">
        <f ca="1">IF(COUNTIF(空き状況確認テーブル!FO97:FR97,"×")&lt;&gt;0,"×",IF(COUNTIF(空き状況確認テーブル!FO97:FR97,"△")&lt;&gt;0,"△",IF(COUNTIF(空き状況確認テーブル!FO97:FR97,"△")&lt;&gt;0,"△","〇")))</f>
        <v>×</v>
      </c>
      <c r="FP91" s="219"/>
      <c r="FQ91" s="219"/>
      <c r="FR91" s="219"/>
      <c r="FS91" s="219" t="str">
        <f ca="1">IF(COUNTIF(空き状況確認テーブル!FS97:FV97,"×")&lt;&gt;0,"×",IF(COUNTIF(空き状況確認テーブル!FS97:FV97,"△")&lt;&gt;0,"△",IF(COUNTIF(空き状況確認テーブル!FS97:FV97,"△")&lt;&gt;0,"△","〇")))</f>
        <v>×</v>
      </c>
      <c r="FT91" s="219"/>
      <c r="FU91" s="219"/>
      <c r="FV91" s="219"/>
      <c r="FW91" s="216" t="str">
        <f ca="1">IF(COUNTIF(空き状況確認テーブル!FW97:FY97,"×")&lt;&gt;0,"×",IF(COUNTIF(空き状況確認テーブル!FW97:FY97,"△")&lt;&gt;0,"△",IF(COUNTIF(空き状況確認テーブル!FW97:FY97,"△")&lt;&gt;0,"△","〇")))</f>
        <v>×</v>
      </c>
      <c r="FX91" s="217"/>
      <c r="FY91" s="220"/>
    </row>
    <row r="92" spans="1:181">
      <c r="A92" s="17"/>
      <c r="B92" s="164"/>
      <c r="C92" s="203" t="s">
        <v>317</v>
      </c>
      <c r="D92" s="11" t="s">
        <v>318</v>
      </c>
      <c r="E92" s="10"/>
      <c r="F92" s="11"/>
      <c r="G92" s="8" t="str">
        <f t="shared" si="29"/>
        <v>071-46391</v>
      </c>
      <c r="H92" s="10" t="str">
        <f t="shared" si="30"/>
        <v>071-46392</v>
      </c>
      <c r="I92" s="10" t="str">
        <f t="shared" si="31"/>
        <v>071-46393</v>
      </c>
      <c r="J92" s="10" t="str">
        <f t="shared" si="32"/>
        <v>071-46394</v>
      </c>
      <c r="K92" s="10" t="str">
        <f t="shared" si="33"/>
        <v>071-46395</v>
      </c>
      <c r="L92" s="10" t="str">
        <f t="shared" si="34"/>
        <v>071-46396</v>
      </c>
      <c r="M92" s="10" t="str">
        <f t="shared" si="35"/>
        <v>071-46397</v>
      </c>
      <c r="N92" s="121" t="str">
        <f ca="1">空き状況確認テーブル!N98</f>
        <v>△</v>
      </c>
      <c r="O92" s="122" t="str">
        <f ca="1">空き状況確認テーブル!O98</f>
        <v>△</v>
      </c>
      <c r="P92" s="122" t="str">
        <f ca="1">空き状況確認テーブル!P98</f>
        <v>△</v>
      </c>
      <c r="Q92" s="122" t="str">
        <f ca="1">空き状況確認テーブル!Q98</f>
        <v>△</v>
      </c>
      <c r="R92" s="122" t="str">
        <f ca="1">空き状況確認テーブル!R98</f>
        <v>△</v>
      </c>
      <c r="S92" s="122" t="str">
        <f ca="1">空き状況確認テーブル!S98</f>
        <v>△</v>
      </c>
      <c r="T92" s="216" t="str">
        <f ca="1">IF(COUNTIF(空き状況確認テーブル!T98:V98,"×")&lt;&gt;0,"×",IF(COUNTIF(空き状況確認テーブル!T98:V98,"△")&lt;&gt;0,"△",IF(COUNTIF(空き状況確認テーブル!T98:V98,"△")&lt;&gt;0,"△","〇")))</f>
        <v>△</v>
      </c>
      <c r="U92" s="217"/>
      <c r="V92" s="218"/>
      <c r="W92" s="219" t="str">
        <f ca="1">IF(COUNTIF(空き状況確認テーブル!W98:Z98,"×")&lt;&gt;0,"×",IF(COUNTIF(空き状況確認テーブル!W98:Z98,"△")&lt;&gt;0,"△",IF(COUNTIF(空き状況確認テーブル!W98:Z98,"△")&lt;&gt;0,"△","〇")))</f>
        <v>〇</v>
      </c>
      <c r="X92" s="219"/>
      <c r="Y92" s="219"/>
      <c r="Z92" s="219"/>
      <c r="AA92" s="219" t="str">
        <f ca="1">IF(COUNTIF(空き状況確認テーブル!AA98:AD98,"×")&lt;&gt;0,"×",IF(COUNTIF(空き状況確認テーブル!AA98:AD98,"△")&lt;&gt;0,"△",IF(COUNTIF(空き状況確認テーブル!AA98:AD98,"△")&lt;&gt;0,"△","〇")))</f>
        <v>〇</v>
      </c>
      <c r="AB92" s="219"/>
      <c r="AC92" s="219"/>
      <c r="AD92" s="219"/>
      <c r="AE92" s="219" t="str">
        <f ca="1">IF(COUNTIF(空き状況確認テーブル!AE98:AH98,"×")&lt;&gt;0,"×",IF(COUNTIF(空き状況確認テーブル!AE98:AH98,"△")&lt;&gt;0,"△",IF(COUNTIF(空き状況確認テーブル!AE98:AH98,"△")&lt;&gt;0,"△","〇")))</f>
        <v>△</v>
      </c>
      <c r="AF92" s="219"/>
      <c r="AG92" s="219"/>
      <c r="AH92" s="219"/>
      <c r="AI92" s="216" t="str">
        <f ca="1">IF(COUNTIF(空き状況確認テーブル!AI98:AK98,"×")&lt;&gt;0,"×",IF(COUNTIF(空き状況確認テーブル!AI98:AK98,"△")&lt;&gt;0,"△",IF(COUNTIF(空き状況確認テーブル!AI98:AK98,"△")&lt;&gt;0,"△","〇")))</f>
        <v>△</v>
      </c>
      <c r="AJ92" s="217"/>
      <c r="AK92" s="220"/>
      <c r="AL92" s="121" t="str">
        <f ca="1">空き状況確認テーブル!AL98</f>
        <v>△</v>
      </c>
      <c r="AM92" s="122" t="str">
        <f ca="1">空き状況確認テーブル!AM98</f>
        <v>△</v>
      </c>
      <c r="AN92" s="122" t="str">
        <f ca="1">空き状況確認テーブル!AN98</f>
        <v>△</v>
      </c>
      <c r="AO92" s="122" t="str">
        <f ca="1">空き状況確認テーブル!AO98</f>
        <v>△</v>
      </c>
      <c r="AP92" s="122" t="str">
        <f ca="1">空き状況確認テーブル!AP98</f>
        <v>△</v>
      </c>
      <c r="AQ92" s="122" t="str">
        <f ca="1">空き状況確認テーブル!AQ98</f>
        <v>△</v>
      </c>
      <c r="AR92" s="216" t="str">
        <f ca="1">IF(COUNTIF(空き状況確認テーブル!AR98:AT98,"×")&lt;&gt;0,"×",IF(COUNTIF(空き状況確認テーブル!AR98:AT98,"△")&lt;&gt;0,"△",IF(COUNTIF(空き状況確認テーブル!AR98:AT98,"△")&lt;&gt;0,"△","〇")))</f>
        <v>△</v>
      </c>
      <c r="AS92" s="217"/>
      <c r="AT92" s="218"/>
      <c r="AU92" s="219" t="str">
        <f ca="1">IF(COUNTIF(空き状況確認テーブル!AU98:AX98,"×")&lt;&gt;0,"×",IF(COUNTIF(空き状況確認テーブル!AU98:AX98,"△")&lt;&gt;0,"△",IF(COUNTIF(空き状況確認テーブル!AU98:AX98,"△")&lt;&gt;0,"△","〇")))</f>
        <v>〇</v>
      </c>
      <c r="AV92" s="219"/>
      <c r="AW92" s="219"/>
      <c r="AX92" s="219"/>
      <c r="AY92" s="219" t="str">
        <f ca="1">IF(COUNTIF(空き状況確認テーブル!AY98:BB98,"×")&lt;&gt;0,"×",IF(COUNTIF(空き状況確認テーブル!AY98:BB98,"△")&lt;&gt;0,"△",IF(COUNTIF(空き状況確認テーブル!AY98:BB98,"△")&lt;&gt;0,"△","〇")))</f>
        <v>〇</v>
      </c>
      <c r="AZ92" s="219"/>
      <c r="BA92" s="219"/>
      <c r="BB92" s="219"/>
      <c r="BC92" s="219" t="str">
        <f ca="1">IF(COUNTIF(空き状況確認テーブル!BC98:BF98,"×")&lt;&gt;0,"×",IF(COUNTIF(空き状況確認テーブル!BC98:BF98,"△")&lt;&gt;0,"△",IF(COUNTIF(空き状況確認テーブル!BC98:BF98,"△")&lt;&gt;0,"△","〇")))</f>
        <v>△</v>
      </c>
      <c r="BD92" s="219"/>
      <c r="BE92" s="219"/>
      <c r="BF92" s="219"/>
      <c r="BG92" s="216" t="str">
        <f ca="1">IF(COUNTIF(空き状況確認テーブル!BG98:BI98,"×")&lt;&gt;0,"×",IF(COUNTIF(空き状況確認テーブル!BG98:BI98,"△")&lt;&gt;0,"△",IF(COUNTIF(空き状況確認テーブル!BG98:BI98,"△")&lt;&gt;0,"△","〇")))</f>
        <v>△</v>
      </c>
      <c r="BH92" s="217"/>
      <c r="BI92" s="220"/>
      <c r="BJ92" s="121" t="str">
        <f ca="1">空き状況確認テーブル!BJ98</f>
        <v>△</v>
      </c>
      <c r="BK92" s="122" t="str">
        <f ca="1">空き状況確認テーブル!BK98</f>
        <v>△</v>
      </c>
      <c r="BL92" s="122" t="str">
        <f ca="1">空き状況確認テーブル!BL98</f>
        <v>△</v>
      </c>
      <c r="BM92" s="122" t="str">
        <f ca="1">空き状況確認テーブル!BM98</f>
        <v>△</v>
      </c>
      <c r="BN92" s="122" t="str">
        <f ca="1">空き状況確認テーブル!BN98</f>
        <v>△</v>
      </c>
      <c r="BO92" s="122" t="str">
        <f ca="1">空き状況確認テーブル!BO98</f>
        <v>△</v>
      </c>
      <c r="BP92" s="216" t="str">
        <f ca="1">IF(COUNTIF(空き状況確認テーブル!BP98:BR98,"×")&lt;&gt;0,"×",IF(COUNTIF(空き状況確認テーブル!BP98:BR98,"△")&lt;&gt;0,"△",IF(COUNTIF(空き状況確認テーブル!BP98:BR98,"△")&lt;&gt;0,"△","〇")))</f>
        <v>△</v>
      </c>
      <c r="BQ92" s="217"/>
      <c r="BR92" s="218"/>
      <c r="BS92" s="219" t="str">
        <f ca="1">IF(COUNTIF(空き状況確認テーブル!BS98:BV98,"×")&lt;&gt;0,"×",IF(COUNTIF(空き状況確認テーブル!BS98:BV98,"△")&lt;&gt;0,"△",IF(COUNTIF(空き状況確認テーブル!BS98:BV98,"△")&lt;&gt;0,"△","〇")))</f>
        <v>〇</v>
      </c>
      <c r="BT92" s="219"/>
      <c r="BU92" s="219"/>
      <c r="BV92" s="219"/>
      <c r="BW92" s="219" t="str">
        <f ca="1">IF(COUNTIF(空き状況確認テーブル!BW98:BZ98,"×")&lt;&gt;0,"×",IF(COUNTIF(空き状況確認テーブル!BW98:BZ98,"△")&lt;&gt;0,"△",IF(COUNTIF(空き状況確認テーブル!BW98:BZ98,"△")&lt;&gt;0,"△","〇")))</f>
        <v>〇</v>
      </c>
      <c r="BX92" s="219"/>
      <c r="BY92" s="219"/>
      <c r="BZ92" s="219"/>
      <c r="CA92" s="219" t="str">
        <f ca="1">IF(COUNTIF(空き状況確認テーブル!CA98:CD98,"×")&lt;&gt;0,"×",IF(COUNTIF(空き状況確認テーブル!CA98:CD98,"△")&lt;&gt;0,"△",IF(COUNTIF(空き状況確認テーブル!CA98:CD98,"△")&lt;&gt;0,"△","〇")))</f>
        <v>△</v>
      </c>
      <c r="CB92" s="219"/>
      <c r="CC92" s="219"/>
      <c r="CD92" s="219"/>
      <c r="CE92" s="216" t="str">
        <f ca="1">IF(COUNTIF(空き状況確認テーブル!CE98:CG98,"×")&lt;&gt;0,"×",IF(COUNTIF(空き状況確認テーブル!CE98:CG98,"△")&lt;&gt;0,"△",IF(COUNTIF(空き状況確認テーブル!CE98:CG98,"△")&lt;&gt;0,"△","〇")))</f>
        <v>△</v>
      </c>
      <c r="CF92" s="217"/>
      <c r="CG92" s="220"/>
      <c r="CH92" s="187" t="str">
        <f ca="1">空き状況確認テーブル!CH98</f>
        <v>△</v>
      </c>
      <c r="CI92" s="122" t="str">
        <f ca="1">空き状況確認テーブル!CI98</f>
        <v>△</v>
      </c>
      <c r="CJ92" s="122" t="str">
        <f ca="1">空き状況確認テーブル!CJ98</f>
        <v>△</v>
      </c>
      <c r="CK92" s="122" t="str">
        <f ca="1">空き状況確認テーブル!CK98</f>
        <v>△</v>
      </c>
      <c r="CL92" s="122" t="str">
        <f ca="1">空き状況確認テーブル!CL98</f>
        <v>△</v>
      </c>
      <c r="CM92" s="122" t="str">
        <f ca="1">空き状況確認テーブル!CM98</f>
        <v>△</v>
      </c>
      <c r="CN92" s="216" t="str">
        <f ca="1">IF(COUNTIF(空き状況確認テーブル!CN98:CP98,"×")&lt;&gt;0,"×",IF(COUNTIF(空き状況確認テーブル!CN98:CP98,"△")&lt;&gt;0,"△",IF(COUNTIF(空き状況確認テーブル!CN98:CP98,"△")&lt;&gt;0,"△","〇")))</f>
        <v>△</v>
      </c>
      <c r="CO92" s="217"/>
      <c r="CP92" s="218"/>
      <c r="CQ92" s="219" t="str">
        <f ca="1">IF(COUNTIF(空き状況確認テーブル!CQ98:CT98,"×")&lt;&gt;0,"×",IF(COUNTIF(空き状況確認テーブル!CQ98:CT98,"△")&lt;&gt;0,"△",IF(COUNTIF(空き状況確認テーブル!CQ98:CT98,"△")&lt;&gt;0,"△","〇")))</f>
        <v>〇</v>
      </c>
      <c r="CR92" s="219"/>
      <c r="CS92" s="219"/>
      <c r="CT92" s="219"/>
      <c r="CU92" s="219" t="str">
        <f ca="1">IF(COUNTIF(空き状況確認テーブル!CU98:CX98,"×")&lt;&gt;0,"×",IF(COUNTIF(空き状況確認テーブル!CU98:CX98,"△")&lt;&gt;0,"△",IF(COUNTIF(空き状況確認テーブル!CU98:CX98,"△")&lt;&gt;0,"△","〇")))</f>
        <v>〇</v>
      </c>
      <c r="CV92" s="219"/>
      <c r="CW92" s="219"/>
      <c r="CX92" s="219"/>
      <c r="CY92" s="219" t="str">
        <f ca="1">IF(COUNTIF(空き状況確認テーブル!CY98:DB98,"×")&lt;&gt;0,"×",IF(COUNTIF(空き状況確認テーブル!CY98:DB98,"△")&lt;&gt;0,"△",IF(COUNTIF(空き状況確認テーブル!CY98:DB98,"△")&lt;&gt;0,"△","〇")))</f>
        <v>△</v>
      </c>
      <c r="CZ92" s="219"/>
      <c r="DA92" s="219"/>
      <c r="DB92" s="219"/>
      <c r="DC92" s="216" t="str">
        <f ca="1">IF(COUNTIF(空き状況確認テーブル!DC98:DE98,"×")&lt;&gt;0,"×",IF(COUNTIF(空き状況確認テーブル!DC98:DE98,"△")&lt;&gt;0,"△",IF(COUNTIF(空き状況確認テーブル!DC98:DE98,"△")&lt;&gt;0,"△","〇")))</f>
        <v>△</v>
      </c>
      <c r="DD92" s="217"/>
      <c r="DE92" s="220"/>
      <c r="DF92" s="121" t="str">
        <f ca="1">空き状況確認テーブル!DF98</f>
        <v>△</v>
      </c>
      <c r="DG92" s="122" t="str">
        <f ca="1">空き状況確認テーブル!DG98</f>
        <v>△</v>
      </c>
      <c r="DH92" s="122" t="str">
        <f ca="1">空き状況確認テーブル!DH98</f>
        <v>△</v>
      </c>
      <c r="DI92" s="122" t="str">
        <f ca="1">空き状況確認テーブル!DI98</f>
        <v>△</v>
      </c>
      <c r="DJ92" s="122" t="str">
        <f ca="1">空き状況確認テーブル!DJ98</f>
        <v>△</v>
      </c>
      <c r="DK92" s="122" t="str">
        <f ca="1">空き状況確認テーブル!DK98</f>
        <v>△</v>
      </c>
      <c r="DL92" s="216" t="str">
        <f ca="1">IF(COUNTIF(空き状況確認テーブル!DL98:DN98,"×")&lt;&gt;0,"×",IF(COUNTIF(空き状況確認テーブル!DL98:DN98,"△")&lt;&gt;0,"△",IF(COUNTIF(空き状況確認テーブル!DL98:DN98,"△")&lt;&gt;0,"△","〇")))</f>
        <v>△</v>
      </c>
      <c r="DM92" s="217"/>
      <c r="DN92" s="218"/>
      <c r="DO92" s="219" t="str">
        <f ca="1">IF(COUNTIF(空き状況確認テーブル!DO98:DR98,"×")&lt;&gt;0,"×",IF(COUNTIF(空き状況確認テーブル!DO98:DR98,"△")&lt;&gt;0,"△",IF(COUNTIF(空き状況確認テーブル!DO98:DR98,"△")&lt;&gt;0,"△","〇")))</f>
        <v>〇</v>
      </c>
      <c r="DP92" s="219"/>
      <c r="DQ92" s="219"/>
      <c r="DR92" s="219"/>
      <c r="DS92" s="219" t="str">
        <f ca="1">IF(COUNTIF(空き状況確認テーブル!DS98:DV98,"×")&lt;&gt;0,"×",IF(COUNTIF(空き状況確認テーブル!DS98:DV98,"△")&lt;&gt;0,"△",IF(COUNTIF(空き状況確認テーブル!DS98:DV98,"△")&lt;&gt;0,"△","〇")))</f>
        <v>〇</v>
      </c>
      <c r="DT92" s="219"/>
      <c r="DU92" s="219"/>
      <c r="DV92" s="219"/>
      <c r="DW92" s="219" t="str">
        <f ca="1">IF(COUNTIF(空き状況確認テーブル!DW98:DZ98,"×")&lt;&gt;0,"×",IF(COUNTIF(空き状況確認テーブル!DW98:DZ98,"△")&lt;&gt;0,"△",IF(COUNTIF(空き状況確認テーブル!DW98:DZ98,"△")&lt;&gt;0,"△","〇")))</f>
        <v>△</v>
      </c>
      <c r="DX92" s="219"/>
      <c r="DY92" s="219"/>
      <c r="DZ92" s="219"/>
      <c r="EA92" s="216" t="str">
        <f ca="1">IF(COUNTIF(空き状況確認テーブル!EA98:EC98,"×")&lt;&gt;0,"×",IF(COUNTIF(空き状況確認テーブル!EA98:EC98,"△")&lt;&gt;0,"△",IF(COUNTIF(空き状況確認テーブル!EA98:EC98,"△")&lt;&gt;0,"△","〇")))</f>
        <v>△</v>
      </c>
      <c r="EB92" s="217"/>
      <c r="EC92" s="220"/>
      <c r="ED92" s="121" t="str">
        <f ca="1">空き状況確認テーブル!ED98</f>
        <v>×</v>
      </c>
      <c r="EE92" s="122" t="str">
        <f ca="1">空き状況確認テーブル!EE98</f>
        <v>×</v>
      </c>
      <c r="EF92" s="122" t="str">
        <f ca="1">空き状況確認テーブル!EF98</f>
        <v>×</v>
      </c>
      <c r="EG92" s="122" t="str">
        <f ca="1">空き状況確認テーブル!EG98</f>
        <v>×</v>
      </c>
      <c r="EH92" s="122" t="str">
        <f ca="1">空き状況確認テーブル!EH98</f>
        <v>×</v>
      </c>
      <c r="EI92" s="122" t="str">
        <f ca="1">空き状況確認テーブル!EI98</f>
        <v>×</v>
      </c>
      <c r="EJ92" s="216" t="str">
        <f ca="1">IF(COUNTIF(空き状況確認テーブル!EJ98:EL98,"×")&lt;&gt;0,"×",IF(COUNTIF(空き状況確認テーブル!EJ98:EL98,"△")&lt;&gt;0,"△",IF(COUNTIF(空き状況確認テーブル!EJ98:EL98,"△")&lt;&gt;0,"△","〇")))</f>
        <v>×</v>
      </c>
      <c r="EK92" s="217"/>
      <c r="EL92" s="218"/>
      <c r="EM92" s="219" t="str">
        <f ca="1">IF(COUNTIF(空き状況確認テーブル!EM98:EP98,"×")&lt;&gt;0,"×",IF(COUNTIF(空き状況確認テーブル!EM98:EP98,"△")&lt;&gt;0,"△",IF(COUNTIF(空き状況確認テーブル!EM98:EP98,"△")&lt;&gt;0,"△","〇")))</f>
        <v>×</v>
      </c>
      <c r="EN92" s="219"/>
      <c r="EO92" s="219"/>
      <c r="EP92" s="219"/>
      <c r="EQ92" s="219" t="str">
        <f ca="1">IF(COUNTIF(空き状況確認テーブル!EQ98:ET98,"×")&lt;&gt;0,"×",IF(COUNTIF(空き状況確認テーブル!EQ98:ET98,"△")&lt;&gt;0,"△",IF(COUNTIF(空き状況確認テーブル!EQ98:ET98,"△")&lt;&gt;0,"△","〇")))</f>
        <v>×</v>
      </c>
      <c r="ER92" s="219"/>
      <c r="ES92" s="219"/>
      <c r="ET92" s="219"/>
      <c r="EU92" s="219" t="str">
        <f ca="1">IF(COUNTIF(空き状況確認テーブル!EU98:EX98,"×")&lt;&gt;0,"×",IF(COUNTIF(空き状況確認テーブル!EU98:EX98,"△")&lt;&gt;0,"△",IF(COUNTIF(空き状況確認テーブル!EU98:EX98,"△")&lt;&gt;0,"△","〇")))</f>
        <v>×</v>
      </c>
      <c r="EV92" s="219"/>
      <c r="EW92" s="219"/>
      <c r="EX92" s="219"/>
      <c r="EY92" s="216" t="str">
        <f ca="1">IF(COUNTIF(空き状況確認テーブル!EY98:FA98,"×")&lt;&gt;0,"×",IF(COUNTIF(空き状況確認テーブル!EY98:FA98,"△")&lt;&gt;0,"△",IF(COUNTIF(空き状況確認テーブル!EY98:FA98,"△")&lt;&gt;0,"△","〇")))</f>
        <v>×</v>
      </c>
      <c r="EZ92" s="217"/>
      <c r="FA92" s="220"/>
      <c r="FB92" s="121" t="str">
        <f ca="1">空き状況確認テーブル!FB98</f>
        <v>×</v>
      </c>
      <c r="FC92" s="122" t="str">
        <f ca="1">空き状況確認テーブル!FC98</f>
        <v>×</v>
      </c>
      <c r="FD92" s="122" t="str">
        <f ca="1">空き状況確認テーブル!FD98</f>
        <v>×</v>
      </c>
      <c r="FE92" s="122" t="str">
        <f ca="1">空き状況確認テーブル!FE98</f>
        <v>×</v>
      </c>
      <c r="FF92" s="122" t="str">
        <f ca="1">空き状況確認テーブル!FF98</f>
        <v>×</v>
      </c>
      <c r="FG92" s="122" t="str">
        <f ca="1">空き状況確認テーブル!FG98</f>
        <v>×</v>
      </c>
      <c r="FH92" s="216" t="str">
        <f ca="1">IF(COUNTIF(空き状況確認テーブル!FH98:FJ98,"×")&lt;&gt;0,"×",IF(COUNTIF(空き状況確認テーブル!FH98:FJ98,"△")&lt;&gt;0,"△",IF(COUNTIF(空き状況確認テーブル!FH98:FJ98,"△")&lt;&gt;0,"△","〇")))</f>
        <v>×</v>
      </c>
      <c r="FI92" s="217"/>
      <c r="FJ92" s="218"/>
      <c r="FK92" s="219" t="str">
        <f ca="1">IF(COUNTIF(空き状況確認テーブル!FK98:FN98,"×")&lt;&gt;0,"×",IF(COUNTIF(空き状況確認テーブル!FK98:FN98,"△")&lt;&gt;0,"△",IF(COUNTIF(空き状況確認テーブル!FK98:FN98,"△")&lt;&gt;0,"△","〇")))</f>
        <v>×</v>
      </c>
      <c r="FL92" s="219"/>
      <c r="FM92" s="219"/>
      <c r="FN92" s="219"/>
      <c r="FO92" s="219" t="str">
        <f ca="1">IF(COUNTIF(空き状況確認テーブル!FO98:FR98,"×")&lt;&gt;0,"×",IF(COUNTIF(空き状況確認テーブル!FO98:FR98,"△")&lt;&gt;0,"△",IF(COUNTIF(空き状況確認テーブル!FO98:FR98,"△")&lt;&gt;0,"△","〇")))</f>
        <v>×</v>
      </c>
      <c r="FP92" s="219"/>
      <c r="FQ92" s="219"/>
      <c r="FR92" s="219"/>
      <c r="FS92" s="219" t="str">
        <f ca="1">IF(COUNTIF(空き状況確認テーブル!FS98:FV98,"×")&lt;&gt;0,"×",IF(COUNTIF(空き状況確認テーブル!FS98:FV98,"△")&lt;&gt;0,"△",IF(COUNTIF(空き状況確認テーブル!FS98:FV98,"△")&lt;&gt;0,"△","〇")))</f>
        <v>×</v>
      </c>
      <c r="FT92" s="219"/>
      <c r="FU92" s="219"/>
      <c r="FV92" s="219"/>
      <c r="FW92" s="216" t="str">
        <f ca="1">IF(COUNTIF(空き状況確認テーブル!FW98:FY98,"×")&lt;&gt;0,"×",IF(COUNTIF(空き状況確認テーブル!FW98:FY98,"△")&lt;&gt;0,"△",IF(COUNTIF(空き状況確認テーブル!FW98:FY98,"△")&lt;&gt;0,"△","〇")))</f>
        <v>×</v>
      </c>
      <c r="FX92" s="217"/>
      <c r="FY92" s="220"/>
    </row>
    <row r="93" spans="1:181">
      <c r="A93" s="17"/>
      <c r="B93" s="163" t="s">
        <v>363</v>
      </c>
      <c r="C93" s="203" t="s">
        <v>301</v>
      </c>
      <c r="D93" s="11" t="s">
        <v>263</v>
      </c>
      <c r="E93" s="10" t="str">
        <f>INDEX(施設情報!$D$1:$D$1000,MATCH(D93,施設情報!$C$1:$C$1000,0))</f>
        <v>1</v>
      </c>
      <c r="F93" s="11" t="s">
        <v>275</v>
      </c>
      <c r="G93" s="8" t="str">
        <f t="shared" si="29"/>
        <v>117-46391</v>
      </c>
      <c r="H93" s="10" t="str">
        <f t="shared" si="30"/>
        <v>117-46392</v>
      </c>
      <c r="I93" s="10" t="str">
        <f t="shared" si="31"/>
        <v>117-46393</v>
      </c>
      <c r="J93" s="10" t="str">
        <f t="shared" si="32"/>
        <v>117-46394</v>
      </c>
      <c r="K93" s="10" t="str">
        <f t="shared" si="33"/>
        <v>117-46395</v>
      </c>
      <c r="L93" s="10" t="str">
        <f t="shared" si="34"/>
        <v>117-46396</v>
      </c>
      <c r="M93" s="10" t="str">
        <f t="shared" si="35"/>
        <v>117-46397</v>
      </c>
      <c r="N93" s="121" t="str">
        <f ca="1">空き状況確認テーブル!N99</f>
        <v>△</v>
      </c>
      <c r="O93" s="122" t="str">
        <f ca="1">空き状況確認テーブル!O99</f>
        <v>△</v>
      </c>
      <c r="P93" s="122" t="str">
        <f ca="1">空き状況確認テーブル!P99</f>
        <v>△</v>
      </c>
      <c r="Q93" s="122" t="str">
        <f ca="1">空き状況確認テーブル!Q99</f>
        <v>△</v>
      </c>
      <c r="R93" s="122" t="str">
        <f ca="1">空き状況確認テーブル!R99</f>
        <v>△</v>
      </c>
      <c r="S93" s="122" t="str">
        <f ca="1">空き状況確認テーブル!S99</f>
        <v>△</v>
      </c>
      <c r="T93" s="216" t="str">
        <f ca="1">IF(COUNTIF(空き状況確認テーブル!T99:V99,"×")&lt;&gt;0,"×",IF(COUNTIF(空き状況確認テーブル!T99:V99,"△")&lt;&gt;0,"△",IF(COUNTIF(空き状況確認テーブル!T99:V99,"△")&lt;&gt;0,"△","〇")))</f>
        <v>△</v>
      </c>
      <c r="U93" s="217"/>
      <c r="V93" s="218"/>
      <c r="W93" s="219" t="str">
        <f ca="1">IF(COUNTIF(空き状況確認テーブル!W99:Z99,"×")&lt;&gt;0,"×",IF(COUNTIF(空き状況確認テーブル!W99:Z99,"△")&lt;&gt;0,"△",IF(COUNTIF(空き状況確認テーブル!W99:Z99,"△")&lt;&gt;0,"△","〇")))</f>
        <v>〇</v>
      </c>
      <c r="X93" s="219"/>
      <c r="Y93" s="219"/>
      <c r="Z93" s="219"/>
      <c r="AA93" s="219" t="str">
        <f ca="1">IF(COUNTIF(空き状況確認テーブル!AA99:AD99,"×")&lt;&gt;0,"×",IF(COUNTIF(空き状況確認テーブル!AA99:AD99,"△")&lt;&gt;0,"△",IF(COUNTIF(空き状況確認テーブル!AA99:AD99,"△")&lt;&gt;0,"△","〇")))</f>
        <v>〇</v>
      </c>
      <c r="AB93" s="219"/>
      <c r="AC93" s="219"/>
      <c r="AD93" s="219"/>
      <c r="AE93" s="219" t="str">
        <f ca="1">IF(COUNTIF(空き状況確認テーブル!AE99:AH99,"×")&lt;&gt;0,"×",IF(COUNTIF(空き状況確認テーブル!AE99:AH99,"△")&lt;&gt;0,"△",IF(COUNTIF(空き状況確認テーブル!AE99:AH99,"△")&lt;&gt;0,"△","〇")))</f>
        <v>△</v>
      </c>
      <c r="AF93" s="219"/>
      <c r="AG93" s="219"/>
      <c r="AH93" s="219"/>
      <c r="AI93" s="216" t="str">
        <f ca="1">IF(COUNTIF(空き状況確認テーブル!AI99:AK99,"×")&lt;&gt;0,"×",IF(COUNTIF(空き状況確認テーブル!AI99:AK99,"△")&lt;&gt;0,"△",IF(COUNTIF(空き状況確認テーブル!AI99:AK99,"△")&lt;&gt;0,"△","〇")))</f>
        <v>△</v>
      </c>
      <c r="AJ93" s="217"/>
      <c r="AK93" s="220"/>
      <c r="AL93" s="121" t="str">
        <f ca="1">空き状況確認テーブル!AL99</f>
        <v>△</v>
      </c>
      <c r="AM93" s="122" t="str">
        <f ca="1">空き状況確認テーブル!AM99</f>
        <v>△</v>
      </c>
      <c r="AN93" s="122" t="str">
        <f ca="1">空き状況確認テーブル!AN99</f>
        <v>△</v>
      </c>
      <c r="AO93" s="122" t="str">
        <f ca="1">空き状況確認テーブル!AO99</f>
        <v>△</v>
      </c>
      <c r="AP93" s="122" t="str">
        <f ca="1">空き状況確認テーブル!AP99</f>
        <v>△</v>
      </c>
      <c r="AQ93" s="122" t="str">
        <f ca="1">空き状況確認テーブル!AQ99</f>
        <v>△</v>
      </c>
      <c r="AR93" s="216" t="str">
        <f ca="1">IF(COUNTIF(空き状況確認テーブル!AR99:AT99,"×")&lt;&gt;0,"×",IF(COUNTIF(空き状況確認テーブル!AR99:AT99,"△")&lt;&gt;0,"△",IF(COUNTIF(空き状況確認テーブル!AR99:AT99,"△")&lt;&gt;0,"△","〇")))</f>
        <v>△</v>
      </c>
      <c r="AS93" s="217"/>
      <c r="AT93" s="218"/>
      <c r="AU93" s="219" t="str">
        <f ca="1">IF(COUNTIF(空き状況確認テーブル!AU99:AX99,"×")&lt;&gt;0,"×",IF(COUNTIF(空き状況確認テーブル!AU99:AX99,"△")&lt;&gt;0,"△",IF(COUNTIF(空き状況確認テーブル!AU99:AX99,"△")&lt;&gt;0,"△","〇")))</f>
        <v>〇</v>
      </c>
      <c r="AV93" s="219"/>
      <c r="AW93" s="219"/>
      <c r="AX93" s="219"/>
      <c r="AY93" s="219" t="str">
        <f ca="1">IF(COUNTIF(空き状況確認テーブル!AY99:BB99,"×")&lt;&gt;0,"×",IF(COUNTIF(空き状況確認テーブル!AY99:BB99,"△")&lt;&gt;0,"△",IF(COUNTIF(空き状況確認テーブル!AY99:BB99,"△")&lt;&gt;0,"△","〇")))</f>
        <v>〇</v>
      </c>
      <c r="AZ93" s="219"/>
      <c r="BA93" s="219"/>
      <c r="BB93" s="219"/>
      <c r="BC93" s="219" t="str">
        <f ca="1">IF(COUNTIF(空き状況確認テーブル!BC99:BF99,"×")&lt;&gt;0,"×",IF(COUNTIF(空き状況確認テーブル!BC99:BF99,"△")&lt;&gt;0,"△",IF(COUNTIF(空き状況確認テーブル!BC99:BF99,"△")&lt;&gt;0,"△","〇")))</f>
        <v>△</v>
      </c>
      <c r="BD93" s="219"/>
      <c r="BE93" s="219"/>
      <c r="BF93" s="219"/>
      <c r="BG93" s="216" t="str">
        <f ca="1">IF(COUNTIF(空き状況確認テーブル!BG99:BI99,"×")&lt;&gt;0,"×",IF(COUNTIF(空き状況確認テーブル!BG99:BI99,"△")&lt;&gt;0,"△",IF(COUNTIF(空き状況確認テーブル!BG99:BI99,"△")&lt;&gt;0,"△","〇")))</f>
        <v>△</v>
      </c>
      <c r="BH93" s="217"/>
      <c r="BI93" s="220"/>
      <c r="BJ93" s="121" t="str">
        <f ca="1">空き状況確認テーブル!BJ99</f>
        <v>△</v>
      </c>
      <c r="BK93" s="122" t="str">
        <f ca="1">空き状況確認テーブル!BK99</f>
        <v>△</v>
      </c>
      <c r="BL93" s="122" t="str">
        <f ca="1">空き状況確認テーブル!BL99</f>
        <v>△</v>
      </c>
      <c r="BM93" s="122" t="str">
        <f ca="1">空き状況確認テーブル!BM99</f>
        <v>△</v>
      </c>
      <c r="BN93" s="122" t="str">
        <f ca="1">空き状況確認テーブル!BN99</f>
        <v>△</v>
      </c>
      <c r="BO93" s="122" t="str">
        <f ca="1">空き状況確認テーブル!BO99</f>
        <v>△</v>
      </c>
      <c r="BP93" s="216" t="str">
        <f ca="1">IF(COUNTIF(空き状況確認テーブル!BP99:BR99,"×")&lt;&gt;0,"×",IF(COUNTIF(空き状況確認テーブル!BP99:BR99,"△")&lt;&gt;0,"△",IF(COUNTIF(空き状況確認テーブル!BP99:BR99,"△")&lt;&gt;0,"△","〇")))</f>
        <v>△</v>
      </c>
      <c r="BQ93" s="217"/>
      <c r="BR93" s="218"/>
      <c r="BS93" s="219" t="str">
        <f ca="1">IF(COUNTIF(空き状況確認テーブル!BS99:BV99,"×")&lt;&gt;0,"×",IF(COUNTIF(空き状況確認テーブル!BS99:BV99,"△")&lt;&gt;0,"△",IF(COUNTIF(空き状況確認テーブル!BS99:BV99,"△")&lt;&gt;0,"△","〇")))</f>
        <v>〇</v>
      </c>
      <c r="BT93" s="219"/>
      <c r="BU93" s="219"/>
      <c r="BV93" s="219"/>
      <c r="BW93" s="219" t="str">
        <f ca="1">IF(COUNTIF(空き状況確認テーブル!BW99:BZ99,"×")&lt;&gt;0,"×",IF(COUNTIF(空き状況確認テーブル!BW99:BZ99,"△")&lt;&gt;0,"△",IF(COUNTIF(空き状況確認テーブル!BW99:BZ99,"△")&lt;&gt;0,"△","〇")))</f>
        <v>〇</v>
      </c>
      <c r="BX93" s="219"/>
      <c r="BY93" s="219"/>
      <c r="BZ93" s="219"/>
      <c r="CA93" s="219" t="str">
        <f ca="1">IF(COUNTIF(空き状況確認テーブル!CA99:CD99,"×")&lt;&gt;0,"×",IF(COUNTIF(空き状況確認テーブル!CA99:CD99,"△")&lt;&gt;0,"△",IF(COUNTIF(空き状況確認テーブル!CA99:CD99,"△")&lt;&gt;0,"△","〇")))</f>
        <v>△</v>
      </c>
      <c r="CB93" s="219"/>
      <c r="CC93" s="219"/>
      <c r="CD93" s="219"/>
      <c r="CE93" s="216" t="str">
        <f ca="1">IF(COUNTIF(空き状況確認テーブル!CE99:CG99,"×")&lt;&gt;0,"×",IF(COUNTIF(空き状況確認テーブル!CE99:CG99,"△")&lt;&gt;0,"△",IF(COUNTIF(空き状況確認テーブル!CE99:CG99,"△")&lt;&gt;0,"△","〇")))</f>
        <v>△</v>
      </c>
      <c r="CF93" s="217"/>
      <c r="CG93" s="220"/>
      <c r="CH93" s="187" t="str">
        <f ca="1">空き状況確認テーブル!CH99</f>
        <v>△</v>
      </c>
      <c r="CI93" s="122" t="str">
        <f ca="1">空き状況確認テーブル!CI99</f>
        <v>△</v>
      </c>
      <c r="CJ93" s="122" t="str">
        <f ca="1">空き状況確認テーブル!CJ99</f>
        <v>△</v>
      </c>
      <c r="CK93" s="122" t="str">
        <f ca="1">空き状況確認テーブル!CK99</f>
        <v>△</v>
      </c>
      <c r="CL93" s="122" t="str">
        <f ca="1">空き状況確認テーブル!CL99</f>
        <v>△</v>
      </c>
      <c r="CM93" s="122" t="str">
        <f ca="1">空き状況確認テーブル!CM99</f>
        <v>△</v>
      </c>
      <c r="CN93" s="216" t="str">
        <f ca="1">IF(COUNTIF(空き状況確認テーブル!CN99:CP99,"×")&lt;&gt;0,"×",IF(COUNTIF(空き状況確認テーブル!CN99:CP99,"△")&lt;&gt;0,"△",IF(COUNTIF(空き状況確認テーブル!CN99:CP99,"△")&lt;&gt;0,"△","〇")))</f>
        <v>△</v>
      </c>
      <c r="CO93" s="217"/>
      <c r="CP93" s="218"/>
      <c r="CQ93" s="219" t="str">
        <f ca="1">IF(COUNTIF(空き状況確認テーブル!CQ99:CT99,"×")&lt;&gt;0,"×",IF(COUNTIF(空き状況確認テーブル!CQ99:CT99,"△")&lt;&gt;0,"△",IF(COUNTIF(空き状況確認テーブル!CQ99:CT99,"△")&lt;&gt;0,"△","〇")))</f>
        <v>〇</v>
      </c>
      <c r="CR93" s="219"/>
      <c r="CS93" s="219"/>
      <c r="CT93" s="219"/>
      <c r="CU93" s="219" t="str">
        <f ca="1">IF(COUNTIF(空き状況確認テーブル!CU99:CX99,"×")&lt;&gt;0,"×",IF(COUNTIF(空き状況確認テーブル!CU99:CX99,"△")&lt;&gt;0,"△",IF(COUNTIF(空き状況確認テーブル!CU99:CX99,"△")&lt;&gt;0,"△","〇")))</f>
        <v>〇</v>
      </c>
      <c r="CV93" s="219"/>
      <c r="CW93" s="219"/>
      <c r="CX93" s="219"/>
      <c r="CY93" s="219" t="str">
        <f ca="1">IF(COUNTIF(空き状況確認テーブル!CY99:DB99,"×")&lt;&gt;0,"×",IF(COUNTIF(空き状況確認テーブル!CY99:DB99,"△")&lt;&gt;0,"△",IF(COUNTIF(空き状況確認テーブル!CY99:DB99,"△")&lt;&gt;0,"△","〇")))</f>
        <v>△</v>
      </c>
      <c r="CZ93" s="219"/>
      <c r="DA93" s="219"/>
      <c r="DB93" s="219"/>
      <c r="DC93" s="216" t="str">
        <f ca="1">IF(COUNTIF(空き状況確認テーブル!DC99:DE99,"×")&lt;&gt;0,"×",IF(COUNTIF(空き状況確認テーブル!DC99:DE99,"△")&lt;&gt;0,"△",IF(COUNTIF(空き状況確認テーブル!DC99:DE99,"△")&lt;&gt;0,"△","〇")))</f>
        <v>△</v>
      </c>
      <c r="DD93" s="217"/>
      <c r="DE93" s="220"/>
      <c r="DF93" s="121" t="str">
        <f ca="1">空き状況確認テーブル!DF99</f>
        <v>△</v>
      </c>
      <c r="DG93" s="122" t="str">
        <f ca="1">空き状況確認テーブル!DG99</f>
        <v>△</v>
      </c>
      <c r="DH93" s="122" t="str">
        <f ca="1">空き状況確認テーブル!DH99</f>
        <v>△</v>
      </c>
      <c r="DI93" s="122" t="str">
        <f ca="1">空き状況確認テーブル!DI99</f>
        <v>△</v>
      </c>
      <c r="DJ93" s="122" t="str">
        <f ca="1">空き状況確認テーブル!DJ99</f>
        <v>△</v>
      </c>
      <c r="DK93" s="122" t="str">
        <f ca="1">空き状況確認テーブル!DK99</f>
        <v>△</v>
      </c>
      <c r="DL93" s="216" t="str">
        <f ca="1">IF(COUNTIF(空き状況確認テーブル!DL99:DN99,"×")&lt;&gt;0,"×",IF(COUNTIF(空き状況確認テーブル!DL99:DN99,"△")&lt;&gt;0,"△",IF(COUNTIF(空き状況確認テーブル!DL99:DN99,"△")&lt;&gt;0,"△","〇")))</f>
        <v>△</v>
      </c>
      <c r="DM93" s="217"/>
      <c r="DN93" s="218"/>
      <c r="DO93" s="219" t="str">
        <f ca="1">IF(COUNTIF(空き状況確認テーブル!DO99:DR99,"×")&lt;&gt;0,"×",IF(COUNTIF(空き状況確認テーブル!DO99:DR99,"△")&lt;&gt;0,"△",IF(COUNTIF(空き状況確認テーブル!DO99:DR99,"△")&lt;&gt;0,"△","〇")))</f>
        <v>〇</v>
      </c>
      <c r="DP93" s="219"/>
      <c r="DQ93" s="219"/>
      <c r="DR93" s="219"/>
      <c r="DS93" s="219" t="str">
        <f ca="1">IF(COUNTIF(空き状況確認テーブル!DS99:DV99,"×")&lt;&gt;0,"×",IF(COUNTIF(空き状況確認テーブル!DS99:DV99,"△")&lt;&gt;0,"△",IF(COUNTIF(空き状況確認テーブル!DS99:DV99,"△")&lt;&gt;0,"△","〇")))</f>
        <v>〇</v>
      </c>
      <c r="DT93" s="219"/>
      <c r="DU93" s="219"/>
      <c r="DV93" s="219"/>
      <c r="DW93" s="219" t="str">
        <f ca="1">IF(COUNTIF(空き状況確認テーブル!DW99:DZ99,"×")&lt;&gt;0,"×",IF(COUNTIF(空き状況確認テーブル!DW99:DZ99,"△")&lt;&gt;0,"△",IF(COUNTIF(空き状況確認テーブル!DW99:DZ99,"△")&lt;&gt;0,"△","〇")))</f>
        <v>△</v>
      </c>
      <c r="DX93" s="219"/>
      <c r="DY93" s="219"/>
      <c r="DZ93" s="219"/>
      <c r="EA93" s="216" t="str">
        <f ca="1">IF(COUNTIF(空き状況確認テーブル!EA99:EC99,"×")&lt;&gt;0,"×",IF(COUNTIF(空き状況確認テーブル!EA99:EC99,"△")&lt;&gt;0,"△",IF(COUNTIF(空き状況確認テーブル!EA99:EC99,"△")&lt;&gt;0,"△","〇")))</f>
        <v>△</v>
      </c>
      <c r="EB93" s="217"/>
      <c r="EC93" s="220"/>
      <c r="ED93" s="121" t="str">
        <f ca="1">空き状況確認テーブル!ED99</f>
        <v>×</v>
      </c>
      <c r="EE93" s="122" t="str">
        <f ca="1">空き状況確認テーブル!EE99</f>
        <v>×</v>
      </c>
      <c r="EF93" s="122" t="str">
        <f ca="1">空き状況確認テーブル!EF99</f>
        <v>×</v>
      </c>
      <c r="EG93" s="122" t="str">
        <f ca="1">空き状況確認テーブル!EG99</f>
        <v>×</v>
      </c>
      <c r="EH93" s="122" t="str">
        <f ca="1">空き状況確認テーブル!EH99</f>
        <v>×</v>
      </c>
      <c r="EI93" s="122" t="str">
        <f ca="1">空き状況確認テーブル!EI99</f>
        <v>×</v>
      </c>
      <c r="EJ93" s="216" t="str">
        <f ca="1">IF(COUNTIF(空き状況確認テーブル!EJ99:EL99,"×")&lt;&gt;0,"×",IF(COUNTIF(空き状況確認テーブル!EJ99:EL99,"△")&lt;&gt;0,"△",IF(COUNTIF(空き状況確認テーブル!EJ99:EL99,"△")&lt;&gt;0,"△","〇")))</f>
        <v>×</v>
      </c>
      <c r="EK93" s="217"/>
      <c r="EL93" s="218"/>
      <c r="EM93" s="219" t="str">
        <f ca="1">IF(COUNTIF(空き状況確認テーブル!EM99:EP99,"×")&lt;&gt;0,"×",IF(COUNTIF(空き状況確認テーブル!EM99:EP99,"△")&lt;&gt;0,"△",IF(COUNTIF(空き状況確認テーブル!EM99:EP99,"△")&lt;&gt;0,"△","〇")))</f>
        <v>×</v>
      </c>
      <c r="EN93" s="219"/>
      <c r="EO93" s="219"/>
      <c r="EP93" s="219"/>
      <c r="EQ93" s="219" t="str">
        <f ca="1">IF(COUNTIF(空き状況確認テーブル!EQ99:ET99,"×")&lt;&gt;0,"×",IF(COUNTIF(空き状況確認テーブル!EQ99:ET99,"△")&lt;&gt;0,"△",IF(COUNTIF(空き状況確認テーブル!EQ99:ET99,"△")&lt;&gt;0,"△","〇")))</f>
        <v>×</v>
      </c>
      <c r="ER93" s="219"/>
      <c r="ES93" s="219"/>
      <c r="ET93" s="219"/>
      <c r="EU93" s="219" t="str">
        <f ca="1">IF(COUNTIF(空き状況確認テーブル!EU99:EX99,"×")&lt;&gt;0,"×",IF(COUNTIF(空き状況確認テーブル!EU99:EX99,"△")&lt;&gt;0,"△",IF(COUNTIF(空き状況確認テーブル!EU99:EX99,"△")&lt;&gt;0,"△","〇")))</f>
        <v>×</v>
      </c>
      <c r="EV93" s="219"/>
      <c r="EW93" s="219"/>
      <c r="EX93" s="219"/>
      <c r="EY93" s="216" t="str">
        <f ca="1">IF(COUNTIF(空き状況確認テーブル!EY99:FA99,"×")&lt;&gt;0,"×",IF(COUNTIF(空き状況確認テーブル!EY99:FA99,"△")&lt;&gt;0,"△",IF(COUNTIF(空き状況確認テーブル!EY99:FA99,"△")&lt;&gt;0,"△","〇")))</f>
        <v>×</v>
      </c>
      <c r="EZ93" s="217"/>
      <c r="FA93" s="220"/>
      <c r="FB93" s="121" t="str">
        <f ca="1">空き状況確認テーブル!FB99</f>
        <v>×</v>
      </c>
      <c r="FC93" s="122" t="str">
        <f ca="1">空き状況確認テーブル!FC99</f>
        <v>×</v>
      </c>
      <c r="FD93" s="122" t="str">
        <f ca="1">空き状況確認テーブル!FD99</f>
        <v>×</v>
      </c>
      <c r="FE93" s="122" t="str">
        <f ca="1">空き状況確認テーブル!FE99</f>
        <v>×</v>
      </c>
      <c r="FF93" s="122" t="str">
        <f ca="1">空き状況確認テーブル!FF99</f>
        <v>×</v>
      </c>
      <c r="FG93" s="122" t="str">
        <f ca="1">空き状況確認テーブル!FG99</f>
        <v>×</v>
      </c>
      <c r="FH93" s="216" t="str">
        <f ca="1">IF(COUNTIF(空き状況確認テーブル!FH99:FJ99,"×")&lt;&gt;0,"×",IF(COUNTIF(空き状況確認テーブル!FH99:FJ99,"△")&lt;&gt;0,"△",IF(COUNTIF(空き状況確認テーブル!FH99:FJ99,"△")&lt;&gt;0,"△","〇")))</f>
        <v>×</v>
      </c>
      <c r="FI93" s="217"/>
      <c r="FJ93" s="218"/>
      <c r="FK93" s="219" t="str">
        <f ca="1">IF(COUNTIF(空き状況確認テーブル!FK99:FN99,"×")&lt;&gt;0,"×",IF(COUNTIF(空き状況確認テーブル!FK99:FN99,"△")&lt;&gt;0,"△",IF(COUNTIF(空き状況確認テーブル!FK99:FN99,"△")&lt;&gt;0,"△","〇")))</f>
        <v>×</v>
      </c>
      <c r="FL93" s="219"/>
      <c r="FM93" s="219"/>
      <c r="FN93" s="219"/>
      <c r="FO93" s="219" t="str">
        <f ca="1">IF(COUNTIF(空き状況確認テーブル!FO99:FR99,"×")&lt;&gt;0,"×",IF(COUNTIF(空き状況確認テーブル!FO99:FR99,"△")&lt;&gt;0,"△",IF(COUNTIF(空き状況確認テーブル!FO99:FR99,"△")&lt;&gt;0,"△","〇")))</f>
        <v>×</v>
      </c>
      <c r="FP93" s="219"/>
      <c r="FQ93" s="219"/>
      <c r="FR93" s="219"/>
      <c r="FS93" s="219" t="str">
        <f ca="1">IF(COUNTIF(空き状況確認テーブル!FS99:FV99,"×")&lt;&gt;0,"×",IF(COUNTIF(空き状況確認テーブル!FS99:FV99,"△")&lt;&gt;0,"△",IF(COUNTIF(空き状況確認テーブル!FS99:FV99,"△")&lt;&gt;0,"△","〇")))</f>
        <v>×</v>
      </c>
      <c r="FT93" s="219"/>
      <c r="FU93" s="219"/>
      <c r="FV93" s="219"/>
      <c r="FW93" s="216" t="str">
        <f ca="1">IF(COUNTIF(空き状況確認テーブル!FW99:FY99,"×")&lt;&gt;0,"×",IF(COUNTIF(空き状況確認テーブル!FW99:FY99,"△")&lt;&gt;0,"△",IF(COUNTIF(空き状況確認テーブル!FW99:FY99,"△")&lt;&gt;0,"△","〇")))</f>
        <v>×</v>
      </c>
      <c r="FX93" s="217"/>
      <c r="FY93" s="220"/>
    </row>
    <row r="94" spans="1:181">
      <c r="A94" s="17"/>
      <c r="B94" s="181" t="s">
        <v>389</v>
      </c>
      <c r="C94" s="202"/>
      <c r="D94" s="11" t="s">
        <v>264</v>
      </c>
      <c r="E94" s="10" t="str">
        <f>INDEX(施設情報!$D$1:$D$1000,MATCH(D94,施設情報!$C$1:$C$1000,0))</f>
        <v>1</v>
      </c>
      <c r="F94" s="11" t="s">
        <v>275</v>
      </c>
      <c r="G94" s="8" t="str">
        <f t="shared" si="29"/>
        <v>118-46391</v>
      </c>
      <c r="H94" s="10" t="str">
        <f t="shared" si="30"/>
        <v>118-46392</v>
      </c>
      <c r="I94" s="10" t="str">
        <f t="shared" si="31"/>
        <v>118-46393</v>
      </c>
      <c r="J94" s="10" t="str">
        <f t="shared" si="32"/>
        <v>118-46394</v>
      </c>
      <c r="K94" s="10" t="str">
        <f t="shared" si="33"/>
        <v>118-46395</v>
      </c>
      <c r="L94" s="10" t="str">
        <f t="shared" si="34"/>
        <v>118-46396</v>
      </c>
      <c r="M94" s="10" t="str">
        <f t="shared" si="35"/>
        <v>118-46397</v>
      </c>
      <c r="N94" s="121" t="str">
        <f ca="1">空き状況確認テーブル!N100</f>
        <v>△</v>
      </c>
      <c r="O94" s="122" t="str">
        <f ca="1">空き状況確認テーブル!O100</f>
        <v>△</v>
      </c>
      <c r="P94" s="122" t="str">
        <f ca="1">空き状況確認テーブル!P100</f>
        <v>△</v>
      </c>
      <c r="Q94" s="122" t="str">
        <f ca="1">空き状況確認テーブル!Q100</f>
        <v>△</v>
      </c>
      <c r="R94" s="122" t="str">
        <f ca="1">空き状況確認テーブル!R100</f>
        <v>△</v>
      </c>
      <c r="S94" s="122" t="str">
        <f ca="1">空き状況確認テーブル!S100</f>
        <v>△</v>
      </c>
      <c r="T94" s="122" t="str">
        <f ca="1">空き状況確認テーブル!T100</f>
        <v>△</v>
      </c>
      <c r="U94" s="122" t="str">
        <f ca="1">空き状況確認テーブル!U100</f>
        <v>△</v>
      </c>
      <c r="V94" s="122" t="str">
        <f ca="1">空き状況確認テーブル!V100</f>
        <v>△</v>
      </c>
      <c r="W94" s="122" t="str">
        <f ca="1">空き状況確認テーブル!W100</f>
        <v>〇</v>
      </c>
      <c r="X94" s="122" t="str">
        <f ca="1">空き状況確認テーブル!X100</f>
        <v>〇</v>
      </c>
      <c r="Y94" s="122" t="str">
        <f ca="1">空き状況確認テーブル!Y100</f>
        <v>〇</v>
      </c>
      <c r="Z94" s="122" t="str">
        <f ca="1">空き状況確認テーブル!Z100</f>
        <v>〇</v>
      </c>
      <c r="AA94" s="122" t="str">
        <f ca="1">空き状況確認テーブル!AA100</f>
        <v>〇</v>
      </c>
      <c r="AB94" s="122" t="str">
        <f ca="1">空き状況確認テーブル!AB100</f>
        <v>〇</v>
      </c>
      <c r="AC94" s="122" t="str">
        <f ca="1">空き状況確認テーブル!AC100</f>
        <v>〇</v>
      </c>
      <c r="AD94" s="122" t="str">
        <f ca="1">空き状況確認テーブル!AD100</f>
        <v>〇</v>
      </c>
      <c r="AE94" s="122" t="str">
        <f ca="1">空き状況確認テーブル!AE100</f>
        <v>△</v>
      </c>
      <c r="AF94" s="122" t="str">
        <f ca="1">空き状況確認テーブル!AF100</f>
        <v>△</v>
      </c>
      <c r="AG94" s="122" t="str">
        <f ca="1">空き状況確認テーブル!AG100</f>
        <v>△</v>
      </c>
      <c r="AH94" s="122" t="str">
        <f ca="1">空き状況確認テーブル!AH100</f>
        <v>△</v>
      </c>
      <c r="AI94" s="122" t="str">
        <f ca="1">空き状況確認テーブル!AI100</f>
        <v>△</v>
      </c>
      <c r="AJ94" s="122" t="str">
        <f ca="1">空き状況確認テーブル!AJ100</f>
        <v>△</v>
      </c>
      <c r="AK94" s="123" t="str">
        <f ca="1">空き状況確認テーブル!AK100</f>
        <v>△</v>
      </c>
      <c r="AL94" s="121" t="str">
        <f ca="1">空き状況確認テーブル!AL100</f>
        <v>△</v>
      </c>
      <c r="AM94" s="122" t="str">
        <f ca="1">空き状況確認テーブル!AM100</f>
        <v>△</v>
      </c>
      <c r="AN94" s="122" t="str">
        <f ca="1">空き状況確認テーブル!AN100</f>
        <v>△</v>
      </c>
      <c r="AO94" s="122" t="str">
        <f ca="1">空き状況確認テーブル!AO100</f>
        <v>△</v>
      </c>
      <c r="AP94" s="122" t="str">
        <f ca="1">空き状況確認テーブル!AP100</f>
        <v>△</v>
      </c>
      <c r="AQ94" s="122" t="str">
        <f ca="1">空き状況確認テーブル!AQ100</f>
        <v>△</v>
      </c>
      <c r="AR94" s="122" t="str">
        <f ca="1">空き状況確認テーブル!AR100</f>
        <v>△</v>
      </c>
      <c r="AS94" s="122" t="str">
        <f ca="1">空き状況確認テーブル!AS100</f>
        <v>△</v>
      </c>
      <c r="AT94" s="122" t="str">
        <f ca="1">空き状況確認テーブル!AT100</f>
        <v>△</v>
      </c>
      <c r="AU94" s="122" t="str">
        <f ca="1">空き状況確認テーブル!AU100</f>
        <v>〇</v>
      </c>
      <c r="AV94" s="122" t="str">
        <f ca="1">空き状況確認テーブル!AV100</f>
        <v>〇</v>
      </c>
      <c r="AW94" s="122" t="str">
        <f ca="1">空き状況確認テーブル!AW100</f>
        <v>〇</v>
      </c>
      <c r="AX94" s="122" t="str">
        <f ca="1">空き状況確認テーブル!AX100</f>
        <v>〇</v>
      </c>
      <c r="AY94" s="122" t="str">
        <f ca="1">空き状況確認テーブル!AY100</f>
        <v>〇</v>
      </c>
      <c r="AZ94" s="122" t="str">
        <f ca="1">空き状況確認テーブル!AZ100</f>
        <v>〇</v>
      </c>
      <c r="BA94" s="122" t="str">
        <f ca="1">空き状況確認テーブル!BA100</f>
        <v>〇</v>
      </c>
      <c r="BB94" s="122" t="str">
        <f ca="1">空き状況確認テーブル!BB100</f>
        <v>〇</v>
      </c>
      <c r="BC94" s="122" t="str">
        <f ca="1">空き状況確認テーブル!BC100</f>
        <v>△</v>
      </c>
      <c r="BD94" s="122" t="str">
        <f ca="1">空き状況確認テーブル!BD100</f>
        <v>△</v>
      </c>
      <c r="BE94" s="122" t="str">
        <f ca="1">空き状況確認テーブル!BE100</f>
        <v>△</v>
      </c>
      <c r="BF94" s="122" t="str">
        <f ca="1">空き状況確認テーブル!BF100</f>
        <v>△</v>
      </c>
      <c r="BG94" s="122" t="str">
        <f ca="1">空き状況確認テーブル!BG100</f>
        <v>△</v>
      </c>
      <c r="BH94" s="122" t="str">
        <f ca="1">空き状況確認テーブル!BH100</f>
        <v>△</v>
      </c>
      <c r="BI94" s="123" t="str">
        <f ca="1">空き状況確認テーブル!BI100</f>
        <v>△</v>
      </c>
      <c r="BJ94" s="121" t="str">
        <f ca="1">空き状況確認テーブル!BJ100</f>
        <v>△</v>
      </c>
      <c r="BK94" s="122" t="str">
        <f ca="1">空き状況確認テーブル!BK100</f>
        <v>△</v>
      </c>
      <c r="BL94" s="122" t="str">
        <f ca="1">空き状況確認テーブル!BL100</f>
        <v>△</v>
      </c>
      <c r="BM94" s="122" t="str">
        <f ca="1">空き状況確認テーブル!BM100</f>
        <v>△</v>
      </c>
      <c r="BN94" s="122" t="str">
        <f ca="1">空き状況確認テーブル!BN100</f>
        <v>△</v>
      </c>
      <c r="BO94" s="122" t="str">
        <f ca="1">空き状況確認テーブル!BO100</f>
        <v>△</v>
      </c>
      <c r="BP94" s="122" t="str">
        <f ca="1">空き状況確認テーブル!BP100</f>
        <v>△</v>
      </c>
      <c r="BQ94" s="122" t="str">
        <f ca="1">空き状況確認テーブル!BQ100</f>
        <v>△</v>
      </c>
      <c r="BR94" s="122" t="str">
        <f ca="1">空き状況確認テーブル!BR100</f>
        <v>△</v>
      </c>
      <c r="BS94" s="122" t="str">
        <f ca="1">空き状況確認テーブル!BS100</f>
        <v>〇</v>
      </c>
      <c r="BT94" s="122" t="str">
        <f ca="1">空き状況確認テーブル!BT100</f>
        <v>〇</v>
      </c>
      <c r="BU94" s="122" t="str">
        <f ca="1">空き状況確認テーブル!BU100</f>
        <v>〇</v>
      </c>
      <c r="BV94" s="122" t="str">
        <f ca="1">空き状況確認テーブル!BV100</f>
        <v>〇</v>
      </c>
      <c r="BW94" s="122" t="str">
        <f ca="1">空き状況確認テーブル!BW100</f>
        <v>〇</v>
      </c>
      <c r="BX94" s="122" t="str">
        <f ca="1">空き状況確認テーブル!BX100</f>
        <v>〇</v>
      </c>
      <c r="BY94" s="122" t="str">
        <f ca="1">空き状況確認テーブル!BY100</f>
        <v>〇</v>
      </c>
      <c r="BZ94" s="122" t="str">
        <f ca="1">空き状況確認テーブル!BZ100</f>
        <v>〇</v>
      </c>
      <c r="CA94" s="122" t="str">
        <f ca="1">空き状況確認テーブル!CA100</f>
        <v>△</v>
      </c>
      <c r="CB94" s="122" t="str">
        <f ca="1">空き状況確認テーブル!CB100</f>
        <v>△</v>
      </c>
      <c r="CC94" s="122" t="str">
        <f ca="1">空き状況確認テーブル!CC100</f>
        <v>△</v>
      </c>
      <c r="CD94" s="122" t="str">
        <f ca="1">空き状況確認テーブル!CD100</f>
        <v>△</v>
      </c>
      <c r="CE94" s="122" t="str">
        <f ca="1">空き状況確認テーブル!CE100</f>
        <v>△</v>
      </c>
      <c r="CF94" s="122" t="str">
        <f ca="1">空き状況確認テーブル!CF100</f>
        <v>△</v>
      </c>
      <c r="CG94" s="123" t="str">
        <f ca="1">空き状況確認テーブル!CG100</f>
        <v>△</v>
      </c>
      <c r="CH94" s="187" t="str">
        <f ca="1">空き状況確認テーブル!CH100</f>
        <v>△</v>
      </c>
      <c r="CI94" s="122" t="str">
        <f ca="1">空き状況確認テーブル!CI100</f>
        <v>△</v>
      </c>
      <c r="CJ94" s="122" t="str">
        <f ca="1">空き状況確認テーブル!CJ100</f>
        <v>△</v>
      </c>
      <c r="CK94" s="122" t="str">
        <f ca="1">空き状況確認テーブル!CK100</f>
        <v>△</v>
      </c>
      <c r="CL94" s="122" t="str">
        <f ca="1">空き状況確認テーブル!CL100</f>
        <v>△</v>
      </c>
      <c r="CM94" s="122" t="str">
        <f ca="1">空き状況確認テーブル!CM100</f>
        <v>△</v>
      </c>
      <c r="CN94" s="122" t="str">
        <f ca="1">空き状況確認テーブル!CN100</f>
        <v>△</v>
      </c>
      <c r="CO94" s="122" t="str">
        <f ca="1">空き状況確認テーブル!CO100</f>
        <v>△</v>
      </c>
      <c r="CP94" s="122" t="str">
        <f ca="1">空き状況確認テーブル!CP100</f>
        <v>△</v>
      </c>
      <c r="CQ94" s="122" t="str">
        <f ca="1">空き状況確認テーブル!CQ100</f>
        <v>〇</v>
      </c>
      <c r="CR94" s="122" t="str">
        <f ca="1">空き状況確認テーブル!CR100</f>
        <v>〇</v>
      </c>
      <c r="CS94" s="122" t="str">
        <f ca="1">空き状況確認テーブル!CS100</f>
        <v>〇</v>
      </c>
      <c r="CT94" s="122" t="str">
        <f ca="1">空き状況確認テーブル!CT100</f>
        <v>〇</v>
      </c>
      <c r="CU94" s="122" t="str">
        <f ca="1">空き状況確認テーブル!CU100</f>
        <v>〇</v>
      </c>
      <c r="CV94" s="122" t="str">
        <f ca="1">空き状況確認テーブル!CV100</f>
        <v>〇</v>
      </c>
      <c r="CW94" s="122" t="str">
        <f ca="1">空き状況確認テーブル!CW100</f>
        <v>〇</v>
      </c>
      <c r="CX94" s="122" t="str">
        <f ca="1">空き状況確認テーブル!CX100</f>
        <v>〇</v>
      </c>
      <c r="CY94" s="122" t="str">
        <f ca="1">空き状況確認テーブル!CY100</f>
        <v>△</v>
      </c>
      <c r="CZ94" s="122" t="str">
        <f ca="1">空き状況確認テーブル!CZ100</f>
        <v>△</v>
      </c>
      <c r="DA94" s="122" t="str">
        <f ca="1">空き状況確認テーブル!DA100</f>
        <v>△</v>
      </c>
      <c r="DB94" s="122" t="str">
        <f ca="1">空き状況確認テーブル!DB100</f>
        <v>△</v>
      </c>
      <c r="DC94" s="122" t="str">
        <f ca="1">空き状況確認テーブル!DC100</f>
        <v>△</v>
      </c>
      <c r="DD94" s="122" t="str">
        <f ca="1">空き状況確認テーブル!DD100</f>
        <v>△</v>
      </c>
      <c r="DE94" s="123" t="str">
        <f ca="1">空き状況確認テーブル!DE100</f>
        <v>△</v>
      </c>
      <c r="DF94" s="121" t="str">
        <f ca="1">空き状況確認テーブル!DF100</f>
        <v>△</v>
      </c>
      <c r="DG94" s="122" t="str">
        <f ca="1">空き状況確認テーブル!DG100</f>
        <v>△</v>
      </c>
      <c r="DH94" s="122" t="str">
        <f ca="1">空き状況確認テーブル!DH100</f>
        <v>△</v>
      </c>
      <c r="DI94" s="122" t="str">
        <f ca="1">空き状況確認テーブル!DI100</f>
        <v>△</v>
      </c>
      <c r="DJ94" s="122" t="str">
        <f ca="1">空き状況確認テーブル!DJ100</f>
        <v>△</v>
      </c>
      <c r="DK94" s="122" t="str">
        <f ca="1">空き状況確認テーブル!DK100</f>
        <v>△</v>
      </c>
      <c r="DL94" s="122" t="str">
        <f ca="1">空き状況確認テーブル!DL100</f>
        <v>△</v>
      </c>
      <c r="DM94" s="122" t="str">
        <f ca="1">空き状況確認テーブル!DM100</f>
        <v>△</v>
      </c>
      <c r="DN94" s="122" t="str">
        <f ca="1">空き状況確認テーブル!DN100</f>
        <v>△</v>
      </c>
      <c r="DO94" s="122" t="str">
        <f ca="1">空き状況確認テーブル!DO100</f>
        <v>〇</v>
      </c>
      <c r="DP94" s="122" t="str">
        <f ca="1">空き状況確認テーブル!DP100</f>
        <v>〇</v>
      </c>
      <c r="DQ94" s="122" t="str">
        <f ca="1">空き状況確認テーブル!DQ100</f>
        <v>〇</v>
      </c>
      <c r="DR94" s="122" t="str">
        <f ca="1">空き状況確認テーブル!DR100</f>
        <v>〇</v>
      </c>
      <c r="DS94" s="122" t="str">
        <f ca="1">空き状況確認テーブル!DS100</f>
        <v>〇</v>
      </c>
      <c r="DT94" s="122" t="str">
        <f ca="1">空き状況確認テーブル!DT100</f>
        <v>〇</v>
      </c>
      <c r="DU94" s="122" t="str">
        <f ca="1">空き状況確認テーブル!DU100</f>
        <v>〇</v>
      </c>
      <c r="DV94" s="122" t="str">
        <f ca="1">空き状況確認テーブル!DV100</f>
        <v>〇</v>
      </c>
      <c r="DW94" s="122" t="str">
        <f ca="1">空き状況確認テーブル!DW100</f>
        <v>△</v>
      </c>
      <c r="DX94" s="122" t="str">
        <f ca="1">空き状況確認テーブル!DX100</f>
        <v>△</v>
      </c>
      <c r="DY94" s="122" t="str">
        <f ca="1">空き状況確認テーブル!DY100</f>
        <v>△</v>
      </c>
      <c r="DZ94" s="122" t="str">
        <f ca="1">空き状況確認テーブル!DZ100</f>
        <v>△</v>
      </c>
      <c r="EA94" s="122" t="str">
        <f ca="1">空き状況確認テーブル!EA100</f>
        <v>△</v>
      </c>
      <c r="EB94" s="122" t="str">
        <f ca="1">空き状況確認テーブル!EB100</f>
        <v>△</v>
      </c>
      <c r="EC94" s="123" t="str">
        <f ca="1">空き状況確認テーブル!EC100</f>
        <v>△</v>
      </c>
      <c r="ED94" s="121" t="str">
        <f ca="1">空き状況確認テーブル!ED100</f>
        <v>×</v>
      </c>
      <c r="EE94" s="122" t="str">
        <f ca="1">空き状況確認テーブル!EE100</f>
        <v>×</v>
      </c>
      <c r="EF94" s="122" t="str">
        <f ca="1">空き状況確認テーブル!EF100</f>
        <v>×</v>
      </c>
      <c r="EG94" s="122" t="str">
        <f ca="1">空き状況確認テーブル!EG100</f>
        <v>×</v>
      </c>
      <c r="EH94" s="122" t="str">
        <f ca="1">空き状況確認テーブル!EH100</f>
        <v>×</v>
      </c>
      <c r="EI94" s="122" t="str">
        <f ca="1">空き状況確認テーブル!EI100</f>
        <v>×</v>
      </c>
      <c r="EJ94" s="122" t="str">
        <f ca="1">空き状況確認テーブル!EJ100</f>
        <v>×</v>
      </c>
      <c r="EK94" s="122" t="str">
        <f ca="1">空き状況確認テーブル!EK100</f>
        <v>×</v>
      </c>
      <c r="EL94" s="122" t="str">
        <f ca="1">空き状況確認テーブル!EL100</f>
        <v>×</v>
      </c>
      <c r="EM94" s="122" t="str">
        <f ca="1">空き状況確認テーブル!EM100</f>
        <v>×</v>
      </c>
      <c r="EN94" s="122" t="str">
        <f ca="1">空き状況確認テーブル!EN100</f>
        <v>×</v>
      </c>
      <c r="EO94" s="122" t="str">
        <f ca="1">空き状況確認テーブル!EO100</f>
        <v>×</v>
      </c>
      <c r="EP94" s="122" t="str">
        <f ca="1">空き状況確認テーブル!EP100</f>
        <v>×</v>
      </c>
      <c r="EQ94" s="122" t="str">
        <f ca="1">空き状況確認テーブル!EQ100</f>
        <v>×</v>
      </c>
      <c r="ER94" s="122" t="str">
        <f ca="1">空き状況確認テーブル!ER100</f>
        <v>×</v>
      </c>
      <c r="ES94" s="122" t="str">
        <f ca="1">空き状況確認テーブル!ES100</f>
        <v>×</v>
      </c>
      <c r="ET94" s="122" t="str">
        <f ca="1">空き状況確認テーブル!ET100</f>
        <v>×</v>
      </c>
      <c r="EU94" s="122" t="str">
        <f ca="1">空き状況確認テーブル!EU100</f>
        <v>×</v>
      </c>
      <c r="EV94" s="122" t="str">
        <f ca="1">空き状況確認テーブル!EV100</f>
        <v>×</v>
      </c>
      <c r="EW94" s="122" t="str">
        <f ca="1">空き状況確認テーブル!EW100</f>
        <v>×</v>
      </c>
      <c r="EX94" s="122" t="str">
        <f ca="1">空き状況確認テーブル!EX100</f>
        <v>×</v>
      </c>
      <c r="EY94" s="122" t="str">
        <f ca="1">空き状況確認テーブル!EY100</f>
        <v>×</v>
      </c>
      <c r="EZ94" s="122" t="str">
        <f ca="1">空き状況確認テーブル!EZ100</f>
        <v>×</v>
      </c>
      <c r="FA94" s="123" t="str">
        <f ca="1">空き状況確認テーブル!FA100</f>
        <v>×</v>
      </c>
      <c r="FB94" s="121" t="str">
        <f ca="1">空き状況確認テーブル!FB100</f>
        <v>×</v>
      </c>
      <c r="FC94" s="122" t="str">
        <f ca="1">空き状況確認テーブル!FC100</f>
        <v>×</v>
      </c>
      <c r="FD94" s="122" t="str">
        <f ca="1">空き状況確認テーブル!FD100</f>
        <v>×</v>
      </c>
      <c r="FE94" s="122" t="str">
        <f ca="1">空き状況確認テーブル!FE100</f>
        <v>×</v>
      </c>
      <c r="FF94" s="122" t="str">
        <f ca="1">空き状況確認テーブル!FF100</f>
        <v>×</v>
      </c>
      <c r="FG94" s="122" t="str">
        <f ca="1">空き状況確認テーブル!FG100</f>
        <v>×</v>
      </c>
      <c r="FH94" s="122" t="str">
        <f ca="1">空き状況確認テーブル!FH100</f>
        <v>×</v>
      </c>
      <c r="FI94" s="122" t="str">
        <f ca="1">空き状況確認テーブル!FI100</f>
        <v>×</v>
      </c>
      <c r="FJ94" s="122" t="str">
        <f ca="1">空き状況確認テーブル!FJ100</f>
        <v>×</v>
      </c>
      <c r="FK94" s="122" t="str">
        <f ca="1">空き状況確認テーブル!FK100</f>
        <v>×</v>
      </c>
      <c r="FL94" s="122" t="str">
        <f ca="1">空き状況確認テーブル!FL100</f>
        <v>×</v>
      </c>
      <c r="FM94" s="122" t="str">
        <f ca="1">空き状況確認テーブル!FM100</f>
        <v>×</v>
      </c>
      <c r="FN94" s="122" t="str">
        <f ca="1">空き状況確認テーブル!FN100</f>
        <v>×</v>
      </c>
      <c r="FO94" s="122" t="str">
        <f ca="1">空き状況確認テーブル!FO100</f>
        <v>×</v>
      </c>
      <c r="FP94" s="122" t="str">
        <f ca="1">空き状況確認テーブル!FP100</f>
        <v>×</v>
      </c>
      <c r="FQ94" s="122" t="str">
        <f ca="1">空き状況確認テーブル!FQ100</f>
        <v>×</v>
      </c>
      <c r="FR94" s="122" t="str">
        <f ca="1">空き状況確認テーブル!FR100</f>
        <v>×</v>
      </c>
      <c r="FS94" s="122" t="str">
        <f ca="1">空き状況確認テーブル!FS100</f>
        <v>×</v>
      </c>
      <c r="FT94" s="122" t="str">
        <f ca="1">空き状況確認テーブル!FT100</f>
        <v>×</v>
      </c>
      <c r="FU94" s="122" t="str">
        <f ca="1">空き状況確認テーブル!FU100</f>
        <v>×</v>
      </c>
      <c r="FV94" s="122" t="str">
        <f ca="1">空き状況確認テーブル!FV100</f>
        <v>×</v>
      </c>
      <c r="FW94" s="122" t="str">
        <f ca="1">空き状況確認テーブル!FW100</f>
        <v>×</v>
      </c>
      <c r="FX94" s="122" t="str">
        <f ca="1">空き状況確認テーブル!FX100</f>
        <v>×</v>
      </c>
      <c r="FY94" s="123" t="str">
        <f ca="1">空き状況確認テーブル!FY100</f>
        <v>×</v>
      </c>
    </row>
    <row r="95" spans="1:181">
      <c r="A95" s="17"/>
      <c r="B95" s="181" t="s">
        <v>390</v>
      </c>
      <c r="C95" s="202"/>
      <c r="D95" s="11" t="s">
        <v>265</v>
      </c>
      <c r="E95" s="10" t="str">
        <f>INDEX(施設情報!$D$1:$D$1000,MATCH(D95,施設情報!$C$1:$C$1000,0))</f>
        <v>1</v>
      </c>
      <c r="F95" s="11" t="s">
        <v>275</v>
      </c>
      <c r="G95" s="8" t="str">
        <f t="shared" si="29"/>
        <v>119-46391</v>
      </c>
      <c r="H95" s="10" t="str">
        <f t="shared" si="30"/>
        <v>119-46392</v>
      </c>
      <c r="I95" s="10" t="str">
        <f t="shared" si="31"/>
        <v>119-46393</v>
      </c>
      <c r="J95" s="10" t="str">
        <f t="shared" si="32"/>
        <v>119-46394</v>
      </c>
      <c r="K95" s="10" t="str">
        <f t="shared" si="33"/>
        <v>119-46395</v>
      </c>
      <c r="L95" s="10" t="str">
        <f t="shared" si="34"/>
        <v>119-46396</v>
      </c>
      <c r="M95" s="10" t="str">
        <f t="shared" si="35"/>
        <v>119-46397</v>
      </c>
      <c r="N95" s="121" t="str">
        <f ca="1">空き状況確認テーブル!N101</f>
        <v>△</v>
      </c>
      <c r="O95" s="122" t="str">
        <f ca="1">空き状況確認テーブル!O101</f>
        <v>△</v>
      </c>
      <c r="P95" s="122" t="str">
        <f ca="1">空き状況確認テーブル!P101</f>
        <v>△</v>
      </c>
      <c r="Q95" s="122" t="str">
        <f ca="1">空き状況確認テーブル!Q101</f>
        <v>△</v>
      </c>
      <c r="R95" s="122" t="str">
        <f ca="1">空き状況確認テーブル!R101</f>
        <v>△</v>
      </c>
      <c r="S95" s="122" t="str">
        <f ca="1">空き状況確認テーブル!S101</f>
        <v>△</v>
      </c>
      <c r="T95" s="122" t="str">
        <f ca="1">空き状況確認テーブル!T101</f>
        <v>△</v>
      </c>
      <c r="U95" s="122" t="str">
        <f ca="1">空き状況確認テーブル!U101</f>
        <v>△</v>
      </c>
      <c r="V95" s="122" t="str">
        <f ca="1">空き状況確認テーブル!V101</f>
        <v>△</v>
      </c>
      <c r="W95" s="122" t="str">
        <f ca="1">空き状況確認テーブル!W101</f>
        <v>〇</v>
      </c>
      <c r="X95" s="122" t="str">
        <f ca="1">空き状況確認テーブル!X101</f>
        <v>〇</v>
      </c>
      <c r="Y95" s="122" t="str">
        <f ca="1">空き状況確認テーブル!Y101</f>
        <v>〇</v>
      </c>
      <c r="Z95" s="122" t="str">
        <f ca="1">空き状況確認テーブル!Z101</f>
        <v>〇</v>
      </c>
      <c r="AA95" s="122" t="str">
        <f ca="1">空き状況確認テーブル!AA101</f>
        <v>〇</v>
      </c>
      <c r="AB95" s="122" t="str">
        <f ca="1">空き状況確認テーブル!AB101</f>
        <v>〇</v>
      </c>
      <c r="AC95" s="122" t="str">
        <f ca="1">空き状況確認テーブル!AC101</f>
        <v>〇</v>
      </c>
      <c r="AD95" s="122" t="str">
        <f ca="1">空き状況確認テーブル!AD101</f>
        <v>〇</v>
      </c>
      <c r="AE95" s="122" t="str">
        <f ca="1">空き状況確認テーブル!AE101</f>
        <v>△</v>
      </c>
      <c r="AF95" s="122" t="str">
        <f ca="1">空き状況確認テーブル!AF101</f>
        <v>△</v>
      </c>
      <c r="AG95" s="122" t="str">
        <f ca="1">空き状況確認テーブル!AG101</f>
        <v>△</v>
      </c>
      <c r="AH95" s="122" t="str">
        <f ca="1">空き状況確認テーブル!AH101</f>
        <v>△</v>
      </c>
      <c r="AI95" s="122" t="str">
        <f ca="1">空き状況確認テーブル!AI101</f>
        <v>△</v>
      </c>
      <c r="AJ95" s="122" t="str">
        <f ca="1">空き状況確認テーブル!AJ101</f>
        <v>△</v>
      </c>
      <c r="AK95" s="123" t="str">
        <f ca="1">空き状況確認テーブル!AK101</f>
        <v>△</v>
      </c>
      <c r="AL95" s="121" t="str">
        <f ca="1">空き状況確認テーブル!AL101</f>
        <v>△</v>
      </c>
      <c r="AM95" s="122" t="str">
        <f ca="1">空き状況確認テーブル!AM101</f>
        <v>△</v>
      </c>
      <c r="AN95" s="122" t="str">
        <f ca="1">空き状況確認テーブル!AN101</f>
        <v>△</v>
      </c>
      <c r="AO95" s="122" t="str">
        <f ca="1">空き状況確認テーブル!AO101</f>
        <v>△</v>
      </c>
      <c r="AP95" s="122" t="str">
        <f ca="1">空き状況確認テーブル!AP101</f>
        <v>△</v>
      </c>
      <c r="AQ95" s="122" t="str">
        <f ca="1">空き状況確認テーブル!AQ101</f>
        <v>△</v>
      </c>
      <c r="AR95" s="122" t="str">
        <f ca="1">空き状況確認テーブル!AR101</f>
        <v>△</v>
      </c>
      <c r="AS95" s="122" t="str">
        <f ca="1">空き状況確認テーブル!AS101</f>
        <v>△</v>
      </c>
      <c r="AT95" s="122" t="str">
        <f ca="1">空き状況確認テーブル!AT101</f>
        <v>△</v>
      </c>
      <c r="AU95" s="122" t="str">
        <f ca="1">空き状況確認テーブル!AU101</f>
        <v>〇</v>
      </c>
      <c r="AV95" s="122" t="str">
        <f ca="1">空き状況確認テーブル!AV101</f>
        <v>〇</v>
      </c>
      <c r="AW95" s="122" t="str">
        <f ca="1">空き状況確認テーブル!AW101</f>
        <v>〇</v>
      </c>
      <c r="AX95" s="122" t="str">
        <f ca="1">空き状況確認テーブル!AX101</f>
        <v>〇</v>
      </c>
      <c r="AY95" s="122" t="str">
        <f ca="1">空き状況確認テーブル!AY101</f>
        <v>〇</v>
      </c>
      <c r="AZ95" s="122" t="str">
        <f ca="1">空き状況確認テーブル!AZ101</f>
        <v>〇</v>
      </c>
      <c r="BA95" s="122" t="str">
        <f ca="1">空き状況確認テーブル!BA101</f>
        <v>〇</v>
      </c>
      <c r="BB95" s="122" t="str">
        <f ca="1">空き状況確認テーブル!BB101</f>
        <v>〇</v>
      </c>
      <c r="BC95" s="122" t="str">
        <f ca="1">空き状況確認テーブル!BC101</f>
        <v>△</v>
      </c>
      <c r="BD95" s="122" t="str">
        <f ca="1">空き状況確認テーブル!BD101</f>
        <v>△</v>
      </c>
      <c r="BE95" s="122" t="str">
        <f ca="1">空き状況確認テーブル!BE101</f>
        <v>△</v>
      </c>
      <c r="BF95" s="122" t="str">
        <f ca="1">空き状況確認テーブル!BF101</f>
        <v>△</v>
      </c>
      <c r="BG95" s="122" t="str">
        <f ca="1">空き状況確認テーブル!BG101</f>
        <v>△</v>
      </c>
      <c r="BH95" s="122" t="str">
        <f ca="1">空き状況確認テーブル!BH101</f>
        <v>△</v>
      </c>
      <c r="BI95" s="123" t="str">
        <f ca="1">空き状況確認テーブル!BI101</f>
        <v>△</v>
      </c>
      <c r="BJ95" s="121" t="str">
        <f ca="1">空き状況確認テーブル!BJ101</f>
        <v>△</v>
      </c>
      <c r="BK95" s="122" t="str">
        <f ca="1">空き状況確認テーブル!BK101</f>
        <v>△</v>
      </c>
      <c r="BL95" s="122" t="str">
        <f ca="1">空き状況確認テーブル!BL101</f>
        <v>△</v>
      </c>
      <c r="BM95" s="122" t="str">
        <f ca="1">空き状況確認テーブル!BM101</f>
        <v>△</v>
      </c>
      <c r="BN95" s="122" t="str">
        <f ca="1">空き状況確認テーブル!BN101</f>
        <v>△</v>
      </c>
      <c r="BO95" s="122" t="str">
        <f ca="1">空き状況確認テーブル!BO101</f>
        <v>△</v>
      </c>
      <c r="BP95" s="122" t="str">
        <f ca="1">空き状況確認テーブル!BP101</f>
        <v>△</v>
      </c>
      <c r="BQ95" s="122" t="str">
        <f ca="1">空き状況確認テーブル!BQ101</f>
        <v>△</v>
      </c>
      <c r="BR95" s="122" t="str">
        <f ca="1">空き状況確認テーブル!BR101</f>
        <v>△</v>
      </c>
      <c r="BS95" s="122" t="str">
        <f ca="1">空き状況確認テーブル!BS101</f>
        <v>〇</v>
      </c>
      <c r="BT95" s="122" t="str">
        <f ca="1">空き状況確認テーブル!BT101</f>
        <v>〇</v>
      </c>
      <c r="BU95" s="122" t="str">
        <f ca="1">空き状況確認テーブル!BU101</f>
        <v>〇</v>
      </c>
      <c r="BV95" s="122" t="str">
        <f ca="1">空き状況確認テーブル!BV101</f>
        <v>〇</v>
      </c>
      <c r="BW95" s="122" t="str">
        <f ca="1">空き状況確認テーブル!BW101</f>
        <v>〇</v>
      </c>
      <c r="BX95" s="122" t="str">
        <f ca="1">空き状況確認テーブル!BX101</f>
        <v>〇</v>
      </c>
      <c r="BY95" s="122" t="str">
        <f ca="1">空き状況確認テーブル!BY101</f>
        <v>〇</v>
      </c>
      <c r="BZ95" s="122" t="str">
        <f ca="1">空き状況確認テーブル!BZ101</f>
        <v>〇</v>
      </c>
      <c r="CA95" s="122" t="str">
        <f ca="1">空き状況確認テーブル!CA101</f>
        <v>△</v>
      </c>
      <c r="CB95" s="122" t="str">
        <f ca="1">空き状況確認テーブル!CB101</f>
        <v>△</v>
      </c>
      <c r="CC95" s="122" t="str">
        <f ca="1">空き状況確認テーブル!CC101</f>
        <v>△</v>
      </c>
      <c r="CD95" s="122" t="str">
        <f ca="1">空き状況確認テーブル!CD101</f>
        <v>△</v>
      </c>
      <c r="CE95" s="122" t="str">
        <f ca="1">空き状況確認テーブル!CE101</f>
        <v>△</v>
      </c>
      <c r="CF95" s="122" t="str">
        <f ca="1">空き状況確認テーブル!CF101</f>
        <v>△</v>
      </c>
      <c r="CG95" s="123" t="str">
        <f ca="1">空き状況確認テーブル!CG101</f>
        <v>△</v>
      </c>
      <c r="CH95" s="187" t="str">
        <f ca="1">空き状況確認テーブル!CH101</f>
        <v>△</v>
      </c>
      <c r="CI95" s="122" t="str">
        <f ca="1">空き状況確認テーブル!CI101</f>
        <v>△</v>
      </c>
      <c r="CJ95" s="122" t="str">
        <f ca="1">空き状況確認テーブル!CJ101</f>
        <v>△</v>
      </c>
      <c r="CK95" s="122" t="str">
        <f ca="1">空き状況確認テーブル!CK101</f>
        <v>△</v>
      </c>
      <c r="CL95" s="122" t="str">
        <f ca="1">空き状況確認テーブル!CL101</f>
        <v>△</v>
      </c>
      <c r="CM95" s="122" t="str">
        <f ca="1">空き状況確認テーブル!CM101</f>
        <v>△</v>
      </c>
      <c r="CN95" s="122" t="str">
        <f ca="1">空き状況確認テーブル!CN101</f>
        <v>△</v>
      </c>
      <c r="CO95" s="122" t="str">
        <f ca="1">空き状況確認テーブル!CO101</f>
        <v>△</v>
      </c>
      <c r="CP95" s="122" t="str">
        <f ca="1">空き状況確認テーブル!CP101</f>
        <v>△</v>
      </c>
      <c r="CQ95" s="122" t="str">
        <f ca="1">空き状況確認テーブル!CQ101</f>
        <v>〇</v>
      </c>
      <c r="CR95" s="122" t="str">
        <f ca="1">空き状況確認テーブル!CR101</f>
        <v>〇</v>
      </c>
      <c r="CS95" s="122" t="str">
        <f ca="1">空き状況確認テーブル!CS101</f>
        <v>〇</v>
      </c>
      <c r="CT95" s="122" t="str">
        <f ca="1">空き状況確認テーブル!CT101</f>
        <v>〇</v>
      </c>
      <c r="CU95" s="122" t="str">
        <f ca="1">空き状況確認テーブル!CU101</f>
        <v>〇</v>
      </c>
      <c r="CV95" s="122" t="str">
        <f ca="1">空き状況確認テーブル!CV101</f>
        <v>〇</v>
      </c>
      <c r="CW95" s="122" t="str">
        <f ca="1">空き状況確認テーブル!CW101</f>
        <v>〇</v>
      </c>
      <c r="CX95" s="122" t="str">
        <f ca="1">空き状況確認テーブル!CX101</f>
        <v>〇</v>
      </c>
      <c r="CY95" s="122" t="str">
        <f ca="1">空き状況確認テーブル!CY101</f>
        <v>△</v>
      </c>
      <c r="CZ95" s="122" t="str">
        <f ca="1">空き状況確認テーブル!CZ101</f>
        <v>△</v>
      </c>
      <c r="DA95" s="122" t="str">
        <f ca="1">空き状況確認テーブル!DA101</f>
        <v>△</v>
      </c>
      <c r="DB95" s="122" t="str">
        <f ca="1">空き状況確認テーブル!DB101</f>
        <v>△</v>
      </c>
      <c r="DC95" s="122" t="str">
        <f ca="1">空き状況確認テーブル!DC101</f>
        <v>△</v>
      </c>
      <c r="DD95" s="122" t="str">
        <f ca="1">空き状況確認テーブル!DD101</f>
        <v>△</v>
      </c>
      <c r="DE95" s="123" t="str">
        <f ca="1">空き状況確認テーブル!DE101</f>
        <v>△</v>
      </c>
      <c r="DF95" s="121" t="str">
        <f ca="1">空き状況確認テーブル!DF101</f>
        <v>△</v>
      </c>
      <c r="DG95" s="122" t="str">
        <f ca="1">空き状況確認テーブル!DG101</f>
        <v>△</v>
      </c>
      <c r="DH95" s="122" t="str">
        <f ca="1">空き状況確認テーブル!DH101</f>
        <v>△</v>
      </c>
      <c r="DI95" s="122" t="str">
        <f ca="1">空き状況確認テーブル!DI101</f>
        <v>△</v>
      </c>
      <c r="DJ95" s="122" t="str">
        <f ca="1">空き状況確認テーブル!DJ101</f>
        <v>△</v>
      </c>
      <c r="DK95" s="122" t="str">
        <f ca="1">空き状況確認テーブル!DK101</f>
        <v>△</v>
      </c>
      <c r="DL95" s="122" t="str">
        <f ca="1">空き状況確認テーブル!DL101</f>
        <v>△</v>
      </c>
      <c r="DM95" s="122" t="str">
        <f ca="1">空き状況確認テーブル!DM101</f>
        <v>△</v>
      </c>
      <c r="DN95" s="122" t="str">
        <f ca="1">空き状況確認テーブル!DN101</f>
        <v>△</v>
      </c>
      <c r="DO95" s="122" t="str">
        <f ca="1">空き状況確認テーブル!DO101</f>
        <v>〇</v>
      </c>
      <c r="DP95" s="122" t="str">
        <f ca="1">空き状況確認テーブル!DP101</f>
        <v>〇</v>
      </c>
      <c r="DQ95" s="122" t="str">
        <f ca="1">空き状況確認テーブル!DQ101</f>
        <v>〇</v>
      </c>
      <c r="DR95" s="122" t="str">
        <f ca="1">空き状況確認テーブル!DR101</f>
        <v>〇</v>
      </c>
      <c r="DS95" s="122" t="str">
        <f ca="1">空き状況確認テーブル!DS101</f>
        <v>〇</v>
      </c>
      <c r="DT95" s="122" t="str">
        <f ca="1">空き状況確認テーブル!DT101</f>
        <v>〇</v>
      </c>
      <c r="DU95" s="122" t="str">
        <f ca="1">空き状況確認テーブル!DU101</f>
        <v>〇</v>
      </c>
      <c r="DV95" s="122" t="str">
        <f ca="1">空き状況確認テーブル!DV101</f>
        <v>〇</v>
      </c>
      <c r="DW95" s="122" t="str">
        <f ca="1">空き状況確認テーブル!DW101</f>
        <v>△</v>
      </c>
      <c r="DX95" s="122" t="str">
        <f ca="1">空き状況確認テーブル!DX101</f>
        <v>△</v>
      </c>
      <c r="DY95" s="122" t="str">
        <f ca="1">空き状況確認テーブル!DY101</f>
        <v>△</v>
      </c>
      <c r="DZ95" s="122" t="str">
        <f ca="1">空き状況確認テーブル!DZ101</f>
        <v>△</v>
      </c>
      <c r="EA95" s="122" t="str">
        <f ca="1">空き状況確認テーブル!EA101</f>
        <v>△</v>
      </c>
      <c r="EB95" s="122" t="str">
        <f ca="1">空き状況確認テーブル!EB101</f>
        <v>△</v>
      </c>
      <c r="EC95" s="123" t="str">
        <f ca="1">空き状況確認テーブル!EC101</f>
        <v>△</v>
      </c>
      <c r="ED95" s="121" t="str">
        <f ca="1">空き状況確認テーブル!ED101</f>
        <v>×</v>
      </c>
      <c r="EE95" s="122" t="str">
        <f ca="1">空き状況確認テーブル!EE101</f>
        <v>×</v>
      </c>
      <c r="EF95" s="122" t="str">
        <f ca="1">空き状況確認テーブル!EF101</f>
        <v>×</v>
      </c>
      <c r="EG95" s="122" t="str">
        <f ca="1">空き状況確認テーブル!EG101</f>
        <v>×</v>
      </c>
      <c r="EH95" s="122" t="str">
        <f ca="1">空き状況確認テーブル!EH101</f>
        <v>×</v>
      </c>
      <c r="EI95" s="122" t="str">
        <f ca="1">空き状況確認テーブル!EI101</f>
        <v>×</v>
      </c>
      <c r="EJ95" s="122" t="str">
        <f ca="1">空き状況確認テーブル!EJ101</f>
        <v>×</v>
      </c>
      <c r="EK95" s="122" t="str">
        <f ca="1">空き状況確認テーブル!EK101</f>
        <v>×</v>
      </c>
      <c r="EL95" s="122" t="str">
        <f ca="1">空き状況確認テーブル!EL101</f>
        <v>×</v>
      </c>
      <c r="EM95" s="122" t="str">
        <f ca="1">空き状況確認テーブル!EM101</f>
        <v>×</v>
      </c>
      <c r="EN95" s="122" t="str">
        <f ca="1">空き状況確認テーブル!EN101</f>
        <v>×</v>
      </c>
      <c r="EO95" s="122" t="str">
        <f ca="1">空き状況確認テーブル!EO101</f>
        <v>×</v>
      </c>
      <c r="EP95" s="122" t="str">
        <f ca="1">空き状況確認テーブル!EP101</f>
        <v>×</v>
      </c>
      <c r="EQ95" s="122" t="str">
        <f ca="1">空き状況確認テーブル!EQ101</f>
        <v>×</v>
      </c>
      <c r="ER95" s="122" t="str">
        <f ca="1">空き状況確認テーブル!ER101</f>
        <v>×</v>
      </c>
      <c r="ES95" s="122" t="str">
        <f ca="1">空き状況確認テーブル!ES101</f>
        <v>×</v>
      </c>
      <c r="ET95" s="122" t="str">
        <f ca="1">空き状況確認テーブル!ET101</f>
        <v>×</v>
      </c>
      <c r="EU95" s="122" t="str">
        <f ca="1">空き状況確認テーブル!EU101</f>
        <v>×</v>
      </c>
      <c r="EV95" s="122" t="str">
        <f ca="1">空き状況確認テーブル!EV101</f>
        <v>×</v>
      </c>
      <c r="EW95" s="122" t="str">
        <f ca="1">空き状況確認テーブル!EW101</f>
        <v>×</v>
      </c>
      <c r="EX95" s="122" t="str">
        <f ca="1">空き状況確認テーブル!EX101</f>
        <v>×</v>
      </c>
      <c r="EY95" s="122" t="str">
        <f ca="1">空き状況確認テーブル!EY101</f>
        <v>×</v>
      </c>
      <c r="EZ95" s="122" t="str">
        <f ca="1">空き状況確認テーブル!EZ101</f>
        <v>×</v>
      </c>
      <c r="FA95" s="123" t="str">
        <f ca="1">空き状況確認テーブル!FA101</f>
        <v>×</v>
      </c>
      <c r="FB95" s="121" t="str">
        <f ca="1">空き状況確認テーブル!FB101</f>
        <v>×</v>
      </c>
      <c r="FC95" s="122" t="str">
        <f ca="1">空き状況確認テーブル!FC101</f>
        <v>×</v>
      </c>
      <c r="FD95" s="122" t="str">
        <f ca="1">空き状況確認テーブル!FD101</f>
        <v>×</v>
      </c>
      <c r="FE95" s="122" t="str">
        <f ca="1">空き状況確認テーブル!FE101</f>
        <v>×</v>
      </c>
      <c r="FF95" s="122" t="str">
        <f ca="1">空き状況確認テーブル!FF101</f>
        <v>×</v>
      </c>
      <c r="FG95" s="122" t="str">
        <f ca="1">空き状況確認テーブル!FG101</f>
        <v>×</v>
      </c>
      <c r="FH95" s="122" t="str">
        <f ca="1">空き状況確認テーブル!FH101</f>
        <v>×</v>
      </c>
      <c r="FI95" s="122" t="str">
        <f ca="1">空き状況確認テーブル!FI101</f>
        <v>×</v>
      </c>
      <c r="FJ95" s="122" t="str">
        <f ca="1">空き状況確認テーブル!FJ101</f>
        <v>×</v>
      </c>
      <c r="FK95" s="122" t="str">
        <f ca="1">空き状況確認テーブル!FK101</f>
        <v>×</v>
      </c>
      <c r="FL95" s="122" t="str">
        <f ca="1">空き状況確認テーブル!FL101</f>
        <v>×</v>
      </c>
      <c r="FM95" s="122" t="str">
        <f ca="1">空き状況確認テーブル!FM101</f>
        <v>×</v>
      </c>
      <c r="FN95" s="122" t="str">
        <f ca="1">空き状況確認テーブル!FN101</f>
        <v>×</v>
      </c>
      <c r="FO95" s="122" t="str">
        <f ca="1">空き状況確認テーブル!FO101</f>
        <v>×</v>
      </c>
      <c r="FP95" s="122" t="str">
        <f ca="1">空き状況確認テーブル!FP101</f>
        <v>×</v>
      </c>
      <c r="FQ95" s="122" t="str">
        <f ca="1">空き状況確認テーブル!FQ101</f>
        <v>×</v>
      </c>
      <c r="FR95" s="122" t="str">
        <f ca="1">空き状況確認テーブル!FR101</f>
        <v>×</v>
      </c>
      <c r="FS95" s="122" t="str">
        <f ca="1">空き状況確認テーブル!FS101</f>
        <v>×</v>
      </c>
      <c r="FT95" s="122" t="str">
        <f ca="1">空き状況確認テーブル!FT101</f>
        <v>×</v>
      </c>
      <c r="FU95" s="122" t="str">
        <f ca="1">空き状況確認テーブル!FU101</f>
        <v>×</v>
      </c>
      <c r="FV95" s="122" t="str">
        <f ca="1">空き状況確認テーブル!FV101</f>
        <v>×</v>
      </c>
      <c r="FW95" s="122" t="str">
        <f ca="1">空き状況確認テーブル!FW101</f>
        <v>×</v>
      </c>
      <c r="FX95" s="122" t="str">
        <f ca="1">空き状況確認テーブル!FX101</f>
        <v>×</v>
      </c>
      <c r="FY95" s="123" t="str">
        <f ca="1">空き状況確認テーブル!FY101</f>
        <v>×</v>
      </c>
    </row>
    <row r="96" spans="1:181">
      <c r="A96" s="17"/>
      <c r="B96" s="181" t="s">
        <v>391</v>
      </c>
      <c r="C96" s="202"/>
      <c r="D96" s="11" t="s">
        <v>266</v>
      </c>
      <c r="E96" s="10" t="str">
        <f>INDEX(施設情報!$D$1:$D$1000,MATCH(D96,施設情報!$C$1:$C$1000,0))</f>
        <v>1</v>
      </c>
      <c r="F96" s="11" t="s">
        <v>275</v>
      </c>
      <c r="G96" s="8" t="str">
        <f t="shared" si="29"/>
        <v>120-46391</v>
      </c>
      <c r="H96" s="10" t="str">
        <f t="shared" si="30"/>
        <v>120-46392</v>
      </c>
      <c r="I96" s="10" t="str">
        <f t="shared" si="31"/>
        <v>120-46393</v>
      </c>
      <c r="J96" s="10" t="str">
        <f t="shared" si="32"/>
        <v>120-46394</v>
      </c>
      <c r="K96" s="10" t="str">
        <f t="shared" si="33"/>
        <v>120-46395</v>
      </c>
      <c r="L96" s="10" t="str">
        <f t="shared" si="34"/>
        <v>120-46396</v>
      </c>
      <c r="M96" s="10" t="str">
        <f t="shared" si="35"/>
        <v>120-46397</v>
      </c>
      <c r="N96" s="121" t="str">
        <f ca="1">空き状況確認テーブル!N102</f>
        <v>△</v>
      </c>
      <c r="O96" s="122" t="str">
        <f ca="1">空き状況確認テーブル!O102</f>
        <v>△</v>
      </c>
      <c r="P96" s="122" t="str">
        <f ca="1">空き状況確認テーブル!P102</f>
        <v>△</v>
      </c>
      <c r="Q96" s="122" t="str">
        <f ca="1">空き状況確認テーブル!Q102</f>
        <v>△</v>
      </c>
      <c r="R96" s="122" t="str">
        <f ca="1">空き状況確認テーブル!R102</f>
        <v>△</v>
      </c>
      <c r="S96" s="122" t="str">
        <f ca="1">空き状況確認テーブル!S102</f>
        <v>△</v>
      </c>
      <c r="T96" s="122" t="str">
        <f ca="1">空き状況確認テーブル!T102</f>
        <v>△</v>
      </c>
      <c r="U96" s="122" t="str">
        <f ca="1">空き状況確認テーブル!U102</f>
        <v>△</v>
      </c>
      <c r="V96" s="122" t="str">
        <f ca="1">空き状況確認テーブル!V102</f>
        <v>△</v>
      </c>
      <c r="W96" s="122" t="str">
        <f ca="1">空き状況確認テーブル!W102</f>
        <v>〇</v>
      </c>
      <c r="X96" s="122" t="str">
        <f ca="1">空き状況確認テーブル!X102</f>
        <v>〇</v>
      </c>
      <c r="Y96" s="122" t="str">
        <f ca="1">空き状況確認テーブル!Y102</f>
        <v>〇</v>
      </c>
      <c r="Z96" s="122" t="str">
        <f ca="1">空き状況確認テーブル!Z102</f>
        <v>〇</v>
      </c>
      <c r="AA96" s="122" t="str">
        <f ca="1">空き状況確認テーブル!AA102</f>
        <v>〇</v>
      </c>
      <c r="AB96" s="122" t="str">
        <f ca="1">空き状況確認テーブル!AB102</f>
        <v>〇</v>
      </c>
      <c r="AC96" s="122" t="str">
        <f ca="1">空き状況確認テーブル!AC102</f>
        <v>〇</v>
      </c>
      <c r="AD96" s="122" t="str">
        <f ca="1">空き状況確認テーブル!AD102</f>
        <v>〇</v>
      </c>
      <c r="AE96" s="122" t="str">
        <f ca="1">空き状況確認テーブル!AE102</f>
        <v>△</v>
      </c>
      <c r="AF96" s="122" t="str">
        <f ca="1">空き状況確認テーブル!AF102</f>
        <v>△</v>
      </c>
      <c r="AG96" s="122" t="str">
        <f ca="1">空き状況確認テーブル!AG102</f>
        <v>△</v>
      </c>
      <c r="AH96" s="122" t="str">
        <f ca="1">空き状況確認テーブル!AH102</f>
        <v>△</v>
      </c>
      <c r="AI96" s="122" t="str">
        <f ca="1">空き状況確認テーブル!AI102</f>
        <v>△</v>
      </c>
      <c r="AJ96" s="122" t="str">
        <f ca="1">空き状況確認テーブル!AJ102</f>
        <v>△</v>
      </c>
      <c r="AK96" s="123" t="str">
        <f ca="1">空き状況確認テーブル!AK102</f>
        <v>△</v>
      </c>
      <c r="AL96" s="121" t="str">
        <f ca="1">空き状況確認テーブル!AL102</f>
        <v>△</v>
      </c>
      <c r="AM96" s="122" t="str">
        <f ca="1">空き状況確認テーブル!AM102</f>
        <v>△</v>
      </c>
      <c r="AN96" s="122" t="str">
        <f ca="1">空き状況確認テーブル!AN102</f>
        <v>△</v>
      </c>
      <c r="AO96" s="122" t="str">
        <f ca="1">空き状況確認テーブル!AO102</f>
        <v>△</v>
      </c>
      <c r="AP96" s="122" t="str">
        <f ca="1">空き状況確認テーブル!AP102</f>
        <v>△</v>
      </c>
      <c r="AQ96" s="122" t="str">
        <f ca="1">空き状況確認テーブル!AQ102</f>
        <v>△</v>
      </c>
      <c r="AR96" s="122" t="str">
        <f ca="1">空き状況確認テーブル!AR102</f>
        <v>△</v>
      </c>
      <c r="AS96" s="122" t="str">
        <f ca="1">空き状況確認テーブル!AS102</f>
        <v>△</v>
      </c>
      <c r="AT96" s="122" t="str">
        <f ca="1">空き状況確認テーブル!AT102</f>
        <v>△</v>
      </c>
      <c r="AU96" s="122" t="str">
        <f ca="1">空き状況確認テーブル!AU102</f>
        <v>〇</v>
      </c>
      <c r="AV96" s="122" t="str">
        <f ca="1">空き状況確認テーブル!AV102</f>
        <v>〇</v>
      </c>
      <c r="AW96" s="122" t="str">
        <f ca="1">空き状況確認テーブル!AW102</f>
        <v>〇</v>
      </c>
      <c r="AX96" s="122" t="str">
        <f ca="1">空き状況確認テーブル!AX102</f>
        <v>〇</v>
      </c>
      <c r="AY96" s="122" t="str">
        <f ca="1">空き状況確認テーブル!AY102</f>
        <v>〇</v>
      </c>
      <c r="AZ96" s="122" t="str">
        <f ca="1">空き状況確認テーブル!AZ102</f>
        <v>〇</v>
      </c>
      <c r="BA96" s="122" t="str">
        <f ca="1">空き状況確認テーブル!BA102</f>
        <v>〇</v>
      </c>
      <c r="BB96" s="122" t="str">
        <f ca="1">空き状況確認テーブル!BB102</f>
        <v>〇</v>
      </c>
      <c r="BC96" s="122" t="str">
        <f ca="1">空き状況確認テーブル!BC102</f>
        <v>△</v>
      </c>
      <c r="BD96" s="122" t="str">
        <f ca="1">空き状況確認テーブル!BD102</f>
        <v>△</v>
      </c>
      <c r="BE96" s="122" t="str">
        <f ca="1">空き状況確認テーブル!BE102</f>
        <v>△</v>
      </c>
      <c r="BF96" s="122" t="str">
        <f ca="1">空き状況確認テーブル!BF102</f>
        <v>△</v>
      </c>
      <c r="BG96" s="122" t="str">
        <f ca="1">空き状況確認テーブル!BG102</f>
        <v>△</v>
      </c>
      <c r="BH96" s="122" t="str">
        <f ca="1">空き状況確認テーブル!BH102</f>
        <v>△</v>
      </c>
      <c r="BI96" s="123" t="str">
        <f ca="1">空き状況確認テーブル!BI102</f>
        <v>△</v>
      </c>
      <c r="BJ96" s="121" t="str">
        <f ca="1">空き状況確認テーブル!BJ102</f>
        <v>△</v>
      </c>
      <c r="BK96" s="122" t="str">
        <f ca="1">空き状況確認テーブル!BK102</f>
        <v>△</v>
      </c>
      <c r="BL96" s="122" t="str">
        <f ca="1">空き状況確認テーブル!BL102</f>
        <v>△</v>
      </c>
      <c r="BM96" s="122" t="str">
        <f ca="1">空き状況確認テーブル!BM102</f>
        <v>△</v>
      </c>
      <c r="BN96" s="122" t="str">
        <f ca="1">空き状況確認テーブル!BN102</f>
        <v>△</v>
      </c>
      <c r="BO96" s="122" t="str">
        <f ca="1">空き状況確認テーブル!BO102</f>
        <v>△</v>
      </c>
      <c r="BP96" s="122" t="str">
        <f ca="1">空き状況確認テーブル!BP102</f>
        <v>△</v>
      </c>
      <c r="BQ96" s="122" t="str">
        <f ca="1">空き状況確認テーブル!BQ102</f>
        <v>△</v>
      </c>
      <c r="BR96" s="122" t="str">
        <f ca="1">空き状況確認テーブル!BR102</f>
        <v>△</v>
      </c>
      <c r="BS96" s="122" t="str">
        <f ca="1">空き状況確認テーブル!BS102</f>
        <v>〇</v>
      </c>
      <c r="BT96" s="122" t="str">
        <f ca="1">空き状況確認テーブル!BT102</f>
        <v>〇</v>
      </c>
      <c r="BU96" s="122" t="str">
        <f ca="1">空き状況確認テーブル!BU102</f>
        <v>〇</v>
      </c>
      <c r="BV96" s="122" t="str">
        <f ca="1">空き状況確認テーブル!BV102</f>
        <v>〇</v>
      </c>
      <c r="BW96" s="122" t="str">
        <f ca="1">空き状況確認テーブル!BW102</f>
        <v>〇</v>
      </c>
      <c r="BX96" s="122" t="str">
        <f ca="1">空き状況確認テーブル!BX102</f>
        <v>〇</v>
      </c>
      <c r="BY96" s="122" t="str">
        <f ca="1">空き状況確認テーブル!BY102</f>
        <v>〇</v>
      </c>
      <c r="BZ96" s="122" t="str">
        <f ca="1">空き状況確認テーブル!BZ102</f>
        <v>〇</v>
      </c>
      <c r="CA96" s="122" t="str">
        <f ca="1">空き状況確認テーブル!CA102</f>
        <v>△</v>
      </c>
      <c r="CB96" s="122" t="str">
        <f ca="1">空き状況確認テーブル!CB102</f>
        <v>△</v>
      </c>
      <c r="CC96" s="122" t="str">
        <f ca="1">空き状況確認テーブル!CC102</f>
        <v>△</v>
      </c>
      <c r="CD96" s="122" t="str">
        <f ca="1">空き状況確認テーブル!CD102</f>
        <v>△</v>
      </c>
      <c r="CE96" s="122" t="str">
        <f ca="1">空き状況確認テーブル!CE102</f>
        <v>△</v>
      </c>
      <c r="CF96" s="122" t="str">
        <f ca="1">空き状況確認テーブル!CF102</f>
        <v>△</v>
      </c>
      <c r="CG96" s="123" t="str">
        <f ca="1">空き状況確認テーブル!CG102</f>
        <v>△</v>
      </c>
      <c r="CH96" s="187" t="str">
        <f ca="1">空き状況確認テーブル!CH102</f>
        <v>△</v>
      </c>
      <c r="CI96" s="122" t="str">
        <f ca="1">空き状況確認テーブル!CI102</f>
        <v>△</v>
      </c>
      <c r="CJ96" s="122" t="str">
        <f ca="1">空き状況確認テーブル!CJ102</f>
        <v>△</v>
      </c>
      <c r="CK96" s="122" t="str">
        <f ca="1">空き状況確認テーブル!CK102</f>
        <v>△</v>
      </c>
      <c r="CL96" s="122" t="str">
        <f ca="1">空き状況確認テーブル!CL102</f>
        <v>△</v>
      </c>
      <c r="CM96" s="122" t="str">
        <f ca="1">空き状況確認テーブル!CM102</f>
        <v>△</v>
      </c>
      <c r="CN96" s="122" t="str">
        <f ca="1">空き状況確認テーブル!CN102</f>
        <v>△</v>
      </c>
      <c r="CO96" s="122" t="str">
        <f ca="1">空き状況確認テーブル!CO102</f>
        <v>△</v>
      </c>
      <c r="CP96" s="122" t="str">
        <f ca="1">空き状況確認テーブル!CP102</f>
        <v>△</v>
      </c>
      <c r="CQ96" s="122" t="str">
        <f ca="1">空き状況確認テーブル!CQ102</f>
        <v>〇</v>
      </c>
      <c r="CR96" s="122" t="str">
        <f ca="1">空き状況確認テーブル!CR102</f>
        <v>〇</v>
      </c>
      <c r="CS96" s="122" t="str">
        <f ca="1">空き状況確認テーブル!CS102</f>
        <v>〇</v>
      </c>
      <c r="CT96" s="122" t="str">
        <f ca="1">空き状況確認テーブル!CT102</f>
        <v>〇</v>
      </c>
      <c r="CU96" s="122" t="str">
        <f ca="1">空き状況確認テーブル!CU102</f>
        <v>〇</v>
      </c>
      <c r="CV96" s="122" t="str">
        <f ca="1">空き状況確認テーブル!CV102</f>
        <v>〇</v>
      </c>
      <c r="CW96" s="122" t="str">
        <f ca="1">空き状況確認テーブル!CW102</f>
        <v>〇</v>
      </c>
      <c r="CX96" s="122" t="str">
        <f ca="1">空き状況確認テーブル!CX102</f>
        <v>〇</v>
      </c>
      <c r="CY96" s="122" t="str">
        <f ca="1">空き状況確認テーブル!CY102</f>
        <v>△</v>
      </c>
      <c r="CZ96" s="122" t="str">
        <f ca="1">空き状況確認テーブル!CZ102</f>
        <v>△</v>
      </c>
      <c r="DA96" s="122" t="str">
        <f ca="1">空き状況確認テーブル!DA102</f>
        <v>△</v>
      </c>
      <c r="DB96" s="122" t="str">
        <f ca="1">空き状況確認テーブル!DB102</f>
        <v>△</v>
      </c>
      <c r="DC96" s="122" t="str">
        <f ca="1">空き状況確認テーブル!DC102</f>
        <v>△</v>
      </c>
      <c r="DD96" s="122" t="str">
        <f ca="1">空き状況確認テーブル!DD102</f>
        <v>△</v>
      </c>
      <c r="DE96" s="123" t="str">
        <f ca="1">空き状況確認テーブル!DE102</f>
        <v>△</v>
      </c>
      <c r="DF96" s="121" t="str">
        <f ca="1">空き状況確認テーブル!DF102</f>
        <v>△</v>
      </c>
      <c r="DG96" s="122" t="str">
        <f ca="1">空き状況確認テーブル!DG102</f>
        <v>△</v>
      </c>
      <c r="DH96" s="122" t="str">
        <f ca="1">空き状況確認テーブル!DH102</f>
        <v>△</v>
      </c>
      <c r="DI96" s="122" t="str">
        <f ca="1">空き状況確認テーブル!DI102</f>
        <v>△</v>
      </c>
      <c r="DJ96" s="122" t="str">
        <f ca="1">空き状況確認テーブル!DJ102</f>
        <v>△</v>
      </c>
      <c r="DK96" s="122" t="str">
        <f ca="1">空き状況確認テーブル!DK102</f>
        <v>△</v>
      </c>
      <c r="DL96" s="122" t="str">
        <f ca="1">空き状況確認テーブル!DL102</f>
        <v>△</v>
      </c>
      <c r="DM96" s="122" t="str">
        <f ca="1">空き状況確認テーブル!DM102</f>
        <v>△</v>
      </c>
      <c r="DN96" s="122" t="str">
        <f ca="1">空き状況確認テーブル!DN102</f>
        <v>△</v>
      </c>
      <c r="DO96" s="122" t="str">
        <f ca="1">空き状況確認テーブル!DO102</f>
        <v>〇</v>
      </c>
      <c r="DP96" s="122" t="str">
        <f ca="1">空き状況確認テーブル!DP102</f>
        <v>〇</v>
      </c>
      <c r="DQ96" s="122" t="str">
        <f ca="1">空き状況確認テーブル!DQ102</f>
        <v>〇</v>
      </c>
      <c r="DR96" s="122" t="str">
        <f ca="1">空き状況確認テーブル!DR102</f>
        <v>〇</v>
      </c>
      <c r="DS96" s="122" t="str">
        <f ca="1">空き状況確認テーブル!DS102</f>
        <v>〇</v>
      </c>
      <c r="DT96" s="122" t="str">
        <f ca="1">空き状況確認テーブル!DT102</f>
        <v>〇</v>
      </c>
      <c r="DU96" s="122" t="str">
        <f ca="1">空き状況確認テーブル!DU102</f>
        <v>〇</v>
      </c>
      <c r="DV96" s="122" t="str">
        <f ca="1">空き状況確認テーブル!DV102</f>
        <v>〇</v>
      </c>
      <c r="DW96" s="122" t="str">
        <f ca="1">空き状況確認テーブル!DW102</f>
        <v>△</v>
      </c>
      <c r="DX96" s="122" t="str">
        <f ca="1">空き状況確認テーブル!DX102</f>
        <v>△</v>
      </c>
      <c r="DY96" s="122" t="str">
        <f ca="1">空き状況確認テーブル!DY102</f>
        <v>△</v>
      </c>
      <c r="DZ96" s="122" t="str">
        <f ca="1">空き状況確認テーブル!DZ102</f>
        <v>△</v>
      </c>
      <c r="EA96" s="122" t="str">
        <f ca="1">空き状況確認テーブル!EA102</f>
        <v>△</v>
      </c>
      <c r="EB96" s="122" t="str">
        <f ca="1">空き状況確認テーブル!EB102</f>
        <v>△</v>
      </c>
      <c r="EC96" s="123" t="str">
        <f ca="1">空き状況確認テーブル!EC102</f>
        <v>△</v>
      </c>
      <c r="ED96" s="121" t="str">
        <f ca="1">空き状況確認テーブル!ED102</f>
        <v>×</v>
      </c>
      <c r="EE96" s="122" t="str">
        <f ca="1">空き状況確認テーブル!EE102</f>
        <v>×</v>
      </c>
      <c r="EF96" s="122" t="str">
        <f ca="1">空き状況確認テーブル!EF102</f>
        <v>×</v>
      </c>
      <c r="EG96" s="122" t="str">
        <f ca="1">空き状況確認テーブル!EG102</f>
        <v>×</v>
      </c>
      <c r="EH96" s="122" t="str">
        <f ca="1">空き状況確認テーブル!EH102</f>
        <v>×</v>
      </c>
      <c r="EI96" s="122" t="str">
        <f ca="1">空き状況確認テーブル!EI102</f>
        <v>×</v>
      </c>
      <c r="EJ96" s="122" t="str">
        <f ca="1">空き状況確認テーブル!EJ102</f>
        <v>×</v>
      </c>
      <c r="EK96" s="122" t="str">
        <f ca="1">空き状況確認テーブル!EK102</f>
        <v>×</v>
      </c>
      <c r="EL96" s="122" t="str">
        <f ca="1">空き状況確認テーブル!EL102</f>
        <v>×</v>
      </c>
      <c r="EM96" s="122" t="str">
        <f ca="1">空き状況確認テーブル!EM102</f>
        <v>×</v>
      </c>
      <c r="EN96" s="122" t="str">
        <f ca="1">空き状況確認テーブル!EN102</f>
        <v>×</v>
      </c>
      <c r="EO96" s="122" t="str">
        <f ca="1">空き状況確認テーブル!EO102</f>
        <v>×</v>
      </c>
      <c r="EP96" s="122" t="str">
        <f ca="1">空き状況確認テーブル!EP102</f>
        <v>×</v>
      </c>
      <c r="EQ96" s="122" t="str">
        <f ca="1">空き状況確認テーブル!EQ102</f>
        <v>×</v>
      </c>
      <c r="ER96" s="122" t="str">
        <f ca="1">空き状況確認テーブル!ER102</f>
        <v>×</v>
      </c>
      <c r="ES96" s="122" t="str">
        <f ca="1">空き状況確認テーブル!ES102</f>
        <v>×</v>
      </c>
      <c r="ET96" s="122" t="str">
        <f ca="1">空き状況確認テーブル!ET102</f>
        <v>×</v>
      </c>
      <c r="EU96" s="122" t="str">
        <f ca="1">空き状況確認テーブル!EU102</f>
        <v>×</v>
      </c>
      <c r="EV96" s="122" t="str">
        <f ca="1">空き状況確認テーブル!EV102</f>
        <v>×</v>
      </c>
      <c r="EW96" s="122" t="str">
        <f ca="1">空き状況確認テーブル!EW102</f>
        <v>×</v>
      </c>
      <c r="EX96" s="122" t="str">
        <f ca="1">空き状況確認テーブル!EX102</f>
        <v>×</v>
      </c>
      <c r="EY96" s="122" t="str">
        <f ca="1">空き状況確認テーブル!EY102</f>
        <v>×</v>
      </c>
      <c r="EZ96" s="122" t="str">
        <f ca="1">空き状況確認テーブル!EZ102</f>
        <v>×</v>
      </c>
      <c r="FA96" s="123" t="str">
        <f ca="1">空き状況確認テーブル!FA102</f>
        <v>×</v>
      </c>
      <c r="FB96" s="121" t="str">
        <f ca="1">空き状況確認テーブル!FB102</f>
        <v>×</v>
      </c>
      <c r="FC96" s="122" t="str">
        <f ca="1">空き状況確認テーブル!FC102</f>
        <v>×</v>
      </c>
      <c r="FD96" s="122" t="str">
        <f ca="1">空き状況確認テーブル!FD102</f>
        <v>×</v>
      </c>
      <c r="FE96" s="122" t="str">
        <f ca="1">空き状況確認テーブル!FE102</f>
        <v>×</v>
      </c>
      <c r="FF96" s="122" t="str">
        <f ca="1">空き状況確認テーブル!FF102</f>
        <v>×</v>
      </c>
      <c r="FG96" s="122" t="str">
        <f ca="1">空き状況確認テーブル!FG102</f>
        <v>×</v>
      </c>
      <c r="FH96" s="122" t="str">
        <f ca="1">空き状況確認テーブル!FH102</f>
        <v>×</v>
      </c>
      <c r="FI96" s="122" t="str">
        <f ca="1">空き状況確認テーブル!FI102</f>
        <v>×</v>
      </c>
      <c r="FJ96" s="122" t="str">
        <f ca="1">空き状況確認テーブル!FJ102</f>
        <v>×</v>
      </c>
      <c r="FK96" s="122" t="str">
        <f ca="1">空き状況確認テーブル!FK102</f>
        <v>×</v>
      </c>
      <c r="FL96" s="122" t="str">
        <f ca="1">空き状況確認テーブル!FL102</f>
        <v>×</v>
      </c>
      <c r="FM96" s="122" t="str">
        <f ca="1">空き状況確認テーブル!FM102</f>
        <v>×</v>
      </c>
      <c r="FN96" s="122" t="str">
        <f ca="1">空き状況確認テーブル!FN102</f>
        <v>×</v>
      </c>
      <c r="FO96" s="122" t="str">
        <f ca="1">空き状況確認テーブル!FO102</f>
        <v>×</v>
      </c>
      <c r="FP96" s="122" t="str">
        <f ca="1">空き状況確認テーブル!FP102</f>
        <v>×</v>
      </c>
      <c r="FQ96" s="122" t="str">
        <f ca="1">空き状況確認テーブル!FQ102</f>
        <v>×</v>
      </c>
      <c r="FR96" s="122" t="str">
        <f ca="1">空き状況確認テーブル!FR102</f>
        <v>×</v>
      </c>
      <c r="FS96" s="122" t="str">
        <f ca="1">空き状況確認テーブル!FS102</f>
        <v>×</v>
      </c>
      <c r="FT96" s="122" t="str">
        <f ca="1">空き状況確認テーブル!FT102</f>
        <v>×</v>
      </c>
      <c r="FU96" s="122" t="str">
        <f ca="1">空き状況確認テーブル!FU102</f>
        <v>×</v>
      </c>
      <c r="FV96" s="122" t="str">
        <f ca="1">空き状況確認テーブル!FV102</f>
        <v>×</v>
      </c>
      <c r="FW96" s="122" t="str">
        <f ca="1">空き状況確認テーブル!FW102</f>
        <v>×</v>
      </c>
      <c r="FX96" s="122" t="str">
        <f ca="1">空き状況確認テーブル!FX102</f>
        <v>×</v>
      </c>
      <c r="FY96" s="123" t="str">
        <f ca="1">空き状況確認テーブル!FY102</f>
        <v>×</v>
      </c>
    </row>
    <row r="97" spans="1:181">
      <c r="A97" s="17"/>
      <c r="B97" s="181" t="s">
        <v>392</v>
      </c>
      <c r="C97" s="202"/>
      <c r="D97" s="11" t="s">
        <v>267</v>
      </c>
      <c r="E97" s="10" t="str">
        <f>INDEX(施設情報!$D$1:$D$1000,MATCH(D97,施設情報!$C$1:$C$1000,0))</f>
        <v>1</v>
      </c>
      <c r="F97" s="11" t="s">
        <v>275</v>
      </c>
      <c r="G97" s="8" t="str">
        <f t="shared" si="29"/>
        <v>121-46391</v>
      </c>
      <c r="H97" s="10" t="str">
        <f t="shared" si="30"/>
        <v>121-46392</v>
      </c>
      <c r="I97" s="10" t="str">
        <f t="shared" si="31"/>
        <v>121-46393</v>
      </c>
      <c r="J97" s="10" t="str">
        <f t="shared" si="32"/>
        <v>121-46394</v>
      </c>
      <c r="K97" s="10" t="str">
        <f t="shared" si="33"/>
        <v>121-46395</v>
      </c>
      <c r="L97" s="10" t="str">
        <f t="shared" si="34"/>
        <v>121-46396</v>
      </c>
      <c r="M97" s="10" t="str">
        <f t="shared" si="35"/>
        <v>121-46397</v>
      </c>
      <c r="N97" s="121" t="str">
        <f ca="1">空き状況確認テーブル!N103</f>
        <v>△</v>
      </c>
      <c r="O97" s="122" t="str">
        <f ca="1">空き状況確認テーブル!O103</f>
        <v>△</v>
      </c>
      <c r="P97" s="122" t="str">
        <f ca="1">空き状況確認テーブル!P103</f>
        <v>△</v>
      </c>
      <c r="Q97" s="122" t="str">
        <f ca="1">空き状況確認テーブル!Q103</f>
        <v>△</v>
      </c>
      <c r="R97" s="122" t="str">
        <f ca="1">空き状況確認テーブル!R103</f>
        <v>△</v>
      </c>
      <c r="S97" s="122" t="str">
        <f ca="1">空き状況確認テーブル!S103</f>
        <v>△</v>
      </c>
      <c r="T97" s="122" t="str">
        <f ca="1">空き状況確認テーブル!T103</f>
        <v>△</v>
      </c>
      <c r="U97" s="122" t="str">
        <f ca="1">空き状況確認テーブル!U103</f>
        <v>△</v>
      </c>
      <c r="V97" s="122" t="str">
        <f ca="1">空き状況確認テーブル!V103</f>
        <v>△</v>
      </c>
      <c r="W97" s="122" t="str">
        <f ca="1">空き状況確認テーブル!W103</f>
        <v>〇</v>
      </c>
      <c r="X97" s="122" t="str">
        <f ca="1">空き状況確認テーブル!X103</f>
        <v>〇</v>
      </c>
      <c r="Y97" s="122" t="str">
        <f ca="1">空き状況確認テーブル!Y103</f>
        <v>〇</v>
      </c>
      <c r="Z97" s="122" t="str">
        <f ca="1">空き状況確認テーブル!Z103</f>
        <v>〇</v>
      </c>
      <c r="AA97" s="122" t="str">
        <f ca="1">空き状況確認テーブル!AA103</f>
        <v>〇</v>
      </c>
      <c r="AB97" s="122" t="str">
        <f ca="1">空き状況確認テーブル!AB103</f>
        <v>〇</v>
      </c>
      <c r="AC97" s="122" t="str">
        <f ca="1">空き状況確認テーブル!AC103</f>
        <v>〇</v>
      </c>
      <c r="AD97" s="122" t="str">
        <f ca="1">空き状況確認テーブル!AD103</f>
        <v>〇</v>
      </c>
      <c r="AE97" s="122" t="str">
        <f ca="1">空き状況確認テーブル!AE103</f>
        <v>△</v>
      </c>
      <c r="AF97" s="122" t="str">
        <f ca="1">空き状況確認テーブル!AF103</f>
        <v>△</v>
      </c>
      <c r="AG97" s="122" t="str">
        <f ca="1">空き状況確認テーブル!AG103</f>
        <v>△</v>
      </c>
      <c r="AH97" s="122" t="str">
        <f ca="1">空き状況確認テーブル!AH103</f>
        <v>△</v>
      </c>
      <c r="AI97" s="122" t="str">
        <f ca="1">空き状況確認テーブル!AI103</f>
        <v>△</v>
      </c>
      <c r="AJ97" s="122" t="str">
        <f ca="1">空き状況確認テーブル!AJ103</f>
        <v>△</v>
      </c>
      <c r="AK97" s="123" t="str">
        <f ca="1">空き状況確認テーブル!AK103</f>
        <v>△</v>
      </c>
      <c r="AL97" s="121" t="str">
        <f ca="1">空き状況確認テーブル!AL103</f>
        <v>△</v>
      </c>
      <c r="AM97" s="122" t="str">
        <f ca="1">空き状況確認テーブル!AM103</f>
        <v>△</v>
      </c>
      <c r="AN97" s="122" t="str">
        <f ca="1">空き状況確認テーブル!AN103</f>
        <v>△</v>
      </c>
      <c r="AO97" s="122" t="str">
        <f ca="1">空き状況確認テーブル!AO103</f>
        <v>△</v>
      </c>
      <c r="AP97" s="122" t="str">
        <f ca="1">空き状況確認テーブル!AP103</f>
        <v>△</v>
      </c>
      <c r="AQ97" s="122" t="str">
        <f ca="1">空き状況確認テーブル!AQ103</f>
        <v>△</v>
      </c>
      <c r="AR97" s="122" t="str">
        <f ca="1">空き状況確認テーブル!AR103</f>
        <v>△</v>
      </c>
      <c r="AS97" s="122" t="str">
        <f ca="1">空き状況確認テーブル!AS103</f>
        <v>△</v>
      </c>
      <c r="AT97" s="122" t="str">
        <f ca="1">空き状況確認テーブル!AT103</f>
        <v>△</v>
      </c>
      <c r="AU97" s="122" t="str">
        <f ca="1">空き状況確認テーブル!AU103</f>
        <v>〇</v>
      </c>
      <c r="AV97" s="122" t="str">
        <f ca="1">空き状況確認テーブル!AV103</f>
        <v>〇</v>
      </c>
      <c r="AW97" s="122" t="str">
        <f ca="1">空き状況確認テーブル!AW103</f>
        <v>〇</v>
      </c>
      <c r="AX97" s="122" t="str">
        <f ca="1">空き状況確認テーブル!AX103</f>
        <v>〇</v>
      </c>
      <c r="AY97" s="122" t="str">
        <f ca="1">空き状況確認テーブル!AY103</f>
        <v>〇</v>
      </c>
      <c r="AZ97" s="122" t="str">
        <f ca="1">空き状況確認テーブル!AZ103</f>
        <v>〇</v>
      </c>
      <c r="BA97" s="122" t="str">
        <f ca="1">空き状況確認テーブル!BA103</f>
        <v>〇</v>
      </c>
      <c r="BB97" s="122" t="str">
        <f ca="1">空き状況確認テーブル!BB103</f>
        <v>〇</v>
      </c>
      <c r="BC97" s="122" t="str">
        <f ca="1">空き状況確認テーブル!BC103</f>
        <v>△</v>
      </c>
      <c r="BD97" s="122" t="str">
        <f ca="1">空き状況確認テーブル!BD103</f>
        <v>△</v>
      </c>
      <c r="BE97" s="122" t="str">
        <f ca="1">空き状況確認テーブル!BE103</f>
        <v>△</v>
      </c>
      <c r="BF97" s="122" t="str">
        <f ca="1">空き状況確認テーブル!BF103</f>
        <v>△</v>
      </c>
      <c r="BG97" s="122" t="str">
        <f ca="1">空き状況確認テーブル!BG103</f>
        <v>△</v>
      </c>
      <c r="BH97" s="122" t="str">
        <f ca="1">空き状況確認テーブル!BH103</f>
        <v>△</v>
      </c>
      <c r="BI97" s="123" t="str">
        <f ca="1">空き状況確認テーブル!BI103</f>
        <v>△</v>
      </c>
      <c r="BJ97" s="121" t="str">
        <f ca="1">空き状況確認テーブル!BJ103</f>
        <v>△</v>
      </c>
      <c r="BK97" s="122" t="str">
        <f ca="1">空き状況確認テーブル!BK103</f>
        <v>△</v>
      </c>
      <c r="BL97" s="122" t="str">
        <f ca="1">空き状況確認テーブル!BL103</f>
        <v>△</v>
      </c>
      <c r="BM97" s="122" t="str">
        <f ca="1">空き状況確認テーブル!BM103</f>
        <v>△</v>
      </c>
      <c r="BN97" s="122" t="str">
        <f ca="1">空き状況確認テーブル!BN103</f>
        <v>△</v>
      </c>
      <c r="BO97" s="122" t="str">
        <f ca="1">空き状況確認テーブル!BO103</f>
        <v>△</v>
      </c>
      <c r="BP97" s="122" t="str">
        <f ca="1">空き状況確認テーブル!BP103</f>
        <v>△</v>
      </c>
      <c r="BQ97" s="122" t="str">
        <f ca="1">空き状況確認テーブル!BQ103</f>
        <v>△</v>
      </c>
      <c r="BR97" s="122" t="str">
        <f ca="1">空き状況確認テーブル!BR103</f>
        <v>△</v>
      </c>
      <c r="BS97" s="122" t="str">
        <f ca="1">空き状況確認テーブル!BS103</f>
        <v>〇</v>
      </c>
      <c r="BT97" s="122" t="str">
        <f ca="1">空き状況確認テーブル!BT103</f>
        <v>〇</v>
      </c>
      <c r="BU97" s="122" t="str">
        <f ca="1">空き状況確認テーブル!BU103</f>
        <v>〇</v>
      </c>
      <c r="BV97" s="122" t="str">
        <f ca="1">空き状況確認テーブル!BV103</f>
        <v>〇</v>
      </c>
      <c r="BW97" s="122" t="str">
        <f ca="1">空き状況確認テーブル!BW103</f>
        <v>〇</v>
      </c>
      <c r="BX97" s="122" t="str">
        <f ca="1">空き状況確認テーブル!BX103</f>
        <v>〇</v>
      </c>
      <c r="BY97" s="122" t="str">
        <f ca="1">空き状況確認テーブル!BY103</f>
        <v>〇</v>
      </c>
      <c r="BZ97" s="122" t="str">
        <f ca="1">空き状況確認テーブル!BZ103</f>
        <v>〇</v>
      </c>
      <c r="CA97" s="122" t="str">
        <f ca="1">空き状況確認テーブル!CA103</f>
        <v>△</v>
      </c>
      <c r="CB97" s="122" t="str">
        <f ca="1">空き状況確認テーブル!CB103</f>
        <v>△</v>
      </c>
      <c r="CC97" s="122" t="str">
        <f ca="1">空き状況確認テーブル!CC103</f>
        <v>△</v>
      </c>
      <c r="CD97" s="122" t="str">
        <f ca="1">空き状況確認テーブル!CD103</f>
        <v>△</v>
      </c>
      <c r="CE97" s="122" t="str">
        <f ca="1">空き状況確認テーブル!CE103</f>
        <v>△</v>
      </c>
      <c r="CF97" s="122" t="str">
        <f ca="1">空き状況確認テーブル!CF103</f>
        <v>△</v>
      </c>
      <c r="CG97" s="123" t="str">
        <f ca="1">空き状況確認テーブル!CG103</f>
        <v>△</v>
      </c>
      <c r="CH97" s="187" t="str">
        <f ca="1">空き状況確認テーブル!CH103</f>
        <v>△</v>
      </c>
      <c r="CI97" s="122" t="str">
        <f ca="1">空き状況確認テーブル!CI103</f>
        <v>△</v>
      </c>
      <c r="CJ97" s="122" t="str">
        <f ca="1">空き状況確認テーブル!CJ103</f>
        <v>△</v>
      </c>
      <c r="CK97" s="122" t="str">
        <f ca="1">空き状況確認テーブル!CK103</f>
        <v>△</v>
      </c>
      <c r="CL97" s="122" t="str">
        <f ca="1">空き状況確認テーブル!CL103</f>
        <v>△</v>
      </c>
      <c r="CM97" s="122" t="str">
        <f ca="1">空き状況確認テーブル!CM103</f>
        <v>△</v>
      </c>
      <c r="CN97" s="122" t="str">
        <f ca="1">空き状況確認テーブル!CN103</f>
        <v>△</v>
      </c>
      <c r="CO97" s="122" t="str">
        <f ca="1">空き状況確認テーブル!CO103</f>
        <v>△</v>
      </c>
      <c r="CP97" s="122" t="str">
        <f ca="1">空き状況確認テーブル!CP103</f>
        <v>△</v>
      </c>
      <c r="CQ97" s="122" t="str">
        <f ca="1">空き状況確認テーブル!CQ103</f>
        <v>〇</v>
      </c>
      <c r="CR97" s="122" t="str">
        <f ca="1">空き状況確認テーブル!CR103</f>
        <v>〇</v>
      </c>
      <c r="CS97" s="122" t="str">
        <f ca="1">空き状況確認テーブル!CS103</f>
        <v>〇</v>
      </c>
      <c r="CT97" s="122" t="str">
        <f ca="1">空き状況確認テーブル!CT103</f>
        <v>〇</v>
      </c>
      <c r="CU97" s="122" t="str">
        <f ca="1">空き状況確認テーブル!CU103</f>
        <v>〇</v>
      </c>
      <c r="CV97" s="122" t="str">
        <f ca="1">空き状況確認テーブル!CV103</f>
        <v>〇</v>
      </c>
      <c r="CW97" s="122" t="str">
        <f ca="1">空き状況確認テーブル!CW103</f>
        <v>〇</v>
      </c>
      <c r="CX97" s="122" t="str">
        <f ca="1">空き状況確認テーブル!CX103</f>
        <v>〇</v>
      </c>
      <c r="CY97" s="122" t="str">
        <f ca="1">空き状況確認テーブル!CY103</f>
        <v>△</v>
      </c>
      <c r="CZ97" s="122" t="str">
        <f ca="1">空き状況確認テーブル!CZ103</f>
        <v>△</v>
      </c>
      <c r="DA97" s="122" t="str">
        <f ca="1">空き状況確認テーブル!DA103</f>
        <v>△</v>
      </c>
      <c r="DB97" s="122" t="str">
        <f ca="1">空き状況確認テーブル!DB103</f>
        <v>△</v>
      </c>
      <c r="DC97" s="122" t="str">
        <f ca="1">空き状況確認テーブル!DC103</f>
        <v>△</v>
      </c>
      <c r="DD97" s="122" t="str">
        <f ca="1">空き状況確認テーブル!DD103</f>
        <v>△</v>
      </c>
      <c r="DE97" s="123" t="str">
        <f ca="1">空き状況確認テーブル!DE103</f>
        <v>△</v>
      </c>
      <c r="DF97" s="121" t="str">
        <f ca="1">空き状況確認テーブル!DF103</f>
        <v>△</v>
      </c>
      <c r="DG97" s="122" t="str">
        <f ca="1">空き状況確認テーブル!DG103</f>
        <v>△</v>
      </c>
      <c r="DH97" s="122" t="str">
        <f ca="1">空き状況確認テーブル!DH103</f>
        <v>△</v>
      </c>
      <c r="DI97" s="122" t="str">
        <f ca="1">空き状況確認テーブル!DI103</f>
        <v>△</v>
      </c>
      <c r="DJ97" s="122" t="str">
        <f ca="1">空き状況確認テーブル!DJ103</f>
        <v>△</v>
      </c>
      <c r="DK97" s="122" t="str">
        <f ca="1">空き状況確認テーブル!DK103</f>
        <v>△</v>
      </c>
      <c r="DL97" s="122" t="str">
        <f ca="1">空き状況確認テーブル!DL103</f>
        <v>△</v>
      </c>
      <c r="DM97" s="122" t="str">
        <f ca="1">空き状況確認テーブル!DM103</f>
        <v>△</v>
      </c>
      <c r="DN97" s="122" t="str">
        <f ca="1">空き状況確認テーブル!DN103</f>
        <v>△</v>
      </c>
      <c r="DO97" s="122" t="str">
        <f ca="1">空き状況確認テーブル!DO103</f>
        <v>〇</v>
      </c>
      <c r="DP97" s="122" t="str">
        <f ca="1">空き状況確認テーブル!DP103</f>
        <v>〇</v>
      </c>
      <c r="DQ97" s="122" t="str">
        <f ca="1">空き状況確認テーブル!DQ103</f>
        <v>〇</v>
      </c>
      <c r="DR97" s="122" t="str">
        <f ca="1">空き状況確認テーブル!DR103</f>
        <v>〇</v>
      </c>
      <c r="DS97" s="122" t="str">
        <f ca="1">空き状況確認テーブル!DS103</f>
        <v>〇</v>
      </c>
      <c r="DT97" s="122" t="str">
        <f ca="1">空き状況確認テーブル!DT103</f>
        <v>〇</v>
      </c>
      <c r="DU97" s="122" t="str">
        <f ca="1">空き状況確認テーブル!DU103</f>
        <v>〇</v>
      </c>
      <c r="DV97" s="122" t="str">
        <f ca="1">空き状況確認テーブル!DV103</f>
        <v>〇</v>
      </c>
      <c r="DW97" s="122" t="str">
        <f ca="1">空き状況確認テーブル!DW103</f>
        <v>△</v>
      </c>
      <c r="DX97" s="122" t="str">
        <f ca="1">空き状況確認テーブル!DX103</f>
        <v>△</v>
      </c>
      <c r="DY97" s="122" t="str">
        <f ca="1">空き状況確認テーブル!DY103</f>
        <v>△</v>
      </c>
      <c r="DZ97" s="122" t="str">
        <f ca="1">空き状況確認テーブル!DZ103</f>
        <v>△</v>
      </c>
      <c r="EA97" s="122" t="str">
        <f ca="1">空き状況確認テーブル!EA103</f>
        <v>△</v>
      </c>
      <c r="EB97" s="122" t="str">
        <f ca="1">空き状況確認テーブル!EB103</f>
        <v>△</v>
      </c>
      <c r="EC97" s="123" t="str">
        <f ca="1">空き状況確認テーブル!EC103</f>
        <v>△</v>
      </c>
      <c r="ED97" s="121" t="str">
        <f ca="1">空き状況確認テーブル!ED103</f>
        <v>×</v>
      </c>
      <c r="EE97" s="122" t="str">
        <f ca="1">空き状況確認テーブル!EE103</f>
        <v>×</v>
      </c>
      <c r="EF97" s="122" t="str">
        <f ca="1">空き状況確認テーブル!EF103</f>
        <v>×</v>
      </c>
      <c r="EG97" s="122" t="str">
        <f ca="1">空き状況確認テーブル!EG103</f>
        <v>×</v>
      </c>
      <c r="EH97" s="122" t="str">
        <f ca="1">空き状況確認テーブル!EH103</f>
        <v>×</v>
      </c>
      <c r="EI97" s="122" t="str">
        <f ca="1">空き状況確認テーブル!EI103</f>
        <v>×</v>
      </c>
      <c r="EJ97" s="122" t="str">
        <f ca="1">空き状況確認テーブル!EJ103</f>
        <v>×</v>
      </c>
      <c r="EK97" s="122" t="str">
        <f ca="1">空き状況確認テーブル!EK103</f>
        <v>×</v>
      </c>
      <c r="EL97" s="122" t="str">
        <f ca="1">空き状況確認テーブル!EL103</f>
        <v>×</v>
      </c>
      <c r="EM97" s="122" t="str">
        <f ca="1">空き状況確認テーブル!EM103</f>
        <v>×</v>
      </c>
      <c r="EN97" s="122" t="str">
        <f ca="1">空き状況確認テーブル!EN103</f>
        <v>×</v>
      </c>
      <c r="EO97" s="122" t="str">
        <f ca="1">空き状況確認テーブル!EO103</f>
        <v>×</v>
      </c>
      <c r="EP97" s="122" t="str">
        <f ca="1">空き状況確認テーブル!EP103</f>
        <v>×</v>
      </c>
      <c r="EQ97" s="122" t="str">
        <f ca="1">空き状況確認テーブル!EQ103</f>
        <v>×</v>
      </c>
      <c r="ER97" s="122" t="str">
        <f ca="1">空き状況確認テーブル!ER103</f>
        <v>×</v>
      </c>
      <c r="ES97" s="122" t="str">
        <f ca="1">空き状況確認テーブル!ES103</f>
        <v>×</v>
      </c>
      <c r="ET97" s="122" t="str">
        <f ca="1">空き状況確認テーブル!ET103</f>
        <v>×</v>
      </c>
      <c r="EU97" s="122" t="str">
        <f ca="1">空き状況確認テーブル!EU103</f>
        <v>×</v>
      </c>
      <c r="EV97" s="122" t="str">
        <f ca="1">空き状況確認テーブル!EV103</f>
        <v>×</v>
      </c>
      <c r="EW97" s="122" t="str">
        <f ca="1">空き状況確認テーブル!EW103</f>
        <v>×</v>
      </c>
      <c r="EX97" s="122" t="str">
        <f ca="1">空き状況確認テーブル!EX103</f>
        <v>×</v>
      </c>
      <c r="EY97" s="122" t="str">
        <f ca="1">空き状況確認テーブル!EY103</f>
        <v>×</v>
      </c>
      <c r="EZ97" s="122" t="str">
        <f ca="1">空き状況確認テーブル!EZ103</f>
        <v>×</v>
      </c>
      <c r="FA97" s="123" t="str">
        <f ca="1">空き状況確認テーブル!FA103</f>
        <v>×</v>
      </c>
      <c r="FB97" s="121" t="str">
        <f ca="1">空き状況確認テーブル!FB103</f>
        <v>×</v>
      </c>
      <c r="FC97" s="122" t="str">
        <f ca="1">空き状況確認テーブル!FC103</f>
        <v>×</v>
      </c>
      <c r="FD97" s="122" t="str">
        <f ca="1">空き状況確認テーブル!FD103</f>
        <v>×</v>
      </c>
      <c r="FE97" s="122" t="str">
        <f ca="1">空き状況確認テーブル!FE103</f>
        <v>×</v>
      </c>
      <c r="FF97" s="122" t="str">
        <f ca="1">空き状況確認テーブル!FF103</f>
        <v>×</v>
      </c>
      <c r="FG97" s="122" t="str">
        <f ca="1">空き状況確認テーブル!FG103</f>
        <v>×</v>
      </c>
      <c r="FH97" s="122" t="str">
        <f ca="1">空き状況確認テーブル!FH103</f>
        <v>×</v>
      </c>
      <c r="FI97" s="122" t="str">
        <f ca="1">空き状況確認テーブル!FI103</f>
        <v>×</v>
      </c>
      <c r="FJ97" s="122" t="str">
        <f ca="1">空き状況確認テーブル!FJ103</f>
        <v>×</v>
      </c>
      <c r="FK97" s="122" t="str">
        <f ca="1">空き状況確認テーブル!FK103</f>
        <v>×</v>
      </c>
      <c r="FL97" s="122" t="str">
        <f ca="1">空き状況確認テーブル!FL103</f>
        <v>×</v>
      </c>
      <c r="FM97" s="122" t="str">
        <f ca="1">空き状況確認テーブル!FM103</f>
        <v>×</v>
      </c>
      <c r="FN97" s="122" t="str">
        <f ca="1">空き状況確認テーブル!FN103</f>
        <v>×</v>
      </c>
      <c r="FO97" s="122" t="str">
        <f ca="1">空き状況確認テーブル!FO103</f>
        <v>×</v>
      </c>
      <c r="FP97" s="122" t="str">
        <f ca="1">空き状況確認テーブル!FP103</f>
        <v>×</v>
      </c>
      <c r="FQ97" s="122" t="str">
        <f ca="1">空き状況確認テーブル!FQ103</f>
        <v>×</v>
      </c>
      <c r="FR97" s="122" t="str">
        <f ca="1">空き状況確認テーブル!FR103</f>
        <v>×</v>
      </c>
      <c r="FS97" s="122" t="str">
        <f ca="1">空き状況確認テーブル!FS103</f>
        <v>×</v>
      </c>
      <c r="FT97" s="122" t="str">
        <f ca="1">空き状況確認テーブル!FT103</f>
        <v>×</v>
      </c>
      <c r="FU97" s="122" t="str">
        <f ca="1">空き状況確認テーブル!FU103</f>
        <v>×</v>
      </c>
      <c r="FV97" s="122" t="str">
        <f ca="1">空き状況確認テーブル!FV103</f>
        <v>×</v>
      </c>
      <c r="FW97" s="122" t="str">
        <f ca="1">空き状況確認テーブル!FW103</f>
        <v>×</v>
      </c>
      <c r="FX97" s="122" t="str">
        <f ca="1">空き状況確認テーブル!FX103</f>
        <v>×</v>
      </c>
      <c r="FY97" s="123" t="str">
        <f ca="1">空き状況確認テーブル!FY103</f>
        <v>×</v>
      </c>
    </row>
    <row r="98" spans="1:181">
      <c r="A98" s="17"/>
      <c r="B98" s="181" t="s">
        <v>393</v>
      </c>
      <c r="C98" s="202"/>
      <c r="D98" s="11" t="s">
        <v>268</v>
      </c>
      <c r="E98" s="10" t="str">
        <f>INDEX(施設情報!$D$1:$D$1000,MATCH(D98,施設情報!$C$1:$C$1000,0))</f>
        <v>2</v>
      </c>
      <c r="F98" s="11" t="s">
        <v>275</v>
      </c>
      <c r="G98" s="8" t="str">
        <f t="shared" si="29"/>
        <v>122-46391</v>
      </c>
      <c r="H98" s="10" t="str">
        <f t="shared" si="30"/>
        <v>122-46392</v>
      </c>
      <c r="I98" s="10" t="str">
        <f t="shared" si="31"/>
        <v>122-46393</v>
      </c>
      <c r="J98" s="10" t="str">
        <f t="shared" si="32"/>
        <v>122-46394</v>
      </c>
      <c r="K98" s="10" t="str">
        <f t="shared" si="33"/>
        <v>122-46395</v>
      </c>
      <c r="L98" s="10" t="str">
        <f t="shared" si="34"/>
        <v>122-46396</v>
      </c>
      <c r="M98" s="10" t="str">
        <f t="shared" si="35"/>
        <v>122-46397</v>
      </c>
      <c r="N98" s="121" t="str">
        <f ca="1">空き状況確認テーブル!N104</f>
        <v>△</v>
      </c>
      <c r="O98" s="122" t="str">
        <f ca="1">空き状況確認テーブル!O104</f>
        <v>△</v>
      </c>
      <c r="P98" s="122" t="str">
        <f ca="1">空き状況確認テーブル!P104</f>
        <v>△</v>
      </c>
      <c r="Q98" s="122" t="str">
        <f ca="1">空き状況確認テーブル!Q104</f>
        <v>△</v>
      </c>
      <c r="R98" s="122" t="str">
        <f ca="1">空き状況確認テーブル!R104</f>
        <v>△</v>
      </c>
      <c r="S98" s="122" t="str">
        <f ca="1">空き状況確認テーブル!S104</f>
        <v>△</v>
      </c>
      <c r="T98" s="122" t="str">
        <f ca="1">空き状況確認テーブル!T104</f>
        <v>△</v>
      </c>
      <c r="U98" s="122" t="str">
        <f ca="1">空き状況確認テーブル!U104</f>
        <v>△</v>
      </c>
      <c r="V98" s="122" t="str">
        <f ca="1">空き状況確認テーブル!V104</f>
        <v>△</v>
      </c>
      <c r="W98" s="122" t="str">
        <f ca="1">空き状況確認テーブル!W104</f>
        <v>〇</v>
      </c>
      <c r="X98" s="122" t="str">
        <f ca="1">空き状況確認テーブル!X104</f>
        <v>〇</v>
      </c>
      <c r="Y98" s="122" t="str">
        <f ca="1">空き状況確認テーブル!Y104</f>
        <v>〇</v>
      </c>
      <c r="Z98" s="122" t="str">
        <f ca="1">空き状況確認テーブル!Z104</f>
        <v>〇</v>
      </c>
      <c r="AA98" s="122" t="str">
        <f ca="1">空き状況確認テーブル!AA104</f>
        <v>〇</v>
      </c>
      <c r="AB98" s="122" t="str">
        <f ca="1">空き状況確認テーブル!AB104</f>
        <v>〇</v>
      </c>
      <c r="AC98" s="122" t="str">
        <f ca="1">空き状況確認テーブル!AC104</f>
        <v>〇</v>
      </c>
      <c r="AD98" s="122" t="str">
        <f ca="1">空き状況確認テーブル!AD104</f>
        <v>〇</v>
      </c>
      <c r="AE98" s="122" t="str">
        <f ca="1">空き状況確認テーブル!AE104</f>
        <v>△</v>
      </c>
      <c r="AF98" s="122" t="str">
        <f ca="1">空き状況確認テーブル!AF104</f>
        <v>△</v>
      </c>
      <c r="AG98" s="122" t="str">
        <f ca="1">空き状況確認テーブル!AG104</f>
        <v>△</v>
      </c>
      <c r="AH98" s="122" t="str">
        <f ca="1">空き状況確認テーブル!AH104</f>
        <v>△</v>
      </c>
      <c r="AI98" s="122" t="str">
        <f ca="1">空き状況確認テーブル!AI104</f>
        <v>△</v>
      </c>
      <c r="AJ98" s="122" t="str">
        <f ca="1">空き状況確認テーブル!AJ104</f>
        <v>△</v>
      </c>
      <c r="AK98" s="123" t="str">
        <f ca="1">空き状況確認テーブル!AK104</f>
        <v>△</v>
      </c>
      <c r="AL98" s="121" t="str">
        <f ca="1">空き状況確認テーブル!AL104</f>
        <v>△</v>
      </c>
      <c r="AM98" s="122" t="str">
        <f ca="1">空き状況確認テーブル!AM104</f>
        <v>△</v>
      </c>
      <c r="AN98" s="122" t="str">
        <f ca="1">空き状況確認テーブル!AN104</f>
        <v>△</v>
      </c>
      <c r="AO98" s="122" t="str">
        <f ca="1">空き状況確認テーブル!AO104</f>
        <v>△</v>
      </c>
      <c r="AP98" s="122" t="str">
        <f ca="1">空き状況確認テーブル!AP104</f>
        <v>△</v>
      </c>
      <c r="AQ98" s="122" t="str">
        <f ca="1">空き状況確認テーブル!AQ104</f>
        <v>△</v>
      </c>
      <c r="AR98" s="122" t="str">
        <f ca="1">空き状況確認テーブル!AR104</f>
        <v>△</v>
      </c>
      <c r="AS98" s="122" t="str">
        <f ca="1">空き状況確認テーブル!AS104</f>
        <v>△</v>
      </c>
      <c r="AT98" s="122" t="str">
        <f ca="1">空き状況確認テーブル!AT104</f>
        <v>△</v>
      </c>
      <c r="AU98" s="122" t="str">
        <f ca="1">空き状況確認テーブル!AU104</f>
        <v>〇</v>
      </c>
      <c r="AV98" s="122" t="str">
        <f ca="1">空き状況確認テーブル!AV104</f>
        <v>〇</v>
      </c>
      <c r="AW98" s="122" t="str">
        <f ca="1">空き状況確認テーブル!AW104</f>
        <v>〇</v>
      </c>
      <c r="AX98" s="122" t="str">
        <f ca="1">空き状況確認テーブル!AX104</f>
        <v>〇</v>
      </c>
      <c r="AY98" s="122" t="str">
        <f ca="1">空き状況確認テーブル!AY104</f>
        <v>〇</v>
      </c>
      <c r="AZ98" s="122" t="str">
        <f ca="1">空き状況確認テーブル!AZ104</f>
        <v>〇</v>
      </c>
      <c r="BA98" s="122" t="str">
        <f ca="1">空き状況確認テーブル!BA104</f>
        <v>〇</v>
      </c>
      <c r="BB98" s="122" t="str">
        <f ca="1">空き状況確認テーブル!BB104</f>
        <v>〇</v>
      </c>
      <c r="BC98" s="122" t="str">
        <f ca="1">空き状況確認テーブル!BC104</f>
        <v>△</v>
      </c>
      <c r="BD98" s="122" t="str">
        <f ca="1">空き状況確認テーブル!BD104</f>
        <v>△</v>
      </c>
      <c r="BE98" s="122" t="str">
        <f ca="1">空き状況確認テーブル!BE104</f>
        <v>△</v>
      </c>
      <c r="BF98" s="122" t="str">
        <f ca="1">空き状況確認テーブル!BF104</f>
        <v>△</v>
      </c>
      <c r="BG98" s="122" t="str">
        <f ca="1">空き状況確認テーブル!BG104</f>
        <v>△</v>
      </c>
      <c r="BH98" s="122" t="str">
        <f ca="1">空き状況確認テーブル!BH104</f>
        <v>△</v>
      </c>
      <c r="BI98" s="123" t="str">
        <f ca="1">空き状況確認テーブル!BI104</f>
        <v>△</v>
      </c>
      <c r="BJ98" s="121" t="str">
        <f ca="1">空き状況確認テーブル!BJ104</f>
        <v>△</v>
      </c>
      <c r="BK98" s="122" t="str">
        <f ca="1">空き状況確認テーブル!BK104</f>
        <v>△</v>
      </c>
      <c r="BL98" s="122" t="str">
        <f ca="1">空き状況確認テーブル!BL104</f>
        <v>△</v>
      </c>
      <c r="BM98" s="122" t="str">
        <f ca="1">空き状況確認テーブル!BM104</f>
        <v>△</v>
      </c>
      <c r="BN98" s="122" t="str">
        <f ca="1">空き状況確認テーブル!BN104</f>
        <v>△</v>
      </c>
      <c r="BO98" s="122" t="str">
        <f ca="1">空き状況確認テーブル!BO104</f>
        <v>△</v>
      </c>
      <c r="BP98" s="122" t="str">
        <f ca="1">空き状況確認テーブル!BP104</f>
        <v>△</v>
      </c>
      <c r="BQ98" s="122" t="str">
        <f ca="1">空き状況確認テーブル!BQ104</f>
        <v>△</v>
      </c>
      <c r="BR98" s="122" t="str">
        <f ca="1">空き状況確認テーブル!BR104</f>
        <v>△</v>
      </c>
      <c r="BS98" s="122" t="str">
        <f ca="1">空き状況確認テーブル!BS104</f>
        <v>〇</v>
      </c>
      <c r="BT98" s="122" t="str">
        <f ca="1">空き状況確認テーブル!BT104</f>
        <v>〇</v>
      </c>
      <c r="BU98" s="122" t="str">
        <f ca="1">空き状況確認テーブル!BU104</f>
        <v>〇</v>
      </c>
      <c r="BV98" s="122" t="str">
        <f ca="1">空き状況確認テーブル!BV104</f>
        <v>〇</v>
      </c>
      <c r="BW98" s="122" t="str">
        <f ca="1">空き状況確認テーブル!BW104</f>
        <v>〇</v>
      </c>
      <c r="BX98" s="122" t="str">
        <f ca="1">空き状況確認テーブル!BX104</f>
        <v>〇</v>
      </c>
      <c r="BY98" s="122" t="str">
        <f ca="1">空き状況確認テーブル!BY104</f>
        <v>〇</v>
      </c>
      <c r="BZ98" s="122" t="str">
        <f ca="1">空き状況確認テーブル!BZ104</f>
        <v>〇</v>
      </c>
      <c r="CA98" s="122" t="str">
        <f ca="1">空き状況確認テーブル!CA104</f>
        <v>△</v>
      </c>
      <c r="CB98" s="122" t="str">
        <f ca="1">空き状況確認テーブル!CB104</f>
        <v>△</v>
      </c>
      <c r="CC98" s="122" t="str">
        <f ca="1">空き状況確認テーブル!CC104</f>
        <v>△</v>
      </c>
      <c r="CD98" s="122" t="str">
        <f ca="1">空き状況確認テーブル!CD104</f>
        <v>△</v>
      </c>
      <c r="CE98" s="122" t="str">
        <f ca="1">空き状況確認テーブル!CE104</f>
        <v>△</v>
      </c>
      <c r="CF98" s="122" t="str">
        <f ca="1">空き状況確認テーブル!CF104</f>
        <v>△</v>
      </c>
      <c r="CG98" s="123" t="str">
        <f ca="1">空き状況確認テーブル!CG104</f>
        <v>△</v>
      </c>
      <c r="CH98" s="187" t="str">
        <f ca="1">空き状況確認テーブル!CH104</f>
        <v>△</v>
      </c>
      <c r="CI98" s="122" t="str">
        <f ca="1">空き状況確認テーブル!CI104</f>
        <v>△</v>
      </c>
      <c r="CJ98" s="122" t="str">
        <f ca="1">空き状況確認テーブル!CJ104</f>
        <v>△</v>
      </c>
      <c r="CK98" s="122" t="str">
        <f ca="1">空き状況確認テーブル!CK104</f>
        <v>△</v>
      </c>
      <c r="CL98" s="122" t="str">
        <f ca="1">空き状況確認テーブル!CL104</f>
        <v>△</v>
      </c>
      <c r="CM98" s="122" t="str">
        <f ca="1">空き状況確認テーブル!CM104</f>
        <v>△</v>
      </c>
      <c r="CN98" s="122" t="str">
        <f ca="1">空き状況確認テーブル!CN104</f>
        <v>△</v>
      </c>
      <c r="CO98" s="122" t="str">
        <f ca="1">空き状況確認テーブル!CO104</f>
        <v>△</v>
      </c>
      <c r="CP98" s="122" t="str">
        <f ca="1">空き状況確認テーブル!CP104</f>
        <v>△</v>
      </c>
      <c r="CQ98" s="122" t="str">
        <f ca="1">空き状況確認テーブル!CQ104</f>
        <v>〇</v>
      </c>
      <c r="CR98" s="122" t="str">
        <f ca="1">空き状況確認テーブル!CR104</f>
        <v>〇</v>
      </c>
      <c r="CS98" s="122" t="str">
        <f ca="1">空き状況確認テーブル!CS104</f>
        <v>〇</v>
      </c>
      <c r="CT98" s="122" t="str">
        <f ca="1">空き状況確認テーブル!CT104</f>
        <v>〇</v>
      </c>
      <c r="CU98" s="122" t="str">
        <f ca="1">空き状況確認テーブル!CU104</f>
        <v>〇</v>
      </c>
      <c r="CV98" s="122" t="str">
        <f ca="1">空き状況確認テーブル!CV104</f>
        <v>〇</v>
      </c>
      <c r="CW98" s="122" t="str">
        <f ca="1">空き状況確認テーブル!CW104</f>
        <v>〇</v>
      </c>
      <c r="CX98" s="122" t="str">
        <f ca="1">空き状況確認テーブル!CX104</f>
        <v>〇</v>
      </c>
      <c r="CY98" s="122" t="str">
        <f ca="1">空き状況確認テーブル!CY104</f>
        <v>△</v>
      </c>
      <c r="CZ98" s="122" t="str">
        <f ca="1">空き状況確認テーブル!CZ104</f>
        <v>△</v>
      </c>
      <c r="DA98" s="122" t="str">
        <f ca="1">空き状況確認テーブル!DA104</f>
        <v>△</v>
      </c>
      <c r="DB98" s="122" t="str">
        <f ca="1">空き状況確認テーブル!DB104</f>
        <v>△</v>
      </c>
      <c r="DC98" s="122" t="str">
        <f ca="1">空き状況確認テーブル!DC104</f>
        <v>△</v>
      </c>
      <c r="DD98" s="122" t="str">
        <f ca="1">空き状況確認テーブル!DD104</f>
        <v>△</v>
      </c>
      <c r="DE98" s="123" t="str">
        <f ca="1">空き状況確認テーブル!DE104</f>
        <v>△</v>
      </c>
      <c r="DF98" s="121" t="str">
        <f ca="1">空き状況確認テーブル!DF104</f>
        <v>△</v>
      </c>
      <c r="DG98" s="122" t="str">
        <f ca="1">空き状況確認テーブル!DG104</f>
        <v>△</v>
      </c>
      <c r="DH98" s="122" t="str">
        <f ca="1">空き状況確認テーブル!DH104</f>
        <v>△</v>
      </c>
      <c r="DI98" s="122" t="str">
        <f ca="1">空き状況確認テーブル!DI104</f>
        <v>△</v>
      </c>
      <c r="DJ98" s="122" t="str">
        <f ca="1">空き状況確認テーブル!DJ104</f>
        <v>△</v>
      </c>
      <c r="DK98" s="122" t="str">
        <f ca="1">空き状況確認テーブル!DK104</f>
        <v>△</v>
      </c>
      <c r="DL98" s="122" t="str">
        <f ca="1">空き状況確認テーブル!DL104</f>
        <v>△</v>
      </c>
      <c r="DM98" s="122" t="str">
        <f ca="1">空き状況確認テーブル!DM104</f>
        <v>△</v>
      </c>
      <c r="DN98" s="122" t="str">
        <f ca="1">空き状況確認テーブル!DN104</f>
        <v>△</v>
      </c>
      <c r="DO98" s="122" t="str">
        <f ca="1">空き状況確認テーブル!DO104</f>
        <v>〇</v>
      </c>
      <c r="DP98" s="122" t="str">
        <f ca="1">空き状況確認テーブル!DP104</f>
        <v>〇</v>
      </c>
      <c r="DQ98" s="122" t="str">
        <f ca="1">空き状況確認テーブル!DQ104</f>
        <v>〇</v>
      </c>
      <c r="DR98" s="122" t="str">
        <f ca="1">空き状況確認テーブル!DR104</f>
        <v>〇</v>
      </c>
      <c r="DS98" s="122" t="str">
        <f ca="1">空き状況確認テーブル!DS104</f>
        <v>〇</v>
      </c>
      <c r="DT98" s="122" t="str">
        <f ca="1">空き状況確認テーブル!DT104</f>
        <v>〇</v>
      </c>
      <c r="DU98" s="122" t="str">
        <f ca="1">空き状況確認テーブル!DU104</f>
        <v>〇</v>
      </c>
      <c r="DV98" s="122" t="str">
        <f ca="1">空き状況確認テーブル!DV104</f>
        <v>〇</v>
      </c>
      <c r="DW98" s="122" t="str">
        <f ca="1">空き状況確認テーブル!DW104</f>
        <v>△</v>
      </c>
      <c r="DX98" s="122" t="str">
        <f ca="1">空き状況確認テーブル!DX104</f>
        <v>△</v>
      </c>
      <c r="DY98" s="122" t="str">
        <f ca="1">空き状況確認テーブル!DY104</f>
        <v>△</v>
      </c>
      <c r="DZ98" s="122" t="str">
        <f ca="1">空き状況確認テーブル!DZ104</f>
        <v>△</v>
      </c>
      <c r="EA98" s="122" t="str">
        <f ca="1">空き状況確認テーブル!EA104</f>
        <v>△</v>
      </c>
      <c r="EB98" s="122" t="str">
        <f ca="1">空き状況確認テーブル!EB104</f>
        <v>△</v>
      </c>
      <c r="EC98" s="123" t="str">
        <f ca="1">空き状況確認テーブル!EC104</f>
        <v>△</v>
      </c>
      <c r="ED98" s="121" t="str">
        <f ca="1">空き状況確認テーブル!ED104</f>
        <v>×</v>
      </c>
      <c r="EE98" s="122" t="str">
        <f ca="1">空き状況確認テーブル!EE104</f>
        <v>×</v>
      </c>
      <c r="EF98" s="122" t="str">
        <f ca="1">空き状況確認テーブル!EF104</f>
        <v>×</v>
      </c>
      <c r="EG98" s="122" t="str">
        <f ca="1">空き状況確認テーブル!EG104</f>
        <v>×</v>
      </c>
      <c r="EH98" s="122" t="str">
        <f ca="1">空き状況確認テーブル!EH104</f>
        <v>×</v>
      </c>
      <c r="EI98" s="122" t="str">
        <f ca="1">空き状況確認テーブル!EI104</f>
        <v>×</v>
      </c>
      <c r="EJ98" s="122" t="str">
        <f ca="1">空き状況確認テーブル!EJ104</f>
        <v>×</v>
      </c>
      <c r="EK98" s="122" t="str">
        <f ca="1">空き状況確認テーブル!EK104</f>
        <v>×</v>
      </c>
      <c r="EL98" s="122" t="str">
        <f ca="1">空き状況確認テーブル!EL104</f>
        <v>×</v>
      </c>
      <c r="EM98" s="122" t="str">
        <f ca="1">空き状況確認テーブル!EM104</f>
        <v>×</v>
      </c>
      <c r="EN98" s="122" t="str">
        <f ca="1">空き状況確認テーブル!EN104</f>
        <v>×</v>
      </c>
      <c r="EO98" s="122" t="str">
        <f ca="1">空き状況確認テーブル!EO104</f>
        <v>×</v>
      </c>
      <c r="EP98" s="122" t="str">
        <f ca="1">空き状況確認テーブル!EP104</f>
        <v>×</v>
      </c>
      <c r="EQ98" s="122" t="str">
        <f ca="1">空き状況確認テーブル!EQ104</f>
        <v>×</v>
      </c>
      <c r="ER98" s="122" t="str">
        <f ca="1">空き状況確認テーブル!ER104</f>
        <v>×</v>
      </c>
      <c r="ES98" s="122" t="str">
        <f ca="1">空き状況確認テーブル!ES104</f>
        <v>×</v>
      </c>
      <c r="ET98" s="122" t="str">
        <f ca="1">空き状況確認テーブル!ET104</f>
        <v>×</v>
      </c>
      <c r="EU98" s="122" t="str">
        <f ca="1">空き状況確認テーブル!EU104</f>
        <v>×</v>
      </c>
      <c r="EV98" s="122" t="str">
        <f ca="1">空き状況確認テーブル!EV104</f>
        <v>×</v>
      </c>
      <c r="EW98" s="122" t="str">
        <f ca="1">空き状況確認テーブル!EW104</f>
        <v>×</v>
      </c>
      <c r="EX98" s="122" t="str">
        <f ca="1">空き状況確認テーブル!EX104</f>
        <v>×</v>
      </c>
      <c r="EY98" s="122" t="str">
        <f ca="1">空き状況確認テーブル!EY104</f>
        <v>×</v>
      </c>
      <c r="EZ98" s="122" t="str">
        <f ca="1">空き状況確認テーブル!EZ104</f>
        <v>×</v>
      </c>
      <c r="FA98" s="123" t="str">
        <f ca="1">空き状況確認テーブル!FA104</f>
        <v>×</v>
      </c>
      <c r="FB98" s="121" t="str">
        <f ca="1">空き状況確認テーブル!FB104</f>
        <v>×</v>
      </c>
      <c r="FC98" s="122" t="str">
        <f ca="1">空き状況確認テーブル!FC104</f>
        <v>×</v>
      </c>
      <c r="FD98" s="122" t="str">
        <f ca="1">空き状況確認テーブル!FD104</f>
        <v>×</v>
      </c>
      <c r="FE98" s="122" t="str">
        <f ca="1">空き状況確認テーブル!FE104</f>
        <v>×</v>
      </c>
      <c r="FF98" s="122" t="str">
        <f ca="1">空き状況確認テーブル!FF104</f>
        <v>×</v>
      </c>
      <c r="FG98" s="122" t="str">
        <f ca="1">空き状況確認テーブル!FG104</f>
        <v>×</v>
      </c>
      <c r="FH98" s="122" t="str">
        <f ca="1">空き状況確認テーブル!FH104</f>
        <v>×</v>
      </c>
      <c r="FI98" s="122" t="str">
        <f ca="1">空き状況確認テーブル!FI104</f>
        <v>×</v>
      </c>
      <c r="FJ98" s="122" t="str">
        <f ca="1">空き状況確認テーブル!FJ104</f>
        <v>×</v>
      </c>
      <c r="FK98" s="122" t="str">
        <f ca="1">空き状況確認テーブル!FK104</f>
        <v>×</v>
      </c>
      <c r="FL98" s="122" t="str">
        <f ca="1">空き状況確認テーブル!FL104</f>
        <v>×</v>
      </c>
      <c r="FM98" s="122" t="str">
        <f ca="1">空き状況確認テーブル!FM104</f>
        <v>×</v>
      </c>
      <c r="FN98" s="122" t="str">
        <f ca="1">空き状況確認テーブル!FN104</f>
        <v>×</v>
      </c>
      <c r="FO98" s="122" t="str">
        <f ca="1">空き状況確認テーブル!FO104</f>
        <v>×</v>
      </c>
      <c r="FP98" s="122" t="str">
        <f ca="1">空き状況確認テーブル!FP104</f>
        <v>×</v>
      </c>
      <c r="FQ98" s="122" t="str">
        <f ca="1">空き状況確認テーブル!FQ104</f>
        <v>×</v>
      </c>
      <c r="FR98" s="122" t="str">
        <f ca="1">空き状況確認テーブル!FR104</f>
        <v>×</v>
      </c>
      <c r="FS98" s="122" t="str">
        <f ca="1">空き状況確認テーブル!FS104</f>
        <v>×</v>
      </c>
      <c r="FT98" s="122" t="str">
        <f ca="1">空き状況確認テーブル!FT104</f>
        <v>×</v>
      </c>
      <c r="FU98" s="122" t="str">
        <f ca="1">空き状況確認テーブル!FU104</f>
        <v>×</v>
      </c>
      <c r="FV98" s="122" t="str">
        <f ca="1">空き状況確認テーブル!FV104</f>
        <v>×</v>
      </c>
      <c r="FW98" s="122" t="str">
        <f ca="1">空き状況確認テーブル!FW104</f>
        <v>×</v>
      </c>
      <c r="FX98" s="122" t="str">
        <f ca="1">空き状況確認テーブル!FX104</f>
        <v>×</v>
      </c>
      <c r="FY98" s="123" t="str">
        <f ca="1">空き状況確認テーブル!FY104</f>
        <v>×</v>
      </c>
    </row>
    <row r="99" spans="1:181" ht="19.5" thickBot="1">
      <c r="A99" s="17"/>
      <c r="B99" s="181" t="s">
        <v>394</v>
      </c>
      <c r="C99" s="202"/>
      <c r="D99" s="11" t="s">
        <v>273</v>
      </c>
      <c r="E99" s="10" t="str">
        <f>INDEX(施設情報!$D$1:$D$1000,MATCH(D99,施設情報!$C$1:$C$1000,0))</f>
        <v>1</v>
      </c>
      <c r="F99" s="11" t="s">
        <v>275</v>
      </c>
      <c r="G99" s="8" t="str">
        <f t="shared" si="29"/>
        <v>123-46391</v>
      </c>
      <c r="H99" s="10" t="str">
        <f t="shared" si="30"/>
        <v>123-46392</v>
      </c>
      <c r="I99" s="10" t="str">
        <f t="shared" si="31"/>
        <v>123-46393</v>
      </c>
      <c r="J99" s="10" t="str">
        <f t="shared" si="32"/>
        <v>123-46394</v>
      </c>
      <c r="K99" s="10" t="str">
        <f t="shared" si="33"/>
        <v>123-46395</v>
      </c>
      <c r="L99" s="10" t="str">
        <f t="shared" si="34"/>
        <v>123-46396</v>
      </c>
      <c r="M99" s="10" t="str">
        <f t="shared" si="35"/>
        <v>123-46397</v>
      </c>
      <c r="N99" s="131" t="str">
        <f ca="1">空き状況確認テーブル!N105</f>
        <v>△</v>
      </c>
      <c r="O99" s="132" t="str">
        <f ca="1">空き状況確認テーブル!O105</f>
        <v>△</v>
      </c>
      <c r="P99" s="132" t="str">
        <f ca="1">空き状況確認テーブル!P105</f>
        <v>△</v>
      </c>
      <c r="Q99" s="132" t="str">
        <f ca="1">空き状況確認テーブル!Q105</f>
        <v>△</v>
      </c>
      <c r="R99" s="132" t="str">
        <f ca="1">空き状況確認テーブル!R105</f>
        <v>△</v>
      </c>
      <c r="S99" s="132" t="str">
        <f ca="1">空き状況確認テーブル!S105</f>
        <v>△</v>
      </c>
      <c r="T99" s="132" t="str">
        <f ca="1">空き状況確認テーブル!T105</f>
        <v>△</v>
      </c>
      <c r="U99" s="132" t="str">
        <f ca="1">空き状況確認テーブル!U105</f>
        <v>△</v>
      </c>
      <c r="V99" s="132" t="str">
        <f ca="1">空き状況確認テーブル!V105</f>
        <v>△</v>
      </c>
      <c r="W99" s="132" t="str">
        <f ca="1">空き状況確認テーブル!W105</f>
        <v>〇</v>
      </c>
      <c r="X99" s="132" t="str">
        <f ca="1">空き状況確認テーブル!X105</f>
        <v>〇</v>
      </c>
      <c r="Y99" s="132" t="str">
        <f ca="1">空き状況確認テーブル!Y105</f>
        <v>〇</v>
      </c>
      <c r="Z99" s="132" t="str">
        <f ca="1">空き状況確認テーブル!Z105</f>
        <v>〇</v>
      </c>
      <c r="AA99" s="132" t="str">
        <f ca="1">空き状況確認テーブル!AA105</f>
        <v>〇</v>
      </c>
      <c r="AB99" s="132" t="str">
        <f ca="1">空き状況確認テーブル!AB105</f>
        <v>〇</v>
      </c>
      <c r="AC99" s="132" t="str">
        <f ca="1">空き状況確認テーブル!AC105</f>
        <v>〇</v>
      </c>
      <c r="AD99" s="132" t="str">
        <f ca="1">空き状況確認テーブル!AD105</f>
        <v>〇</v>
      </c>
      <c r="AE99" s="132" t="str">
        <f ca="1">空き状況確認テーブル!AE105</f>
        <v>△</v>
      </c>
      <c r="AF99" s="132" t="str">
        <f ca="1">空き状況確認テーブル!AF105</f>
        <v>△</v>
      </c>
      <c r="AG99" s="132" t="str">
        <f ca="1">空き状況確認テーブル!AG105</f>
        <v>△</v>
      </c>
      <c r="AH99" s="132" t="str">
        <f ca="1">空き状況確認テーブル!AH105</f>
        <v>△</v>
      </c>
      <c r="AI99" s="132" t="str">
        <f ca="1">空き状況確認テーブル!AI105</f>
        <v>△</v>
      </c>
      <c r="AJ99" s="132" t="str">
        <f ca="1">空き状況確認テーブル!AJ105</f>
        <v>△</v>
      </c>
      <c r="AK99" s="133" t="str">
        <f ca="1">空き状況確認テーブル!AK105</f>
        <v>△</v>
      </c>
      <c r="AL99" s="131" t="str">
        <f ca="1">空き状況確認テーブル!AL105</f>
        <v>△</v>
      </c>
      <c r="AM99" s="132" t="str">
        <f ca="1">空き状況確認テーブル!AM105</f>
        <v>△</v>
      </c>
      <c r="AN99" s="132" t="str">
        <f ca="1">空き状況確認テーブル!AN105</f>
        <v>△</v>
      </c>
      <c r="AO99" s="132" t="str">
        <f ca="1">空き状況確認テーブル!AO105</f>
        <v>△</v>
      </c>
      <c r="AP99" s="132" t="str">
        <f ca="1">空き状況確認テーブル!AP105</f>
        <v>△</v>
      </c>
      <c r="AQ99" s="132" t="str">
        <f ca="1">空き状況確認テーブル!AQ105</f>
        <v>△</v>
      </c>
      <c r="AR99" s="132" t="str">
        <f ca="1">空き状況確認テーブル!AR105</f>
        <v>△</v>
      </c>
      <c r="AS99" s="132" t="str">
        <f ca="1">空き状況確認テーブル!AS105</f>
        <v>△</v>
      </c>
      <c r="AT99" s="132" t="str">
        <f ca="1">空き状況確認テーブル!AT105</f>
        <v>△</v>
      </c>
      <c r="AU99" s="132" t="str">
        <f ca="1">空き状況確認テーブル!AU105</f>
        <v>〇</v>
      </c>
      <c r="AV99" s="132" t="str">
        <f ca="1">空き状況確認テーブル!AV105</f>
        <v>〇</v>
      </c>
      <c r="AW99" s="132" t="str">
        <f ca="1">空き状況確認テーブル!AW105</f>
        <v>〇</v>
      </c>
      <c r="AX99" s="132" t="str">
        <f ca="1">空き状況確認テーブル!AX105</f>
        <v>〇</v>
      </c>
      <c r="AY99" s="132" t="str">
        <f ca="1">空き状況確認テーブル!AY105</f>
        <v>〇</v>
      </c>
      <c r="AZ99" s="132" t="str">
        <f ca="1">空き状況確認テーブル!AZ105</f>
        <v>〇</v>
      </c>
      <c r="BA99" s="132" t="str">
        <f ca="1">空き状況確認テーブル!BA105</f>
        <v>〇</v>
      </c>
      <c r="BB99" s="132" t="str">
        <f ca="1">空き状況確認テーブル!BB105</f>
        <v>〇</v>
      </c>
      <c r="BC99" s="132" t="str">
        <f ca="1">空き状況確認テーブル!BC105</f>
        <v>△</v>
      </c>
      <c r="BD99" s="132" t="str">
        <f ca="1">空き状況確認テーブル!BD105</f>
        <v>△</v>
      </c>
      <c r="BE99" s="132" t="str">
        <f ca="1">空き状況確認テーブル!BE105</f>
        <v>△</v>
      </c>
      <c r="BF99" s="132" t="str">
        <f ca="1">空き状況確認テーブル!BF105</f>
        <v>△</v>
      </c>
      <c r="BG99" s="132" t="str">
        <f ca="1">空き状況確認テーブル!BG105</f>
        <v>△</v>
      </c>
      <c r="BH99" s="132" t="str">
        <f ca="1">空き状況確認テーブル!BH105</f>
        <v>△</v>
      </c>
      <c r="BI99" s="133" t="str">
        <f ca="1">空き状況確認テーブル!BI105</f>
        <v>△</v>
      </c>
      <c r="BJ99" s="131" t="str">
        <f ca="1">空き状況確認テーブル!BJ105</f>
        <v>△</v>
      </c>
      <c r="BK99" s="132" t="str">
        <f ca="1">空き状況確認テーブル!BK105</f>
        <v>△</v>
      </c>
      <c r="BL99" s="132" t="str">
        <f ca="1">空き状況確認テーブル!BL105</f>
        <v>△</v>
      </c>
      <c r="BM99" s="132" t="str">
        <f ca="1">空き状況確認テーブル!BM105</f>
        <v>△</v>
      </c>
      <c r="BN99" s="132" t="str">
        <f ca="1">空き状況確認テーブル!BN105</f>
        <v>△</v>
      </c>
      <c r="BO99" s="132" t="str">
        <f ca="1">空き状況確認テーブル!BO105</f>
        <v>△</v>
      </c>
      <c r="BP99" s="132" t="str">
        <f ca="1">空き状況確認テーブル!BP105</f>
        <v>△</v>
      </c>
      <c r="BQ99" s="132" t="str">
        <f ca="1">空き状況確認テーブル!BQ105</f>
        <v>△</v>
      </c>
      <c r="BR99" s="132" t="str">
        <f ca="1">空き状況確認テーブル!BR105</f>
        <v>△</v>
      </c>
      <c r="BS99" s="132" t="str">
        <f ca="1">空き状況確認テーブル!BS105</f>
        <v>〇</v>
      </c>
      <c r="BT99" s="132" t="str">
        <f ca="1">空き状況確認テーブル!BT105</f>
        <v>〇</v>
      </c>
      <c r="BU99" s="132" t="str">
        <f ca="1">空き状況確認テーブル!BU105</f>
        <v>〇</v>
      </c>
      <c r="BV99" s="132" t="str">
        <f ca="1">空き状況確認テーブル!BV105</f>
        <v>〇</v>
      </c>
      <c r="BW99" s="132" t="str">
        <f ca="1">空き状況確認テーブル!BW105</f>
        <v>〇</v>
      </c>
      <c r="BX99" s="132" t="str">
        <f ca="1">空き状況確認テーブル!BX105</f>
        <v>〇</v>
      </c>
      <c r="BY99" s="132" t="str">
        <f ca="1">空き状況確認テーブル!BY105</f>
        <v>〇</v>
      </c>
      <c r="BZ99" s="132" t="str">
        <f ca="1">空き状況確認テーブル!BZ105</f>
        <v>〇</v>
      </c>
      <c r="CA99" s="132" t="str">
        <f ca="1">空き状況確認テーブル!CA105</f>
        <v>△</v>
      </c>
      <c r="CB99" s="132" t="str">
        <f ca="1">空き状況確認テーブル!CB105</f>
        <v>△</v>
      </c>
      <c r="CC99" s="132" t="str">
        <f ca="1">空き状況確認テーブル!CC105</f>
        <v>△</v>
      </c>
      <c r="CD99" s="132" t="str">
        <f ca="1">空き状況確認テーブル!CD105</f>
        <v>△</v>
      </c>
      <c r="CE99" s="132" t="str">
        <f ca="1">空き状況確認テーブル!CE105</f>
        <v>△</v>
      </c>
      <c r="CF99" s="132" t="str">
        <f ca="1">空き状況確認テーブル!CF105</f>
        <v>△</v>
      </c>
      <c r="CG99" s="133" t="str">
        <f ca="1">空き状況確認テーブル!CG105</f>
        <v>△</v>
      </c>
      <c r="CH99" s="189" t="str">
        <f ca="1">空き状況確認テーブル!CH105</f>
        <v>△</v>
      </c>
      <c r="CI99" s="132" t="str">
        <f ca="1">空き状況確認テーブル!CI105</f>
        <v>△</v>
      </c>
      <c r="CJ99" s="132" t="str">
        <f ca="1">空き状況確認テーブル!CJ105</f>
        <v>△</v>
      </c>
      <c r="CK99" s="132" t="str">
        <f ca="1">空き状況確認テーブル!CK105</f>
        <v>△</v>
      </c>
      <c r="CL99" s="132" t="str">
        <f ca="1">空き状況確認テーブル!CL105</f>
        <v>△</v>
      </c>
      <c r="CM99" s="132" t="str">
        <f ca="1">空き状況確認テーブル!CM105</f>
        <v>△</v>
      </c>
      <c r="CN99" s="132" t="str">
        <f ca="1">空き状況確認テーブル!CN105</f>
        <v>△</v>
      </c>
      <c r="CO99" s="132" t="str">
        <f ca="1">空き状況確認テーブル!CO105</f>
        <v>△</v>
      </c>
      <c r="CP99" s="132" t="str">
        <f ca="1">空き状況確認テーブル!CP105</f>
        <v>△</v>
      </c>
      <c r="CQ99" s="132" t="str">
        <f ca="1">空き状況確認テーブル!CQ105</f>
        <v>〇</v>
      </c>
      <c r="CR99" s="132" t="str">
        <f ca="1">空き状況確認テーブル!CR105</f>
        <v>〇</v>
      </c>
      <c r="CS99" s="132" t="str">
        <f ca="1">空き状況確認テーブル!CS105</f>
        <v>〇</v>
      </c>
      <c r="CT99" s="132" t="str">
        <f ca="1">空き状況確認テーブル!CT105</f>
        <v>〇</v>
      </c>
      <c r="CU99" s="132" t="str">
        <f ca="1">空き状況確認テーブル!CU105</f>
        <v>〇</v>
      </c>
      <c r="CV99" s="132" t="str">
        <f ca="1">空き状況確認テーブル!CV105</f>
        <v>〇</v>
      </c>
      <c r="CW99" s="132" t="str">
        <f ca="1">空き状況確認テーブル!CW105</f>
        <v>〇</v>
      </c>
      <c r="CX99" s="132" t="str">
        <f ca="1">空き状況確認テーブル!CX105</f>
        <v>〇</v>
      </c>
      <c r="CY99" s="132" t="str">
        <f ca="1">空き状況確認テーブル!CY105</f>
        <v>△</v>
      </c>
      <c r="CZ99" s="132" t="str">
        <f ca="1">空き状況確認テーブル!CZ105</f>
        <v>△</v>
      </c>
      <c r="DA99" s="132" t="str">
        <f ca="1">空き状況確認テーブル!DA105</f>
        <v>△</v>
      </c>
      <c r="DB99" s="132" t="str">
        <f ca="1">空き状況確認テーブル!DB105</f>
        <v>△</v>
      </c>
      <c r="DC99" s="132" t="str">
        <f ca="1">空き状況確認テーブル!DC105</f>
        <v>△</v>
      </c>
      <c r="DD99" s="132" t="str">
        <f ca="1">空き状況確認テーブル!DD105</f>
        <v>△</v>
      </c>
      <c r="DE99" s="133" t="str">
        <f ca="1">空き状況確認テーブル!DE105</f>
        <v>△</v>
      </c>
      <c r="DF99" s="131" t="str">
        <f ca="1">空き状況確認テーブル!DF105</f>
        <v>△</v>
      </c>
      <c r="DG99" s="132" t="str">
        <f ca="1">空き状況確認テーブル!DG105</f>
        <v>△</v>
      </c>
      <c r="DH99" s="132" t="str">
        <f ca="1">空き状況確認テーブル!DH105</f>
        <v>△</v>
      </c>
      <c r="DI99" s="132" t="str">
        <f ca="1">空き状況確認テーブル!DI105</f>
        <v>△</v>
      </c>
      <c r="DJ99" s="132" t="str">
        <f ca="1">空き状況確認テーブル!DJ105</f>
        <v>△</v>
      </c>
      <c r="DK99" s="132" t="str">
        <f ca="1">空き状況確認テーブル!DK105</f>
        <v>△</v>
      </c>
      <c r="DL99" s="132" t="str">
        <f ca="1">空き状況確認テーブル!DL105</f>
        <v>△</v>
      </c>
      <c r="DM99" s="132" t="str">
        <f ca="1">空き状況確認テーブル!DM105</f>
        <v>△</v>
      </c>
      <c r="DN99" s="132" t="str">
        <f ca="1">空き状況確認テーブル!DN105</f>
        <v>△</v>
      </c>
      <c r="DO99" s="132" t="str">
        <f ca="1">空き状況確認テーブル!DO105</f>
        <v>〇</v>
      </c>
      <c r="DP99" s="132" t="str">
        <f ca="1">空き状況確認テーブル!DP105</f>
        <v>〇</v>
      </c>
      <c r="DQ99" s="132" t="str">
        <f ca="1">空き状況確認テーブル!DQ105</f>
        <v>〇</v>
      </c>
      <c r="DR99" s="132" t="str">
        <f ca="1">空き状況確認テーブル!DR105</f>
        <v>〇</v>
      </c>
      <c r="DS99" s="132" t="str">
        <f ca="1">空き状況確認テーブル!DS105</f>
        <v>〇</v>
      </c>
      <c r="DT99" s="132" t="str">
        <f ca="1">空き状況確認テーブル!DT105</f>
        <v>〇</v>
      </c>
      <c r="DU99" s="132" t="str">
        <f ca="1">空き状況確認テーブル!DU105</f>
        <v>〇</v>
      </c>
      <c r="DV99" s="132" t="str">
        <f ca="1">空き状況確認テーブル!DV105</f>
        <v>〇</v>
      </c>
      <c r="DW99" s="132" t="str">
        <f ca="1">空き状況確認テーブル!DW105</f>
        <v>△</v>
      </c>
      <c r="DX99" s="132" t="str">
        <f ca="1">空き状況確認テーブル!DX105</f>
        <v>△</v>
      </c>
      <c r="DY99" s="132" t="str">
        <f ca="1">空き状況確認テーブル!DY105</f>
        <v>△</v>
      </c>
      <c r="DZ99" s="132" t="str">
        <f ca="1">空き状況確認テーブル!DZ105</f>
        <v>△</v>
      </c>
      <c r="EA99" s="132" t="str">
        <f ca="1">空き状況確認テーブル!EA105</f>
        <v>△</v>
      </c>
      <c r="EB99" s="132" t="str">
        <f ca="1">空き状況確認テーブル!EB105</f>
        <v>△</v>
      </c>
      <c r="EC99" s="133" t="str">
        <f ca="1">空き状況確認テーブル!EC105</f>
        <v>△</v>
      </c>
      <c r="ED99" s="131" t="str">
        <f ca="1">空き状況確認テーブル!ED105</f>
        <v>×</v>
      </c>
      <c r="EE99" s="132" t="str">
        <f ca="1">空き状況確認テーブル!EE105</f>
        <v>×</v>
      </c>
      <c r="EF99" s="132" t="str">
        <f ca="1">空き状況確認テーブル!EF105</f>
        <v>×</v>
      </c>
      <c r="EG99" s="132" t="str">
        <f ca="1">空き状況確認テーブル!EG105</f>
        <v>×</v>
      </c>
      <c r="EH99" s="132" t="str">
        <f ca="1">空き状況確認テーブル!EH105</f>
        <v>×</v>
      </c>
      <c r="EI99" s="132" t="str">
        <f ca="1">空き状況確認テーブル!EI105</f>
        <v>×</v>
      </c>
      <c r="EJ99" s="132" t="str">
        <f ca="1">空き状況確認テーブル!EJ105</f>
        <v>×</v>
      </c>
      <c r="EK99" s="132" t="str">
        <f ca="1">空き状況確認テーブル!EK105</f>
        <v>×</v>
      </c>
      <c r="EL99" s="132" t="str">
        <f ca="1">空き状況確認テーブル!EL105</f>
        <v>×</v>
      </c>
      <c r="EM99" s="132" t="str">
        <f ca="1">空き状況確認テーブル!EM105</f>
        <v>×</v>
      </c>
      <c r="EN99" s="132" t="str">
        <f ca="1">空き状況確認テーブル!EN105</f>
        <v>×</v>
      </c>
      <c r="EO99" s="132" t="str">
        <f ca="1">空き状況確認テーブル!EO105</f>
        <v>×</v>
      </c>
      <c r="EP99" s="132" t="str">
        <f ca="1">空き状況確認テーブル!EP105</f>
        <v>×</v>
      </c>
      <c r="EQ99" s="132" t="str">
        <f ca="1">空き状況確認テーブル!EQ105</f>
        <v>×</v>
      </c>
      <c r="ER99" s="132" t="str">
        <f ca="1">空き状況確認テーブル!ER105</f>
        <v>×</v>
      </c>
      <c r="ES99" s="132" t="str">
        <f ca="1">空き状況確認テーブル!ES105</f>
        <v>×</v>
      </c>
      <c r="ET99" s="132" t="str">
        <f ca="1">空き状況確認テーブル!ET105</f>
        <v>×</v>
      </c>
      <c r="EU99" s="132" t="str">
        <f ca="1">空き状況確認テーブル!EU105</f>
        <v>×</v>
      </c>
      <c r="EV99" s="132" t="str">
        <f ca="1">空き状況確認テーブル!EV105</f>
        <v>×</v>
      </c>
      <c r="EW99" s="132" t="str">
        <f ca="1">空き状況確認テーブル!EW105</f>
        <v>×</v>
      </c>
      <c r="EX99" s="132" t="str">
        <f ca="1">空き状況確認テーブル!EX105</f>
        <v>×</v>
      </c>
      <c r="EY99" s="132" t="str">
        <f ca="1">空き状況確認テーブル!EY105</f>
        <v>×</v>
      </c>
      <c r="EZ99" s="132" t="str">
        <f ca="1">空き状況確認テーブル!EZ105</f>
        <v>×</v>
      </c>
      <c r="FA99" s="133" t="str">
        <f ca="1">空き状況確認テーブル!FA105</f>
        <v>×</v>
      </c>
      <c r="FB99" s="131" t="str">
        <f ca="1">空き状況確認テーブル!FB105</f>
        <v>×</v>
      </c>
      <c r="FC99" s="132" t="str">
        <f ca="1">空き状況確認テーブル!FC105</f>
        <v>×</v>
      </c>
      <c r="FD99" s="132" t="str">
        <f ca="1">空き状況確認テーブル!FD105</f>
        <v>×</v>
      </c>
      <c r="FE99" s="132" t="str">
        <f ca="1">空き状況確認テーブル!FE105</f>
        <v>×</v>
      </c>
      <c r="FF99" s="132" t="str">
        <f ca="1">空き状況確認テーブル!FF105</f>
        <v>×</v>
      </c>
      <c r="FG99" s="132" t="str">
        <f ca="1">空き状況確認テーブル!FG105</f>
        <v>×</v>
      </c>
      <c r="FH99" s="132" t="str">
        <f ca="1">空き状況確認テーブル!FH105</f>
        <v>×</v>
      </c>
      <c r="FI99" s="132" t="str">
        <f ca="1">空き状況確認テーブル!FI105</f>
        <v>×</v>
      </c>
      <c r="FJ99" s="132" t="str">
        <f ca="1">空き状況確認テーブル!FJ105</f>
        <v>×</v>
      </c>
      <c r="FK99" s="132" t="str">
        <f ca="1">空き状況確認テーブル!FK105</f>
        <v>×</v>
      </c>
      <c r="FL99" s="132" t="str">
        <f ca="1">空き状況確認テーブル!FL105</f>
        <v>×</v>
      </c>
      <c r="FM99" s="132" t="str">
        <f ca="1">空き状況確認テーブル!FM105</f>
        <v>×</v>
      </c>
      <c r="FN99" s="132" t="str">
        <f ca="1">空き状況確認テーブル!FN105</f>
        <v>×</v>
      </c>
      <c r="FO99" s="132" t="str">
        <f ca="1">空き状況確認テーブル!FO105</f>
        <v>×</v>
      </c>
      <c r="FP99" s="132" t="str">
        <f ca="1">空き状況確認テーブル!FP105</f>
        <v>×</v>
      </c>
      <c r="FQ99" s="132" t="str">
        <f ca="1">空き状況確認テーブル!FQ105</f>
        <v>×</v>
      </c>
      <c r="FR99" s="132" t="str">
        <f ca="1">空き状況確認テーブル!FR105</f>
        <v>×</v>
      </c>
      <c r="FS99" s="132" t="str">
        <f ca="1">空き状況確認テーブル!FS105</f>
        <v>×</v>
      </c>
      <c r="FT99" s="132" t="str">
        <f ca="1">空き状況確認テーブル!FT105</f>
        <v>×</v>
      </c>
      <c r="FU99" s="132" t="str">
        <f ca="1">空き状況確認テーブル!FU105</f>
        <v>×</v>
      </c>
      <c r="FV99" s="132" t="str">
        <f ca="1">空き状況確認テーブル!FV105</f>
        <v>×</v>
      </c>
      <c r="FW99" s="132" t="str">
        <f ca="1">空き状況確認テーブル!FW105</f>
        <v>×</v>
      </c>
      <c r="FX99" s="132" t="str">
        <f ca="1">空き状況確認テーブル!FX105</f>
        <v>×</v>
      </c>
      <c r="FY99" s="133" t="str">
        <f ca="1">空き状況確認テーブル!FY105</f>
        <v>×</v>
      </c>
    </row>
    <row r="100" spans="1:181">
      <c r="A100" s="11"/>
      <c r="D100" s="11"/>
      <c r="E100" s="11"/>
      <c r="F100" s="11"/>
      <c r="G100" s="8"/>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c r="FU100" s="10"/>
      <c r="FV100" s="10"/>
      <c r="FW100" s="10"/>
      <c r="FX100" s="10"/>
      <c r="FY100" s="10"/>
    </row>
    <row r="101" spans="1:181" hidden="1">
      <c r="A101" s="11"/>
      <c r="B101" t="s">
        <v>115</v>
      </c>
      <c r="D101" s="11">
        <v>999</v>
      </c>
      <c r="E101" s="11"/>
      <c r="F101" s="11"/>
      <c r="G101" s="8" t="str">
        <f t="shared" si="29"/>
        <v>999-46391</v>
      </c>
      <c r="H101" s="10" t="str">
        <f t="shared" si="30"/>
        <v>999-46392</v>
      </c>
      <c r="I101" s="10" t="str">
        <f t="shared" si="31"/>
        <v>999-46393</v>
      </c>
      <c r="J101" s="10" t="str">
        <f t="shared" si="32"/>
        <v>999-46394</v>
      </c>
      <c r="K101" s="10" t="str">
        <f t="shared" si="33"/>
        <v>999-46395</v>
      </c>
      <c r="L101" s="10" t="str">
        <f t="shared" si="34"/>
        <v>999-46396</v>
      </c>
      <c r="M101" s="10" t="str">
        <f t="shared" si="35"/>
        <v>999-46397</v>
      </c>
      <c r="N101" s="10" t="str">
        <f ca="1">IF(OR(N$9="×",N$10="×"),"×",IF(SUMIFS(OFFSET(データ_フィールド施設!$M$5:$M$1048576,0,ROUND(N$8*24,1)),データ_フィールド施設!$J$5:$J$1048576,$G101)&gt;=100,"×",IF(OR(N$8&lt;9/24,N$8&gt;=17/24),"△","〇")))</f>
        <v>△</v>
      </c>
      <c r="O101" s="10" t="str">
        <f ca="1">IF(OR(O$9="×",O$10="×"),"×",IF(SUMIFS(データ_フィールド施設!N$5:N$1048576,データ_フィールド施設!$J$5:$J$1048576,$G101)&gt;=100,"×",IF(OR(O$8&lt;9/24,O$8&gt;=17/24),"△","〇")))</f>
        <v>△</v>
      </c>
      <c r="P101" s="10" t="str">
        <f ca="1">IF(OR(P$9="×",P$10="×"),"×",IF(SUMIFS(データ_フィールド施設!O$5:O$1048576,データ_フィールド施設!$J$5:$J$1048576,$G101)&gt;=100,"×",IF(OR(P$8&lt;9/24,P$8&gt;=17/24),"△","〇")))</f>
        <v>△</v>
      </c>
      <c r="Q101" s="10" t="str">
        <f ca="1">IF(OR(Q$9="×",Q$10="×"),"×",IF(SUMIFS(データ_フィールド施設!P$5:P$1048576,データ_フィールド施設!$J$5:$J$1048576,$G101)&gt;=100,"×",IF(OR(Q$8&lt;9/24,Q$8&gt;=17/24),"△","〇")))</f>
        <v>△</v>
      </c>
      <c r="R101" s="10" t="str">
        <f ca="1">IF(OR(R$9="×",R$10="×"),"×",IF(SUMIFS(データ_フィールド施設!Q$5:Q$1048576,データ_フィールド施設!$J$5:$J$1048576,$G101)&gt;=100,"×",IF(OR(R$8&lt;9/24,R$8&gt;=17/24),"△","〇")))</f>
        <v>△</v>
      </c>
      <c r="S101" s="10" t="str">
        <f ca="1">IF(OR(S$9="×",S$10="×"),"×",IF(SUMIFS(データ_フィールド施設!R$5:R$1048576,データ_フィールド施設!$J$5:$J$1048576,$G101)&gt;=100,"×",IF(OR(S$8&lt;9/24,S$8&gt;=17/24),"△","〇")))</f>
        <v>△</v>
      </c>
      <c r="T101" s="10" t="str">
        <f ca="1">IF(OR(T$9="×",T$10="×"),"×",IF(SUMIFS(データ_フィールド施設!S$5:S$1048576,データ_フィールド施設!$J$5:$J$1048576,$G101)&gt;=100,"×",IF(OR(T$8&lt;9/24,T$8&gt;=17/24),"△","〇")))</f>
        <v>△</v>
      </c>
      <c r="U101" s="10" t="str">
        <f>IF(OR(U$9="×",U$10="×"),"×",IF(SUMIFS(データ_フィールド施設!T$5:T$1048576,データ_フィールド施設!$J$5:$J$1048576,$G101)&gt;=100,"×",IF(OR(U$8&lt;9/24,U$8&gt;=17/24),"△","〇")))</f>
        <v>△</v>
      </c>
      <c r="V101" s="10" t="str">
        <f>IF(OR(V$9="×",V$10="×"),"×",IF(SUMIFS(データ_フィールド施設!U$5:U$1048576,データ_フィールド施設!$J$5:$J$1048576,$G101)&gt;=100,"×",IF(OR(V$8&lt;9/24,V$8&gt;=17/24),"△","〇")))</f>
        <v>△</v>
      </c>
      <c r="W101" s="10" t="str">
        <f ca="1">IF(OR(W$9="×",W$10="×"),"×",IF(SUMIFS(データ_フィールド施設!V$5:V$1048576,データ_フィールド施設!$J$5:$J$1048576,$G101)&gt;=100,"×",IF(OR(W$8&lt;9/24,W$8&gt;=17/24),"△","〇")))</f>
        <v>〇</v>
      </c>
      <c r="X101" s="10" t="str">
        <f>IF(OR(X$9="×",X$10="×"),"×",IF(SUMIFS(データ_フィールド施設!W$5:W$1048576,データ_フィールド施設!$J$5:$J$1048576,$G101)&gt;=100,"×",IF(OR(X$8&lt;9/24,X$8&gt;=17/24),"△","〇")))</f>
        <v>〇</v>
      </c>
      <c r="Y101" s="10" t="str">
        <f>IF(OR(Y$9="×",Y$10="×"),"×",IF(SUMIFS(データ_フィールド施設!X$5:X$1048576,データ_フィールド施設!$J$5:$J$1048576,$G101)&gt;=100,"×",IF(OR(Y$8&lt;9/24,Y$8&gt;=17/24),"△","〇")))</f>
        <v>〇</v>
      </c>
      <c r="Z101" s="10" t="str">
        <f>IF(OR(Z$9="×",Z$10="×"),"×",IF(SUMIFS(データ_フィールド施設!Y$5:Y$1048576,データ_フィールド施設!$J$5:$J$1048576,$G101)&gt;=100,"×",IF(OR(Z$8&lt;9/24,Z$8&gt;=17/24),"△","〇")))</f>
        <v>〇</v>
      </c>
      <c r="AA101" s="10" t="str">
        <f ca="1">IF(OR(AA$9="×",AA$10="×"),"×",IF(SUMIFS(データ_フィールド施設!Z$5:Z$1048576,データ_フィールド施設!$J$5:$J$1048576,$G101)&gt;=100,"×",IF(OR(AA$8&lt;9/24,AA$8&gt;=17/24),"△","〇")))</f>
        <v>〇</v>
      </c>
      <c r="AB101" s="10" t="str">
        <f>IF(OR(AB$9="×",AB$10="×"),"×",IF(SUMIFS(データ_フィールド施設!AA$5:AA$1048576,データ_フィールド施設!$J$5:$J$1048576,$G101)&gt;=100,"×",IF(OR(AB$8&lt;9/24,AB$8&gt;=17/24),"△","〇")))</f>
        <v>〇</v>
      </c>
      <c r="AC101" s="10" t="str">
        <f>IF(OR(AC$9="×",AC$10="×"),"×",IF(SUMIFS(データ_フィールド施設!AB$5:AB$1048576,データ_フィールド施設!$J$5:$J$1048576,$G101)&gt;=100,"×",IF(OR(AC$8&lt;9/24,AC$8&gt;=17/24),"△","〇")))</f>
        <v>〇</v>
      </c>
      <c r="AD101" s="10" t="str">
        <f>IF(OR(AD$9="×",AD$10="×"),"×",IF(SUMIFS(データ_フィールド施設!AC$5:AC$1048576,データ_フィールド施設!$J$5:$J$1048576,$G101)&gt;=100,"×",IF(OR(AD$8&lt;9/24,AD$8&gt;=17/24),"△","〇")))</f>
        <v>〇</v>
      </c>
      <c r="AE101" s="10" t="str">
        <f ca="1">IF(OR(AE$9="×",AE$10="×"),"×",IF(SUMIFS(データ_フィールド施設!AD$5:AD$1048576,データ_フィールド施設!$J$5:$J$1048576,$G101)&gt;=100,"×",IF(OR(AE$8&lt;9/24,AE$8&gt;=17/24),"△","〇")))</f>
        <v>△</v>
      </c>
      <c r="AF101" s="10" t="str">
        <f>IF(OR(AF$9="×",AF$10="×"),"×",IF(SUMIFS(データ_フィールド施設!AE$5:AE$1048576,データ_フィールド施設!$J$5:$J$1048576,$G101)&gt;=100,"×",IF(OR(AF$8&lt;9/24,AF$8&gt;=17/24),"△","〇")))</f>
        <v>△</v>
      </c>
      <c r="AG101" s="10" t="str">
        <f>IF(OR(AG$9="×",AG$10="×"),"×",IF(SUMIFS(データ_フィールド施設!AF$5:AF$1048576,データ_フィールド施設!$J$5:$J$1048576,$G101)&gt;=100,"×",IF(OR(AG$8&lt;9/24,AG$8&gt;=17/24),"△","〇")))</f>
        <v>△</v>
      </c>
      <c r="AH101" s="10" t="str">
        <f>IF(OR(AH$9="×",AH$10="×"),"×",IF(SUMIFS(データ_フィールド施設!AG$5:AG$1048576,データ_フィールド施設!$J$5:$J$1048576,$G101)&gt;=100,"×",IF(OR(AH$8&lt;9/24,AH$8&gt;=17/24),"△","〇")))</f>
        <v>△</v>
      </c>
      <c r="AI101" s="10" t="str">
        <f ca="1">IF(OR(AI$9="×",AI$10="×"),"×",IF(SUMIFS(データ_フィールド施設!AH$5:AH$1048576,データ_フィールド施設!$J$5:$J$1048576,$G101)&gt;=100,"×",IF(OR(AI$8&lt;9/24,AI$8&gt;=17/24),"△","〇")))</f>
        <v>△</v>
      </c>
      <c r="AJ101" s="10" t="str">
        <f>IF(OR(AJ$9="×",AJ$10="×"),"×",IF(SUMIFS(データ_フィールド施設!AI$5:AI$1048576,データ_フィールド施設!$J$5:$J$1048576,$G101)&gt;=100,"×",IF(OR(AJ$8&lt;9/24,AJ$8&gt;=17/24),"△","〇")))</f>
        <v>△</v>
      </c>
      <c r="AK101" s="10" t="str">
        <f>IF(OR(AK$9="×",AK$10="×"),"×",IF(SUMIFS(データ_フィールド施設!AJ$5:AJ$1048576,データ_フィールド施設!$J$5:$J$1048576,$G101)&gt;=100,"×",IF(OR(AK$8&lt;9/24,AK$8&gt;=17/24),"△","〇")))</f>
        <v>△</v>
      </c>
      <c r="AL101" s="10" t="str">
        <f ca="1">IF(OR(AL$9="×",AL$10="×"),"×",IF(SUMIFS(OFFSET(データ_フィールド施設!$M$5:$M$1048576,0,ROUND(N$8*24,1)),データ_フィールド施設!$J$5:$J$1048576,$H101)&gt;=100,"×",IF(OR(AL$8&lt;9/24,AL$8&gt;=17/24),"△","〇")))</f>
        <v>△</v>
      </c>
      <c r="AM101" s="10" t="str">
        <f ca="1">IF(OR(AM$9="×",AM$10="×"),"×",IF(SUMIFS(データ_フィールド施設!N$5:N$1048576,データ_フィールド施設!$J$5:$J$1048576,$H101)&gt;=100,"×",IF(OR(AM$8&lt;9/24,AM$8&gt;=17/24),"△","〇")))</f>
        <v>△</v>
      </c>
      <c r="AN101" s="10" t="str">
        <f ca="1">IF(OR(AN$9="×",AN$10="×"),"×",IF(SUMIFS(データ_フィールド施設!O$5:O$1048576,データ_フィールド施設!$J$5:$J$1048576,$H101)&gt;=100,"×",IF(OR(AN$8&lt;9/24,AN$8&gt;=17/24),"△","〇")))</f>
        <v>△</v>
      </c>
      <c r="AO101" s="10" t="str">
        <f ca="1">IF(OR(AO$9="×",AO$10="×"),"×",IF(SUMIFS(データ_フィールド施設!P$5:P$1048576,データ_フィールド施設!$J$5:$J$1048576,$H101)&gt;=100,"×",IF(OR(AO$8&lt;9/24,AO$8&gt;=17/24),"△","〇")))</f>
        <v>△</v>
      </c>
      <c r="AP101" s="10" t="str">
        <f ca="1">IF(OR(AP$9="×",AP$10="×"),"×",IF(SUMIFS(データ_フィールド施設!Q$5:Q$1048576,データ_フィールド施設!$J$5:$J$1048576,$H101)&gt;=100,"×",IF(OR(AP$8&lt;9/24,AP$8&gt;=17/24),"△","〇")))</f>
        <v>△</v>
      </c>
      <c r="AQ101" s="10" t="str">
        <f ca="1">IF(OR(AQ$9="×",AQ$10="×"),"×",IF(SUMIFS(データ_フィールド施設!R$5:R$1048576,データ_フィールド施設!$J$5:$J$1048576,$H101)&gt;=100,"×",IF(OR(AQ$8&lt;9/24,AQ$8&gt;=17/24),"△","〇")))</f>
        <v>△</v>
      </c>
      <c r="AR101" s="10" t="str">
        <f ca="1">IF(OR(AR$9="×",AR$10="×"),"×",IF(SUMIFS(データ_フィールド施設!S$5:S$1048576,データ_フィールド施設!$J$5:$J$1048576,$H101)&gt;=100,"×",IF(OR(AR$8&lt;9/24,AR$8&gt;=17/24),"△","〇")))</f>
        <v>△</v>
      </c>
      <c r="AS101" s="10" t="str">
        <f>IF(OR(AS$9="×",AS$10="×"),"×",IF(SUMIFS(データ_フィールド施設!T$5:T$1048576,データ_フィールド施設!$J$5:$J$1048576,$H101)&gt;=100,"×",IF(OR(AS$8&lt;9/24,AS$8&gt;=17/24),"△","〇")))</f>
        <v>△</v>
      </c>
      <c r="AT101" s="10" t="str">
        <f>IF(OR(AT$9="×",AT$10="×"),"×",IF(SUMIFS(データ_フィールド施設!U$5:U$1048576,データ_フィールド施設!$J$5:$J$1048576,$H101)&gt;=100,"×",IF(OR(AT$8&lt;9/24,AT$8&gt;=17/24),"△","〇")))</f>
        <v>△</v>
      </c>
      <c r="AU101" s="10" t="str">
        <f ca="1">IF(OR(AU$9="×",AU$10="×"),"×",IF(SUMIFS(データ_フィールド施設!V$5:V$1048576,データ_フィールド施設!$J$5:$J$1048576,$H101)&gt;=100,"×",IF(OR(AU$8&lt;9/24,AU$8&gt;=17/24),"△","〇")))</f>
        <v>〇</v>
      </c>
      <c r="AV101" s="10" t="str">
        <f>IF(OR(AV$9="×",AV$10="×"),"×",IF(SUMIFS(データ_フィールド施設!W$5:W$1048576,データ_フィールド施設!$J$5:$J$1048576,$H101)&gt;=100,"×",IF(OR(AV$8&lt;9/24,AV$8&gt;=17/24),"△","〇")))</f>
        <v>〇</v>
      </c>
      <c r="AW101" s="10" t="str">
        <f>IF(OR(AW$9="×",AW$10="×"),"×",IF(SUMIFS(データ_フィールド施設!X$5:X$1048576,データ_フィールド施設!$J$5:$J$1048576,$H101)&gt;=100,"×",IF(OR(AW$8&lt;9/24,AW$8&gt;=17/24),"△","〇")))</f>
        <v>〇</v>
      </c>
      <c r="AX101" s="10" t="str">
        <f>IF(OR(AX$9="×",AX$10="×"),"×",IF(SUMIFS(データ_フィールド施設!Y$5:Y$1048576,データ_フィールド施設!$J$5:$J$1048576,$H101)&gt;=100,"×",IF(OR(AX$8&lt;9/24,AX$8&gt;=17/24),"△","〇")))</f>
        <v>〇</v>
      </c>
      <c r="AY101" s="10" t="str">
        <f ca="1">IF(OR(AY$9="×",AY$10="×"),"×",IF(SUMIFS(データ_フィールド施設!Z$5:Z$1048576,データ_フィールド施設!$J$5:$J$1048576,$H101)&gt;=100,"×",IF(OR(AY$8&lt;9/24,AY$8&gt;=17/24),"△","〇")))</f>
        <v>〇</v>
      </c>
      <c r="AZ101" s="10" t="str">
        <f>IF(OR(AZ$9="×",AZ$10="×"),"×",IF(SUMIFS(データ_フィールド施設!AA$5:AA$1048576,データ_フィールド施設!$J$5:$J$1048576,$H101)&gt;=100,"×",IF(OR(AZ$8&lt;9/24,AZ$8&gt;=17/24),"△","〇")))</f>
        <v>〇</v>
      </c>
      <c r="BA101" s="10" t="str">
        <f>IF(OR(BA$9="×",BA$10="×"),"×",IF(SUMIFS(データ_フィールド施設!AB$5:AB$1048576,データ_フィールド施設!$J$5:$J$1048576,$H101)&gt;=100,"×",IF(OR(BA$8&lt;9/24,BA$8&gt;=17/24),"△","〇")))</f>
        <v>〇</v>
      </c>
      <c r="BB101" s="10" t="str">
        <f>IF(OR(BB$9="×",BB$10="×"),"×",IF(SUMIFS(データ_フィールド施設!AC$5:AC$1048576,データ_フィールド施設!$J$5:$J$1048576,$H101)&gt;=100,"×",IF(OR(BB$8&lt;9/24,BB$8&gt;=17/24),"△","〇")))</f>
        <v>〇</v>
      </c>
      <c r="BC101" s="10" t="str">
        <f ca="1">IF(OR(BC$9="×",BC$10="×"),"×",IF(SUMIFS(データ_フィールド施設!AD$5:AD$1048576,データ_フィールド施設!$J$5:$J$1048576,$H101)&gt;=100,"×",IF(OR(BC$8&lt;9/24,BC$8&gt;=17/24),"△","〇")))</f>
        <v>△</v>
      </c>
      <c r="BD101" s="10" t="str">
        <f>IF(OR(BD$9="×",BD$10="×"),"×",IF(SUMIFS(データ_フィールド施設!AE$5:AE$1048576,データ_フィールド施設!$J$5:$J$1048576,$H101)&gt;=100,"×",IF(OR(BD$8&lt;9/24,BD$8&gt;=17/24),"△","〇")))</f>
        <v>△</v>
      </c>
      <c r="BE101" s="10" t="str">
        <f>IF(OR(BE$9="×",BE$10="×"),"×",IF(SUMIFS(データ_フィールド施設!AF$5:AF$1048576,データ_フィールド施設!$J$5:$J$1048576,$H101)&gt;=100,"×",IF(OR(BE$8&lt;9/24,BE$8&gt;=17/24),"△","〇")))</f>
        <v>△</v>
      </c>
      <c r="BF101" s="10" t="str">
        <f>IF(OR(BF$9="×",BF$10="×"),"×",IF(SUMIFS(データ_フィールド施設!AG$5:AG$1048576,データ_フィールド施設!$J$5:$J$1048576,$H101)&gt;=100,"×",IF(OR(BF$8&lt;9/24,BF$8&gt;=17/24),"△","〇")))</f>
        <v>△</v>
      </c>
      <c r="BG101" s="10" t="str">
        <f ca="1">IF(OR(BG$9="×",BG$10="×"),"×",IF(SUMIFS(データ_フィールド施設!AH$5:AH$1048576,データ_フィールド施設!$J$5:$J$1048576,$H101)&gt;=100,"×",IF(OR(BG$8&lt;9/24,BG$8&gt;=17/24),"△","〇")))</f>
        <v>△</v>
      </c>
      <c r="BH101" s="10" t="str">
        <f>IF(OR(BH$9="×",BH$10="×"),"×",IF(SUMIFS(データ_フィールド施設!AI$5:AI$1048576,データ_フィールド施設!$J$5:$J$1048576,$H101)&gt;=100,"×",IF(OR(BH$8&lt;9/24,BH$8&gt;=17/24),"△","〇")))</f>
        <v>△</v>
      </c>
      <c r="BI101" s="10" t="str">
        <f>IF(OR(BI$9="×",BI$10="×"),"×",IF(SUMIFS(データ_フィールド施設!AJ$5:AJ$1048576,データ_フィールド施設!$J$5:$J$1048576,$H101)&gt;=100,"×",IF(OR(BI$8&lt;9/24,BI$8&gt;=17/24),"△","〇")))</f>
        <v>△</v>
      </c>
      <c r="BJ101" s="10" t="str">
        <f ca="1">IF(OR(BJ$9="×",BJ$10="×"),"×",IF(SUMIFS(OFFSET(データ_フィールド施設!$M$5:$M$1048576,0,ROUND(N$8*24,1)),データ_フィールド施設!$J$5:$J$1048576,$I101)&gt;=100,"×",IF(OR(BJ$8&lt;9/24,BJ$8&gt;=17/24),"△","〇")))</f>
        <v>△</v>
      </c>
      <c r="BK101" s="10" t="str">
        <f ca="1">IF(OR(BK$9="×",BK$10="×"),"×",IF(SUMIFS(データ_フィールド施設!N$5:N$1048576,データ_フィールド施設!$J$5:$J$1048576,$I101)&gt;=100,"×",IF(OR(BK$8&lt;9/24,BK$8&gt;=17/24),"△","〇")))</f>
        <v>△</v>
      </c>
      <c r="BL101" s="10" t="str">
        <f ca="1">IF(OR(BL$9="×",BL$10="×"),"×",IF(SUMIFS(データ_フィールド施設!O$5:O$1048576,データ_フィールド施設!$J$5:$J$1048576,$I101)&gt;=100,"×",IF(OR(BL$8&lt;9/24,BL$8&gt;=17/24),"△","〇")))</f>
        <v>△</v>
      </c>
      <c r="BM101" s="10" t="str">
        <f ca="1">IF(OR(BM$9="×",BM$10="×"),"×",IF(SUMIFS(データ_フィールド施設!P$5:P$1048576,データ_フィールド施設!$J$5:$J$1048576,$I101)&gt;=100,"×",IF(OR(BM$8&lt;9/24,BM$8&gt;=17/24),"△","〇")))</f>
        <v>△</v>
      </c>
      <c r="BN101" s="10" t="str">
        <f ca="1">IF(OR(BN$9="×",BN$10="×"),"×",IF(SUMIFS(データ_フィールド施設!Q$5:Q$1048576,データ_フィールド施設!$J$5:$J$1048576,$I101)&gt;=100,"×",IF(OR(BN$8&lt;9/24,BN$8&gt;=17/24),"△","〇")))</f>
        <v>△</v>
      </c>
      <c r="BO101" s="10" t="str">
        <f ca="1">IF(OR(BO$9="×",BO$10="×"),"×",IF(SUMIFS(データ_フィールド施設!R$5:R$1048576,データ_フィールド施設!$J$5:$J$1048576,$I101)&gt;=100,"×",IF(OR(BO$8&lt;9/24,BO$8&gt;=17/24),"△","〇")))</f>
        <v>△</v>
      </c>
      <c r="BP101" s="10" t="str">
        <f ca="1">IF(OR(BP$9="×",BP$10="×"),"×",IF(SUMIFS(データ_フィールド施設!S$5:S$1048576,データ_フィールド施設!$J$5:$J$1048576,$I101)&gt;=100,"×",IF(OR(BP$8&lt;9/24,BP$8&gt;=17/24),"△","〇")))</f>
        <v>△</v>
      </c>
      <c r="BQ101" s="10" t="str">
        <f>IF(OR(BQ$9="×",BQ$10="×"),"×",IF(SUMIFS(データ_フィールド施設!T$5:T$1048576,データ_フィールド施設!$J$5:$J$1048576,$I101)&gt;=100,"×",IF(OR(BQ$8&lt;9/24,BQ$8&gt;=17/24),"△","〇")))</f>
        <v>△</v>
      </c>
      <c r="BR101" s="10" t="str">
        <f>IF(OR(BR$9="×",BR$10="×"),"×",IF(SUMIFS(データ_フィールド施設!U$5:U$1048576,データ_フィールド施設!$J$5:$J$1048576,$I101)&gt;=100,"×",IF(OR(BR$8&lt;9/24,BR$8&gt;=17/24),"△","〇")))</f>
        <v>△</v>
      </c>
      <c r="BS101" s="10" t="str">
        <f ca="1">IF(OR(BS$9="×",BS$10="×"),"×",IF(SUMIFS(データ_フィールド施設!V$5:V$1048576,データ_フィールド施設!$J$5:$J$1048576,$I101)&gt;=100,"×",IF(OR(BS$8&lt;9/24,BS$8&gt;=17/24),"△","〇")))</f>
        <v>〇</v>
      </c>
      <c r="BT101" s="10" t="str">
        <f>IF(OR(BT$9="×",BT$10="×"),"×",IF(SUMIFS(データ_フィールド施設!W$5:W$1048576,データ_フィールド施設!$J$5:$J$1048576,$I101)&gt;=100,"×",IF(OR(BT$8&lt;9/24,BT$8&gt;=17/24),"△","〇")))</f>
        <v>〇</v>
      </c>
      <c r="BU101" s="10" t="str">
        <f>IF(OR(BU$9="×",BU$10="×"),"×",IF(SUMIFS(データ_フィールド施設!X$5:X$1048576,データ_フィールド施設!$J$5:$J$1048576,$I101)&gt;=100,"×",IF(OR(BU$8&lt;9/24,BU$8&gt;=17/24),"△","〇")))</f>
        <v>〇</v>
      </c>
      <c r="BV101" s="10" t="str">
        <f>IF(OR(BV$9="×",BV$10="×"),"×",IF(SUMIFS(データ_フィールド施設!Y$5:Y$1048576,データ_フィールド施設!$J$5:$J$1048576,$I101)&gt;=100,"×",IF(OR(BV$8&lt;9/24,BV$8&gt;=17/24),"△","〇")))</f>
        <v>〇</v>
      </c>
      <c r="BW101" s="10" t="str">
        <f ca="1">IF(OR(BW$9="×",BW$10="×"),"×",IF(SUMIFS(データ_フィールド施設!Z$5:Z$1048576,データ_フィールド施設!$J$5:$J$1048576,$I101)&gt;=100,"×",IF(OR(BW$8&lt;9/24,BW$8&gt;=17/24),"△","〇")))</f>
        <v>〇</v>
      </c>
      <c r="BX101" s="10" t="str">
        <f>IF(OR(BX$9="×",BX$10="×"),"×",IF(SUMIFS(データ_フィールド施設!AA$5:AA$1048576,データ_フィールド施設!$J$5:$J$1048576,$I101)&gt;=100,"×",IF(OR(BX$8&lt;9/24,BX$8&gt;=17/24),"△","〇")))</f>
        <v>〇</v>
      </c>
      <c r="BY101" s="10" t="str">
        <f>IF(OR(BY$9="×",BY$10="×"),"×",IF(SUMIFS(データ_フィールド施設!AB$5:AB$1048576,データ_フィールド施設!$J$5:$J$1048576,$I101)&gt;=100,"×",IF(OR(BY$8&lt;9/24,BY$8&gt;=17/24),"△","〇")))</f>
        <v>〇</v>
      </c>
      <c r="BZ101" s="10" t="str">
        <f>IF(OR(BZ$9="×",BZ$10="×"),"×",IF(SUMIFS(データ_フィールド施設!AC$5:AC$1048576,データ_フィールド施設!$J$5:$J$1048576,$I101)&gt;=100,"×",IF(OR(BZ$8&lt;9/24,BZ$8&gt;=17/24),"△","〇")))</f>
        <v>〇</v>
      </c>
      <c r="CA101" s="10" t="str">
        <f ca="1">IF(OR(CA$9="×",CA$10="×"),"×",IF(SUMIFS(データ_フィールド施設!AD$5:AD$1048576,データ_フィールド施設!$J$5:$J$1048576,$I101)&gt;=100,"×",IF(OR(CA$8&lt;9/24,CA$8&gt;=17/24),"△","〇")))</f>
        <v>△</v>
      </c>
      <c r="CB101" s="10" t="str">
        <f>IF(OR(CB$9="×",CB$10="×"),"×",IF(SUMIFS(データ_フィールド施設!AE$5:AE$1048576,データ_フィールド施設!$J$5:$J$1048576,$I101)&gt;=100,"×",IF(OR(CB$8&lt;9/24,CB$8&gt;=17/24),"△","〇")))</f>
        <v>△</v>
      </c>
      <c r="CC101" s="10" t="str">
        <f>IF(OR(CC$9="×",CC$10="×"),"×",IF(SUMIFS(データ_フィールド施設!AF$5:AF$1048576,データ_フィールド施設!$J$5:$J$1048576,$I101)&gt;=100,"×",IF(OR(CC$8&lt;9/24,CC$8&gt;=17/24),"△","〇")))</f>
        <v>△</v>
      </c>
      <c r="CD101" s="10" t="str">
        <f>IF(OR(CD$9="×",CD$10="×"),"×",IF(SUMIFS(データ_フィールド施設!AG$5:AG$1048576,データ_フィールド施設!$J$5:$J$1048576,$I101)&gt;=100,"×",IF(OR(CD$8&lt;9/24,CD$8&gt;=17/24),"△","〇")))</f>
        <v>△</v>
      </c>
      <c r="CE101" s="10" t="str">
        <f ca="1">IF(OR(CE$9="×",CE$10="×"),"×",IF(SUMIFS(データ_フィールド施設!AH$5:AH$1048576,データ_フィールド施設!$J$5:$J$1048576,$I101)&gt;=100,"×",IF(OR(CE$8&lt;9/24,CE$8&gt;=17/24),"△","〇")))</f>
        <v>△</v>
      </c>
      <c r="CF101" s="10" t="str">
        <f>IF(OR(CF$9="×",CF$10="×"),"×",IF(SUMIFS(データ_フィールド施設!AI$5:AI$1048576,データ_フィールド施設!$J$5:$J$1048576,$I101)&gt;=100,"×",IF(OR(CF$8&lt;9/24,CF$8&gt;=17/24),"△","〇")))</f>
        <v>△</v>
      </c>
      <c r="CG101" s="10" t="str">
        <f>IF(OR(CG$9="×",CG$10="×"),"×",IF(SUMIFS(データ_フィールド施設!AJ$5:AJ$1048576,データ_フィールド施設!$J$5:$J$1048576,$I101)&gt;=100,"×",IF(OR(CG$8&lt;9/24,CG$8&gt;=17/24),"△","〇")))</f>
        <v>△</v>
      </c>
      <c r="CH101" s="10" t="str">
        <f ca="1">IF(OR(CH$9="×",CH$10="×"),"×",IF(SUMIFS(OFFSET(データ_フィールド施設!$M$5:$M$1048576,0,ROUND(N$8*24,1)),データ_フィールド施設!$J$5:$J$1048576,$J101)&gt;=100,"×",IF(OR(CH$8&lt;9/24,CH$8&gt;=17/24),"△","〇")))</f>
        <v>△</v>
      </c>
      <c r="CI101" s="10" t="str">
        <f ca="1">IF(OR(CI$9="×",CI$10="×"),"×",IF(SUMIFS(データ_フィールド施設!N$5:N$1048576,データ_フィールド施設!$J$5:$J$1048576,$J101)&gt;=100,"×",IF(OR(CI$8&lt;9/24,CI$8&gt;=17/24),"△","〇")))</f>
        <v>△</v>
      </c>
      <c r="CJ101" s="10" t="str">
        <f ca="1">IF(OR(CJ$9="×",CJ$10="×"),"×",IF(SUMIFS(データ_フィールド施設!O$5:O$1048576,データ_フィールド施設!$J$5:$J$1048576,$J101)&gt;=100,"×",IF(OR(CJ$8&lt;9/24,CJ$8&gt;=17/24),"△","〇")))</f>
        <v>△</v>
      </c>
      <c r="CK101" s="10" t="str">
        <f ca="1">IF(OR(CK$9="×",CK$10="×"),"×",IF(SUMIFS(データ_フィールド施設!P$5:P$1048576,データ_フィールド施設!$J$5:$J$1048576,$J101)&gt;=100,"×",IF(OR(CK$8&lt;9/24,CK$8&gt;=17/24),"△","〇")))</f>
        <v>△</v>
      </c>
      <c r="CL101" s="10" t="str">
        <f ca="1">IF(OR(CL$9="×",CL$10="×"),"×",IF(SUMIFS(データ_フィールド施設!Q$5:Q$1048576,データ_フィールド施設!$J$5:$J$1048576,$J101)&gt;=100,"×",IF(OR(CL$8&lt;9/24,CL$8&gt;=17/24),"△","〇")))</f>
        <v>△</v>
      </c>
      <c r="CM101" s="10" t="str">
        <f ca="1">IF(OR(CM$9="×",CM$10="×"),"×",IF(SUMIFS(データ_フィールド施設!R$5:R$1048576,データ_フィールド施設!$J$5:$J$1048576,$J101)&gt;=100,"×",IF(OR(CM$8&lt;9/24,CM$8&gt;=17/24),"△","〇")))</f>
        <v>△</v>
      </c>
      <c r="CN101" s="10" t="str">
        <f ca="1">IF(OR(CN$9="×",CN$10="×"),"×",IF(SUMIFS(データ_フィールド施設!S$5:S$1048576,データ_フィールド施設!$J$5:$J$1048576,$J101)&gt;=100,"×",IF(OR(CN$8&lt;9/24,CN$8&gt;=17/24),"△","〇")))</f>
        <v>△</v>
      </c>
      <c r="CO101" s="10" t="str">
        <f>IF(OR(CO$9="×",CO$10="×"),"×",IF(SUMIFS(データ_フィールド施設!T$5:T$1048576,データ_フィールド施設!$J$5:$J$1048576,$J101)&gt;=100,"×",IF(OR(CO$8&lt;9/24,CO$8&gt;=17/24),"△","〇")))</f>
        <v>△</v>
      </c>
      <c r="CP101" s="10" t="str">
        <f>IF(OR(CP$9="×",CP$10="×"),"×",IF(SUMIFS(データ_フィールド施設!U$5:U$1048576,データ_フィールド施設!$J$5:$J$1048576,$J101)&gt;=100,"×",IF(OR(CP$8&lt;9/24,CP$8&gt;=17/24),"△","〇")))</f>
        <v>△</v>
      </c>
      <c r="CQ101" s="10" t="str">
        <f ca="1">IF(OR(CQ$9="×",CQ$10="×"),"×",IF(SUMIFS(データ_フィールド施設!V$5:V$1048576,データ_フィールド施設!$J$5:$J$1048576,$J101)&gt;=100,"×",IF(OR(CQ$8&lt;9/24,CQ$8&gt;=17/24),"△","〇")))</f>
        <v>〇</v>
      </c>
      <c r="CR101" s="10" t="str">
        <f>IF(OR(CR$9="×",CR$10="×"),"×",IF(SUMIFS(データ_フィールド施設!W$5:W$1048576,データ_フィールド施設!$J$5:$J$1048576,$J101)&gt;=100,"×",IF(OR(CR$8&lt;9/24,CR$8&gt;=17/24),"△","〇")))</f>
        <v>〇</v>
      </c>
      <c r="CS101" s="10" t="str">
        <f>IF(OR(CS$9="×",CS$10="×"),"×",IF(SUMIFS(データ_フィールド施設!X$5:X$1048576,データ_フィールド施設!$J$5:$J$1048576,$J101)&gt;=100,"×",IF(OR(CS$8&lt;9/24,CS$8&gt;=17/24),"△","〇")))</f>
        <v>〇</v>
      </c>
      <c r="CT101" s="10" t="str">
        <f>IF(OR(CT$9="×",CT$10="×"),"×",IF(SUMIFS(データ_フィールド施設!Y$5:Y$1048576,データ_フィールド施設!$J$5:$J$1048576,$J101)&gt;=100,"×",IF(OR(CT$8&lt;9/24,CT$8&gt;=17/24),"△","〇")))</f>
        <v>〇</v>
      </c>
      <c r="CU101" s="10" t="str">
        <f ca="1">IF(OR(CU$9="×",CU$10="×"),"×",IF(SUMIFS(データ_フィールド施設!Z$5:Z$1048576,データ_フィールド施設!$J$5:$J$1048576,$J101)&gt;=100,"×",IF(OR(CU$8&lt;9/24,CU$8&gt;=17/24),"△","〇")))</f>
        <v>〇</v>
      </c>
      <c r="CV101" s="10" t="str">
        <f>IF(OR(CV$9="×",CV$10="×"),"×",IF(SUMIFS(データ_フィールド施設!AA$5:AA$1048576,データ_フィールド施設!$J$5:$J$1048576,$J101)&gt;=100,"×",IF(OR(CV$8&lt;9/24,CV$8&gt;=17/24),"△","〇")))</f>
        <v>〇</v>
      </c>
      <c r="CW101" s="10" t="str">
        <f>IF(OR(CW$9="×",CW$10="×"),"×",IF(SUMIFS(データ_フィールド施設!AB$5:AB$1048576,データ_フィールド施設!$J$5:$J$1048576,$J101)&gt;=100,"×",IF(OR(CW$8&lt;9/24,CW$8&gt;=17/24),"△","〇")))</f>
        <v>〇</v>
      </c>
      <c r="CX101" s="10" t="str">
        <f>IF(OR(CX$9="×",CX$10="×"),"×",IF(SUMIFS(データ_フィールド施設!AC$5:AC$1048576,データ_フィールド施設!$J$5:$J$1048576,$J101)&gt;=100,"×",IF(OR(CX$8&lt;9/24,CX$8&gt;=17/24),"△","〇")))</f>
        <v>〇</v>
      </c>
      <c r="CY101" s="10" t="str">
        <f ca="1">IF(OR(CY$9="×",CY$10="×"),"×",IF(SUMIFS(データ_フィールド施設!AD$5:AD$1048576,データ_フィールド施設!$J$5:$J$1048576,$J101)&gt;=100,"×",IF(OR(CY$8&lt;9/24,CY$8&gt;=17/24),"△","〇")))</f>
        <v>△</v>
      </c>
      <c r="CZ101" s="10" t="str">
        <f>IF(OR(CZ$9="×",CZ$10="×"),"×",IF(SUMIFS(データ_フィールド施設!AE$5:AE$1048576,データ_フィールド施設!$J$5:$J$1048576,$J101)&gt;=100,"×",IF(OR(CZ$8&lt;9/24,CZ$8&gt;=17/24),"△","〇")))</f>
        <v>△</v>
      </c>
      <c r="DA101" s="10" t="str">
        <f>IF(OR(DA$9="×",DA$10="×"),"×",IF(SUMIFS(データ_フィールド施設!AF$5:AF$1048576,データ_フィールド施設!$J$5:$J$1048576,$J101)&gt;=100,"×",IF(OR(DA$8&lt;9/24,DA$8&gt;=17/24),"△","〇")))</f>
        <v>△</v>
      </c>
      <c r="DB101" s="10" t="str">
        <f>IF(OR(DB$9="×",DB$10="×"),"×",IF(SUMIFS(データ_フィールド施設!AG$5:AG$1048576,データ_フィールド施設!$J$5:$J$1048576,$J101)&gt;=100,"×",IF(OR(DB$8&lt;9/24,DB$8&gt;=17/24),"△","〇")))</f>
        <v>△</v>
      </c>
      <c r="DC101" s="10" t="str">
        <f ca="1">IF(OR(DC$9="×",DC$10="×"),"×",IF(SUMIFS(データ_フィールド施設!AH$5:AH$1048576,データ_フィールド施設!$J$5:$J$1048576,$J101)&gt;=100,"×",IF(OR(DC$8&lt;9/24,DC$8&gt;=17/24),"△","〇")))</f>
        <v>△</v>
      </c>
      <c r="DD101" s="10" t="str">
        <f>IF(OR(DD$9="×",DD$10="×"),"×",IF(SUMIFS(データ_フィールド施設!AI$5:AI$1048576,データ_フィールド施設!$J$5:$J$1048576,$J101)&gt;=100,"×",IF(OR(DD$8&lt;9/24,DD$8&gt;=17/24),"△","〇")))</f>
        <v>△</v>
      </c>
      <c r="DE101" s="10" t="str">
        <f>IF(OR(DE$9="×",DE$10="×"),"×",IF(SUMIFS(データ_フィールド施設!AJ$5:AJ$1048576,データ_フィールド施設!$J$5:$J$1048576,$J101)&gt;=100,"×",IF(OR(DE$8&lt;9/24,DE$8&gt;=17/24),"△","〇")))</f>
        <v>△</v>
      </c>
      <c r="DF101" s="10" t="str">
        <f ca="1">IF(OR(DF$9="×",DF$10="×"),"×",IF(SUMIFS(OFFSET(データ_フィールド施設!$M$5:$M$1048576,0,ROUND(N$8*24,1)),データ_フィールド施設!$J$5:$J$1048576,$K101)&gt;=100,"×",IF(OR(DF$8&lt;9/24,DF$8&gt;=17/24),"△","〇")))</f>
        <v>△</v>
      </c>
      <c r="DG101" s="10" t="str">
        <f ca="1">IF(OR(DG$9="×",DG$10="×"),"×",IF(SUMIFS(データ_フィールド施設!N$5:N$1048576,データ_フィールド施設!$J$5:$J$1048576,$K101)&gt;=100,"×",IF(OR(DG$8&lt;9/24,DG$8&gt;=17/24),"△","〇")))</f>
        <v>△</v>
      </c>
      <c r="DH101" s="10" t="str">
        <f ca="1">IF(OR(DH$9="×",DH$10="×"),"×",IF(SUMIFS(データ_フィールド施設!O$5:O$1048576,データ_フィールド施設!$J$5:$J$1048576,$K101)&gt;=100,"×",IF(OR(DH$8&lt;9/24,DH$8&gt;=17/24),"△","〇")))</f>
        <v>△</v>
      </c>
      <c r="DI101" s="10" t="str">
        <f ca="1">IF(OR(DI$9="×",DI$10="×"),"×",IF(SUMIFS(データ_フィールド施設!P$5:P$1048576,データ_フィールド施設!$J$5:$J$1048576,$K101)&gt;=100,"×",IF(OR(DI$8&lt;9/24,DI$8&gt;=17/24),"△","〇")))</f>
        <v>△</v>
      </c>
      <c r="DJ101" s="10" t="str">
        <f ca="1">IF(OR(DJ$9="×",DJ$10="×"),"×",IF(SUMIFS(データ_フィールド施設!Q$5:Q$1048576,データ_フィールド施設!$J$5:$J$1048576,$K101)&gt;=100,"×",IF(OR(DJ$8&lt;9/24,DJ$8&gt;=17/24),"△","〇")))</f>
        <v>△</v>
      </c>
      <c r="DK101" s="10" t="str">
        <f ca="1">IF(OR(DK$9="×",DK$10="×"),"×",IF(SUMIFS(データ_フィールド施設!R$5:R$1048576,データ_フィールド施設!$J$5:$J$1048576,$K101)&gt;=100,"×",IF(OR(DK$8&lt;9/24,DK$8&gt;=17/24),"△","〇")))</f>
        <v>△</v>
      </c>
      <c r="DL101" s="10" t="str">
        <f ca="1">IF(OR(DL$9="×",DL$10="×"),"×",IF(SUMIFS(データ_フィールド施設!S$5:S$1048576,データ_フィールド施設!$J$5:$J$1048576,$K101)&gt;=100,"×",IF(OR(DL$8&lt;9/24,DL$8&gt;=17/24),"△","〇")))</f>
        <v>△</v>
      </c>
      <c r="DM101" s="10" t="str">
        <f>IF(OR(DM$9="×",DM$10="×"),"×",IF(SUMIFS(データ_フィールド施設!T$5:T$1048576,データ_フィールド施設!$J$5:$J$1048576,$K101)&gt;=100,"×",IF(OR(DM$8&lt;9/24,DM$8&gt;=17/24),"△","〇")))</f>
        <v>△</v>
      </c>
      <c r="DN101" s="10" t="str">
        <f>IF(OR(DN$9="×",DN$10="×"),"×",IF(SUMIFS(データ_フィールド施設!U$5:U$1048576,データ_フィールド施設!$J$5:$J$1048576,$K101)&gt;=100,"×",IF(OR(DN$8&lt;9/24,DN$8&gt;=17/24),"△","〇")))</f>
        <v>△</v>
      </c>
      <c r="DO101" s="10" t="str">
        <f ca="1">IF(OR(DO$9="×",DO$10="×"),"×",IF(SUMIFS(データ_フィールド施設!V$5:V$1048576,データ_フィールド施設!$J$5:$J$1048576,$K101)&gt;=100,"×",IF(OR(DO$8&lt;9/24,DO$8&gt;=17/24),"△","〇")))</f>
        <v>〇</v>
      </c>
      <c r="DP101" s="10" t="str">
        <f>IF(OR(DP$9="×",DP$10="×"),"×",IF(SUMIFS(データ_フィールド施設!W$5:W$1048576,データ_フィールド施設!$J$5:$J$1048576,$K101)&gt;=100,"×",IF(OR(DP$8&lt;9/24,DP$8&gt;=17/24),"△","〇")))</f>
        <v>〇</v>
      </c>
      <c r="DQ101" s="10" t="str">
        <f>IF(OR(DQ$9="×",DQ$10="×"),"×",IF(SUMIFS(データ_フィールド施設!X$5:X$1048576,データ_フィールド施設!$J$5:$J$1048576,$K101)&gt;=100,"×",IF(OR(DQ$8&lt;9/24,DQ$8&gt;=17/24),"△","〇")))</f>
        <v>〇</v>
      </c>
      <c r="DR101" s="10" t="str">
        <f>IF(OR(DR$9="×",DR$10="×"),"×",IF(SUMIFS(データ_フィールド施設!Y$5:Y$1048576,データ_フィールド施設!$J$5:$J$1048576,$K101)&gt;=100,"×",IF(OR(DR$8&lt;9/24,DR$8&gt;=17/24),"△","〇")))</f>
        <v>〇</v>
      </c>
      <c r="DS101" s="10" t="str">
        <f ca="1">IF(OR(DS$9="×",DS$10="×"),"×",IF(SUMIFS(データ_フィールド施設!Z$5:Z$1048576,データ_フィールド施設!$J$5:$J$1048576,$K101)&gt;=100,"×",IF(OR(DS$8&lt;9/24,DS$8&gt;=17/24),"△","〇")))</f>
        <v>〇</v>
      </c>
      <c r="DT101" s="10" t="str">
        <f>IF(OR(DT$9="×",DT$10="×"),"×",IF(SUMIFS(データ_フィールド施設!AA$5:AA$1048576,データ_フィールド施設!$J$5:$J$1048576,$K101)&gt;=100,"×",IF(OR(DT$8&lt;9/24,DT$8&gt;=17/24),"△","〇")))</f>
        <v>〇</v>
      </c>
      <c r="DU101" s="10" t="str">
        <f>IF(OR(DU$9="×",DU$10="×"),"×",IF(SUMIFS(データ_フィールド施設!AB$5:AB$1048576,データ_フィールド施設!$J$5:$J$1048576,$K101)&gt;=100,"×",IF(OR(DU$8&lt;9/24,DU$8&gt;=17/24),"△","〇")))</f>
        <v>〇</v>
      </c>
      <c r="DV101" s="10" t="str">
        <f>IF(OR(DV$9="×",DV$10="×"),"×",IF(SUMIFS(データ_フィールド施設!AC$5:AC$1048576,データ_フィールド施設!$J$5:$J$1048576,$K101)&gt;=100,"×",IF(OR(DV$8&lt;9/24,DV$8&gt;=17/24),"△","〇")))</f>
        <v>〇</v>
      </c>
      <c r="DW101" s="10" t="str">
        <f ca="1">IF(OR(DW$9="×",DW$10="×"),"×",IF(SUMIFS(データ_フィールド施設!AD$5:AD$1048576,データ_フィールド施設!$J$5:$J$1048576,$K101)&gt;=100,"×",IF(OR(DW$8&lt;9/24,DW$8&gt;=17/24),"△","〇")))</f>
        <v>△</v>
      </c>
      <c r="DX101" s="10" t="str">
        <f>IF(OR(DX$9="×",DX$10="×"),"×",IF(SUMIFS(データ_フィールド施設!AE$5:AE$1048576,データ_フィールド施設!$J$5:$J$1048576,$K101)&gt;=100,"×",IF(OR(DX$8&lt;9/24,DX$8&gt;=17/24),"△","〇")))</f>
        <v>△</v>
      </c>
      <c r="DY101" s="10" t="str">
        <f>IF(OR(DY$9="×",DY$10="×"),"×",IF(SUMIFS(データ_フィールド施設!AF$5:AF$1048576,データ_フィールド施設!$J$5:$J$1048576,$K101)&gt;=100,"×",IF(OR(DY$8&lt;9/24,DY$8&gt;=17/24),"△","〇")))</f>
        <v>△</v>
      </c>
      <c r="DZ101" s="10" t="str">
        <f>IF(OR(DZ$9="×",DZ$10="×"),"×",IF(SUMIFS(データ_フィールド施設!AG$5:AG$1048576,データ_フィールド施設!$J$5:$J$1048576,$K101)&gt;=100,"×",IF(OR(DZ$8&lt;9/24,DZ$8&gt;=17/24),"△","〇")))</f>
        <v>△</v>
      </c>
      <c r="EA101" s="10" t="str">
        <f ca="1">IF(OR(EA$9="×",EA$10="×"),"×",IF(SUMIFS(データ_フィールド施設!AH$5:AH$1048576,データ_フィールド施設!$J$5:$J$1048576,$K101)&gt;=100,"×",IF(OR(EA$8&lt;9/24,EA$8&gt;=17/24),"△","〇")))</f>
        <v>△</v>
      </c>
      <c r="EB101" s="10" t="str">
        <f>IF(OR(EB$9="×",EB$10="×"),"×",IF(SUMIFS(データ_フィールド施設!AI$5:AI$1048576,データ_フィールド施設!$J$5:$J$1048576,$K101)&gt;=100,"×",IF(OR(EB$8&lt;9/24,EB$8&gt;=17/24),"△","〇")))</f>
        <v>△</v>
      </c>
      <c r="EC101" s="10" t="str">
        <f>IF(OR(EC$9="×",EC$10="×"),"×",IF(SUMIFS(データ_フィールド施設!AJ$5:AJ$1048576,データ_フィールド施設!$J$5:$J$1048576,$K101)&gt;=100,"×",IF(OR(EC$8&lt;9/24,EC$8&gt;=17/24),"△","〇")))</f>
        <v>△</v>
      </c>
      <c r="ED101" s="10" t="str">
        <f ca="1">IF(OR(ED$9="×",ED$10="×"),"×",IF(SUMIFS(OFFSET(データ_フィールド施設!$M$5:$M$1048576,0,ROUND(N$8*24,1)),データ_フィールド施設!$J$5:$J$1048576,$L101)&gt;=100,"×",IF(OR(ED$8&lt;9/24,ED$8&gt;=17/24),"△","〇")))</f>
        <v>×</v>
      </c>
      <c r="EE101" s="10" t="str">
        <f ca="1">IF(OR(EE$9="×",EE$10="×"),"×",IF(SUMIFS(データ_フィールド施設!N$5:N$1048576,データ_フィールド施設!$J$5:$J$1048576,$L101)&gt;=100,"×",IF(OR(EE$8&lt;9/24,EE$8&gt;=17/24),"△","〇")))</f>
        <v>×</v>
      </c>
      <c r="EF101" s="10" t="str">
        <f ca="1">IF(OR(EF$9="×",EF$10="×"),"×",IF(SUMIFS(データ_フィールド施設!O$5:O$1048576,データ_フィールド施設!$J$5:$J$1048576,$L101)&gt;=100,"×",IF(OR(EF$8&lt;9/24,EF$8&gt;=17/24),"△","〇")))</f>
        <v>×</v>
      </c>
      <c r="EG101" s="10" t="str">
        <f ca="1">IF(OR(EG$9="×",EG$10="×"),"×",IF(SUMIFS(データ_フィールド施設!P$5:P$1048576,データ_フィールド施設!$J$5:$J$1048576,$L101)&gt;=100,"×",IF(OR(EG$8&lt;9/24,EG$8&gt;=17/24),"△","〇")))</f>
        <v>×</v>
      </c>
      <c r="EH101" s="10" t="str">
        <f ca="1">IF(OR(EH$9="×",EH$10="×"),"×",IF(SUMIFS(データ_フィールド施設!Q$5:Q$1048576,データ_フィールド施設!$J$5:$J$1048576,$L101)&gt;=100,"×",IF(OR(EH$8&lt;9/24,EH$8&gt;=17/24),"△","〇")))</f>
        <v>×</v>
      </c>
      <c r="EI101" s="10" t="str">
        <f ca="1">IF(OR(EI$9="×",EI$10="×"),"×",IF(SUMIFS(データ_フィールド施設!R$5:R$1048576,データ_フィールド施設!$J$5:$J$1048576,$L101)&gt;=100,"×",IF(OR(EI$8&lt;9/24,EI$8&gt;=17/24),"△","〇")))</f>
        <v>×</v>
      </c>
      <c r="EJ101" s="10" t="str">
        <f ca="1">IF(OR(EJ$9="×",EJ$10="×"),"×",IF(SUMIFS(データ_フィールド施設!S$5:S$1048576,データ_フィールド施設!$J$5:$J$1048576,$L101)&gt;=100,"×",IF(OR(EJ$8&lt;9/24,EJ$8&gt;=17/24),"△","〇")))</f>
        <v>×</v>
      </c>
      <c r="EK101" s="10" t="str">
        <f>IF(OR(EK$9="×",EK$10="×"),"×",IF(SUMIFS(データ_フィールド施設!T$5:T$1048576,データ_フィールド施設!$J$5:$J$1048576,$L101)&gt;=100,"×",IF(OR(EK$8&lt;9/24,EK$8&gt;=17/24),"△","〇")))</f>
        <v>△</v>
      </c>
      <c r="EL101" s="10" t="str">
        <f>IF(OR(EL$9="×",EL$10="×"),"×",IF(SUMIFS(データ_フィールド施設!U$5:U$1048576,データ_フィールド施設!$J$5:$J$1048576,$L101)&gt;=100,"×",IF(OR(EL$8&lt;9/24,EL$8&gt;=17/24),"△","〇")))</f>
        <v>△</v>
      </c>
      <c r="EM101" s="10" t="str">
        <f ca="1">IF(OR(EM$9="×",EM$10="×"),"×",IF(SUMIFS(データ_フィールド施設!V$5:V$1048576,データ_フィールド施設!$J$5:$J$1048576,$L101)&gt;=100,"×",IF(OR(EM$8&lt;9/24,EM$8&gt;=17/24),"△","〇")))</f>
        <v>×</v>
      </c>
      <c r="EN101" s="10" t="str">
        <f>IF(OR(EN$9="×",EN$10="×"),"×",IF(SUMIFS(データ_フィールド施設!W$5:W$1048576,データ_フィールド施設!$J$5:$J$1048576,$L101)&gt;=100,"×",IF(OR(EN$8&lt;9/24,EN$8&gt;=17/24),"△","〇")))</f>
        <v>〇</v>
      </c>
      <c r="EO101" s="10" t="str">
        <f>IF(OR(EO$9="×",EO$10="×"),"×",IF(SUMIFS(データ_フィールド施設!X$5:X$1048576,データ_フィールド施設!$J$5:$J$1048576,$L101)&gt;=100,"×",IF(OR(EO$8&lt;9/24,EO$8&gt;=17/24),"△","〇")))</f>
        <v>〇</v>
      </c>
      <c r="EP101" s="10" t="str">
        <f>IF(OR(EP$9="×",EP$10="×"),"×",IF(SUMIFS(データ_フィールド施設!Y$5:Y$1048576,データ_フィールド施設!$J$5:$J$1048576,$L101)&gt;=100,"×",IF(OR(EP$8&lt;9/24,EP$8&gt;=17/24),"△","〇")))</f>
        <v>〇</v>
      </c>
      <c r="EQ101" s="10" t="str">
        <f ca="1">IF(OR(EQ$9="×",EQ$10="×"),"×",IF(SUMIFS(データ_フィールド施設!Z$5:Z$1048576,データ_フィールド施設!$J$5:$J$1048576,$L101)&gt;=100,"×",IF(OR(EQ$8&lt;9/24,EQ$8&gt;=17/24),"△","〇")))</f>
        <v>×</v>
      </c>
      <c r="ER101" s="10" t="str">
        <f>IF(OR(ER$9="×",ER$10="×"),"×",IF(SUMIFS(データ_フィールド施設!AA$5:AA$1048576,データ_フィールド施設!$J$5:$J$1048576,$L101)&gt;=100,"×",IF(OR(ER$8&lt;9/24,ER$8&gt;=17/24),"△","〇")))</f>
        <v>〇</v>
      </c>
      <c r="ES101" s="10" t="str">
        <f>IF(OR(ES$9="×",ES$10="×"),"×",IF(SUMIFS(データ_フィールド施設!AB$5:AB$1048576,データ_フィールド施設!$J$5:$J$1048576,$L101)&gt;=100,"×",IF(OR(ES$8&lt;9/24,ES$8&gt;=17/24),"△","〇")))</f>
        <v>〇</v>
      </c>
      <c r="ET101" s="10" t="str">
        <f>IF(OR(ET$9="×",ET$10="×"),"×",IF(SUMIFS(データ_フィールド施設!AC$5:AC$1048576,データ_フィールド施設!$J$5:$J$1048576,$L101)&gt;=100,"×",IF(OR(ET$8&lt;9/24,ET$8&gt;=17/24),"△","〇")))</f>
        <v>〇</v>
      </c>
      <c r="EU101" s="10" t="str">
        <f ca="1">IF(OR(EU$9="×",EU$10="×"),"×",IF(SUMIFS(データ_フィールド施設!AD$5:AD$1048576,データ_フィールド施設!$J$5:$J$1048576,$L101)&gt;=100,"×",IF(OR(EU$8&lt;9/24,EU$8&gt;=17/24),"△","〇")))</f>
        <v>×</v>
      </c>
      <c r="EV101" s="10" t="str">
        <f>IF(OR(EV$9="×",EV$10="×"),"×",IF(SUMIFS(データ_フィールド施設!AE$5:AE$1048576,データ_フィールド施設!$J$5:$J$1048576,$L101)&gt;=100,"×",IF(OR(EV$8&lt;9/24,EV$8&gt;=17/24),"△","〇")))</f>
        <v>△</v>
      </c>
      <c r="EW101" s="10" t="str">
        <f>IF(OR(EW$9="×",EW$10="×"),"×",IF(SUMIFS(データ_フィールド施設!AF$5:AF$1048576,データ_フィールド施設!$J$5:$J$1048576,$L101)&gt;=100,"×",IF(OR(EW$8&lt;9/24,EW$8&gt;=17/24),"△","〇")))</f>
        <v>△</v>
      </c>
      <c r="EX101" s="10" t="str">
        <f>IF(OR(EX$9="×",EX$10="×"),"×",IF(SUMIFS(データ_フィールド施設!AG$5:AG$1048576,データ_フィールド施設!$J$5:$J$1048576,$L101)&gt;=100,"×",IF(OR(EX$8&lt;9/24,EX$8&gt;=17/24),"△","〇")))</f>
        <v>△</v>
      </c>
      <c r="EY101" s="10" t="str">
        <f ca="1">IF(OR(EY$9="×",EY$10="×"),"×",IF(SUMIFS(データ_フィールド施設!AH$5:AH$1048576,データ_フィールド施設!$J$5:$J$1048576,$L101)&gt;=100,"×",IF(OR(EY$8&lt;9/24,EY$8&gt;=17/24),"△","〇")))</f>
        <v>×</v>
      </c>
      <c r="EZ101" s="10" t="str">
        <f>IF(OR(EZ$9="×",EZ$10="×"),"×",IF(SUMIFS(データ_フィールド施設!AI$5:AI$1048576,データ_フィールド施設!$J$5:$J$1048576,$L101)&gt;=100,"×",IF(OR(EZ$8&lt;9/24,EZ$8&gt;=17/24),"△","〇")))</f>
        <v>△</v>
      </c>
      <c r="FA101" s="10" t="str">
        <f>IF(OR(FA$9="×",FA$10="×"),"×",IF(SUMIFS(データ_フィールド施設!AJ$5:AJ$1048576,データ_フィールド施設!$J$5:$J$1048576,$L101)&gt;=100,"×",IF(OR(FA$8&lt;9/24,FA$8&gt;=17/24),"△","〇")))</f>
        <v>△</v>
      </c>
      <c r="FB101" s="10" t="str">
        <f ca="1">IF(FB$9="×","×",IF(SUMIFS(OFFSET(データ_フィールド施設!$M$5:$M$1048576,0,ROUND(N$8*24,1)),データ_フィールド施設!$J$5:$J$1048576,$M101)&gt;=100,"×",IF(OR(FB$8&lt;9/24,FB$8&gt;=17/24),"△","〇")))</f>
        <v>×</v>
      </c>
      <c r="FC101" s="10" t="str">
        <f ca="1">IF(FC$9="×","×",IF(SUMIFS(データ_フィールド施設!N$5:N$1048576,データ_フィールド施設!$J$5:$J$1048576,$M101)&gt;=100,"×",IF(OR(FC$8&lt;9/24,FC$8&gt;=17/24),"△","〇")))</f>
        <v>×</v>
      </c>
      <c r="FD101" s="10" t="str">
        <f ca="1">IF(FD$9="×","×",IF(SUMIFS(データ_フィールド施設!O$5:O$1048576,データ_フィールド施設!$J$5:$J$1048576,$M101)&gt;=100,"×",IF(OR(FD$8&lt;9/24,FD$8&gt;=17/24),"△","〇")))</f>
        <v>×</v>
      </c>
      <c r="FE101" s="10" t="str">
        <f ca="1">IF(FE$9="×","×",IF(SUMIFS(データ_フィールド施設!P$5:P$1048576,データ_フィールド施設!$J$5:$J$1048576,$M101)&gt;=100,"×",IF(OR(FE$8&lt;9/24,FE$8&gt;=17/24),"△","〇")))</f>
        <v>×</v>
      </c>
      <c r="FF101" s="10" t="str">
        <f ca="1">IF(FF$9="×","×",IF(SUMIFS(データ_フィールド施設!Q$5:Q$1048576,データ_フィールド施設!$J$5:$J$1048576,$M101)&gt;=100,"×",IF(OR(FF$8&lt;9/24,FF$8&gt;=17/24),"△","〇")))</f>
        <v>×</v>
      </c>
      <c r="FG101" s="10" t="str">
        <f ca="1">IF(FG$9="×","×",IF(SUMIFS(データ_フィールド施設!R$5:R$1048576,データ_フィールド施設!$J$5:$J$1048576,$M101)&gt;=100,"×",IF(OR(FG$8&lt;9/24,FG$8&gt;=17/24),"△","〇")))</f>
        <v>×</v>
      </c>
      <c r="FH101" s="10" t="str">
        <f ca="1">IF(FH$9="×","×",IF(SUMIFS(データ_フィールド施設!S$5:S$1048576,データ_フィールド施設!$J$5:$J$1048576,$M101)&gt;=100,"×",IF(OR(FH$8&lt;9/24,FH$8&gt;=17/24),"△","〇")))</f>
        <v>×</v>
      </c>
      <c r="FI101" s="10" t="str">
        <f>IF(FI$9="×","×",IF(SUMIFS(データ_フィールド施設!T$5:T$1048576,データ_フィールド施設!$J$5:$J$1048576,$M101)&gt;=100,"×",IF(OR(FI$8&lt;9/24,FI$8&gt;=17/24),"△","〇")))</f>
        <v>△</v>
      </c>
      <c r="FJ101" s="10" t="str">
        <f>IF(FJ$9="×","×",IF(SUMIFS(データ_フィールド施設!U$5:U$1048576,データ_フィールド施設!$J$5:$J$1048576,$M101)&gt;=100,"×",IF(OR(FJ$8&lt;9/24,FJ$8&gt;=17/24),"△","〇")))</f>
        <v>△</v>
      </c>
      <c r="FK101" s="10" t="str">
        <f ca="1">IF(FK$9="×","×",IF(SUMIFS(データ_フィールド施設!V$5:V$1048576,データ_フィールド施設!$J$5:$J$1048576,$M101)&gt;=100,"×",IF(OR(FK$8&lt;9/24,FK$8&gt;=17/24),"△","〇")))</f>
        <v>×</v>
      </c>
      <c r="FL101" s="10" t="str">
        <f>IF(FL$9="×","×",IF(SUMIFS(データ_フィールド施設!W$5:W$1048576,データ_フィールド施設!$J$5:$J$1048576,$M101)&gt;=100,"×",IF(OR(FL$8&lt;9/24,FL$8&gt;=17/24),"△","〇")))</f>
        <v>〇</v>
      </c>
      <c r="FM101" s="10" t="str">
        <f>IF(FM$9="×","×",IF(SUMIFS(データ_フィールド施設!X$5:X$1048576,データ_フィールド施設!$J$5:$J$1048576,$M101)&gt;=100,"×",IF(OR(FM$8&lt;9/24,FM$8&gt;=17/24),"△","〇")))</f>
        <v>〇</v>
      </c>
      <c r="FN101" s="10" t="str">
        <f>IF(FN$9="×","×",IF(SUMIFS(データ_フィールド施設!Y$5:Y$1048576,データ_フィールド施設!$J$5:$J$1048576,$M101)&gt;=100,"×",IF(OR(FN$8&lt;9/24,FN$8&gt;=17/24),"△","〇")))</f>
        <v>〇</v>
      </c>
      <c r="FO101" s="10" t="str">
        <f ca="1">IF(FO$9="×","×",IF(SUMIFS(データ_フィールド施設!Z$5:Z$1048576,データ_フィールド施設!$J$5:$J$1048576,$M101)&gt;=100,"×",IF(OR(FO$8&lt;9/24,FO$8&gt;=17/24),"△","〇")))</f>
        <v>×</v>
      </c>
      <c r="FP101" s="10" t="str">
        <f>IF(FP$9="×","×",IF(SUMIFS(データ_フィールド施設!AA$5:AA$1048576,データ_フィールド施設!$J$5:$J$1048576,$M101)&gt;=100,"×",IF(OR(FP$8&lt;9/24,FP$8&gt;=17/24),"△","〇")))</f>
        <v>〇</v>
      </c>
      <c r="FQ101" s="10" t="str">
        <f>IF(FQ$9="×","×",IF(SUMIFS(データ_フィールド施設!AB$5:AB$1048576,データ_フィールド施設!$J$5:$J$1048576,$M101)&gt;=100,"×",IF(OR(FQ$8&lt;9/24,FQ$8&gt;=17/24),"△","〇")))</f>
        <v>〇</v>
      </c>
      <c r="FR101" s="10" t="str">
        <f>IF(FR$9="×","×",IF(SUMIFS(データ_フィールド施設!AC$5:AC$1048576,データ_フィールド施設!$J$5:$J$1048576,$M101)&gt;=100,"×",IF(OR(FR$8&lt;9/24,FR$8&gt;=17/24),"△","〇")))</f>
        <v>〇</v>
      </c>
      <c r="FS101" s="10" t="str">
        <f ca="1">IF(FS$9="×","×",IF(SUMIFS(データ_フィールド施設!AD$5:AD$1048576,データ_フィールド施設!$J$5:$J$1048576,$M101)&gt;=100,"×",IF(OR(FS$8&lt;9/24,FS$8&gt;=17/24),"△","〇")))</f>
        <v>×</v>
      </c>
      <c r="FT101" s="10" t="str">
        <f>IF(FT$9="×","×",IF(SUMIFS(データ_フィールド施設!AE$5:AE$1048576,データ_フィールド施設!$J$5:$J$1048576,$M101)&gt;=100,"×",IF(OR(FT$8&lt;9/24,FT$8&gt;=17/24),"△","〇")))</f>
        <v>△</v>
      </c>
      <c r="FU101" s="10" t="str">
        <f>IF(FU$9="×","×",IF(SUMIFS(データ_フィールド施設!AF$5:AF$1048576,データ_フィールド施設!$J$5:$J$1048576,$M101)&gt;=100,"×",IF(OR(FU$8&lt;9/24,FU$8&gt;=17/24),"△","〇")))</f>
        <v>△</v>
      </c>
      <c r="FV101" s="10" t="str">
        <f>IF(FV$9="×","×",IF(SUMIFS(データ_フィールド施設!AG$5:AG$1048576,データ_フィールド施設!$J$5:$J$1048576,$M101)&gt;=100,"×",IF(OR(FV$8&lt;9/24,FV$8&gt;=17/24),"△","〇")))</f>
        <v>△</v>
      </c>
      <c r="FW101" s="10" t="str">
        <f ca="1">IF(FW$9="×","×",IF(SUMIFS(データ_フィールド施設!AH$5:AH$1048576,データ_フィールド施設!$J$5:$J$1048576,$M101)&gt;=100,"×",IF(OR(FW$8&lt;9/24,FW$8&gt;=17/24),"△","〇")))</f>
        <v>×</v>
      </c>
      <c r="FX101" s="10" t="str">
        <f>IF(FX$9="×","×",IF(SUMIFS(データ_フィールド施設!AI$5:AI$1048576,データ_フィールド施設!$J$5:$J$1048576,$M101)&gt;=100,"×",IF(OR(FX$8&lt;9/24,FX$8&gt;=17/24),"△","〇")))</f>
        <v>△</v>
      </c>
      <c r="FY101" s="10" t="str">
        <f>IF(FY$9="×","×",IF(SUMIFS(データ_フィールド施設!AJ$5:AJ$1048576,データ_フィールド施設!$J$5:$J$1048576,$M101)&gt;=100,"×",IF(OR(FY$8&lt;9/24,FY$8&gt;=17/24),"△","〇")))</f>
        <v>△</v>
      </c>
    </row>
  </sheetData>
  <sheetProtection algorithmName="SHA-512" hashValue="VAccYMiZRLXEpmQNwogtZfDA/tMsoMgG8zXMNcvl2XkwlYmCQ1LwqkBUd9xzo56pl+yYQF4TxvkpPKdsMUuLFA==" saltValue="JW4gOhMBhDl/fEni5+LGzg==" spinCount="100000" sheet="1" objects="1" scenarios="1" formatColumns="0" formatRows="0" autoFilter="0"/>
  <autoFilter ref="B8:B99" xr:uid="{646157D2-792E-4272-AB41-43EC464E6282}"/>
  <mergeCells count="2459">
    <mergeCell ref="FH93:FJ93"/>
    <mergeCell ref="FW93:FY93"/>
    <mergeCell ref="FH76:FJ76"/>
    <mergeCell ref="FW76:FY76"/>
    <mergeCell ref="FH77:FJ77"/>
    <mergeCell ref="FW77:FY77"/>
    <mergeCell ref="FH78:FJ78"/>
    <mergeCell ref="FW78:FY78"/>
    <mergeCell ref="FH79:FJ79"/>
    <mergeCell ref="FW79:FY79"/>
    <mergeCell ref="FH80:FJ80"/>
    <mergeCell ref="FW80:FY80"/>
    <mergeCell ref="FH83:FJ83"/>
    <mergeCell ref="FW83:FY83"/>
    <mergeCell ref="FH84:FJ84"/>
    <mergeCell ref="FW84:FY84"/>
    <mergeCell ref="FH85:FJ85"/>
    <mergeCell ref="FW85:FY85"/>
    <mergeCell ref="FK93:FN93"/>
    <mergeCell ref="FO93:FR93"/>
    <mergeCell ref="FS93:FV93"/>
    <mergeCell ref="FK88:FN88"/>
    <mergeCell ref="FO88:FR88"/>
    <mergeCell ref="FS88:FV88"/>
    <mergeCell ref="FK89:FN89"/>
    <mergeCell ref="FO89:FR89"/>
    <mergeCell ref="FS89:FV89"/>
    <mergeCell ref="FK86:FN86"/>
    <mergeCell ref="FO86:FR86"/>
    <mergeCell ref="FS86:FV86"/>
    <mergeCell ref="FH86:FJ86"/>
    <mergeCell ref="FW86:FY86"/>
    <mergeCell ref="FH69:FJ69"/>
    <mergeCell ref="FW69:FY69"/>
    <mergeCell ref="FH70:FJ70"/>
    <mergeCell ref="FW70:FY70"/>
    <mergeCell ref="FH71:FJ71"/>
    <mergeCell ref="FW71:FY71"/>
    <mergeCell ref="FH72:FJ72"/>
    <mergeCell ref="FW72:FY72"/>
    <mergeCell ref="FH73:FJ73"/>
    <mergeCell ref="FW73:FY73"/>
    <mergeCell ref="FH74:FJ74"/>
    <mergeCell ref="FW74:FY74"/>
    <mergeCell ref="FH75:FJ75"/>
    <mergeCell ref="FW75:FY75"/>
    <mergeCell ref="FK71:FN71"/>
    <mergeCell ref="FO71:FR71"/>
    <mergeCell ref="FS71:FV71"/>
    <mergeCell ref="FK72:FN72"/>
    <mergeCell ref="FO72:FR72"/>
    <mergeCell ref="FS72:FV72"/>
    <mergeCell ref="FK69:FN69"/>
    <mergeCell ref="FO69:FR69"/>
    <mergeCell ref="FS69:FV69"/>
    <mergeCell ref="FK70:FN70"/>
    <mergeCell ref="FO70:FR70"/>
    <mergeCell ref="FS70:FV70"/>
    <mergeCell ref="FS75:FV75"/>
    <mergeCell ref="FK73:FN73"/>
    <mergeCell ref="FO73:FR73"/>
    <mergeCell ref="FS73:FV73"/>
    <mergeCell ref="FK74:FN74"/>
    <mergeCell ref="FO74:FR74"/>
    <mergeCell ref="FH60:FJ60"/>
    <mergeCell ref="FW60:FY60"/>
    <mergeCell ref="FH61:FJ61"/>
    <mergeCell ref="FW61:FY61"/>
    <mergeCell ref="FH62:FJ62"/>
    <mergeCell ref="FW62:FY62"/>
    <mergeCell ref="FH63:FJ63"/>
    <mergeCell ref="FW63:FY63"/>
    <mergeCell ref="FH64:FJ64"/>
    <mergeCell ref="FW64:FY64"/>
    <mergeCell ref="FH65:FJ65"/>
    <mergeCell ref="FW65:FY65"/>
    <mergeCell ref="FH41:FJ41"/>
    <mergeCell ref="FW41:FY41"/>
    <mergeCell ref="FH42:FJ42"/>
    <mergeCell ref="FW42:FY42"/>
    <mergeCell ref="FH43:FJ43"/>
    <mergeCell ref="FW43:FY43"/>
    <mergeCell ref="FH44:FJ44"/>
    <mergeCell ref="FW44:FY44"/>
    <mergeCell ref="FH45:FJ45"/>
    <mergeCell ref="FW45:FY45"/>
    <mergeCell ref="FH46:FJ46"/>
    <mergeCell ref="FW46:FY46"/>
    <mergeCell ref="FH47:FJ47"/>
    <mergeCell ref="FW47:FY47"/>
    <mergeCell ref="FH48:FJ48"/>
    <mergeCell ref="FW48:FY48"/>
    <mergeCell ref="FH49:FJ49"/>
    <mergeCell ref="FW49:FY49"/>
    <mergeCell ref="FK64:FN64"/>
    <mergeCell ref="FO64:FR64"/>
    <mergeCell ref="FH39:FJ39"/>
    <mergeCell ref="FW39:FY39"/>
    <mergeCell ref="FK37:FN37"/>
    <mergeCell ref="FO37:FR37"/>
    <mergeCell ref="FS37:FV37"/>
    <mergeCell ref="FH59:FJ59"/>
    <mergeCell ref="FW59:FY59"/>
    <mergeCell ref="FK52:FN52"/>
    <mergeCell ref="FO52:FR52"/>
    <mergeCell ref="FS52:FV52"/>
    <mergeCell ref="FK53:FN53"/>
    <mergeCell ref="FO53:FR53"/>
    <mergeCell ref="FS53:FV53"/>
    <mergeCell ref="FB55:FY55"/>
    <mergeCell ref="FB56:FY56"/>
    <mergeCell ref="FB57:FY57"/>
    <mergeCell ref="FB58:FY58"/>
    <mergeCell ref="FK50:FN50"/>
    <mergeCell ref="FO50:FR50"/>
    <mergeCell ref="FS50:FV50"/>
    <mergeCell ref="FK51:FN51"/>
    <mergeCell ref="FK54:FN54"/>
    <mergeCell ref="FO54:FR54"/>
    <mergeCell ref="FS54:FV54"/>
    <mergeCell ref="FK42:FN42"/>
    <mergeCell ref="FO42:FR42"/>
    <mergeCell ref="FS42:FV42"/>
    <mergeCell ref="FK43:FN43"/>
    <mergeCell ref="FK39:FN39"/>
    <mergeCell ref="FO39:FR39"/>
    <mergeCell ref="FS39:FV39"/>
    <mergeCell ref="FS48:FV48"/>
    <mergeCell ref="FH28:FJ28"/>
    <mergeCell ref="FW28:FY28"/>
    <mergeCell ref="FH29:FJ29"/>
    <mergeCell ref="FW29:FY29"/>
    <mergeCell ref="FH30:FJ30"/>
    <mergeCell ref="FW30:FY30"/>
    <mergeCell ref="FH33:FJ33"/>
    <mergeCell ref="FW33:FY33"/>
    <mergeCell ref="EJ90:EL90"/>
    <mergeCell ref="EY90:FA90"/>
    <mergeCell ref="EJ93:EL93"/>
    <mergeCell ref="EY93:FA93"/>
    <mergeCell ref="FH9:FJ9"/>
    <mergeCell ref="FW9:FY9"/>
    <mergeCell ref="FH10:FJ10"/>
    <mergeCell ref="FW10:FY10"/>
    <mergeCell ref="FH13:FJ13"/>
    <mergeCell ref="FW13:FY13"/>
    <mergeCell ref="FH14:FJ14"/>
    <mergeCell ref="FW14:FY14"/>
    <mergeCell ref="FH15:FJ15"/>
    <mergeCell ref="FW15:FY15"/>
    <mergeCell ref="FH16:FJ16"/>
    <mergeCell ref="FW16:FY16"/>
    <mergeCell ref="FH18:FJ18"/>
    <mergeCell ref="FW18:FY18"/>
    <mergeCell ref="FH35:FJ35"/>
    <mergeCell ref="FW35:FY35"/>
    <mergeCell ref="FH37:FJ37"/>
    <mergeCell ref="FW37:FY37"/>
    <mergeCell ref="FH38:FJ38"/>
    <mergeCell ref="FW38:FY38"/>
    <mergeCell ref="FH19:FJ19"/>
    <mergeCell ref="FW19:FY19"/>
    <mergeCell ref="FH20:FJ20"/>
    <mergeCell ref="FW20:FY20"/>
    <mergeCell ref="FH21:FJ21"/>
    <mergeCell ref="FW21:FY21"/>
    <mergeCell ref="FH22:FJ22"/>
    <mergeCell ref="FW22:FY22"/>
    <mergeCell ref="FH23:FJ23"/>
    <mergeCell ref="FW23:FY23"/>
    <mergeCell ref="EJ80:EL80"/>
    <mergeCell ref="EY80:FA80"/>
    <mergeCell ref="EJ83:EL83"/>
    <mergeCell ref="EY83:FA83"/>
    <mergeCell ref="EJ63:EL63"/>
    <mergeCell ref="EY63:FA63"/>
    <mergeCell ref="EJ64:EL64"/>
    <mergeCell ref="EY64:FA64"/>
    <mergeCell ref="EJ65:EL65"/>
    <mergeCell ref="EY65:FA65"/>
    <mergeCell ref="EJ69:EL69"/>
    <mergeCell ref="EY69:FA69"/>
    <mergeCell ref="EJ70:EL70"/>
    <mergeCell ref="EY70:FA70"/>
    <mergeCell ref="EJ71:EL71"/>
    <mergeCell ref="EY71:FA71"/>
    <mergeCell ref="EJ72:EL72"/>
    <mergeCell ref="EY72:FA72"/>
    <mergeCell ref="FH24:FJ24"/>
    <mergeCell ref="FW24:FY24"/>
    <mergeCell ref="FH27:FJ27"/>
    <mergeCell ref="FW27:FY27"/>
    <mergeCell ref="EJ88:EL88"/>
    <mergeCell ref="EY88:FA88"/>
    <mergeCell ref="EJ89:EL89"/>
    <mergeCell ref="EY89:FA89"/>
    <mergeCell ref="EJ73:EL73"/>
    <mergeCell ref="EY73:FA73"/>
    <mergeCell ref="EJ74:EL74"/>
    <mergeCell ref="EY74:FA74"/>
    <mergeCell ref="EJ75:EL75"/>
    <mergeCell ref="EY75:FA75"/>
    <mergeCell ref="EJ76:EL76"/>
    <mergeCell ref="EY76:FA76"/>
    <mergeCell ref="EJ77:EL77"/>
    <mergeCell ref="EY77:FA77"/>
    <mergeCell ref="EJ78:EL78"/>
    <mergeCell ref="EY78:FA78"/>
    <mergeCell ref="EJ79:EL79"/>
    <mergeCell ref="EY79:FA79"/>
    <mergeCell ref="EQ83:ET83"/>
    <mergeCell ref="EU83:EX83"/>
    <mergeCell ref="EM85:EP85"/>
    <mergeCell ref="EQ85:ET85"/>
    <mergeCell ref="EU85:EX85"/>
    <mergeCell ref="EM86:EP86"/>
    <mergeCell ref="EM78:EP78"/>
    <mergeCell ref="EQ78:ET78"/>
    <mergeCell ref="EU78:EX78"/>
    <mergeCell ref="EM75:EP75"/>
    <mergeCell ref="EQ86:ET86"/>
    <mergeCell ref="EU86:EX86"/>
    <mergeCell ref="EM83:EP83"/>
    <mergeCell ref="EM84:EP84"/>
    <mergeCell ref="EJ46:EL46"/>
    <mergeCell ref="EY46:FA46"/>
    <mergeCell ref="EJ47:EL47"/>
    <mergeCell ref="EY47:FA47"/>
    <mergeCell ref="EJ48:EL48"/>
    <mergeCell ref="EY48:FA48"/>
    <mergeCell ref="EJ49:EL49"/>
    <mergeCell ref="EY49:FA49"/>
    <mergeCell ref="EJ50:EL50"/>
    <mergeCell ref="EY50:FA50"/>
    <mergeCell ref="EJ51:EL51"/>
    <mergeCell ref="EY51:FA51"/>
    <mergeCell ref="EJ52:EL52"/>
    <mergeCell ref="EY52:FA52"/>
    <mergeCell ref="EJ53:EL53"/>
    <mergeCell ref="EY53:FA53"/>
    <mergeCell ref="EJ54:EL54"/>
    <mergeCell ref="EY54:FA54"/>
    <mergeCell ref="EM52:EP52"/>
    <mergeCell ref="EQ52:ET52"/>
    <mergeCell ref="EU52:EX52"/>
    <mergeCell ref="EM49:EP49"/>
    <mergeCell ref="EQ49:ET49"/>
    <mergeCell ref="EU49:EX49"/>
    <mergeCell ref="EM50:EP50"/>
    <mergeCell ref="EQ50:ET50"/>
    <mergeCell ref="EU50:EX50"/>
    <mergeCell ref="EM47:EP47"/>
    <mergeCell ref="EQ47:ET47"/>
    <mergeCell ref="EU47:EX47"/>
    <mergeCell ref="EM48:EP48"/>
    <mergeCell ref="EQ48:ET48"/>
    <mergeCell ref="EY41:FA41"/>
    <mergeCell ref="EJ42:EL42"/>
    <mergeCell ref="EY42:FA42"/>
    <mergeCell ref="EJ43:EL43"/>
    <mergeCell ref="EY43:FA43"/>
    <mergeCell ref="EJ44:EL44"/>
    <mergeCell ref="EY44:FA44"/>
    <mergeCell ref="EJ45:EL45"/>
    <mergeCell ref="EY45:FA45"/>
    <mergeCell ref="EM38:EP38"/>
    <mergeCell ref="EQ38:ET38"/>
    <mergeCell ref="EU38:EX38"/>
    <mergeCell ref="EQ39:ET39"/>
    <mergeCell ref="EU39:EX39"/>
    <mergeCell ref="EQ44:ET44"/>
    <mergeCell ref="EU44:EX44"/>
    <mergeCell ref="EM41:EP41"/>
    <mergeCell ref="EQ41:ET41"/>
    <mergeCell ref="EU41:EX41"/>
    <mergeCell ref="EM42:EP42"/>
    <mergeCell ref="EQ42:ET42"/>
    <mergeCell ref="EU42:EX42"/>
    <mergeCell ref="EQ43:ET43"/>
    <mergeCell ref="EU43:EX43"/>
    <mergeCell ref="EM44:EP44"/>
    <mergeCell ref="EM45:EP45"/>
    <mergeCell ref="EQ45:ET45"/>
    <mergeCell ref="EU45:EX45"/>
    <mergeCell ref="EJ30:EL30"/>
    <mergeCell ref="EY30:FA30"/>
    <mergeCell ref="EJ33:EL33"/>
    <mergeCell ref="EY33:FA33"/>
    <mergeCell ref="EJ35:EL35"/>
    <mergeCell ref="EY35:FA35"/>
    <mergeCell ref="EJ37:EL37"/>
    <mergeCell ref="EY37:FA37"/>
    <mergeCell ref="EJ21:EL21"/>
    <mergeCell ref="EY21:FA21"/>
    <mergeCell ref="EJ22:EL22"/>
    <mergeCell ref="EY22:FA22"/>
    <mergeCell ref="EJ23:EL23"/>
    <mergeCell ref="EY23:FA23"/>
    <mergeCell ref="EJ24:EL24"/>
    <mergeCell ref="EY24:FA24"/>
    <mergeCell ref="EJ27:EL27"/>
    <mergeCell ref="EY27:FA27"/>
    <mergeCell ref="EJ28:EL28"/>
    <mergeCell ref="EY28:FA28"/>
    <mergeCell ref="EM37:EP37"/>
    <mergeCell ref="EQ37:ET37"/>
    <mergeCell ref="EM22:EP22"/>
    <mergeCell ref="EQ22:ET22"/>
    <mergeCell ref="EU22:EX22"/>
    <mergeCell ref="EQ34:ET34"/>
    <mergeCell ref="EQ24:ET24"/>
    <mergeCell ref="EU24:EX24"/>
    <mergeCell ref="EM33:EP33"/>
    <mergeCell ref="EQ33:ET33"/>
    <mergeCell ref="EU33:EX33"/>
    <mergeCell ref="EM30:EP30"/>
    <mergeCell ref="DL86:DN86"/>
    <mergeCell ref="EA86:EC86"/>
    <mergeCell ref="DL87:DN87"/>
    <mergeCell ref="EA87:EC87"/>
    <mergeCell ref="DL88:DN88"/>
    <mergeCell ref="EA88:EC88"/>
    <mergeCell ref="DL89:DN89"/>
    <mergeCell ref="EA89:EC89"/>
    <mergeCell ref="DL90:DN90"/>
    <mergeCell ref="EA90:EC90"/>
    <mergeCell ref="DL93:DN93"/>
    <mergeCell ref="EA93:EC93"/>
    <mergeCell ref="EJ9:EL9"/>
    <mergeCell ref="EY9:FA9"/>
    <mergeCell ref="EJ10:EL10"/>
    <mergeCell ref="EY10:FA10"/>
    <mergeCell ref="EJ13:EL13"/>
    <mergeCell ref="EY13:FA13"/>
    <mergeCell ref="EJ14:EL14"/>
    <mergeCell ref="EY14:FA14"/>
    <mergeCell ref="EJ15:EL15"/>
    <mergeCell ref="EY15:FA15"/>
    <mergeCell ref="EJ16:EL16"/>
    <mergeCell ref="EY16:FA16"/>
    <mergeCell ref="EJ18:EL18"/>
    <mergeCell ref="EY18:FA18"/>
    <mergeCell ref="EJ19:EL19"/>
    <mergeCell ref="EY19:FA19"/>
    <mergeCell ref="EJ20:EL20"/>
    <mergeCell ref="EY20:FA20"/>
    <mergeCell ref="EJ29:EL29"/>
    <mergeCell ref="EY29:FA29"/>
    <mergeCell ref="DL76:DN76"/>
    <mergeCell ref="EA76:EC76"/>
    <mergeCell ref="DL77:DN77"/>
    <mergeCell ref="EA77:EC77"/>
    <mergeCell ref="DL78:DN78"/>
    <mergeCell ref="EA78:EC78"/>
    <mergeCell ref="DL79:DN79"/>
    <mergeCell ref="EA79:EC79"/>
    <mergeCell ref="DL80:DN80"/>
    <mergeCell ref="EA80:EC80"/>
    <mergeCell ref="DL83:DN83"/>
    <mergeCell ref="EA83:EC83"/>
    <mergeCell ref="DL84:DN84"/>
    <mergeCell ref="EA84:EC84"/>
    <mergeCell ref="DL85:DN85"/>
    <mergeCell ref="EA85:EC85"/>
    <mergeCell ref="DO83:DR83"/>
    <mergeCell ref="DS83:DV83"/>
    <mergeCell ref="DW83:DZ83"/>
    <mergeCell ref="DO80:DR80"/>
    <mergeCell ref="DS80:DV80"/>
    <mergeCell ref="DW80:DZ80"/>
    <mergeCell ref="DO78:DR78"/>
    <mergeCell ref="DS78:DV78"/>
    <mergeCell ref="DW78:DZ78"/>
    <mergeCell ref="DO79:DR79"/>
    <mergeCell ref="DS79:DV79"/>
    <mergeCell ref="DW79:DZ79"/>
    <mergeCell ref="DS81:DV81"/>
    <mergeCell ref="DW81:DZ81"/>
    <mergeCell ref="EA81:EC81"/>
    <mergeCell ref="DW77:DZ77"/>
    <mergeCell ref="DL69:DN69"/>
    <mergeCell ref="EA69:EC69"/>
    <mergeCell ref="DL70:DN70"/>
    <mergeCell ref="EA70:EC70"/>
    <mergeCell ref="DL71:DN71"/>
    <mergeCell ref="EA71:EC71"/>
    <mergeCell ref="DL72:DN72"/>
    <mergeCell ref="EA72:EC72"/>
    <mergeCell ref="DL73:DN73"/>
    <mergeCell ref="EA73:EC73"/>
    <mergeCell ref="DL74:DN74"/>
    <mergeCell ref="EA74:EC74"/>
    <mergeCell ref="DL75:DN75"/>
    <mergeCell ref="EA75:EC75"/>
    <mergeCell ref="DO71:DR71"/>
    <mergeCell ref="DS71:DV71"/>
    <mergeCell ref="DW71:DZ71"/>
    <mergeCell ref="DO72:DR72"/>
    <mergeCell ref="DS72:DV72"/>
    <mergeCell ref="DW72:DZ72"/>
    <mergeCell ref="DO69:DR69"/>
    <mergeCell ref="DS69:DV69"/>
    <mergeCell ref="DW69:DZ69"/>
    <mergeCell ref="DO70:DR70"/>
    <mergeCell ref="DS70:DV70"/>
    <mergeCell ref="DW70:DZ70"/>
    <mergeCell ref="DS74:DV74"/>
    <mergeCell ref="DW74:DZ74"/>
    <mergeCell ref="DO75:DR75"/>
    <mergeCell ref="DS75:DV75"/>
    <mergeCell ref="DW75:DZ75"/>
    <mergeCell ref="DO73:DR73"/>
    <mergeCell ref="DL64:DN64"/>
    <mergeCell ref="EA64:EC64"/>
    <mergeCell ref="DL65:DN65"/>
    <mergeCell ref="EA65:EC65"/>
    <mergeCell ref="DL41:DN41"/>
    <mergeCell ref="EA41:EC41"/>
    <mergeCell ref="DL42:DN42"/>
    <mergeCell ref="EA42:EC42"/>
    <mergeCell ref="DL43:DN43"/>
    <mergeCell ref="EA43:EC43"/>
    <mergeCell ref="DL44:DN44"/>
    <mergeCell ref="EA44:EC44"/>
    <mergeCell ref="DL45:DN45"/>
    <mergeCell ref="EA45:EC45"/>
    <mergeCell ref="DL46:DN46"/>
    <mergeCell ref="EA46:EC46"/>
    <mergeCell ref="DL47:DN47"/>
    <mergeCell ref="EA47:EC47"/>
    <mergeCell ref="DL48:DN48"/>
    <mergeCell ref="EA48:EC48"/>
    <mergeCell ref="DL49:DN49"/>
    <mergeCell ref="EA49:EC49"/>
    <mergeCell ref="DO60:DR60"/>
    <mergeCell ref="DS60:DV60"/>
    <mergeCell ref="DS50:DV50"/>
    <mergeCell ref="DW50:DZ50"/>
    <mergeCell ref="DO51:DR51"/>
    <mergeCell ref="DS51:DV51"/>
    <mergeCell ref="DW51:DZ51"/>
    <mergeCell ref="DF55:EC55"/>
    <mergeCell ref="DF56:EC56"/>
    <mergeCell ref="DF57:EC57"/>
    <mergeCell ref="DL60:DN60"/>
    <mergeCell ref="EA60:EC60"/>
    <mergeCell ref="DL61:DN61"/>
    <mergeCell ref="EA61:EC61"/>
    <mergeCell ref="DL62:DN62"/>
    <mergeCell ref="EA62:EC62"/>
    <mergeCell ref="DL63:DN63"/>
    <mergeCell ref="EA63:EC63"/>
    <mergeCell ref="DW60:DZ60"/>
    <mergeCell ref="DO61:DR61"/>
    <mergeCell ref="DS61:DV61"/>
    <mergeCell ref="DW61:DZ61"/>
    <mergeCell ref="DO59:DR59"/>
    <mergeCell ref="DS59:DV59"/>
    <mergeCell ref="DW59:DZ59"/>
    <mergeCell ref="DO52:DR52"/>
    <mergeCell ref="DS52:DV52"/>
    <mergeCell ref="DW52:DZ52"/>
    <mergeCell ref="DO53:DR53"/>
    <mergeCell ref="DS53:DV53"/>
    <mergeCell ref="DW53:DZ53"/>
    <mergeCell ref="EA52:EC52"/>
    <mergeCell ref="DL53:DN53"/>
    <mergeCell ref="EA53:EC53"/>
    <mergeCell ref="DL54:DN54"/>
    <mergeCell ref="DL59:DN59"/>
    <mergeCell ref="EA54:EC54"/>
    <mergeCell ref="EA59:EC59"/>
    <mergeCell ref="DL28:DN28"/>
    <mergeCell ref="EA28:EC28"/>
    <mergeCell ref="DL29:DN29"/>
    <mergeCell ref="EA29:EC29"/>
    <mergeCell ref="DL30:DN30"/>
    <mergeCell ref="EA30:EC30"/>
    <mergeCell ref="DL33:DN33"/>
    <mergeCell ref="EA33:EC33"/>
    <mergeCell ref="CN90:CP90"/>
    <mergeCell ref="DC90:DE90"/>
    <mergeCell ref="CN93:CP93"/>
    <mergeCell ref="DC93:DE93"/>
    <mergeCell ref="DL9:DN9"/>
    <mergeCell ref="EA9:EC9"/>
    <mergeCell ref="DL10:DN10"/>
    <mergeCell ref="EA10:EC10"/>
    <mergeCell ref="DL13:DN13"/>
    <mergeCell ref="EA13:EC13"/>
    <mergeCell ref="DL14:DN14"/>
    <mergeCell ref="EA14:EC14"/>
    <mergeCell ref="DL15:DN15"/>
    <mergeCell ref="EA15:EC15"/>
    <mergeCell ref="DL16:DN16"/>
    <mergeCell ref="EA16:EC16"/>
    <mergeCell ref="DL18:DN18"/>
    <mergeCell ref="EA18:EC18"/>
    <mergeCell ref="DL35:DN35"/>
    <mergeCell ref="EA35:EC35"/>
    <mergeCell ref="DL37:DN37"/>
    <mergeCell ref="EA37:EC37"/>
    <mergeCell ref="DL38:DN38"/>
    <mergeCell ref="EA38:EC38"/>
    <mergeCell ref="DL19:DN19"/>
    <mergeCell ref="EA19:EC19"/>
    <mergeCell ref="DL20:DN20"/>
    <mergeCell ref="EA20:EC20"/>
    <mergeCell ref="DL21:DN21"/>
    <mergeCell ref="EA21:EC21"/>
    <mergeCell ref="DL22:DN22"/>
    <mergeCell ref="EA22:EC22"/>
    <mergeCell ref="DL23:DN23"/>
    <mergeCell ref="EA23:EC23"/>
    <mergeCell ref="CN80:CP80"/>
    <mergeCell ref="DC80:DE80"/>
    <mergeCell ref="CN83:CP83"/>
    <mergeCell ref="DC83:DE83"/>
    <mergeCell ref="CN63:CP63"/>
    <mergeCell ref="DC63:DE63"/>
    <mergeCell ref="CN64:CP64"/>
    <mergeCell ref="DC64:DE64"/>
    <mergeCell ref="CN65:CP65"/>
    <mergeCell ref="DC65:DE65"/>
    <mergeCell ref="CN69:CP69"/>
    <mergeCell ref="DC69:DE69"/>
    <mergeCell ref="CN70:CP70"/>
    <mergeCell ref="DC70:DE70"/>
    <mergeCell ref="CN71:CP71"/>
    <mergeCell ref="DC71:DE71"/>
    <mergeCell ref="CN72:CP72"/>
    <mergeCell ref="DC72:DE72"/>
    <mergeCell ref="DL24:DN24"/>
    <mergeCell ref="EA24:EC24"/>
    <mergeCell ref="DL27:DN27"/>
    <mergeCell ref="EA27:EC27"/>
    <mergeCell ref="CN87:CP87"/>
    <mergeCell ref="DC87:DE87"/>
    <mergeCell ref="CN88:CP88"/>
    <mergeCell ref="DC88:DE88"/>
    <mergeCell ref="CN89:CP89"/>
    <mergeCell ref="DC89:DE89"/>
    <mergeCell ref="CN73:CP73"/>
    <mergeCell ref="DC73:DE73"/>
    <mergeCell ref="CN74:CP74"/>
    <mergeCell ref="DC74:DE74"/>
    <mergeCell ref="CN75:CP75"/>
    <mergeCell ref="DC75:DE75"/>
    <mergeCell ref="CN76:CP76"/>
    <mergeCell ref="DC76:DE76"/>
    <mergeCell ref="CN77:CP77"/>
    <mergeCell ref="DC77:DE77"/>
    <mergeCell ref="CN78:CP78"/>
    <mergeCell ref="DC78:DE78"/>
    <mergeCell ref="CN79:CP79"/>
    <mergeCell ref="DC79:DE79"/>
    <mergeCell ref="CQ86:CT86"/>
    <mergeCell ref="CU86:CX86"/>
    <mergeCell ref="CY86:DB86"/>
    <mergeCell ref="CQ83:CT83"/>
    <mergeCell ref="CU83:CX83"/>
    <mergeCell ref="CY83:DB83"/>
    <mergeCell ref="CQ84:CT84"/>
    <mergeCell ref="CU84:CX84"/>
    <mergeCell ref="CU85:CX85"/>
    <mergeCell ref="CY85:DB85"/>
    <mergeCell ref="CN85:CP85"/>
    <mergeCell ref="DC85:DE85"/>
    <mergeCell ref="CN48:CP48"/>
    <mergeCell ref="DC48:DE48"/>
    <mergeCell ref="CN49:CP49"/>
    <mergeCell ref="DC49:DE49"/>
    <mergeCell ref="CN50:CP50"/>
    <mergeCell ref="DC50:DE50"/>
    <mergeCell ref="CN51:CP51"/>
    <mergeCell ref="DC51:DE51"/>
    <mergeCell ref="CN52:CP52"/>
    <mergeCell ref="DC52:DE52"/>
    <mergeCell ref="CN53:CP53"/>
    <mergeCell ref="DC53:DE53"/>
    <mergeCell ref="CN54:CP54"/>
    <mergeCell ref="DC54:DE54"/>
    <mergeCell ref="CN59:CP59"/>
    <mergeCell ref="DC59:DE59"/>
    <mergeCell ref="CQ53:CT53"/>
    <mergeCell ref="CU53:CX53"/>
    <mergeCell ref="CY53:DB53"/>
    <mergeCell ref="CQ54:CT54"/>
    <mergeCell ref="CU54:CX54"/>
    <mergeCell ref="CY54:DB54"/>
    <mergeCell ref="CH55:DE55"/>
    <mergeCell ref="CH56:DE56"/>
    <mergeCell ref="CH57:DE57"/>
    <mergeCell ref="CH58:DE58"/>
    <mergeCell ref="CQ48:CT48"/>
    <mergeCell ref="CQ51:CT51"/>
    <mergeCell ref="CU51:CX51"/>
    <mergeCell ref="CY51:DB51"/>
    <mergeCell ref="CQ52:CT52"/>
    <mergeCell ref="CU52:CX52"/>
    <mergeCell ref="DC44:DE44"/>
    <mergeCell ref="CN45:CP45"/>
    <mergeCell ref="DC45:DE45"/>
    <mergeCell ref="CN46:CP46"/>
    <mergeCell ref="DC46:DE46"/>
    <mergeCell ref="CQ39:CT39"/>
    <mergeCell ref="CU39:CX39"/>
    <mergeCell ref="CY39:DB39"/>
    <mergeCell ref="CQ38:CT38"/>
    <mergeCell ref="CU38:CX38"/>
    <mergeCell ref="CY38:DB38"/>
    <mergeCell ref="CN47:CP47"/>
    <mergeCell ref="DC47:DE47"/>
    <mergeCell ref="CQ47:CT47"/>
    <mergeCell ref="CU47:CX47"/>
    <mergeCell ref="CY47:DB47"/>
    <mergeCell ref="CU44:CX44"/>
    <mergeCell ref="CY44:DB44"/>
    <mergeCell ref="CQ41:CT41"/>
    <mergeCell ref="CU41:CX41"/>
    <mergeCell ref="CY41:DB41"/>
    <mergeCell ref="CQ42:CT42"/>
    <mergeCell ref="CU42:CX42"/>
    <mergeCell ref="CY42:DB42"/>
    <mergeCell ref="CN21:CP21"/>
    <mergeCell ref="DC21:DE21"/>
    <mergeCell ref="CN22:CP22"/>
    <mergeCell ref="DC22:DE22"/>
    <mergeCell ref="CN23:CP23"/>
    <mergeCell ref="DC23:DE23"/>
    <mergeCell ref="CN24:CP24"/>
    <mergeCell ref="DC24:DE24"/>
    <mergeCell ref="CN27:CP27"/>
    <mergeCell ref="DC27:DE27"/>
    <mergeCell ref="CN28:CP28"/>
    <mergeCell ref="DC28:DE28"/>
    <mergeCell ref="CN29:CP29"/>
    <mergeCell ref="DC29:DE29"/>
    <mergeCell ref="CQ37:CT37"/>
    <mergeCell ref="CU37:CX37"/>
    <mergeCell ref="CY37:DB37"/>
    <mergeCell ref="CQ29:CT29"/>
    <mergeCell ref="CU29:CX29"/>
    <mergeCell ref="CY29:DB29"/>
    <mergeCell ref="CQ27:CT27"/>
    <mergeCell ref="CU27:CX27"/>
    <mergeCell ref="CQ28:CT28"/>
    <mergeCell ref="CU28:CX28"/>
    <mergeCell ref="CY28:DB28"/>
    <mergeCell ref="DC34:DE34"/>
    <mergeCell ref="CY24:DB24"/>
    <mergeCell ref="CQ21:CT21"/>
    <mergeCell ref="CU33:CX33"/>
    <mergeCell ref="CY33:DB33"/>
    <mergeCell ref="CQ30:CT30"/>
    <mergeCell ref="CU30:CX30"/>
    <mergeCell ref="BP87:BR87"/>
    <mergeCell ref="CE87:CG87"/>
    <mergeCell ref="BP88:BR88"/>
    <mergeCell ref="CE88:CG88"/>
    <mergeCell ref="BP89:BR89"/>
    <mergeCell ref="CE89:CG89"/>
    <mergeCell ref="BP90:BR90"/>
    <mergeCell ref="CE90:CG90"/>
    <mergeCell ref="BP93:BR93"/>
    <mergeCell ref="CE93:CG93"/>
    <mergeCell ref="CN9:CP9"/>
    <mergeCell ref="DC9:DE9"/>
    <mergeCell ref="CN10:CP10"/>
    <mergeCell ref="DC10:DE10"/>
    <mergeCell ref="CN13:CP13"/>
    <mergeCell ref="DC13:DE13"/>
    <mergeCell ref="CN14:CP14"/>
    <mergeCell ref="DC14:DE14"/>
    <mergeCell ref="CN15:CP15"/>
    <mergeCell ref="DC15:DE15"/>
    <mergeCell ref="CN16:CP16"/>
    <mergeCell ref="DC16:DE16"/>
    <mergeCell ref="CN18:CP18"/>
    <mergeCell ref="DC18:DE18"/>
    <mergeCell ref="CN19:CP19"/>
    <mergeCell ref="DC19:DE19"/>
    <mergeCell ref="CN20:CP20"/>
    <mergeCell ref="DC20:DE20"/>
    <mergeCell ref="CN30:CP30"/>
    <mergeCell ref="DC30:DE30"/>
    <mergeCell ref="CN33:CP33"/>
    <mergeCell ref="DC33:DE33"/>
    <mergeCell ref="CE72:CG72"/>
    <mergeCell ref="BP73:BR73"/>
    <mergeCell ref="CE73:CG73"/>
    <mergeCell ref="BP74:BR74"/>
    <mergeCell ref="CE74:CG74"/>
    <mergeCell ref="BP75:BR75"/>
    <mergeCell ref="CE75:CG75"/>
    <mergeCell ref="BP76:BR76"/>
    <mergeCell ref="CE76:CG76"/>
    <mergeCell ref="BS73:BV73"/>
    <mergeCell ref="BW73:BZ73"/>
    <mergeCell ref="CA73:CD73"/>
    <mergeCell ref="BS74:BV74"/>
    <mergeCell ref="BW74:BZ74"/>
    <mergeCell ref="CA74:CD74"/>
    <mergeCell ref="BS71:BV71"/>
    <mergeCell ref="BW71:BZ71"/>
    <mergeCell ref="CA71:CD71"/>
    <mergeCell ref="BS72:BV72"/>
    <mergeCell ref="BW72:BZ72"/>
    <mergeCell ref="CA72:CD72"/>
    <mergeCell ref="CE70:CG70"/>
    <mergeCell ref="BP71:BR71"/>
    <mergeCell ref="CE71:CG71"/>
    <mergeCell ref="BS70:BV70"/>
    <mergeCell ref="BW70:BZ70"/>
    <mergeCell ref="CA70:CD70"/>
    <mergeCell ref="BP54:BR54"/>
    <mergeCell ref="CE54:CG54"/>
    <mergeCell ref="BP59:BR59"/>
    <mergeCell ref="CA62:CD62"/>
    <mergeCell ref="BS63:BV63"/>
    <mergeCell ref="BW63:BZ63"/>
    <mergeCell ref="CA63:CD63"/>
    <mergeCell ref="BP62:BR62"/>
    <mergeCell ref="BP63:BR63"/>
    <mergeCell ref="BP64:BR64"/>
    <mergeCell ref="BP65:BR65"/>
    <mergeCell ref="BW60:BZ60"/>
    <mergeCell ref="CA60:CD60"/>
    <mergeCell ref="CA54:CD54"/>
    <mergeCell ref="BS59:BV59"/>
    <mergeCell ref="BJ56:CG56"/>
    <mergeCell ref="BJ57:CG57"/>
    <mergeCell ref="CE69:CG69"/>
    <mergeCell ref="BS69:BV69"/>
    <mergeCell ref="BW69:BZ69"/>
    <mergeCell ref="BP69:BR69"/>
    <mergeCell ref="CA69:CD69"/>
    <mergeCell ref="BW64:BZ64"/>
    <mergeCell ref="CA64:CD64"/>
    <mergeCell ref="BS65:BV65"/>
    <mergeCell ref="BP60:BR60"/>
    <mergeCell ref="CE42:CG42"/>
    <mergeCell ref="BP43:BR43"/>
    <mergeCell ref="CE43:CG43"/>
    <mergeCell ref="BP44:BR44"/>
    <mergeCell ref="CE44:CG44"/>
    <mergeCell ref="BP45:BR45"/>
    <mergeCell ref="CE45:CG45"/>
    <mergeCell ref="BP46:BR46"/>
    <mergeCell ref="CE46:CG46"/>
    <mergeCell ref="BP47:BR47"/>
    <mergeCell ref="CE47:CG47"/>
    <mergeCell ref="BP48:BR48"/>
    <mergeCell ref="CE48:CG48"/>
    <mergeCell ref="BP49:BR49"/>
    <mergeCell ref="CE49:CG49"/>
    <mergeCell ref="CA65:CD65"/>
    <mergeCell ref="BS62:BV62"/>
    <mergeCell ref="BW62:BZ62"/>
    <mergeCell ref="BP50:BR50"/>
    <mergeCell ref="CE50:CG50"/>
    <mergeCell ref="BP51:BR51"/>
    <mergeCell ref="CE51:CG51"/>
    <mergeCell ref="BP52:BR52"/>
    <mergeCell ref="CE52:CG52"/>
    <mergeCell ref="BP53:BR53"/>
    <mergeCell ref="CE53:CG53"/>
    <mergeCell ref="BW61:BZ61"/>
    <mergeCell ref="CA61:CD61"/>
    <mergeCell ref="BS52:BV52"/>
    <mergeCell ref="BW52:BZ52"/>
    <mergeCell ref="CA52:CD52"/>
    <mergeCell ref="BS53:BV53"/>
    <mergeCell ref="AR93:AT93"/>
    <mergeCell ref="BG93:BI93"/>
    <mergeCell ref="BP9:BR9"/>
    <mergeCell ref="CE9:CG9"/>
    <mergeCell ref="BP10:BR10"/>
    <mergeCell ref="CE10:CG10"/>
    <mergeCell ref="BP13:BR13"/>
    <mergeCell ref="CE13:CG13"/>
    <mergeCell ref="BP14:BR14"/>
    <mergeCell ref="CE14:CG14"/>
    <mergeCell ref="BP15:BR15"/>
    <mergeCell ref="CE15:CG15"/>
    <mergeCell ref="BP16:BR16"/>
    <mergeCell ref="CE16:CG16"/>
    <mergeCell ref="BP18:BR18"/>
    <mergeCell ref="CE18:CG18"/>
    <mergeCell ref="BP19:BR19"/>
    <mergeCell ref="CE19:CG19"/>
    <mergeCell ref="BP35:BR35"/>
    <mergeCell ref="CE35:CG35"/>
    <mergeCell ref="BP37:BR37"/>
    <mergeCell ref="CE37:CG37"/>
    <mergeCell ref="BP38:BR38"/>
    <mergeCell ref="CE38:CG38"/>
    <mergeCell ref="BP39:BR39"/>
    <mergeCell ref="CE39:CG39"/>
    <mergeCell ref="BP41:BR41"/>
    <mergeCell ref="CE41:CG41"/>
    <mergeCell ref="BS37:BV37"/>
    <mergeCell ref="BW37:BZ37"/>
    <mergeCell ref="CA37:CD37"/>
    <mergeCell ref="BP42:BR42"/>
    <mergeCell ref="CE24:CG24"/>
    <mergeCell ref="AR83:AT83"/>
    <mergeCell ref="BG83:BI83"/>
    <mergeCell ref="AR84:AT84"/>
    <mergeCell ref="BG84:BI84"/>
    <mergeCell ref="AR63:AT63"/>
    <mergeCell ref="BG63:BI63"/>
    <mergeCell ref="AR64:AT64"/>
    <mergeCell ref="BG64:BI64"/>
    <mergeCell ref="AR65:AT65"/>
    <mergeCell ref="BG65:BI65"/>
    <mergeCell ref="AR69:AT69"/>
    <mergeCell ref="BG69:BI69"/>
    <mergeCell ref="AR70:AT70"/>
    <mergeCell ref="BG70:BI70"/>
    <mergeCell ref="AR71:AT71"/>
    <mergeCell ref="BG71:BI71"/>
    <mergeCell ref="AR72:AT72"/>
    <mergeCell ref="BG72:BI72"/>
    <mergeCell ref="BP27:BR27"/>
    <mergeCell ref="CE27:CG27"/>
    <mergeCell ref="BP28:BR28"/>
    <mergeCell ref="CE28:CG28"/>
    <mergeCell ref="CE60:CG60"/>
    <mergeCell ref="CA51:CD51"/>
    <mergeCell ref="BJ58:CG58"/>
    <mergeCell ref="AR80:AT80"/>
    <mergeCell ref="BP70:BR70"/>
    <mergeCell ref="BP72:BR72"/>
    <mergeCell ref="CE59:CG59"/>
    <mergeCell ref="CA43:CD43"/>
    <mergeCell ref="BP83:BR83"/>
    <mergeCell ref="AR88:AT88"/>
    <mergeCell ref="BG88:BI88"/>
    <mergeCell ref="AR89:AT89"/>
    <mergeCell ref="BG89:BI89"/>
    <mergeCell ref="AR90:AT90"/>
    <mergeCell ref="BG90:BI90"/>
    <mergeCell ref="AR73:AT73"/>
    <mergeCell ref="BG73:BI73"/>
    <mergeCell ref="AR74:AT74"/>
    <mergeCell ref="BG74:BI74"/>
    <mergeCell ref="AR75:AT75"/>
    <mergeCell ref="BG75:BI75"/>
    <mergeCell ref="AR76:AT76"/>
    <mergeCell ref="BG76:BI76"/>
    <mergeCell ref="AR77:AT77"/>
    <mergeCell ref="BG77:BI77"/>
    <mergeCell ref="AR78:AT78"/>
    <mergeCell ref="BG78:BI78"/>
    <mergeCell ref="AR79:AT79"/>
    <mergeCell ref="BG79:BI79"/>
    <mergeCell ref="BC88:BF88"/>
    <mergeCell ref="AU85:AX85"/>
    <mergeCell ref="AU86:AX86"/>
    <mergeCell ref="AY86:BB86"/>
    <mergeCell ref="BC86:BF86"/>
    <mergeCell ref="AU83:AX83"/>
    <mergeCell ref="AY83:BB83"/>
    <mergeCell ref="BC83:BF83"/>
    <mergeCell ref="BC76:BF76"/>
    <mergeCell ref="BC84:BF84"/>
    <mergeCell ref="AU79:AX79"/>
    <mergeCell ref="AY79:BB79"/>
    <mergeCell ref="BG86:BI86"/>
    <mergeCell ref="AR87:AT87"/>
    <mergeCell ref="BG87:BI87"/>
    <mergeCell ref="AY85:BB85"/>
    <mergeCell ref="BC85:BF85"/>
    <mergeCell ref="AR85:AT85"/>
    <mergeCell ref="BG85:BI85"/>
    <mergeCell ref="AU73:AX73"/>
    <mergeCell ref="AY73:BB73"/>
    <mergeCell ref="BC73:BF73"/>
    <mergeCell ref="AU70:AX70"/>
    <mergeCell ref="AY70:BB70"/>
    <mergeCell ref="BC70:BF70"/>
    <mergeCell ref="AU71:AX71"/>
    <mergeCell ref="AY71:BB71"/>
    <mergeCell ref="BC71:BF71"/>
    <mergeCell ref="AU84:AX84"/>
    <mergeCell ref="AY84:BB84"/>
    <mergeCell ref="BC79:BF79"/>
    <mergeCell ref="AU80:AX80"/>
    <mergeCell ref="AY80:BB80"/>
    <mergeCell ref="BC80:BF80"/>
    <mergeCell ref="AU78:AX78"/>
    <mergeCell ref="AY78:BB78"/>
    <mergeCell ref="BC78:BF78"/>
    <mergeCell ref="AU75:AX75"/>
    <mergeCell ref="AY75:BB75"/>
    <mergeCell ref="BC75:BF75"/>
    <mergeCell ref="AU76:AX76"/>
    <mergeCell ref="AY76:BB76"/>
    <mergeCell ref="AL82:BI82"/>
    <mergeCell ref="AR86:AT86"/>
    <mergeCell ref="BG21:BI21"/>
    <mergeCell ref="AU41:AX41"/>
    <mergeCell ref="AY41:BB41"/>
    <mergeCell ref="AI88:AK88"/>
    <mergeCell ref="AI87:AK87"/>
    <mergeCell ref="AI51:AK51"/>
    <mergeCell ref="AI52:AK52"/>
    <mergeCell ref="AI53:AK53"/>
    <mergeCell ref="AI54:AK54"/>
    <mergeCell ref="AI59:AK59"/>
    <mergeCell ref="AI60:AK60"/>
    <mergeCell ref="AI61:AK61"/>
    <mergeCell ref="AI62:AK62"/>
    <mergeCell ref="AI63:AK63"/>
    <mergeCell ref="AI64:AK64"/>
    <mergeCell ref="AI65:AK65"/>
    <mergeCell ref="AI69:AK69"/>
    <mergeCell ref="AI70:AK70"/>
    <mergeCell ref="AI71:AK71"/>
    <mergeCell ref="BG47:BI47"/>
    <mergeCell ref="AR48:AT48"/>
    <mergeCell ref="BG48:BI48"/>
    <mergeCell ref="AR49:AT49"/>
    <mergeCell ref="BG49:BI49"/>
    <mergeCell ref="BG50:BI50"/>
    <mergeCell ref="AR51:AT51"/>
    <mergeCell ref="BG51:BI51"/>
    <mergeCell ref="BG52:BI52"/>
    <mergeCell ref="AR53:AT53"/>
    <mergeCell ref="BG53:BI53"/>
    <mergeCell ref="AR54:AT54"/>
    <mergeCell ref="BG54:BI54"/>
    <mergeCell ref="BG10:BI10"/>
    <mergeCell ref="AR13:AT13"/>
    <mergeCell ref="BG13:BI13"/>
    <mergeCell ref="AR14:AT14"/>
    <mergeCell ref="BG14:BI14"/>
    <mergeCell ref="AR15:AT15"/>
    <mergeCell ref="BG15:BI15"/>
    <mergeCell ref="AR16:AT16"/>
    <mergeCell ref="BG16:BI16"/>
    <mergeCell ref="AR18:AT18"/>
    <mergeCell ref="BG18:BI18"/>
    <mergeCell ref="AR35:AT35"/>
    <mergeCell ref="BG35:BI35"/>
    <mergeCell ref="AR37:AT37"/>
    <mergeCell ref="BG37:BI37"/>
    <mergeCell ref="AR38:AT38"/>
    <mergeCell ref="BG38:BI38"/>
    <mergeCell ref="AU35:AX35"/>
    <mergeCell ref="BG22:BI22"/>
    <mergeCell ref="AR23:AT23"/>
    <mergeCell ref="BG23:BI23"/>
    <mergeCell ref="AR19:AT19"/>
    <mergeCell ref="BG28:BI28"/>
    <mergeCell ref="AR29:AT29"/>
    <mergeCell ref="BG19:BI19"/>
    <mergeCell ref="BG20:BI20"/>
    <mergeCell ref="BC21:BF21"/>
    <mergeCell ref="AU22:AX22"/>
    <mergeCell ref="AY22:BB22"/>
    <mergeCell ref="BC22:BF22"/>
    <mergeCell ref="AU20:AX20"/>
    <mergeCell ref="AY20:BB20"/>
    <mergeCell ref="AI72:AK72"/>
    <mergeCell ref="AI73:AK73"/>
    <mergeCell ref="AI74:AK74"/>
    <mergeCell ref="AI35:AK35"/>
    <mergeCell ref="AI37:AK37"/>
    <mergeCell ref="AI38:AK38"/>
    <mergeCell ref="AI39:AK39"/>
    <mergeCell ref="AI41:AK41"/>
    <mergeCell ref="AI42:AK42"/>
    <mergeCell ref="AI43:AK43"/>
    <mergeCell ref="AI44:AK44"/>
    <mergeCell ref="AI45:AK45"/>
    <mergeCell ref="AI46:AK46"/>
    <mergeCell ref="AI47:AK47"/>
    <mergeCell ref="AR24:AT24"/>
    <mergeCell ref="BG24:BI24"/>
    <mergeCell ref="AR27:AT27"/>
    <mergeCell ref="BG27:BI27"/>
    <mergeCell ref="AR28:AT28"/>
    <mergeCell ref="BG29:BI29"/>
    <mergeCell ref="AR30:AT30"/>
    <mergeCell ref="BG30:BI30"/>
    <mergeCell ref="AR33:AT33"/>
    <mergeCell ref="BG33:BI33"/>
    <mergeCell ref="AR43:AT43"/>
    <mergeCell ref="BG43:BI43"/>
    <mergeCell ref="AR44:AT44"/>
    <mergeCell ref="AI50:AK50"/>
    <mergeCell ref="AR39:AT39"/>
    <mergeCell ref="AR41:AT41"/>
    <mergeCell ref="AR45:AT45"/>
    <mergeCell ref="AR50:AT50"/>
    <mergeCell ref="AR20:AT20"/>
    <mergeCell ref="AR21:AT21"/>
    <mergeCell ref="AR47:AT47"/>
    <mergeCell ref="AR52:AT52"/>
    <mergeCell ref="T87:V87"/>
    <mergeCell ref="T88:V88"/>
    <mergeCell ref="T89:V89"/>
    <mergeCell ref="T90:V90"/>
    <mergeCell ref="T93:V93"/>
    <mergeCell ref="AI9:AK9"/>
    <mergeCell ref="AI10:AK10"/>
    <mergeCell ref="AI13:AK13"/>
    <mergeCell ref="AI14:AK14"/>
    <mergeCell ref="AI15:AK15"/>
    <mergeCell ref="AI16:AK16"/>
    <mergeCell ref="AI18:AK18"/>
    <mergeCell ref="AI19:AK19"/>
    <mergeCell ref="AI20:AK20"/>
    <mergeCell ref="AI21:AK21"/>
    <mergeCell ref="AI22:AK22"/>
    <mergeCell ref="AI23:AK23"/>
    <mergeCell ref="AI24:AK24"/>
    <mergeCell ref="AI27:AK27"/>
    <mergeCell ref="AR22:AT22"/>
    <mergeCell ref="AI93:AK93"/>
    <mergeCell ref="AR9:AT9"/>
    <mergeCell ref="AI33:AK33"/>
    <mergeCell ref="T9:V9"/>
    <mergeCell ref="T10:V10"/>
    <mergeCell ref="T13:V13"/>
    <mergeCell ref="T64:V64"/>
    <mergeCell ref="AI84:AK84"/>
    <mergeCell ref="AI85:AK85"/>
    <mergeCell ref="AI86:AK86"/>
    <mergeCell ref="AI75:AK75"/>
    <mergeCell ref="AI76:AK76"/>
    <mergeCell ref="AI77:AK77"/>
    <mergeCell ref="AI78:AK78"/>
    <mergeCell ref="AI79:AK79"/>
    <mergeCell ref="AI80:AK80"/>
    <mergeCell ref="AI48:AK48"/>
    <mergeCell ref="T38:V38"/>
    <mergeCell ref="T39:V39"/>
    <mergeCell ref="T41:V41"/>
    <mergeCell ref="T42:V42"/>
    <mergeCell ref="T70:V70"/>
    <mergeCell ref="T71:V71"/>
    <mergeCell ref="T72:V72"/>
    <mergeCell ref="T73:V73"/>
    <mergeCell ref="T74:V74"/>
    <mergeCell ref="T75:V75"/>
    <mergeCell ref="T49:V49"/>
    <mergeCell ref="T50:V50"/>
    <mergeCell ref="T51:V51"/>
    <mergeCell ref="T52:V52"/>
    <mergeCell ref="AE84:AH84"/>
    <mergeCell ref="W85:Z85"/>
    <mergeCell ref="AA85:AD85"/>
    <mergeCell ref="AE85:AH85"/>
    <mergeCell ref="T84:V84"/>
    <mergeCell ref="T85:V85"/>
    <mergeCell ref="T86:V86"/>
    <mergeCell ref="W83:Z83"/>
    <mergeCell ref="AA83:AD83"/>
    <mergeCell ref="T14:V14"/>
    <mergeCell ref="T15:V15"/>
    <mergeCell ref="T16:V16"/>
    <mergeCell ref="T18:V18"/>
    <mergeCell ref="T19:V19"/>
    <mergeCell ref="T20:V20"/>
    <mergeCell ref="T21:V21"/>
    <mergeCell ref="T22:V22"/>
    <mergeCell ref="T23:V23"/>
    <mergeCell ref="T24:V24"/>
    <mergeCell ref="T65:V65"/>
    <mergeCell ref="T69:V69"/>
    <mergeCell ref="T43:V43"/>
    <mergeCell ref="T44:V44"/>
    <mergeCell ref="T45:V45"/>
    <mergeCell ref="T46:V46"/>
    <mergeCell ref="T47:V47"/>
    <mergeCell ref="T48:V48"/>
    <mergeCell ref="T27:V27"/>
    <mergeCell ref="T28:V28"/>
    <mergeCell ref="T29:V29"/>
    <mergeCell ref="T30:V30"/>
    <mergeCell ref="T33:V33"/>
    <mergeCell ref="T35:V35"/>
    <mergeCell ref="T37:V37"/>
    <mergeCell ref="T34:V34"/>
    <mergeCell ref="AI28:AK28"/>
    <mergeCell ref="AI29:AK29"/>
    <mergeCell ref="AI30:AK30"/>
    <mergeCell ref="T61:V61"/>
    <mergeCell ref="T62:V62"/>
    <mergeCell ref="T63:V63"/>
    <mergeCell ref="FH87:FJ87"/>
    <mergeCell ref="FW87:FY87"/>
    <mergeCell ref="FH88:FJ88"/>
    <mergeCell ref="FW88:FY88"/>
    <mergeCell ref="FH89:FJ89"/>
    <mergeCell ref="FW89:FY89"/>
    <mergeCell ref="FH90:FJ90"/>
    <mergeCell ref="FW90:FY90"/>
    <mergeCell ref="FK87:FN87"/>
    <mergeCell ref="FO87:FR87"/>
    <mergeCell ref="FS87:FV87"/>
    <mergeCell ref="FK84:FN84"/>
    <mergeCell ref="FO84:FR84"/>
    <mergeCell ref="FS84:FV84"/>
    <mergeCell ref="FK85:FN85"/>
    <mergeCell ref="FO85:FR85"/>
    <mergeCell ref="FS85:FV85"/>
    <mergeCell ref="FK76:FN76"/>
    <mergeCell ref="FO76:FR76"/>
    <mergeCell ref="FS76:FV76"/>
    <mergeCell ref="FK77:FN77"/>
    <mergeCell ref="FO77:FR77"/>
    <mergeCell ref="FS77:FV77"/>
    <mergeCell ref="FK75:FN75"/>
    <mergeCell ref="FO75:FR75"/>
    <mergeCell ref="AI89:AK89"/>
    <mergeCell ref="FO47:FR47"/>
    <mergeCell ref="FK48:FN48"/>
    <mergeCell ref="FO48:FR48"/>
    <mergeCell ref="AI90:AK90"/>
    <mergeCell ref="AR62:AT62"/>
    <mergeCell ref="BG62:BI62"/>
    <mergeCell ref="FS74:FV74"/>
    <mergeCell ref="FK90:FN90"/>
    <mergeCell ref="FO90:FR90"/>
    <mergeCell ref="FS90:FV90"/>
    <mergeCell ref="FK78:FN78"/>
    <mergeCell ref="FO78:FR78"/>
    <mergeCell ref="FS78:FV78"/>
    <mergeCell ref="FK79:FN79"/>
    <mergeCell ref="FO79:FR79"/>
    <mergeCell ref="FS79:FV79"/>
    <mergeCell ref="FK83:FN83"/>
    <mergeCell ref="FO83:FR83"/>
    <mergeCell ref="FS83:FV83"/>
    <mergeCell ref="FK80:FN80"/>
    <mergeCell ref="FO80:FR80"/>
    <mergeCell ref="FS80:FV80"/>
    <mergeCell ref="FS64:FV64"/>
    <mergeCell ref="FK65:FN65"/>
    <mergeCell ref="FO65:FR65"/>
    <mergeCell ref="FS65:FV65"/>
    <mergeCell ref="FK62:FN62"/>
    <mergeCell ref="FO62:FR62"/>
    <mergeCell ref="FS62:FV62"/>
    <mergeCell ref="FK63:FN63"/>
    <mergeCell ref="FO63:FR63"/>
    <mergeCell ref="FS63:FV63"/>
    <mergeCell ref="FK45:FN45"/>
    <mergeCell ref="FO45:FR45"/>
    <mergeCell ref="FS45:FV45"/>
    <mergeCell ref="FK60:FN60"/>
    <mergeCell ref="FO60:FR60"/>
    <mergeCell ref="FS60:FV60"/>
    <mergeCell ref="FK61:FN61"/>
    <mergeCell ref="FO61:FR61"/>
    <mergeCell ref="FS61:FV61"/>
    <mergeCell ref="FK59:FN59"/>
    <mergeCell ref="FO59:FR59"/>
    <mergeCell ref="FS59:FV59"/>
    <mergeCell ref="FS41:FV41"/>
    <mergeCell ref="FO51:FR51"/>
    <mergeCell ref="FS51:FV51"/>
    <mergeCell ref="FH50:FJ50"/>
    <mergeCell ref="FW50:FY50"/>
    <mergeCell ref="FH51:FJ51"/>
    <mergeCell ref="FW51:FY51"/>
    <mergeCell ref="FH52:FJ52"/>
    <mergeCell ref="FW52:FY52"/>
    <mergeCell ref="FH53:FJ53"/>
    <mergeCell ref="FW53:FY53"/>
    <mergeCell ref="FH54:FJ54"/>
    <mergeCell ref="FW54:FY54"/>
    <mergeCell ref="FK49:FN49"/>
    <mergeCell ref="FO49:FR49"/>
    <mergeCell ref="FS49:FV49"/>
    <mergeCell ref="FK46:FN46"/>
    <mergeCell ref="FO46:FR46"/>
    <mergeCell ref="FS46:FV46"/>
    <mergeCell ref="FK47:FN47"/>
    <mergeCell ref="FS47:FV47"/>
    <mergeCell ref="FO43:FR43"/>
    <mergeCell ref="FS43:FV43"/>
    <mergeCell ref="FK41:FN41"/>
    <mergeCell ref="FO41:FR41"/>
    <mergeCell ref="FO27:FR27"/>
    <mergeCell ref="FS27:FV27"/>
    <mergeCell ref="FK28:FN28"/>
    <mergeCell ref="FO28:FR28"/>
    <mergeCell ref="FS28:FV28"/>
    <mergeCell ref="FS22:FV22"/>
    <mergeCell ref="FK23:FN23"/>
    <mergeCell ref="FO23:FR23"/>
    <mergeCell ref="FS23:FV23"/>
    <mergeCell ref="FK24:FN24"/>
    <mergeCell ref="FO24:FR24"/>
    <mergeCell ref="FS24:FV24"/>
    <mergeCell ref="FK35:FN35"/>
    <mergeCell ref="FO35:FR35"/>
    <mergeCell ref="FS35:FV35"/>
    <mergeCell ref="FK33:FN33"/>
    <mergeCell ref="FO33:FR33"/>
    <mergeCell ref="FS33:FV33"/>
    <mergeCell ref="FK29:FN29"/>
    <mergeCell ref="FO29:FR29"/>
    <mergeCell ref="FS29:FV29"/>
    <mergeCell ref="FK30:FN30"/>
    <mergeCell ref="FO30:FR30"/>
    <mergeCell ref="FS30:FV30"/>
    <mergeCell ref="FK44:FN44"/>
    <mergeCell ref="FO44:FR44"/>
    <mergeCell ref="FS44:FV44"/>
    <mergeCell ref="FS20:FV20"/>
    <mergeCell ref="FK21:FN21"/>
    <mergeCell ref="FO21:FR21"/>
    <mergeCell ref="FS21:FV21"/>
    <mergeCell ref="FK38:FN38"/>
    <mergeCell ref="FO38:FR38"/>
    <mergeCell ref="FS38:FV38"/>
    <mergeCell ref="FS16:FV16"/>
    <mergeCell ref="FK18:FN18"/>
    <mergeCell ref="FO18:FR18"/>
    <mergeCell ref="FS18:FV18"/>
    <mergeCell ref="FK19:FN19"/>
    <mergeCell ref="FO19:FR19"/>
    <mergeCell ref="FS19:FV19"/>
    <mergeCell ref="FS14:FV14"/>
    <mergeCell ref="FK15:FN15"/>
    <mergeCell ref="FO15:FR15"/>
    <mergeCell ref="FS15:FV15"/>
    <mergeCell ref="FS9:FV9"/>
    <mergeCell ref="FK10:FN10"/>
    <mergeCell ref="FO10:FR10"/>
    <mergeCell ref="FS10:FV10"/>
    <mergeCell ref="FK13:FN13"/>
    <mergeCell ref="FO13:FR13"/>
    <mergeCell ref="FS13:FV13"/>
    <mergeCell ref="EM93:EP93"/>
    <mergeCell ref="EQ93:ET93"/>
    <mergeCell ref="EU93:EX93"/>
    <mergeCell ref="FK9:FN9"/>
    <mergeCell ref="FO9:FR9"/>
    <mergeCell ref="FK14:FN14"/>
    <mergeCell ref="FO14:FR14"/>
    <mergeCell ref="FK16:FN16"/>
    <mergeCell ref="FO16:FR16"/>
    <mergeCell ref="FK20:FN20"/>
    <mergeCell ref="FO20:FR20"/>
    <mergeCell ref="FK22:FN22"/>
    <mergeCell ref="FO22:FR22"/>
    <mergeCell ref="FK27:FN27"/>
    <mergeCell ref="EM89:EP89"/>
    <mergeCell ref="EQ89:ET89"/>
    <mergeCell ref="EU89:EX89"/>
    <mergeCell ref="EM90:EP90"/>
    <mergeCell ref="EQ90:ET90"/>
    <mergeCell ref="EU90:EX90"/>
    <mergeCell ref="EM87:EP87"/>
    <mergeCell ref="EQ87:ET87"/>
    <mergeCell ref="EM88:EP88"/>
    <mergeCell ref="EQ88:ET88"/>
    <mergeCell ref="EU88:EX88"/>
    <mergeCell ref="EQ84:ET84"/>
    <mergeCell ref="EU84:EX84"/>
    <mergeCell ref="EU87:EX87"/>
    <mergeCell ref="EM79:EP79"/>
    <mergeCell ref="EQ79:ET79"/>
    <mergeCell ref="EU79:EX79"/>
    <mergeCell ref="EM80:EP80"/>
    <mergeCell ref="EQ80:ET80"/>
    <mergeCell ref="EU80:EX80"/>
    <mergeCell ref="EQ76:ET76"/>
    <mergeCell ref="EU76:EX76"/>
    <mergeCell ref="EM77:EP77"/>
    <mergeCell ref="EQ77:ET77"/>
    <mergeCell ref="EU77:EX77"/>
    <mergeCell ref="EM81:EP81"/>
    <mergeCell ref="EQ81:ET81"/>
    <mergeCell ref="EU81:EX81"/>
    <mergeCell ref="ED82:FA82"/>
    <mergeCell ref="EJ84:EL84"/>
    <mergeCell ref="EY84:FA84"/>
    <mergeCell ref="EJ85:EL85"/>
    <mergeCell ref="EY85:FA85"/>
    <mergeCell ref="EJ86:EL86"/>
    <mergeCell ref="EY86:FA86"/>
    <mergeCell ref="EJ87:EL87"/>
    <mergeCell ref="EY87:FA87"/>
    <mergeCell ref="EM76:EP76"/>
    <mergeCell ref="EM74:EP74"/>
    <mergeCell ref="EQ74:ET74"/>
    <mergeCell ref="EU74:EX74"/>
    <mergeCell ref="ED58:FA58"/>
    <mergeCell ref="EJ59:EL59"/>
    <mergeCell ref="EY59:FA59"/>
    <mergeCell ref="EJ60:EL60"/>
    <mergeCell ref="EY60:FA60"/>
    <mergeCell ref="EJ61:EL61"/>
    <mergeCell ref="EY61:FA61"/>
    <mergeCell ref="EJ62:EL62"/>
    <mergeCell ref="EY62:FA62"/>
    <mergeCell ref="EM61:EP61"/>
    <mergeCell ref="EQ61:ET61"/>
    <mergeCell ref="EU61:EX61"/>
    <mergeCell ref="EQ70:ET70"/>
    <mergeCell ref="EU70:EX70"/>
    <mergeCell ref="EM71:EP71"/>
    <mergeCell ref="EQ71:ET71"/>
    <mergeCell ref="EU71:EX71"/>
    <mergeCell ref="EM69:EP69"/>
    <mergeCell ref="EQ69:ET69"/>
    <mergeCell ref="EU69:EX69"/>
    <mergeCell ref="EQ59:ET59"/>
    <mergeCell ref="EU59:EX59"/>
    <mergeCell ref="EM70:EP70"/>
    <mergeCell ref="EM72:EP72"/>
    <mergeCell ref="EQ72:ET72"/>
    <mergeCell ref="EU72:EX72"/>
    <mergeCell ref="EM73:EP73"/>
    <mergeCell ref="EQ73:ET73"/>
    <mergeCell ref="EU73:EX73"/>
    <mergeCell ref="EM18:EP18"/>
    <mergeCell ref="EQ18:ET18"/>
    <mergeCell ref="EU18:EX18"/>
    <mergeCell ref="EM19:EP19"/>
    <mergeCell ref="EQ19:ET19"/>
    <mergeCell ref="EU19:EX19"/>
    <mergeCell ref="EM28:EP28"/>
    <mergeCell ref="EQ28:ET28"/>
    <mergeCell ref="EU28:EX28"/>
    <mergeCell ref="EM29:EP29"/>
    <mergeCell ref="EQ29:ET29"/>
    <mergeCell ref="EU29:EX29"/>
    <mergeCell ref="EM27:EP27"/>
    <mergeCell ref="EQ27:ET27"/>
    <mergeCell ref="EU27:EX27"/>
    <mergeCell ref="EM35:EP35"/>
    <mergeCell ref="EQ35:ET35"/>
    <mergeCell ref="EU35:EX35"/>
    <mergeCell ref="EM23:EP23"/>
    <mergeCell ref="EQ23:ET23"/>
    <mergeCell ref="EM24:EP24"/>
    <mergeCell ref="EM20:EP20"/>
    <mergeCell ref="EQ20:ET20"/>
    <mergeCell ref="EU20:EX20"/>
    <mergeCell ref="EU30:EX30"/>
    <mergeCell ref="EQ30:ET30"/>
    <mergeCell ref="EM21:EP21"/>
    <mergeCell ref="EQ21:ET21"/>
    <mergeCell ref="EU21:EX21"/>
    <mergeCell ref="EU23:EX23"/>
    <mergeCell ref="DO93:DR93"/>
    <mergeCell ref="DS93:DV93"/>
    <mergeCell ref="DW93:DZ93"/>
    <mergeCell ref="DO88:DR88"/>
    <mergeCell ref="DS88:DV88"/>
    <mergeCell ref="DW88:DZ88"/>
    <mergeCell ref="DO89:DR89"/>
    <mergeCell ref="DS89:DV89"/>
    <mergeCell ref="DW89:DZ89"/>
    <mergeCell ref="DO86:DR86"/>
    <mergeCell ref="DS86:DV86"/>
    <mergeCell ref="DW86:DZ86"/>
    <mergeCell ref="DO87:DR87"/>
    <mergeCell ref="DS87:DV87"/>
    <mergeCell ref="DW87:DZ87"/>
    <mergeCell ref="DO84:DR84"/>
    <mergeCell ref="DS84:DV84"/>
    <mergeCell ref="DO90:DR90"/>
    <mergeCell ref="DW90:DZ90"/>
    <mergeCell ref="DS90:DV90"/>
    <mergeCell ref="EQ51:ET51"/>
    <mergeCell ref="EU51:EX51"/>
    <mergeCell ref="EM60:EP60"/>
    <mergeCell ref="EQ60:ET60"/>
    <mergeCell ref="EM46:EP46"/>
    <mergeCell ref="EM39:EP39"/>
    <mergeCell ref="EU48:EX48"/>
    <mergeCell ref="EU60:EX60"/>
    <mergeCell ref="EM62:EP62"/>
    <mergeCell ref="EQ62:ET62"/>
    <mergeCell ref="EU62:EX62"/>
    <mergeCell ref="EM59:EP59"/>
    <mergeCell ref="EU34:EX34"/>
    <mergeCell ref="EM54:EP54"/>
    <mergeCell ref="EQ54:ET54"/>
    <mergeCell ref="EQ46:ET46"/>
    <mergeCell ref="EU46:EX46"/>
    <mergeCell ref="EM43:EP43"/>
    <mergeCell ref="EQ53:ET53"/>
    <mergeCell ref="EU53:EX53"/>
    <mergeCell ref="EM51:EP51"/>
    <mergeCell ref="EM53:EP53"/>
    <mergeCell ref="EU54:EX54"/>
    <mergeCell ref="ED55:FA55"/>
    <mergeCell ref="ED56:FA56"/>
    <mergeCell ref="ED57:FA57"/>
    <mergeCell ref="EY34:FA34"/>
    <mergeCell ref="EJ38:EL38"/>
    <mergeCell ref="EY38:FA38"/>
    <mergeCell ref="EJ39:EL39"/>
    <mergeCell ref="EY39:FA39"/>
    <mergeCell ref="EJ41:EL41"/>
    <mergeCell ref="DO64:DR64"/>
    <mergeCell ref="DS64:DV64"/>
    <mergeCell ref="DW64:DZ64"/>
    <mergeCell ref="DO65:DR65"/>
    <mergeCell ref="DS65:DV65"/>
    <mergeCell ref="DW65:DZ65"/>
    <mergeCell ref="DO62:DR62"/>
    <mergeCell ref="DS62:DV62"/>
    <mergeCell ref="DW62:DZ62"/>
    <mergeCell ref="DO63:DR63"/>
    <mergeCell ref="DS63:DV63"/>
    <mergeCell ref="DS73:DV73"/>
    <mergeCell ref="DW73:DZ73"/>
    <mergeCell ref="DO85:DR85"/>
    <mergeCell ref="DO49:DR49"/>
    <mergeCell ref="DW63:DZ63"/>
    <mergeCell ref="DW84:DZ84"/>
    <mergeCell ref="DS85:DV85"/>
    <mergeCell ref="DW85:DZ85"/>
    <mergeCell ref="DS76:DV76"/>
    <mergeCell ref="DO76:DR76"/>
    <mergeCell ref="EM65:EP65"/>
    <mergeCell ref="EQ65:ET65"/>
    <mergeCell ref="EU65:EX65"/>
    <mergeCell ref="EM63:EP63"/>
    <mergeCell ref="EQ63:ET63"/>
    <mergeCell ref="EU63:EX63"/>
    <mergeCell ref="EM64:EP64"/>
    <mergeCell ref="EQ64:ET64"/>
    <mergeCell ref="EU64:EX64"/>
    <mergeCell ref="EQ75:ET75"/>
    <mergeCell ref="EU75:EX75"/>
    <mergeCell ref="DW18:DZ18"/>
    <mergeCell ref="DO19:DR19"/>
    <mergeCell ref="DS19:DV19"/>
    <mergeCell ref="DW19:DZ19"/>
    <mergeCell ref="DO20:DR20"/>
    <mergeCell ref="DS20:DV20"/>
    <mergeCell ref="DW20:DZ20"/>
    <mergeCell ref="DW35:DZ35"/>
    <mergeCell ref="DO42:DR42"/>
    <mergeCell ref="DO74:DR74"/>
    <mergeCell ref="DO33:DR33"/>
    <mergeCell ref="DS33:DV33"/>
    <mergeCell ref="DW33:DZ33"/>
    <mergeCell ref="DS47:DV47"/>
    <mergeCell ref="DW47:DZ47"/>
    <mergeCell ref="DO44:DR44"/>
    <mergeCell ref="DS44:DV44"/>
    <mergeCell ref="DW44:DZ44"/>
    <mergeCell ref="DO45:DR45"/>
    <mergeCell ref="DS45:DV45"/>
    <mergeCell ref="DS39:DV39"/>
    <mergeCell ref="DS35:DV35"/>
    <mergeCell ref="DW37:DZ37"/>
    <mergeCell ref="DW38:DZ38"/>
    <mergeCell ref="DO39:DR39"/>
    <mergeCell ref="DO27:DR27"/>
    <mergeCell ref="DS27:DV27"/>
    <mergeCell ref="DW27:DZ27"/>
    <mergeCell ref="DW43:DZ43"/>
    <mergeCell ref="DO41:DR41"/>
    <mergeCell ref="DS41:DV41"/>
    <mergeCell ref="DW41:DZ41"/>
    <mergeCell ref="DW28:DZ28"/>
    <mergeCell ref="DO29:DR29"/>
    <mergeCell ref="DS29:DV29"/>
    <mergeCell ref="DW29:DZ29"/>
    <mergeCell ref="DO34:DR34"/>
    <mergeCell ref="DS34:DV34"/>
    <mergeCell ref="DO47:DR47"/>
    <mergeCell ref="CY79:DB79"/>
    <mergeCell ref="CQ80:CT80"/>
    <mergeCell ref="CU80:CX80"/>
    <mergeCell ref="CY80:DB80"/>
    <mergeCell ref="CQ77:CT77"/>
    <mergeCell ref="CU77:CX77"/>
    <mergeCell ref="CH82:DE82"/>
    <mergeCell ref="DW23:DZ23"/>
    <mergeCell ref="DO24:DR24"/>
    <mergeCell ref="DS24:DV24"/>
    <mergeCell ref="DW24:DZ24"/>
    <mergeCell ref="DO30:DR30"/>
    <mergeCell ref="DS30:DV30"/>
    <mergeCell ref="DW30:DZ30"/>
    <mergeCell ref="DW34:DZ34"/>
    <mergeCell ref="DO21:DR21"/>
    <mergeCell ref="DS21:DV21"/>
    <mergeCell ref="DW21:DZ21"/>
    <mergeCell ref="DO22:DR22"/>
    <mergeCell ref="DS22:DV22"/>
    <mergeCell ref="DW22:DZ22"/>
    <mergeCell ref="DS49:DV49"/>
    <mergeCell ref="DW76:DZ76"/>
    <mergeCell ref="DO77:DR77"/>
    <mergeCell ref="DS77:DV77"/>
    <mergeCell ref="DO37:DR37"/>
    <mergeCell ref="DS37:DV37"/>
    <mergeCell ref="DW49:DZ49"/>
    <mergeCell ref="DO46:DR46"/>
    <mergeCell ref="DS46:DV46"/>
    <mergeCell ref="DW46:DZ46"/>
    <mergeCell ref="CQ93:CT93"/>
    <mergeCell ref="CU93:CX93"/>
    <mergeCell ref="CY93:DB93"/>
    <mergeCell ref="DO9:DR9"/>
    <mergeCell ref="DS9:DV9"/>
    <mergeCell ref="DO18:DR18"/>
    <mergeCell ref="DS18:DV18"/>
    <mergeCell ref="DO23:DR23"/>
    <mergeCell ref="DS23:DV23"/>
    <mergeCell ref="DO28:DR28"/>
    <mergeCell ref="DS28:DV28"/>
    <mergeCell ref="CQ89:CT89"/>
    <mergeCell ref="CU89:CX89"/>
    <mergeCell ref="CY89:DB89"/>
    <mergeCell ref="CQ90:CT90"/>
    <mergeCell ref="CU90:CX90"/>
    <mergeCell ref="CY90:DB90"/>
    <mergeCell ref="CQ87:CT87"/>
    <mergeCell ref="CU87:CX87"/>
    <mergeCell ref="CY87:DB87"/>
    <mergeCell ref="CQ88:CT88"/>
    <mergeCell ref="CU88:CX88"/>
    <mergeCell ref="DO43:DR43"/>
    <mergeCell ref="DS43:DV43"/>
    <mergeCell ref="CY88:DB88"/>
    <mergeCell ref="CQ85:CT85"/>
    <mergeCell ref="CY77:DB77"/>
    <mergeCell ref="CQ78:CT78"/>
    <mergeCell ref="CU78:CX78"/>
    <mergeCell ref="CY78:DB78"/>
    <mergeCell ref="DC84:DE84"/>
    <mergeCell ref="CY81:DB81"/>
    <mergeCell ref="CQ73:CT73"/>
    <mergeCell ref="CU73:CX73"/>
    <mergeCell ref="CY73:DB73"/>
    <mergeCell ref="CQ70:CT70"/>
    <mergeCell ref="CU70:CX70"/>
    <mergeCell ref="CY70:DB70"/>
    <mergeCell ref="CQ71:CT71"/>
    <mergeCell ref="CU71:CX71"/>
    <mergeCell ref="CY71:DB71"/>
    <mergeCell ref="CQ69:CT69"/>
    <mergeCell ref="CU69:CX69"/>
    <mergeCell ref="CY69:DB69"/>
    <mergeCell ref="CN61:CP61"/>
    <mergeCell ref="DC61:DE61"/>
    <mergeCell ref="CN62:CP62"/>
    <mergeCell ref="DC62:DE62"/>
    <mergeCell ref="CN86:CP86"/>
    <mergeCell ref="DC86:DE86"/>
    <mergeCell ref="CN84:CP84"/>
    <mergeCell ref="DC81:DE81"/>
    <mergeCell ref="CQ75:CT75"/>
    <mergeCell ref="CU75:CX75"/>
    <mergeCell ref="CY75:DB75"/>
    <mergeCell ref="CQ76:CT76"/>
    <mergeCell ref="CU76:CX76"/>
    <mergeCell ref="CY76:DB76"/>
    <mergeCell ref="CQ74:CT74"/>
    <mergeCell ref="CU74:CX74"/>
    <mergeCell ref="CY74:DB74"/>
    <mergeCell ref="CY84:DB84"/>
    <mergeCell ref="CQ79:CT79"/>
    <mergeCell ref="CU79:CX79"/>
    <mergeCell ref="CQ65:CT65"/>
    <mergeCell ref="CU65:CX65"/>
    <mergeCell ref="CY65:DB65"/>
    <mergeCell ref="CQ63:CT63"/>
    <mergeCell ref="CU63:CX63"/>
    <mergeCell ref="CY63:DB63"/>
    <mergeCell ref="CQ64:CT64"/>
    <mergeCell ref="CU64:CX64"/>
    <mergeCell ref="CY64:DB64"/>
    <mergeCell ref="CQ61:CT61"/>
    <mergeCell ref="CU61:CX61"/>
    <mergeCell ref="CY61:DB61"/>
    <mergeCell ref="CQ62:CT62"/>
    <mergeCell ref="CU62:CX62"/>
    <mergeCell ref="CY62:DB62"/>
    <mergeCell ref="CQ59:CT59"/>
    <mergeCell ref="CQ72:CT72"/>
    <mergeCell ref="CU72:CX72"/>
    <mergeCell ref="CY72:DB72"/>
    <mergeCell ref="CY30:DB30"/>
    <mergeCell ref="CQ24:CT24"/>
    <mergeCell ref="CU24:CX24"/>
    <mergeCell ref="CN60:CP60"/>
    <mergeCell ref="DC60:DE60"/>
    <mergeCell ref="CU59:CX59"/>
    <mergeCell ref="CY59:DB59"/>
    <mergeCell ref="CQ60:CT60"/>
    <mergeCell ref="CU60:CX60"/>
    <mergeCell ref="CY60:DB60"/>
    <mergeCell ref="CN35:CP35"/>
    <mergeCell ref="DC35:DE35"/>
    <mergeCell ref="CN37:CP37"/>
    <mergeCell ref="DC37:DE37"/>
    <mergeCell ref="CN38:CP38"/>
    <mergeCell ref="DC38:DE38"/>
    <mergeCell ref="CN39:CP39"/>
    <mergeCell ref="DC39:DE39"/>
    <mergeCell ref="CN41:CP41"/>
    <mergeCell ref="DC41:DE41"/>
    <mergeCell ref="CY52:DB52"/>
    <mergeCell ref="CQ49:CT49"/>
    <mergeCell ref="CU49:CX49"/>
    <mergeCell ref="CY49:DB49"/>
    <mergeCell ref="CQ50:CT50"/>
    <mergeCell ref="CU50:CX50"/>
    <mergeCell ref="CY50:DB50"/>
    <mergeCell ref="CN42:CP42"/>
    <mergeCell ref="DC42:DE42"/>
    <mergeCell ref="CN43:CP43"/>
    <mergeCell ref="DC43:DE43"/>
    <mergeCell ref="CN44:CP44"/>
    <mergeCell ref="CQ16:CT16"/>
    <mergeCell ref="CU16:CX16"/>
    <mergeCell ref="CQ20:CT20"/>
    <mergeCell ref="CU20:CX20"/>
    <mergeCell ref="CY20:DB20"/>
    <mergeCell ref="CE77:CG77"/>
    <mergeCell ref="BP78:BR78"/>
    <mergeCell ref="CE78:CG78"/>
    <mergeCell ref="BS78:BV78"/>
    <mergeCell ref="BW78:BZ78"/>
    <mergeCell ref="CA78:CD78"/>
    <mergeCell ref="BP61:BR61"/>
    <mergeCell ref="CE61:CG61"/>
    <mergeCell ref="CE62:CG62"/>
    <mergeCell ref="BW46:BZ46"/>
    <mergeCell ref="CA46:CD46"/>
    <mergeCell ref="BS47:BV47"/>
    <mergeCell ref="BW47:BZ47"/>
    <mergeCell ref="CA47:CD47"/>
    <mergeCell ref="CE63:CG63"/>
    <mergeCell ref="CE64:CG64"/>
    <mergeCell ref="CE65:CG65"/>
    <mergeCell ref="CQ19:CT19"/>
    <mergeCell ref="CU19:CX19"/>
    <mergeCell ref="CQ18:CT18"/>
    <mergeCell ref="CU18:CX18"/>
    <mergeCell ref="CY18:DB18"/>
    <mergeCell ref="CU34:CX34"/>
    <mergeCell ref="CY34:DB34"/>
    <mergeCell ref="CU48:CX48"/>
    <mergeCell ref="CY48:DB48"/>
    <mergeCell ref="CQ45:CT45"/>
    <mergeCell ref="CY16:DB16"/>
    <mergeCell ref="CY27:DB27"/>
    <mergeCell ref="CQ35:CT35"/>
    <mergeCell ref="CU35:CX35"/>
    <mergeCell ref="CY35:DB35"/>
    <mergeCell ref="CQ33:CT33"/>
    <mergeCell ref="CE79:CG79"/>
    <mergeCell ref="BP80:BR80"/>
    <mergeCell ref="CE80:CG80"/>
    <mergeCell ref="BS80:BV80"/>
    <mergeCell ref="BW80:BZ80"/>
    <mergeCell ref="BS90:BV90"/>
    <mergeCell ref="BW90:BZ90"/>
    <mergeCell ref="CA90:CD90"/>
    <mergeCell ref="CA80:CD80"/>
    <mergeCell ref="BS79:BV79"/>
    <mergeCell ref="BW79:BZ79"/>
    <mergeCell ref="CA79:CD79"/>
    <mergeCell ref="BS76:BV76"/>
    <mergeCell ref="BW76:BZ76"/>
    <mergeCell ref="CA76:CD76"/>
    <mergeCell ref="BS77:BV77"/>
    <mergeCell ref="BW77:BZ77"/>
    <mergeCell ref="CA77:CD77"/>
    <mergeCell ref="BS75:BV75"/>
    <mergeCell ref="BW75:BZ75"/>
    <mergeCell ref="CA75:CD75"/>
    <mergeCell ref="BP77:BR77"/>
    <mergeCell ref="BW65:BZ65"/>
    <mergeCell ref="BP79:BR79"/>
    <mergeCell ref="CU21:CX21"/>
    <mergeCell ref="CY21:DB21"/>
    <mergeCell ref="BW83:BZ83"/>
    <mergeCell ref="CA83:CD83"/>
    <mergeCell ref="BS48:BV48"/>
    <mergeCell ref="BW48:BZ48"/>
    <mergeCell ref="CA48:CD48"/>
    <mergeCell ref="BS49:BV49"/>
    <mergeCell ref="BW49:BZ49"/>
    <mergeCell ref="CA49:CD49"/>
    <mergeCell ref="BW53:BZ53"/>
    <mergeCell ref="CA53:CD53"/>
    <mergeCell ref="BS50:BV50"/>
    <mergeCell ref="BW50:BZ50"/>
    <mergeCell ref="CA50:CD50"/>
    <mergeCell ref="BS51:BV51"/>
    <mergeCell ref="BW51:BZ51"/>
    <mergeCell ref="CY19:DB19"/>
    <mergeCell ref="BJ55:CG55"/>
    <mergeCell ref="CQ22:CT22"/>
    <mergeCell ref="CU22:CX22"/>
    <mergeCell ref="CY22:DB22"/>
    <mergeCell ref="CQ23:CT23"/>
    <mergeCell ref="CU23:CX23"/>
    <mergeCell ref="CY23:DB23"/>
    <mergeCell ref="CU45:CX45"/>
    <mergeCell ref="CY45:DB45"/>
    <mergeCell ref="CQ46:CT46"/>
    <mergeCell ref="CU46:CX46"/>
    <mergeCell ref="CY46:DB46"/>
    <mergeCell ref="CQ43:CT43"/>
    <mergeCell ref="CU43:CX43"/>
    <mergeCell ref="CY43:DB43"/>
    <mergeCell ref="CQ44:CT44"/>
    <mergeCell ref="CA44:CD44"/>
    <mergeCell ref="BS93:BV93"/>
    <mergeCell ref="BW93:BZ93"/>
    <mergeCell ref="CA93:CD93"/>
    <mergeCell ref="BS88:BV88"/>
    <mergeCell ref="BW88:BZ88"/>
    <mergeCell ref="CA88:CD88"/>
    <mergeCell ref="BS89:BV89"/>
    <mergeCell ref="BW89:BZ89"/>
    <mergeCell ref="CA89:CD89"/>
    <mergeCell ref="BS86:BV86"/>
    <mergeCell ref="BW86:BZ86"/>
    <mergeCell ref="CA86:CD86"/>
    <mergeCell ref="BS87:BV87"/>
    <mergeCell ref="BW87:BZ87"/>
    <mergeCell ref="CA87:CD87"/>
    <mergeCell ref="BS61:BV61"/>
    <mergeCell ref="BJ82:CG82"/>
    <mergeCell ref="CE83:CG83"/>
    <mergeCell ref="BP84:BR84"/>
    <mergeCell ref="CE84:CG84"/>
    <mergeCell ref="BP85:BR85"/>
    <mergeCell ref="CE85:CG85"/>
    <mergeCell ref="BP86:BR86"/>
    <mergeCell ref="CE86:CG86"/>
    <mergeCell ref="BS84:BV84"/>
    <mergeCell ref="BW84:BZ84"/>
    <mergeCell ref="CA84:CD84"/>
    <mergeCell ref="BS85:BV85"/>
    <mergeCell ref="BW85:BZ85"/>
    <mergeCell ref="CA85:CD85"/>
    <mergeCell ref="BS83:BV83"/>
    <mergeCell ref="BP20:BR20"/>
    <mergeCell ref="CE20:CG20"/>
    <mergeCell ref="BP21:BR21"/>
    <mergeCell ref="CE21:CG21"/>
    <mergeCell ref="BP22:BR22"/>
    <mergeCell ref="CE22:CG22"/>
    <mergeCell ref="BP23:BR23"/>
    <mergeCell ref="CE23:CG23"/>
    <mergeCell ref="BP24:BR24"/>
    <mergeCell ref="BS60:BV60"/>
    <mergeCell ref="BW59:BZ59"/>
    <mergeCell ref="CA59:CD59"/>
    <mergeCell ref="BP29:BR29"/>
    <mergeCell ref="CE29:CG29"/>
    <mergeCell ref="BP30:BR30"/>
    <mergeCell ref="CE30:CG30"/>
    <mergeCell ref="BP33:BR33"/>
    <mergeCell ref="CE33:CG33"/>
    <mergeCell ref="BS46:BV46"/>
    <mergeCell ref="CA22:CD22"/>
    <mergeCell ref="BS23:BV23"/>
    <mergeCell ref="BW23:BZ23"/>
    <mergeCell ref="CA23:CD23"/>
    <mergeCell ref="BS24:BV24"/>
    <mergeCell ref="BW24:BZ24"/>
    <mergeCell ref="CA24:CD24"/>
    <mergeCell ref="BS41:BV41"/>
    <mergeCell ref="BW41:BZ41"/>
    <mergeCell ref="CA41:CD41"/>
    <mergeCell ref="BS38:BV38"/>
    <mergeCell ref="BW38:BZ38"/>
    <mergeCell ref="CA38:CD38"/>
    <mergeCell ref="BW18:BZ18"/>
    <mergeCell ref="CA18:CD18"/>
    <mergeCell ref="BS19:BV19"/>
    <mergeCell ref="BW19:BZ19"/>
    <mergeCell ref="CA19:CD19"/>
    <mergeCell ref="CA35:CD35"/>
    <mergeCell ref="BS42:BV42"/>
    <mergeCell ref="BW42:BZ42"/>
    <mergeCell ref="CA42:CD42"/>
    <mergeCell ref="CA30:CD30"/>
    <mergeCell ref="BS33:BV33"/>
    <mergeCell ref="BW33:BZ33"/>
    <mergeCell ref="CA33:CD33"/>
    <mergeCell ref="CA27:CD27"/>
    <mergeCell ref="BS28:BV28"/>
    <mergeCell ref="BS45:BV45"/>
    <mergeCell ref="BW45:BZ45"/>
    <mergeCell ref="CA45:CD45"/>
    <mergeCell ref="CA20:CD20"/>
    <mergeCell ref="BS21:BV21"/>
    <mergeCell ref="BW21:BZ21"/>
    <mergeCell ref="CA21:CD21"/>
    <mergeCell ref="BW28:BZ28"/>
    <mergeCell ref="CA28:CD28"/>
    <mergeCell ref="BS29:BV29"/>
    <mergeCell ref="BW29:BZ29"/>
    <mergeCell ref="CA29:CD29"/>
    <mergeCell ref="BS39:BV39"/>
    <mergeCell ref="BW39:BZ39"/>
    <mergeCell ref="CA39:CD39"/>
    <mergeCell ref="BS44:BV44"/>
    <mergeCell ref="BW44:BZ44"/>
    <mergeCell ref="AU93:AX93"/>
    <mergeCell ref="AY93:BB93"/>
    <mergeCell ref="BC93:BF93"/>
    <mergeCell ref="BS9:BV9"/>
    <mergeCell ref="BW9:BZ9"/>
    <mergeCell ref="BS20:BV20"/>
    <mergeCell ref="BW20:BZ20"/>
    <mergeCell ref="BS22:BV22"/>
    <mergeCell ref="BW22:BZ22"/>
    <mergeCell ref="BS27:BV27"/>
    <mergeCell ref="BW27:BZ27"/>
    <mergeCell ref="BS30:BV30"/>
    <mergeCell ref="BW30:BZ30"/>
    <mergeCell ref="AU89:AX89"/>
    <mergeCell ref="AY89:BB89"/>
    <mergeCell ref="BC89:BF89"/>
    <mergeCell ref="AU90:AX90"/>
    <mergeCell ref="AY90:BB90"/>
    <mergeCell ref="BC90:BF90"/>
    <mergeCell ref="AU87:AX87"/>
    <mergeCell ref="AY87:BB87"/>
    <mergeCell ref="BC87:BF87"/>
    <mergeCell ref="AU88:AX88"/>
    <mergeCell ref="AY88:BB88"/>
    <mergeCell ref="BS43:BV43"/>
    <mergeCell ref="BW43:BZ43"/>
    <mergeCell ref="BS54:BV54"/>
    <mergeCell ref="BW54:BZ54"/>
    <mergeCell ref="BS64:BV64"/>
    <mergeCell ref="BS35:BV35"/>
    <mergeCell ref="BW35:BZ35"/>
    <mergeCell ref="BG80:BI80"/>
    <mergeCell ref="AU69:AX69"/>
    <mergeCell ref="AY69:BB69"/>
    <mergeCell ref="BC69:BF69"/>
    <mergeCell ref="AU77:AX77"/>
    <mergeCell ref="AY77:BB77"/>
    <mergeCell ref="BC77:BF77"/>
    <mergeCell ref="AU74:AX74"/>
    <mergeCell ref="AY74:BB74"/>
    <mergeCell ref="BC74:BF74"/>
    <mergeCell ref="AU63:AX63"/>
    <mergeCell ref="AY63:BB63"/>
    <mergeCell ref="BC63:BF63"/>
    <mergeCell ref="AU64:AX64"/>
    <mergeCell ref="AY64:BB64"/>
    <mergeCell ref="BC64:BF64"/>
    <mergeCell ref="AU72:AX72"/>
    <mergeCell ref="AY72:BB72"/>
    <mergeCell ref="BC72:BF72"/>
    <mergeCell ref="BC43:BF43"/>
    <mergeCell ref="BG45:BI45"/>
    <mergeCell ref="AR46:AT46"/>
    <mergeCell ref="BG46:BI46"/>
    <mergeCell ref="AU45:AX45"/>
    <mergeCell ref="AY45:BB45"/>
    <mergeCell ref="BC45:BF45"/>
    <mergeCell ref="AU46:AX46"/>
    <mergeCell ref="AY46:BB46"/>
    <mergeCell ref="BC46:BF46"/>
    <mergeCell ref="AU44:AX44"/>
    <mergeCell ref="AY44:BB44"/>
    <mergeCell ref="BC44:BF44"/>
    <mergeCell ref="BG44:BI44"/>
    <mergeCell ref="BG60:BI60"/>
    <mergeCell ref="BG39:BI39"/>
    <mergeCell ref="BG41:BI41"/>
    <mergeCell ref="AR42:AT42"/>
    <mergeCell ref="BG42:BI42"/>
    <mergeCell ref="AR59:AT59"/>
    <mergeCell ref="BG59:BI59"/>
    <mergeCell ref="AR60:AT60"/>
    <mergeCell ref="AU60:AX60"/>
    <mergeCell ref="AY60:BB60"/>
    <mergeCell ref="BC60:BF60"/>
    <mergeCell ref="AU53:AX53"/>
    <mergeCell ref="AY53:BB53"/>
    <mergeCell ref="BC53:BF53"/>
    <mergeCell ref="AU54:AX54"/>
    <mergeCell ref="AY54:BB54"/>
    <mergeCell ref="AU59:AX59"/>
    <mergeCell ref="AY59:BB59"/>
    <mergeCell ref="AU51:AX51"/>
    <mergeCell ref="AY51:BB51"/>
    <mergeCell ref="BC51:BF51"/>
    <mergeCell ref="AU50:AX50"/>
    <mergeCell ref="AY50:BB50"/>
    <mergeCell ref="BC50:BF50"/>
    <mergeCell ref="AU47:AX47"/>
    <mergeCell ref="AY47:BB47"/>
    <mergeCell ref="BC47:BF47"/>
    <mergeCell ref="AU48:AX48"/>
    <mergeCell ref="AY48:BB48"/>
    <mergeCell ref="BC48:BF48"/>
    <mergeCell ref="AU52:AX52"/>
    <mergeCell ref="AY52:BB52"/>
    <mergeCell ref="BC52:BF52"/>
    <mergeCell ref="AU65:AX65"/>
    <mergeCell ref="AY65:BB65"/>
    <mergeCell ref="BC65:BF65"/>
    <mergeCell ref="AL55:BI55"/>
    <mergeCell ref="AL56:BI56"/>
    <mergeCell ref="AL57:BI57"/>
    <mergeCell ref="AL58:BI58"/>
    <mergeCell ref="AU62:AX62"/>
    <mergeCell ref="AY62:BB62"/>
    <mergeCell ref="BC62:BF62"/>
    <mergeCell ref="AR61:AT61"/>
    <mergeCell ref="BG61:BI61"/>
    <mergeCell ref="AU61:AX61"/>
    <mergeCell ref="AY61:BB61"/>
    <mergeCell ref="BC61:BF61"/>
    <mergeCell ref="BC59:BF59"/>
    <mergeCell ref="BC54:BF54"/>
    <mergeCell ref="AU30:AX30"/>
    <mergeCell ref="AY30:BB30"/>
    <mergeCell ref="BC30:BF30"/>
    <mergeCell ref="AU28:AX28"/>
    <mergeCell ref="AY28:BB28"/>
    <mergeCell ref="BC28:BF28"/>
    <mergeCell ref="AU29:AX29"/>
    <mergeCell ref="AY29:BB29"/>
    <mergeCell ref="BC29:BF29"/>
    <mergeCell ref="AU33:AX33"/>
    <mergeCell ref="AY33:BB33"/>
    <mergeCell ref="BC42:BF42"/>
    <mergeCell ref="AU39:AX39"/>
    <mergeCell ref="AY39:BB39"/>
    <mergeCell ref="BC39:BF39"/>
    <mergeCell ref="AU49:AX49"/>
    <mergeCell ref="AY49:BB49"/>
    <mergeCell ref="BC49:BF49"/>
    <mergeCell ref="AU38:AX38"/>
    <mergeCell ref="AY35:BB35"/>
    <mergeCell ref="BC35:BF35"/>
    <mergeCell ref="BC41:BF41"/>
    <mergeCell ref="AU42:AX42"/>
    <mergeCell ref="AY42:BB42"/>
    <mergeCell ref="AY38:BB38"/>
    <mergeCell ref="BC38:BF38"/>
    <mergeCell ref="AU37:AX37"/>
    <mergeCell ref="AY37:BB37"/>
    <mergeCell ref="BC37:BF37"/>
    <mergeCell ref="AU43:AX43"/>
    <mergeCell ref="AY43:BB43"/>
    <mergeCell ref="BC33:BF33"/>
    <mergeCell ref="AY9:BB9"/>
    <mergeCell ref="BC9:BF9"/>
    <mergeCell ref="AU10:AX10"/>
    <mergeCell ref="AY10:BB10"/>
    <mergeCell ref="BC10:BF10"/>
    <mergeCell ref="AU16:AX16"/>
    <mergeCell ref="AY16:BB16"/>
    <mergeCell ref="BC13:BF13"/>
    <mergeCell ref="BC14:BF14"/>
    <mergeCell ref="BC15:BF15"/>
    <mergeCell ref="BC16:BF16"/>
    <mergeCell ref="AU13:AX13"/>
    <mergeCell ref="AY13:BB13"/>
    <mergeCell ref="AU14:AX14"/>
    <mergeCell ref="AY14:BB14"/>
    <mergeCell ref="AU15:AX15"/>
    <mergeCell ref="AU27:AX27"/>
    <mergeCell ref="AY27:BB27"/>
    <mergeCell ref="BC27:BF27"/>
    <mergeCell ref="AU23:AX23"/>
    <mergeCell ref="AY23:BB23"/>
    <mergeCell ref="BC23:BF23"/>
    <mergeCell ref="AU24:AX24"/>
    <mergeCell ref="AY24:BB24"/>
    <mergeCell ref="BC24:BF24"/>
    <mergeCell ref="AY21:BB21"/>
    <mergeCell ref="BC18:BF18"/>
    <mergeCell ref="AU19:AX19"/>
    <mergeCell ref="AY19:BB19"/>
    <mergeCell ref="BC20:BF20"/>
    <mergeCell ref="W90:Z90"/>
    <mergeCell ref="AA90:AD90"/>
    <mergeCell ref="AE90:AH90"/>
    <mergeCell ref="W93:Z93"/>
    <mergeCell ref="AA93:AD93"/>
    <mergeCell ref="AE93:AH93"/>
    <mergeCell ref="W88:Z88"/>
    <mergeCell ref="AA88:AD88"/>
    <mergeCell ref="AE88:AH88"/>
    <mergeCell ref="W89:Z89"/>
    <mergeCell ref="AA89:AD89"/>
    <mergeCell ref="AE89:AH89"/>
    <mergeCell ref="W86:Z86"/>
    <mergeCell ref="AA86:AD86"/>
    <mergeCell ref="AE86:AH86"/>
    <mergeCell ref="W87:Z87"/>
    <mergeCell ref="AA87:AD87"/>
    <mergeCell ref="AE87:AH87"/>
    <mergeCell ref="AE83:AH83"/>
    <mergeCell ref="W80:Z80"/>
    <mergeCell ref="AA80:AD80"/>
    <mergeCell ref="AE80:AH80"/>
    <mergeCell ref="W78:Z78"/>
    <mergeCell ref="AA78:AD78"/>
    <mergeCell ref="AE78:AH78"/>
    <mergeCell ref="W79:Z79"/>
    <mergeCell ref="AA79:AD79"/>
    <mergeCell ref="AE79:AH79"/>
    <mergeCell ref="W76:Z76"/>
    <mergeCell ref="AA76:AD76"/>
    <mergeCell ref="AE76:AH76"/>
    <mergeCell ref="W77:Z77"/>
    <mergeCell ref="AA77:AD77"/>
    <mergeCell ref="AE77:AH77"/>
    <mergeCell ref="N82:AK82"/>
    <mergeCell ref="T76:V76"/>
    <mergeCell ref="T77:V77"/>
    <mergeCell ref="T80:V80"/>
    <mergeCell ref="T83:V83"/>
    <mergeCell ref="T78:V78"/>
    <mergeCell ref="T79:V79"/>
    <mergeCell ref="AI83:AK83"/>
    <mergeCell ref="W84:Z84"/>
    <mergeCell ref="AA84:AD84"/>
    <mergeCell ref="W70:Z70"/>
    <mergeCell ref="AA70:AD70"/>
    <mergeCell ref="AE70:AH70"/>
    <mergeCell ref="W64:Z64"/>
    <mergeCell ref="AA64:AD64"/>
    <mergeCell ref="AE64:AH64"/>
    <mergeCell ref="W65:Z65"/>
    <mergeCell ref="AA65:AD65"/>
    <mergeCell ref="AE65:AH65"/>
    <mergeCell ref="W62:Z62"/>
    <mergeCell ref="AA62:AD62"/>
    <mergeCell ref="AE62:AH62"/>
    <mergeCell ref="W63:Z63"/>
    <mergeCell ref="AA63:AD63"/>
    <mergeCell ref="AE63:AH63"/>
    <mergeCell ref="W75:Z75"/>
    <mergeCell ref="AA75:AD75"/>
    <mergeCell ref="AE75:AH75"/>
    <mergeCell ref="W73:Z73"/>
    <mergeCell ref="AA73:AD73"/>
    <mergeCell ref="AE73:AH73"/>
    <mergeCell ref="W74:Z74"/>
    <mergeCell ref="AA74:AD74"/>
    <mergeCell ref="AE74:AH74"/>
    <mergeCell ref="W71:Z71"/>
    <mergeCell ref="AA71:AD71"/>
    <mergeCell ref="AE71:AH71"/>
    <mergeCell ref="W72:Z72"/>
    <mergeCell ref="AA72:AD72"/>
    <mergeCell ref="AE72:AH72"/>
    <mergeCell ref="W61:Z61"/>
    <mergeCell ref="AA61:AD61"/>
    <mergeCell ref="AE61:AH61"/>
    <mergeCell ref="W54:Z54"/>
    <mergeCell ref="AA54:AD54"/>
    <mergeCell ref="AE54:AH54"/>
    <mergeCell ref="W59:Z59"/>
    <mergeCell ref="AA59:AD59"/>
    <mergeCell ref="AE59:AH59"/>
    <mergeCell ref="W52:Z52"/>
    <mergeCell ref="AA52:AD52"/>
    <mergeCell ref="AE52:AH52"/>
    <mergeCell ref="W53:Z53"/>
    <mergeCell ref="AA53:AD53"/>
    <mergeCell ref="AE53:AH53"/>
    <mergeCell ref="W69:Z69"/>
    <mergeCell ref="AA69:AD69"/>
    <mergeCell ref="AE69:AH69"/>
    <mergeCell ref="W51:Z51"/>
    <mergeCell ref="AA51:AD51"/>
    <mergeCell ref="AE51:AH51"/>
    <mergeCell ref="W48:Z48"/>
    <mergeCell ref="AA48:AD48"/>
    <mergeCell ref="AE48:AH48"/>
    <mergeCell ref="W49:Z49"/>
    <mergeCell ref="AA49:AD49"/>
    <mergeCell ref="AE49:AH49"/>
    <mergeCell ref="W46:Z46"/>
    <mergeCell ref="AA46:AD46"/>
    <mergeCell ref="AE46:AH46"/>
    <mergeCell ref="W47:Z47"/>
    <mergeCell ref="AA47:AD47"/>
    <mergeCell ref="AE47:AH47"/>
    <mergeCell ref="W60:Z60"/>
    <mergeCell ref="AA60:AD60"/>
    <mergeCell ref="AE60:AH60"/>
    <mergeCell ref="N55:AK55"/>
    <mergeCell ref="N56:AK56"/>
    <mergeCell ref="N57:AK57"/>
    <mergeCell ref="N58:AK58"/>
    <mergeCell ref="AI49:AK49"/>
    <mergeCell ref="T53:V53"/>
    <mergeCell ref="T54:V54"/>
    <mergeCell ref="T59:V59"/>
    <mergeCell ref="T60:V60"/>
    <mergeCell ref="W44:Z44"/>
    <mergeCell ref="AA44:AD44"/>
    <mergeCell ref="AE44:AH44"/>
    <mergeCell ref="W45:Z45"/>
    <mergeCell ref="AA45:AD45"/>
    <mergeCell ref="AE45:AH45"/>
    <mergeCell ref="W42:Z42"/>
    <mergeCell ref="AA42:AD42"/>
    <mergeCell ref="AE42:AH42"/>
    <mergeCell ref="W43:Z43"/>
    <mergeCell ref="AA43:AD43"/>
    <mergeCell ref="AE43:AH43"/>
    <mergeCell ref="W41:Z41"/>
    <mergeCell ref="AA41:AD41"/>
    <mergeCell ref="AE41:AH41"/>
    <mergeCell ref="W50:Z50"/>
    <mergeCell ref="AA50:AD50"/>
    <mergeCell ref="AE50:AH50"/>
    <mergeCell ref="W38:Z38"/>
    <mergeCell ref="AA38:AD38"/>
    <mergeCell ref="AE38:AH38"/>
    <mergeCell ref="W39:Z39"/>
    <mergeCell ref="AA39:AD39"/>
    <mergeCell ref="AE39:AH39"/>
    <mergeCell ref="W21:Z21"/>
    <mergeCell ref="AA21:AD21"/>
    <mergeCell ref="W37:Z37"/>
    <mergeCell ref="AA37:AD37"/>
    <mergeCell ref="AE37:AH37"/>
    <mergeCell ref="W35:Z35"/>
    <mergeCell ref="AA35:AD35"/>
    <mergeCell ref="AE35:AH35"/>
    <mergeCell ref="W33:Z33"/>
    <mergeCell ref="AA33:AD33"/>
    <mergeCell ref="AE33:AH33"/>
    <mergeCell ref="W30:Z30"/>
    <mergeCell ref="AA30:AD30"/>
    <mergeCell ref="AE30:AH30"/>
    <mergeCell ref="W28:Z28"/>
    <mergeCell ref="AA28:AD28"/>
    <mergeCell ref="AE28:AH28"/>
    <mergeCell ref="W34:Z34"/>
    <mergeCell ref="AA34:AD34"/>
    <mergeCell ref="AE34:AH34"/>
    <mergeCell ref="AA18:AD18"/>
    <mergeCell ref="AE18:AH18"/>
    <mergeCell ref="EM16:EP16"/>
    <mergeCell ref="EM14:EP14"/>
    <mergeCell ref="W29:Z29"/>
    <mergeCell ref="AA29:AD29"/>
    <mergeCell ref="AE29:AH29"/>
    <mergeCell ref="W27:Z27"/>
    <mergeCell ref="AA27:AD27"/>
    <mergeCell ref="AE27:AH27"/>
    <mergeCell ref="DO16:DR16"/>
    <mergeCell ref="DS16:DV16"/>
    <mergeCell ref="W23:Z23"/>
    <mergeCell ref="AA23:AD23"/>
    <mergeCell ref="AE23:AH23"/>
    <mergeCell ref="AE21:AH21"/>
    <mergeCell ref="W22:Z22"/>
    <mergeCell ref="AA22:AD22"/>
    <mergeCell ref="AE22:AH22"/>
    <mergeCell ref="W20:Z20"/>
    <mergeCell ref="W24:Z24"/>
    <mergeCell ref="AA24:AD24"/>
    <mergeCell ref="AE24:AH24"/>
    <mergeCell ref="AA20:AD20"/>
    <mergeCell ref="AE20:AH20"/>
    <mergeCell ref="W19:Z19"/>
    <mergeCell ref="AU18:AX18"/>
    <mergeCell ref="AY18:BB18"/>
    <mergeCell ref="BC19:BF19"/>
    <mergeCell ref="AU21:AX21"/>
    <mergeCell ref="CA16:CD16"/>
    <mergeCell ref="BS18:BV18"/>
    <mergeCell ref="AA19:AD19"/>
    <mergeCell ref="AE19:AH19"/>
    <mergeCell ref="AE13:AH13"/>
    <mergeCell ref="AE14:AH14"/>
    <mergeCell ref="AE15:AH15"/>
    <mergeCell ref="AE16:AH16"/>
    <mergeCell ref="FB5:FY5"/>
    <mergeCell ref="N7:V7"/>
    <mergeCell ref="W7:Z7"/>
    <mergeCell ref="AA7:AD7"/>
    <mergeCell ref="AE7:AH7"/>
    <mergeCell ref="AI7:AK7"/>
    <mergeCell ref="AL7:AT7"/>
    <mergeCell ref="AU7:AX7"/>
    <mergeCell ref="CH5:DE5"/>
    <mergeCell ref="AY7:BB7"/>
    <mergeCell ref="BC7:BF7"/>
    <mergeCell ref="BG7:BI7"/>
    <mergeCell ref="BJ7:BR7"/>
    <mergeCell ref="FK7:FN7"/>
    <mergeCell ref="FO7:FR7"/>
    <mergeCell ref="FS7:FV7"/>
    <mergeCell ref="FW7:FY7"/>
    <mergeCell ref="ED7:EL7"/>
    <mergeCell ref="EM7:EP7"/>
    <mergeCell ref="EQ7:ET7"/>
    <mergeCell ref="EU7:EX7"/>
    <mergeCell ref="EY7:FA7"/>
    <mergeCell ref="EU16:EX16"/>
    <mergeCell ref="EQ13:ET13"/>
    <mergeCell ref="EU13:EX13"/>
    <mergeCell ref="W18:Z18"/>
    <mergeCell ref="W9:Z9"/>
    <mergeCell ref="AA9:AD9"/>
    <mergeCell ref="AE9:AH9"/>
    <mergeCell ref="W10:Z10"/>
    <mergeCell ref="AA10:AD10"/>
    <mergeCell ref="AE10:AH10"/>
    <mergeCell ref="CA9:CD9"/>
    <mergeCell ref="BS10:BV10"/>
    <mergeCell ref="DW14:DZ14"/>
    <mergeCell ref="DW15:DZ15"/>
    <mergeCell ref="DW9:DZ9"/>
    <mergeCell ref="DO10:DR10"/>
    <mergeCell ref="DS10:DV10"/>
    <mergeCell ref="DW10:DZ10"/>
    <mergeCell ref="DW13:DZ13"/>
    <mergeCell ref="BW10:BZ10"/>
    <mergeCell ref="CA10:CD10"/>
    <mergeCell ref="DO15:DR15"/>
    <mergeCell ref="DS15:DV15"/>
    <mergeCell ref="AA13:AD13"/>
    <mergeCell ref="AA14:AD14"/>
    <mergeCell ref="AA15:AD15"/>
    <mergeCell ref="CQ9:CT9"/>
    <mergeCell ref="CU9:CX9"/>
    <mergeCell ref="CY9:DB9"/>
    <mergeCell ref="CQ10:CT10"/>
    <mergeCell ref="CU10:CX10"/>
    <mergeCell ref="CY10:DB10"/>
    <mergeCell ref="AU9:AX9"/>
    <mergeCell ref="CY13:DB13"/>
    <mergeCell ref="BG9:BI9"/>
    <mergeCell ref="AR10:AT10"/>
    <mergeCell ref="FB7:FJ7"/>
    <mergeCell ref="DS7:DV7"/>
    <mergeCell ref="DW7:DZ7"/>
    <mergeCell ref="BW7:BZ7"/>
    <mergeCell ref="CA14:CD14"/>
    <mergeCell ref="CA15:CD15"/>
    <mergeCell ref="BW13:BZ13"/>
    <mergeCell ref="BS13:BV13"/>
    <mergeCell ref="EQ14:ET14"/>
    <mergeCell ref="EM15:EP15"/>
    <mergeCell ref="EM9:EP9"/>
    <mergeCell ref="EQ9:ET9"/>
    <mergeCell ref="EU9:EX9"/>
    <mergeCell ref="EM10:EP10"/>
    <mergeCell ref="EQ10:ET10"/>
    <mergeCell ref="EU10:EX10"/>
    <mergeCell ref="CY7:DB7"/>
    <mergeCell ref="DC7:DE7"/>
    <mergeCell ref="BS14:BV14"/>
    <mergeCell ref="BW14:BZ14"/>
    <mergeCell ref="BS15:BV15"/>
    <mergeCell ref="BW15:BZ15"/>
    <mergeCell ref="EU14:EX14"/>
    <mergeCell ref="EU15:EX15"/>
    <mergeCell ref="EM13:EP13"/>
    <mergeCell ref="CU7:CX7"/>
    <mergeCell ref="CQ14:CT14"/>
    <mergeCell ref="CU14:CX14"/>
    <mergeCell ref="CQ15:CT15"/>
    <mergeCell ref="CU15:CX15"/>
    <mergeCell ref="CY14:DB14"/>
    <mergeCell ref="CY15:DB15"/>
    <mergeCell ref="EQ16:ET16"/>
    <mergeCell ref="AY15:BB15"/>
    <mergeCell ref="CA13:CD13"/>
    <mergeCell ref="DW16:DZ16"/>
    <mergeCell ref="DO13:DR13"/>
    <mergeCell ref="DS13:DV13"/>
    <mergeCell ref="DO14:DR14"/>
    <mergeCell ref="DS14:DV14"/>
    <mergeCell ref="ED5:FA5"/>
    <mergeCell ref="DF7:DN7"/>
    <mergeCell ref="DO7:DR7"/>
    <mergeCell ref="A3:B3"/>
    <mergeCell ref="A4:B4"/>
    <mergeCell ref="N5:AK5"/>
    <mergeCell ref="AL5:BI5"/>
    <mergeCell ref="BJ5:CG5"/>
    <mergeCell ref="DF5:EC5"/>
    <mergeCell ref="BS16:BV16"/>
    <mergeCell ref="BW16:BZ16"/>
    <mergeCell ref="CQ13:CT13"/>
    <mergeCell ref="CU13:CX13"/>
    <mergeCell ref="BS7:BV7"/>
    <mergeCell ref="EA7:EC7"/>
    <mergeCell ref="CA7:CD7"/>
    <mergeCell ref="CE7:CG7"/>
    <mergeCell ref="CH7:CP7"/>
    <mergeCell ref="CQ7:CT7"/>
    <mergeCell ref="AA16:AD16"/>
    <mergeCell ref="W13:Z13"/>
    <mergeCell ref="W14:Z14"/>
    <mergeCell ref="W15:Z15"/>
    <mergeCell ref="W16:Z16"/>
    <mergeCell ref="FK91:FN91"/>
    <mergeCell ref="FO91:FR91"/>
    <mergeCell ref="FS91:FV91"/>
    <mergeCell ref="T91:V91"/>
    <mergeCell ref="W91:Z91"/>
    <mergeCell ref="AA91:AD91"/>
    <mergeCell ref="AE91:AH91"/>
    <mergeCell ref="AI91:AK91"/>
    <mergeCell ref="AR91:AT91"/>
    <mergeCell ref="AU91:AX91"/>
    <mergeCell ref="AY91:BB91"/>
    <mergeCell ref="BC91:BF91"/>
    <mergeCell ref="BG91:BI91"/>
    <mergeCell ref="BP91:BR91"/>
    <mergeCell ref="BS91:BV91"/>
    <mergeCell ref="BW91:BZ91"/>
    <mergeCell ref="CA91:CD91"/>
    <mergeCell ref="CE91:CG91"/>
    <mergeCell ref="CN91:CP91"/>
    <mergeCell ref="CQ91:CT91"/>
    <mergeCell ref="AI34:AK34"/>
    <mergeCell ref="AR34:AT34"/>
    <mergeCell ref="AU34:AX34"/>
    <mergeCell ref="AY34:BB34"/>
    <mergeCell ref="BC34:BF34"/>
    <mergeCell ref="BG34:BI34"/>
    <mergeCell ref="EQ15:ET15"/>
    <mergeCell ref="EQ92:ET92"/>
    <mergeCell ref="EU92:EX92"/>
    <mergeCell ref="EY92:FA92"/>
    <mergeCell ref="FH92:FJ92"/>
    <mergeCell ref="CU91:CX91"/>
    <mergeCell ref="CY91:DB91"/>
    <mergeCell ref="DC91:DE91"/>
    <mergeCell ref="DL91:DN91"/>
    <mergeCell ref="DO91:DR91"/>
    <mergeCell ref="DS91:DV91"/>
    <mergeCell ref="DW91:DZ91"/>
    <mergeCell ref="EA91:EC91"/>
    <mergeCell ref="EJ91:EL91"/>
    <mergeCell ref="EM91:EP91"/>
    <mergeCell ref="EQ91:ET91"/>
    <mergeCell ref="EU91:EX91"/>
    <mergeCell ref="EY91:FA91"/>
    <mergeCell ref="FH91:FJ91"/>
    <mergeCell ref="BP34:BR34"/>
    <mergeCell ref="BS34:BV34"/>
    <mergeCell ref="BW34:BZ34"/>
    <mergeCell ref="CA34:CD34"/>
    <mergeCell ref="CE34:CG34"/>
    <mergeCell ref="CN34:CP34"/>
    <mergeCell ref="CQ34:CT34"/>
    <mergeCell ref="FK92:FN92"/>
    <mergeCell ref="FO92:FR92"/>
    <mergeCell ref="FS92:FV92"/>
    <mergeCell ref="FW92:FY92"/>
    <mergeCell ref="FW91:FY91"/>
    <mergeCell ref="T92:V92"/>
    <mergeCell ref="W92:Z92"/>
    <mergeCell ref="AA92:AD92"/>
    <mergeCell ref="AE92:AH92"/>
    <mergeCell ref="AI92:AK92"/>
    <mergeCell ref="AR92:AT92"/>
    <mergeCell ref="AU92:AX92"/>
    <mergeCell ref="AY92:BB92"/>
    <mergeCell ref="BC92:BF92"/>
    <mergeCell ref="BG92:BI92"/>
    <mergeCell ref="BP92:BR92"/>
    <mergeCell ref="BS92:BV92"/>
    <mergeCell ref="BW92:BZ92"/>
    <mergeCell ref="CA92:CD92"/>
    <mergeCell ref="CE92:CG92"/>
    <mergeCell ref="CN92:CP92"/>
    <mergeCell ref="CQ92:CT92"/>
    <mergeCell ref="CU92:CX92"/>
    <mergeCell ref="CY92:DB92"/>
    <mergeCell ref="DC92:DE92"/>
    <mergeCell ref="DL92:DN92"/>
    <mergeCell ref="DO92:DR92"/>
    <mergeCell ref="DS92:DV92"/>
    <mergeCell ref="DW92:DZ92"/>
    <mergeCell ref="EA92:EC92"/>
    <mergeCell ref="EJ92:EL92"/>
    <mergeCell ref="EM92:EP92"/>
    <mergeCell ref="FB82:FY82"/>
    <mergeCell ref="T81:V81"/>
    <mergeCell ref="W81:Z81"/>
    <mergeCell ref="AA81:AD81"/>
    <mergeCell ref="AE81:AH81"/>
    <mergeCell ref="AI81:AK81"/>
    <mergeCell ref="AR81:AT81"/>
    <mergeCell ref="AU81:AX81"/>
    <mergeCell ref="AY81:BB81"/>
    <mergeCell ref="BC81:BF81"/>
    <mergeCell ref="BG81:BI81"/>
    <mergeCell ref="BP81:BR81"/>
    <mergeCell ref="BS81:BV81"/>
    <mergeCell ref="BW81:BZ81"/>
    <mergeCell ref="CA81:CD81"/>
    <mergeCell ref="CE81:CG81"/>
    <mergeCell ref="CN81:CP81"/>
    <mergeCell ref="CQ81:CT81"/>
    <mergeCell ref="CU81:CX81"/>
    <mergeCell ref="DL81:DN81"/>
    <mergeCell ref="DO81:DR81"/>
    <mergeCell ref="EJ81:EL81"/>
    <mergeCell ref="EY81:FA81"/>
    <mergeCell ref="FH81:FJ81"/>
    <mergeCell ref="FK81:FN81"/>
    <mergeCell ref="FO81:FR81"/>
    <mergeCell ref="FS81:FV81"/>
    <mergeCell ref="FW81:FY81"/>
    <mergeCell ref="DF82:EC82"/>
    <mergeCell ref="FH34:FJ34"/>
    <mergeCell ref="FK34:FN34"/>
    <mergeCell ref="FO34:FR34"/>
    <mergeCell ref="FS34:FV34"/>
    <mergeCell ref="FW34:FY34"/>
    <mergeCell ref="DO35:DR35"/>
    <mergeCell ref="DO50:DR50"/>
    <mergeCell ref="DO54:DR54"/>
    <mergeCell ref="DS54:DV54"/>
    <mergeCell ref="DW54:DZ54"/>
    <mergeCell ref="DF58:EC58"/>
    <mergeCell ref="DL50:DN50"/>
    <mergeCell ref="EA50:EC50"/>
    <mergeCell ref="DL51:DN51"/>
    <mergeCell ref="EA51:EC51"/>
    <mergeCell ref="DL52:DN52"/>
    <mergeCell ref="EJ34:EL34"/>
    <mergeCell ref="EM34:EP34"/>
    <mergeCell ref="DS42:DV42"/>
    <mergeCell ref="DW42:DZ42"/>
    <mergeCell ref="DL39:DN39"/>
    <mergeCell ref="EA39:EC39"/>
    <mergeCell ref="DO38:DR38"/>
    <mergeCell ref="DS38:DV38"/>
    <mergeCell ref="DW39:DZ39"/>
    <mergeCell ref="DO48:DR48"/>
    <mergeCell ref="DS48:DV48"/>
    <mergeCell ref="DW48:DZ48"/>
    <mergeCell ref="DW45:DZ45"/>
    <mergeCell ref="DL34:DN34"/>
    <mergeCell ref="EA34:EC34"/>
    <mergeCell ref="EU37:EX37"/>
  </mergeCells>
  <phoneticPr fontId="1"/>
  <conditionalFormatting sqref="AE41:AE54 AA59:AA65 AE59:AE65 AA9:AA10 AE9:AE10 H55:N58 AA41:AA54 W9:W10 H9:T10 W41:W54 H41:T54 W59:W65 H59:T65 AI9:AI10 AI41:AI54 AI59:AI65 BC41:BC54 AY59:AY65 BC59:BC65 AY9:AY10 BC9:BC10 AL55:AL58 AY41:AY54 AU9:AU10 AL9:AR10 AU41:AU54 AL41:AR54 AU59:AU65 AL59:AR65 BG9:BG10 BG41:BG54 BG59:BG65 CA41:CA54 BW59:BW65 CA59:CA65 BW9:BW10 CA9:CA10 BJ55:BJ58 BW41:BW54 BS9:BS10 BJ9:BP10 BS41:BS54 BJ41:BP54 BS59:BS65 BJ59:BP65 CE9:CE10 CE41:CE54 CE59:CE65 CY41:CY54 CU59:CU65 CY59:CY65 CU9:CU10 CY9:CY10 CH55:CH58 CU41:CU54 CQ9:CQ10 CH9:CN10 CQ41:CQ54 CH41:CN54 CQ59:CQ65 CH59:CN65 DC9:DC10 DC41:DC54 DC59:DC65 DW41:DW54 DS59:DS65 DW59:DW65 DS9:DS10 DW9:DW10 DF55:DF58 DS41:DS54 DO9:DO10 DF9:DL10 DO41:DO54 DF41:DL54 DO59:DO65 DF59:DL65 EA9:EA10 EA41:EA54 EA59:EA65 EU41:EU54 EQ59:EQ65 EU59:EU65 EQ9:EQ10 EU9:EU10 ED55:ED58 EQ41:EQ54 EM9:EM10 ED9:EJ10 EM41:EM54 ED41:EJ54 EM59:EM65 ED59:EJ65 EY9:EY10 EY41:EY54 EY59:EY65 FS41:FS54 FO59:FO65 FS59:FS65 FO9:FO10 FS9:FS10 FB55:FB58 FO41:FO54 FK9:FK10 FB9:FH10 FK41:FK54 FB41:FH54 FK59:FK65 FB59:FH65 FW9:FW10 FW41:FW54 FW59:FW65 H94:FY101 H11:FY12 H17:FY17 H32:FY32 H40:FY40 H68:FY68 FW27:FW30 FB27:FH30 FK27:FK30 FS27:FS30 FO27:FO30 EY27:EY30 ED27:EJ30 EM27:EM30 EU27:EU30 EQ27:EQ30 EA27:EA30 DF27:DL30 DO27:DO30 DW27:DW30 DS27:DS30 DC27:DC30 CH27:CN30 CQ27:CQ30 CY27:CY30 CU27:CU30 CE27:CE30 BJ27:BP30 BS27:BS30 CA27:CA30 BW27:BW30 BG27:BG30 AL27:AR30 AU27:AU30 BC27:BC30 AY27:AY30 AI27:AI30 H27:T30 W27:W30 AE27:AE30 AA27:AA30 AA83:AA93 AE83:AE93 W83:W93 H83:T93 AI83:AI93 AY83:AY93 BC83:BC93 AU83:AU93 AL83:AR93 BG83:BG93 BW83:BW93 CA83:CA93 BS83:BS93 BJ83:BP93 CE83:CE93 CU83:CU93 CY83:CY93 CQ83:CQ93 CH83:CN93 DC83:DC93 DS83:DS93 DW83:DW93 DO83:DO93 DF83:DL93 EA83:EA93 EQ83:EQ93 EU83:EU93 EM83:EM93 ED83:EJ93 EY83:EY93 FO83:FO93 FS83:FS93 FK83:FK93 FB83:FH93 FW83:FW93 W37:W39 AY33:AY35 BC33:BC35 AU33:AU35 AL33:AR35 BG33:BG35 AL37:AR39 BG37:BG39 AU37:AU39 BC37:BC39 AY37:AY39 H82:N82 AL82 BJ82 CH82 DF82 ED82 FB82 AA69:AA81 AE69:AE81 W69:W81 H69:T81 AI69:AI81 AY69:AY81 BC69:BC81 AU69:AU81 AL69:AR81 BG69:BG81 BW69:BW81 CA69:CA81 BS69:BS81 BJ69:BP81 CE69:CE81 CU69:CU81 CY69:CY81 CQ69:CQ81 CH69:CN81 DC69:DC81 DS69:DS81 DW69:DW81 DO69:DO81 DF69:DL81 EA69:EA81 EQ69:EQ81 EU69:EU81 EM69:EM81 ED69:EJ81 EY69:EY81 FO69:FO81 FS69:FS81 FK69:FK81 FB69:FH81 FW69:FW81 AA13:AA16 AE13:AE16 W13:W16 H13:T16 AI13:AI16 AY13:AY16 BC13:BC16 AU13:AU16 AL13:AR16 BG13:BG16 BW13:BW16 CA13:CA16 BS13:BS16 BJ13:BP16 CE13:CE16 CU13:CU16 CY13:CY16 CQ13:CQ16 CH13:CN16 DC13:DC16 DS13:DS16 DW13:DW16 DO13:DO16 DF13:DL16 EA13:EA16 EQ13:EQ16 EU13:EU16 EM13:EM16 ED13:EJ16 EY13:EY16 FO13:FO16 FS13:FS16 FK13:FK16 FB13:FH16 FW13:FW16 AA18:AA24 AE18:AE24 W18:W24 H18:T24 AI18:AI24 AY18:AY24 BC18:BC24 AU18:AU24 AL18:AR24 BG18:BG24 BW18:BW24 CA18:CA24 BS18:BS24 BJ18:BP24 CE18:CE24 CU18:CU24 CY18:CY24 CQ18:CQ24 CH18:CN24 DC18:DC24 DS18:DS24 DW18:DW24 DO18:DO24 DF18:DL24 EA18:EA24 EQ18:EQ24 EU18:EU24 EM18:EM24 ED18:EJ24 EY18:EY24 FO18:FO24 FS18:FS24 FK18:FK24 FB18:FH24 FW18:FW24 H33:T39 U36:BI36 AA37:AA39 AE37:AE39 AI37:AI39 W33:W35 AA33:AA35 AE33:AE35 AI33:AI35 BS37:BS39 BJ33:BP39 BQ36:CG36 BW37:BW39 CA37:CA39 CE37:CE39 BS33:BS35 BW33:BW35 CA33:CA35 CE33:CE35 CQ37:CQ39 CH33:CN39 CO36:DE36 CU37:CU39 CY37:CY39 DC37:DC39 CQ33:CQ35 CU33:CU35 CY33:CY35 DC33:DC35 DO37:DO39 DF33:DL39 DM36:EC36 DS37:DS39 DW37:DW39 EA37:EA39 DO33:DO35 DS33:DS35 DW33:DW35 EA33:EA35 EM37:EM39 ED33:EJ39 EK36:FA36 EQ37:EQ39 EU37:EU39 EY37:EY39 EM33:EM35 EQ33:EQ35 EU33:EU35 EY33:EY35 FK37:FK39 FB33:FH39 FI36:FY36 FO37:FO39 FS37:FS39 FW37:FW39 FK33:FK35 FO33:FO35 FS33:FS35 FW33:FW35">
    <cfRule type="cellIs" dxfId="40" priority="1" operator="equal">
      <formula>"▲"</formula>
    </cfRule>
    <cfRule type="cellIs" dxfId="39" priority="2" operator="equal">
      <formula>"〇"</formula>
    </cfRule>
    <cfRule type="cellIs" dxfId="38" priority="3" operator="equal">
      <formula>"△"</formula>
    </cfRule>
    <cfRule type="cellIs" dxfId="37" priority="4" operator="equal">
      <formula>"×"</formula>
    </cfRule>
  </conditionalFormatting>
  <pageMargins left="0.7" right="0.7" top="0.75" bottom="0.75" header="0.3" footer="0.3"/>
  <pageSetup paperSize="9" scale="25" orientation="landscape"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D4CA5BB-EFA9-4A67-92B7-913A2A8A3D94}">
          <x14:formula1>
            <xm:f>週テーブル!$B$2:$B$53</xm:f>
          </x14:formula1>
          <xm:sqref>Q4:T4</xm:sqref>
        </x14:dataValidation>
        <x14:dataValidation type="list" allowBlank="1" showInputMessage="1" showErrorMessage="1" xr:uid="{1C560584-41CB-4C9F-B7FD-BC8A6B5480ED}">
          <x14:formula1>
            <xm:f>週テーブル!$D$2:$D$54</xm:f>
          </x14:formula1>
          <xm:sqref>A4:B4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23C8-DFA8-4F1E-82DF-051B84CE6DA7}">
  <sheetPr codeName="Sheet2">
    <pageSetUpPr fitToPage="1"/>
  </sheetPr>
  <dimension ref="A1:FY144"/>
  <sheetViews>
    <sheetView zoomScale="70" zoomScaleNormal="70" workbookViewId="0">
      <pane xSplit="3" ySplit="10" topLeftCell="D11" activePane="bottomRight" state="frozen"/>
      <selection pane="topRight" activeCell="D1" sqref="D1"/>
      <selection pane="bottomLeft" activeCell="A8" sqref="A8"/>
      <selection pane="bottomRight" activeCell="B5" sqref="B5"/>
    </sheetView>
  </sheetViews>
  <sheetFormatPr defaultRowHeight="18.75"/>
  <cols>
    <col min="1" max="1" width="3.5" customWidth="1"/>
    <col min="2" max="2" width="39" customWidth="1"/>
    <col min="3" max="3" width="7.25" customWidth="1"/>
    <col min="4" max="4" width="11.875" customWidth="1"/>
    <col min="5" max="5" width="5.5" customWidth="1"/>
    <col min="6" max="6" width="4" customWidth="1"/>
    <col min="7" max="13" width="11.875" customWidth="1"/>
    <col min="14" max="43" width="3.75" customWidth="1"/>
    <col min="44" max="44" width="3.75" customWidth="1" collapsed="1"/>
    <col min="45" max="61" width="3.75" customWidth="1"/>
    <col min="62" max="67" width="3.75" hidden="1" customWidth="1"/>
    <col min="68" max="68" width="3.75" customWidth="1" collapsed="1"/>
    <col min="69" max="85" width="3.75" customWidth="1"/>
    <col min="86" max="91" width="3.75" hidden="1" customWidth="1"/>
    <col min="92" max="92" width="3.75" customWidth="1" collapsed="1"/>
    <col min="93" max="109" width="3.75" customWidth="1"/>
    <col min="110" max="115" width="3.75" hidden="1" customWidth="1"/>
    <col min="116" max="116" width="3.75" customWidth="1" collapsed="1"/>
    <col min="117" max="133" width="3.75" customWidth="1"/>
    <col min="134" max="139" width="3.75" hidden="1" customWidth="1"/>
    <col min="140" max="140" width="3.75" customWidth="1" collapsed="1"/>
    <col min="141" max="157" width="3.75" customWidth="1"/>
    <col min="158" max="163" width="3.75" hidden="1" customWidth="1"/>
    <col min="164" max="164" width="3.75" customWidth="1" collapsed="1"/>
    <col min="165" max="181" width="3.75" customWidth="1"/>
  </cols>
  <sheetData>
    <row r="1" spans="1:181" ht="26.25" customHeight="1"/>
    <row r="2" spans="1:181" ht="26.25" customHeight="1" thickBot="1"/>
    <row r="3" spans="1:181" ht="19.5" thickBot="1">
      <c r="A3" s="258" t="s">
        <v>127</v>
      </c>
      <c r="B3" s="259"/>
      <c r="C3" s="10" t="s">
        <v>316</v>
      </c>
    </row>
    <row r="4" spans="1:181" ht="39" customHeight="1" thickBot="1">
      <c r="A4" s="256">
        <v>45404</v>
      </c>
      <c r="B4" s="257"/>
      <c r="C4" s="134" t="b">
        <v>0</v>
      </c>
      <c r="D4" s="7">
        <f>A4*(C4=TRUE)+'空き状況確認テーブル(公開用)'!A4*(C4=FALSE)</f>
        <v>46391</v>
      </c>
      <c r="O4" s="7"/>
      <c r="Q4" s="20"/>
      <c r="R4" s="20"/>
      <c r="S4" s="20"/>
      <c r="T4" s="20"/>
    </row>
    <row r="5" spans="1:181">
      <c r="G5" s="53" t="s">
        <v>144</v>
      </c>
      <c r="H5" s="9" t="s">
        <v>145</v>
      </c>
      <c r="I5" s="9" t="s">
        <v>146</v>
      </c>
      <c r="J5" s="9" t="s">
        <v>147</v>
      </c>
      <c r="K5" s="9" t="s">
        <v>148</v>
      </c>
      <c r="L5" s="9" t="s">
        <v>149</v>
      </c>
      <c r="M5" s="52" t="s">
        <v>150</v>
      </c>
      <c r="N5" s="268">
        <f>D4</f>
        <v>46391</v>
      </c>
      <c r="O5" s="269"/>
      <c r="P5" s="269"/>
      <c r="Q5" s="269"/>
      <c r="R5" s="269"/>
      <c r="S5" s="269"/>
      <c r="T5" s="269"/>
      <c r="U5" s="269"/>
      <c r="V5" s="269"/>
      <c r="W5" s="269"/>
      <c r="X5" s="269"/>
      <c r="Y5" s="269"/>
      <c r="Z5" s="269"/>
      <c r="AA5" s="269"/>
      <c r="AB5" s="269"/>
      <c r="AC5" s="269"/>
      <c r="AD5" s="269"/>
      <c r="AE5" s="269"/>
      <c r="AF5" s="269"/>
      <c r="AG5" s="269"/>
      <c r="AH5" s="269"/>
      <c r="AI5" s="269"/>
      <c r="AJ5" s="269"/>
      <c r="AK5" s="270"/>
      <c r="AL5" s="271">
        <f>N5+1</f>
        <v>46392</v>
      </c>
      <c r="AM5" s="272"/>
      <c r="AN5" s="272"/>
      <c r="AO5" s="272"/>
      <c r="AP5" s="272"/>
      <c r="AQ5" s="272"/>
      <c r="AR5" s="272"/>
      <c r="AS5" s="272"/>
      <c r="AT5" s="272"/>
      <c r="AU5" s="272"/>
      <c r="AV5" s="272"/>
      <c r="AW5" s="272"/>
      <c r="AX5" s="272"/>
      <c r="AY5" s="272"/>
      <c r="AZ5" s="272"/>
      <c r="BA5" s="272"/>
      <c r="BB5" s="272"/>
      <c r="BC5" s="272"/>
      <c r="BD5" s="272"/>
      <c r="BE5" s="272"/>
      <c r="BF5" s="272"/>
      <c r="BG5" s="272"/>
      <c r="BH5" s="272"/>
      <c r="BI5" s="273"/>
      <c r="BJ5" s="271">
        <f>AL5+1</f>
        <v>46393</v>
      </c>
      <c r="BK5" s="272"/>
      <c r="BL5" s="272"/>
      <c r="BM5" s="272"/>
      <c r="BN5" s="272"/>
      <c r="BO5" s="272"/>
      <c r="BP5" s="272"/>
      <c r="BQ5" s="272"/>
      <c r="BR5" s="272"/>
      <c r="BS5" s="272"/>
      <c r="BT5" s="272"/>
      <c r="BU5" s="272"/>
      <c r="BV5" s="272"/>
      <c r="BW5" s="272"/>
      <c r="BX5" s="272"/>
      <c r="BY5" s="272"/>
      <c r="BZ5" s="272"/>
      <c r="CA5" s="272"/>
      <c r="CB5" s="272"/>
      <c r="CC5" s="272"/>
      <c r="CD5" s="272"/>
      <c r="CE5" s="272"/>
      <c r="CF5" s="272"/>
      <c r="CG5" s="273"/>
      <c r="CH5" s="271">
        <f>BJ5+1</f>
        <v>46394</v>
      </c>
      <c r="CI5" s="272"/>
      <c r="CJ5" s="272"/>
      <c r="CK5" s="272"/>
      <c r="CL5" s="272"/>
      <c r="CM5" s="272"/>
      <c r="CN5" s="272"/>
      <c r="CO5" s="272"/>
      <c r="CP5" s="272"/>
      <c r="CQ5" s="272"/>
      <c r="CR5" s="272"/>
      <c r="CS5" s="272"/>
      <c r="CT5" s="272"/>
      <c r="CU5" s="272"/>
      <c r="CV5" s="272"/>
      <c r="CW5" s="272"/>
      <c r="CX5" s="272"/>
      <c r="CY5" s="272"/>
      <c r="CZ5" s="272"/>
      <c r="DA5" s="272"/>
      <c r="DB5" s="272"/>
      <c r="DC5" s="272"/>
      <c r="DD5" s="272"/>
      <c r="DE5" s="273"/>
      <c r="DF5" s="271">
        <f>CH5+1</f>
        <v>46395</v>
      </c>
      <c r="DG5" s="272"/>
      <c r="DH5" s="272"/>
      <c r="DI5" s="272"/>
      <c r="DJ5" s="272"/>
      <c r="DK5" s="272"/>
      <c r="DL5" s="272"/>
      <c r="DM5" s="272"/>
      <c r="DN5" s="272"/>
      <c r="DO5" s="272"/>
      <c r="DP5" s="272"/>
      <c r="DQ5" s="272"/>
      <c r="DR5" s="272"/>
      <c r="DS5" s="272"/>
      <c r="DT5" s="272"/>
      <c r="DU5" s="272"/>
      <c r="DV5" s="272"/>
      <c r="DW5" s="272"/>
      <c r="DX5" s="272"/>
      <c r="DY5" s="272"/>
      <c r="DZ5" s="272"/>
      <c r="EA5" s="272"/>
      <c r="EB5" s="272"/>
      <c r="EC5" s="273"/>
      <c r="ED5" s="274">
        <f>DF5+1</f>
        <v>46396</v>
      </c>
      <c r="EE5" s="275"/>
      <c r="EF5" s="275"/>
      <c r="EG5" s="275"/>
      <c r="EH5" s="275"/>
      <c r="EI5" s="275"/>
      <c r="EJ5" s="275"/>
      <c r="EK5" s="275"/>
      <c r="EL5" s="275"/>
      <c r="EM5" s="275"/>
      <c r="EN5" s="275"/>
      <c r="EO5" s="275"/>
      <c r="EP5" s="275"/>
      <c r="EQ5" s="275"/>
      <c r="ER5" s="275"/>
      <c r="ES5" s="275"/>
      <c r="ET5" s="275"/>
      <c r="EU5" s="275"/>
      <c r="EV5" s="275"/>
      <c r="EW5" s="275"/>
      <c r="EX5" s="275"/>
      <c r="EY5" s="275"/>
      <c r="EZ5" s="275"/>
      <c r="FA5" s="276"/>
      <c r="FB5" s="265">
        <f t="shared" ref="FB5" si="0">ED5+1</f>
        <v>46397</v>
      </c>
      <c r="FC5" s="266"/>
      <c r="FD5" s="266"/>
      <c r="FE5" s="266"/>
      <c r="FF5" s="266"/>
      <c r="FG5" s="266"/>
      <c r="FH5" s="266"/>
      <c r="FI5" s="266"/>
      <c r="FJ5" s="266"/>
      <c r="FK5" s="266"/>
      <c r="FL5" s="266"/>
      <c r="FM5" s="266"/>
      <c r="FN5" s="266"/>
      <c r="FO5" s="266"/>
      <c r="FP5" s="266"/>
      <c r="FQ5" s="266"/>
      <c r="FR5" s="266"/>
      <c r="FS5" s="266"/>
      <c r="FT5" s="266"/>
      <c r="FU5" s="266"/>
      <c r="FV5" s="266"/>
      <c r="FW5" s="266"/>
      <c r="FX5" s="266"/>
      <c r="FY5" s="267"/>
    </row>
    <row r="6" spans="1:181">
      <c r="G6" s="53"/>
      <c r="H6" s="12"/>
      <c r="I6" s="12"/>
      <c r="J6" s="12"/>
      <c r="K6" s="12"/>
      <c r="L6" s="12"/>
      <c r="M6" s="12"/>
      <c r="N6" s="57">
        <f>N5</f>
        <v>46391</v>
      </c>
      <c r="O6" s="58">
        <f>N6</f>
        <v>46391</v>
      </c>
      <c r="P6" s="58">
        <f>O6</f>
        <v>46391</v>
      </c>
      <c r="Q6" s="58">
        <f t="shared" ref="Q6:AJ6" si="1">P6</f>
        <v>46391</v>
      </c>
      <c r="R6" s="58">
        <f t="shared" si="1"/>
        <v>46391</v>
      </c>
      <c r="S6" s="58">
        <f t="shared" si="1"/>
        <v>46391</v>
      </c>
      <c r="T6" s="58">
        <f t="shared" si="1"/>
        <v>46391</v>
      </c>
      <c r="U6" s="58">
        <f t="shared" si="1"/>
        <v>46391</v>
      </c>
      <c r="V6" s="58">
        <f t="shared" si="1"/>
        <v>46391</v>
      </c>
      <c r="W6" s="58">
        <f t="shared" si="1"/>
        <v>46391</v>
      </c>
      <c r="X6" s="58">
        <f t="shared" si="1"/>
        <v>46391</v>
      </c>
      <c r="Y6" s="58">
        <f t="shared" si="1"/>
        <v>46391</v>
      </c>
      <c r="Z6" s="58">
        <f t="shared" si="1"/>
        <v>46391</v>
      </c>
      <c r="AA6" s="58">
        <f t="shared" si="1"/>
        <v>46391</v>
      </c>
      <c r="AB6" s="58">
        <f t="shared" si="1"/>
        <v>46391</v>
      </c>
      <c r="AC6" s="58">
        <f t="shared" si="1"/>
        <v>46391</v>
      </c>
      <c r="AD6" s="58">
        <f t="shared" si="1"/>
        <v>46391</v>
      </c>
      <c r="AE6" s="58">
        <f t="shared" si="1"/>
        <v>46391</v>
      </c>
      <c r="AF6" s="58">
        <f t="shared" si="1"/>
        <v>46391</v>
      </c>
      <c r="AG6" s="58">
        <f t="shared" si="1"/>
        <v>46391</v>
      </c>
      <c r="AH6" s="58">
        <f t="shared" si="1"/>
        <v>46391</v>
      </c>
      <c r="AI6" s="58">
        <f t="shared" si="1"/>
        <v>46391</v>
      </c>
      <c r="AJ6" s="58">
        <f t="shared" si="1"/>
        <v>46391</v>
      </c>
      <c r="AK6" s="59">
        <f>AJ6</f>
        <v>46391</v>
      </c>
      <c r="AL6" s="57">
        <f>AL5</f>
        <v>46392</v>
      </c>
      <c r="AM6" s="58">
        <f>AL6</f>
        <v>46392</v>
      </c>
      <c r="AN6" s="58">
        <f t="shared" ref="AN6:BI6" si="2">AM6</f>
        <v>46392</v>
      </c>
      <c r="AO6" s="58">
        <f t="shared" si="2"/>
        <v>46392</v>
      </c>
      <c r="AP6" s="58">
        <f t="shared" si="2"/>
        <v>46392</v>
      </c>
      <c r="AQ6" s="58">
        <f t="shared" si="2"/>
        <v>46392</v>
      </c>
      <c r="AR6" s="58">
        <f t="shared" si="2"/>
        <v>46392</v>
      </c>
      <c r="AS6" s="58">
        <f t="shared" si="2"/>
        <v>46392</v>
      </c>
      <c r="AT6" s="58">
        <f t="shared" si="2"/>
        <v>46392</v>
      </c>
      <c r="AU6" s="60">
        <f t="shared" si="2"/>
        <v>46392</v>
      </c>
      <c r="AV6" s="58">
        <f t="shared" si="2"/>
        <v>46392</v>
      </c>
      <c r="AW6" s="58">
        <f t="shared" si="2"/>
        <v>46392</v>
      </c>
      <c r="AX6" s="61">
        <f t="shared" si="2"/>
        <v>46392</v>
      </c>
      <c r="AY6" s="58">
        <f t="shared" si="2"/>
        <v>46392</v>
      </c>
      <c r="AZ6" s="58">
        <f t="shared" si="2"/>
        <v>46392</v>
      </c>
      <c r="BA6" s="58">
        <f t="shared" si="2"/>
        <v>46392</v>
      </c>
      <c r="BB6" s="58">
        <f t="shared" si="2"/>
        <v>46392</v>
      </c>
      <c r="BC6" s="60">
        <f t="shared" si="2"/>
        <v>46392</v>
      </c>
      <c r="BD6" s="58">
        <f t="shared" si="2"/>
        <v>46392</v>
      </c>
      <c r="BE6" s="58">
        <f t="shared" si="2"/>
        <v>46392</v>
      </c>
      <c r="BF6" s="61">
        <f t="shared" si="2"/>
        <v>46392</v>
      </c>
      <c r="BG6" s="58">
        <f t="shared" si="2"/>
        <v>46392</v>
      </c>
      <c r="BH6" s="58">
        <f t="shared" si="2"/>
        <v>46392</v>
      </c>
      <c r="BI6" s="59">
        <f t="shared" si="2"/>
        <v>46392</v>
      </c>
      <c r="BJ6" s="57">
        <f>BJ5</f>
        <v>46393</v>
      </c>
      <c r="BK6" s="58">
        <f>BJ6</f>
        <v>46393</v>
      </c>
      <c r="BL6" s="58">
        <f t="shared" ref="BL6:CG6" si="3">BK6</f>
        <v>46393</v>
      </c>
      <c r="BM6" s="58">
        <f t="shared" si="3"/>
        <v>46393</v>
      </c>
      <c r="BN6" s="58">
        <f t="shared" si="3"/>
        <v>46393</v>
      </c>
      <c r="BO6" s="58">
        <f t="shared" si="3"/>
        <v>46393</v>
      </c>
      <c r="BP6" s="58">
        <f t="shared" si="3"/>
        <v>46393</v>
      </c>
      <c r="BQ6" s="58">
        <f t="shared" si="3"/>
        <v>46393</v>
      </c>
      <c r="BR6" s="58">
        <f t="shared" si="3"/>
        <v>46393</v>
      </c>
      <c r="BS6" s="60">
        <f t="shared" si="3"/>
        <v>46393</v>
      </c>
      <c r="BT6" s="58">
        <f t="shared" si="3"/>
        <v>46393</v>
      </c>
      <c r="BU6" s="58">
        <f t="shared" si="3"/>
        <v>46393</v>
      </c>
      <c r="BV6" s="61">
        <f t="shared" si="3"/>
        <v>46393</v>
      </c>
      <c r="BW6" s="58">
        <f t="shared" si="3"/>
        <v>46393</v>
      </c>
      <c r="BX6" s="58">
        <f t="shared" si="3"/>
        <v>46393</v>
      </c>
      <c r="BY6" s="58">
        <f t="shared" si="3"/>
        <v>46393</v>
      </c>
      <c r="BZ6" s="58">
        <f t="shared" si="3"/>
        <v>46393</v>
      </c>
      <c r="CA6" s="60">
        <f t="shared" si="3"/>
        <v>46393</v>
      </c>
      <c r="CB6" s="58">
        <f t="shared" si="3"/>
        <v>46393</v>
      </c>
      <c r="CC6" s="58">
        <f t="shared" si="3"/>
        <v>46393</v>
      </c>
      <c r="CD6" s="61">
        <f t="shared" si="3"/>
        <v>46393</v>
      </c>
      <c r="CE6" s="58">
        <f t="shared" si="3"/>
        <v>46393</v>
      </c>
      <c r="CF6" s="58">
        <f t="shared" si="3"/>
        <v>46393</v>
      </c>
      <c r="CG6" s="59">
        <f t="shared" si="3"/>
        <v>46393</v>
      </c>
      <c r="CH6" s="57">
        <f>CH5</f>
        <v>46394</v>
      </c>
      <c r="CI6" s="58">
        <f>CH6</f>
        <v>46394</v>
      </c>
      <c r="CJ6" s="58">
        <f t="shared" ref="CJ6:DE6" si="4">CI6</f>
        <v>46394</v>
      </c>
      <c r="CK6" s="58">
        <f t="shared" si="4"/>
        <v>46394</v>
      </c>
      <c r="CL6" s="58">
        <f t="shared" si="4"/>
        <v>46394</v>
      </c>
      <c r="CM6" s="58">
        <f t="shared" si="4"/>
        <v>46394</v>
      </c>
      <c r="CN6" s="58">
        <f t="shared" si="4"/>
        <v>46394</v>
      </c>
      <c r="CO6" s="58">
        <f t="shared" si="4"/>
        <v>46394</v>
      </c>
      <c r="CP6" s="58">
        <f t="shared" si="4"/>
        <v>46394</v>
      </c>
      <c r="CQ6" s="60">
        <f t="shared" si="4"/>
        <v>46394</v>
      </c>
      <c r="CR6" s="58">
        <f t="shared" si="4"/>
        <v>46394</v>
      </c>
      <c r="CS6" s="58">
        <f t="shared" si="4"/>
        <v>46394</v>
      </c>
      <c r="CT6" s="61">
        <f t="shared" si="4"/>
        <v>46394</v>
      </c>
      <c r="CU6" s="58">
        <f t="shared" si="4"/>
        <v>46394</v>
      </c>
      <c r="CV6" s="58">
        <f t="shared" si="4"/>
        <v>46394</v>
      </c>
      <c r="CW6" s="58">
        <f t="shared" si="4"/>
        <v>46394</v>
      </c>
      <c r="CX6" s="58">
        <f t="shared" si="4"/>
        <v>46394</v>
      </c>
      <c r="CY6" s="60">
        <f t="shared" si="4"/>
        <v>46394</v>
      </c>
      <c r="CZ6" s="58">
        <f t="shared" si="4"/>
        <v>46394</v>
      </c>
      <c r="DA6" s="58">
        <f t="shared" si="4"/>
        <v>46394</v>
      </c>
      <c r="DB6" s="61">
        <f t="shared" si="4"/>
        <v>46394</v>
      </c>
      <c r="DC6" s="58">
        <f t="shared" si="4"/>
        <v>46394</v>
      </c>
      <c r="DD6" s="58">
        <f t="shared" si="4"/>
        <v>46394</v>
      </c>
      <c r="DE6" s="59">
        <f t="shared" si="4"/>
        <v>46394</v>
      </c>
      <c r="DF6" s="57">
        <f>DF5</f>
        <v>46395</v>
      </c>
      <c r="DG6" s="58">
        <f>DF6</f>
        <v>46395</v>
      </c>
      <c r="DH6" s="58">
        <f t="shared" ref="DH6:EC6" si="5">DG6</f>
        <v>46395</v>
      </c>
      <c r="DI6" s="58">
        <f t="shared" si="5"/>
        <v>46395</v>
      </c>
      <c r="DJ6" s="58">
        <f t="shared" si="5"/>
        <v>46395</v>
      </c>
      <c r="DK6" s="58">
        <f t="shared" si="5"/>
        <v>46395</v>
      </c>
      <c r="DL6" s="58">
        <f t="shared" si="5"/>
        <v>46395</v>
      </c>
      <c r="DM6" s="58">
        <f t="shared" si="5"/>
        <v>46395</v>
      </c>
      <c r="DN6" s="58">
        <f t="shared" si="5"/>
        <v>46395</v>
      </c>
      <c r="DO6" s="60">
        <f t="shared" si="5"/>
        <v>46395</v>
      </c>
      <c r="DP6" s="58">
        <f t="shared" si="5"/>
        <v>46395</v>
      </c>
      <c r="DQ6" s="58">
        <f t="shared" si="5"/>
        <v>46395</v>
      </c>
      <c r="DR6" s="61">
        <f t="shared" si="5"/>
        <v>46395</v>
      </c>
      <c r="DS6" s="58">
        <f t="shared" si="5"/>
        <v>46395</v>
      </c>
      <c r="DT6" s="58">
        <f t="shared" si="5"/>
        <v>46395</v>
      </c>
      <c r="DU6" s="58">
        <f t="shared" si="5"/>
        <v>46395</v>
      </c>
      <c r="DV6" s="58">
        <f t="shared" si="5"/>
        <v>46395</v>
      </c>
      <c r="DW6" s="60">
        <f t="shared" si="5"/>
        <v>46395</v>
      </c>
      <c r="DX6" s="58">
        <f t="shared" si="5"/>
        <v>46395</v>
      </c>
      <c r="DY6" s="58">
        <f t="shared" si="5"/>
        <v>46395</v>
      </c>
      <c r="DZ6" s="61">
        <f t="shared" si="5"/>
        <v>46395</v>
      </c>
      <c r="EA6" s="58">
        <f t="shared" si="5"/>
        <v>46395</v>
      </c>
      <c r="EB6" s="58">
        <f t="shared" si="5"/>
        <v>46395</v>
      </c>
      <c r="EC6" s="59">
        <f t="shared" si="5"/>
        <v>46395</v>
      </c>
      <c r="ED6" s="62">
        <f>ED5</f>
        <v>46396</v>
      </c>
      <c r="EE6" s="63">
        <f>ED6</f>
        <v>46396</v>
      </c>
      <c r="EF6" s="63">
        <f t="shared" ref="EF6:FA6" si="6">EE6</f>
        <v>46396</v>
      </c>
      <c r="EG6" s="63">
        <f t="shared" si="6"/>
        <v>46396</v>
      </c>
      <c r="EH6" s="63">
        <f t="shared" si="6"/>
        <v>46396</v>
      </c>
      <c r="EI6" s="63">
        <f t="shared" si="6"/>
        <v>46396</v>
      </c>
      <c r="EJ6" s="63">
        <f t="shared" si="6"/>
        <v>46396</v>
      </c>
      <c r="EK6" s="63">
        <f t="shared" si="6"/>
        <v>46396</v>
      </c>
      <c r="EL6" s="63">
        <f t="shared" si="6"/>
        <v>46396</v>
      </c>
      <c r="EM6" s="64">
        <f t="shared" si="6"/>
        <v>46396</v>
      </c>
      <c r="EN6" s="63">
        <f t="shared" si="6"/>
        <v>46396</v>
      </c>
      <c r="EO6" s="63">
        <f t="shared" si="6"/>
        <v>46396</v>
      </c>
      <c r="EP6" s="65">
        <f t="shared" si="6"/>
        <v>46396</v>
      </c>
      <c r="EQ6" s="63">
        <f t="shared" si="6"/>
        <v>46396</v>
      </c>
      <c r="ER6" s="63">
        <f t="shared" si="6"/>
        <v>46396</v>
      </c>
      <c r="ES6" s="63">
        <f t="shared" si="6"/>
        <v>46396</v>
      </c>
      <c r="ET6" s="63">
        <f t="shared" si="6"/>
        <v>46396</v>
      </c>
      <c r="EU6" s="64">
        <f t="shared" si="6"/>
        <v>46396</v>
      </c>
      <c r="EV6" s="63">
        <f t="shared" si="6"/>
        <v>46396</v>
      </c>
      <c r="EW6" s="63">
        <f t="shared" si="6"/>
        <v>46396</v>
      </c>
      <c r="EX6" s="65">
        <f t="shared" si="6"/>
        <v>46396</v>
      </c>
      <c r="EY6" s="63">
        <f t="shared" si="6"/>
        <v>46396</v>
      </c>
      <c r="EZ6" s="63">
        <f t="shared" si="6"/>
        <v>46396</v>
      </c>
      <c r="FA6" s="66">
        <f t="shared" si="6"/>
        <v>46396</v>
      </c>
      <c r="FB6" s="67">
        <f>FB5</f>
        <v>46397</v>
      </c>
      <c r="FC6" s="68">
        <f>FB6</f>
        <v>46397</v>
      </c>
      <c r="FD6" s="68">
        <f t="shared" ref="FD6:FY6" si="7">FC6</f>
        <v>46397</v>
      </c>
      <c r="FE6" s="68">
        <f t="shared" si="7"/>
        <v>46397</v>
      </c>
      <c r="FF6" s="68">
        <f t="shared" si="7"/>
        <v>46397</v>
      </c>
      <c r="FG6" s="68">
        <f t="shared" si="7"/>
        <v>46397</v>
      </c>
      <c r="FH6" s="68">
        <f t="shared" si="7"/>
        <v>46397</v>
      </c>
      <c r="FI6" s="68">
        <f t="shared" si="7"/>
        <v>46397</v>
      </c>
      <c r="FJ6" s="68">
        <f t="shared" si="7"/>
        <v>46397</v>
      </c>
      <c r="FK6" s="69">
        <f t="shared" si="7"/>
        <v>46397</v>
      </c>
      <c r="FL6" s="68">
        <f t="shared" si="7"/>
        <v>46397</v>
      </c>
      <c r="FM6" s="68">
        <f t="shared" si="7"/>
        <v>46397</v>
      </c>
      <c r="FN6" s="70">
        <f t="shared" si="7"/>
        <v>46397</v>
      </c>
      <c r="FO6" s="68">
        <f t="shared" si="7"/>
        <v>46397</v>
      </c>
      <c r="FP6" s="68">
        <f t="shared" si="7"/>
        <v>46397</v>
      </c>
      <c r="FQ6" s="68">
        <f t="shared" si="7"/>
        <v>46397</v>
      </c>
      <c r="FR6" s="68">
        <f t="shared" si="7"/>
        <v>46397</v>
      </c>
      <c r="FS6" s="69">
        <f t="shared" si="7"/>
        <v>46397</v>
      </c>
      <c r="FT6" s="68">
        <f t="shared" si="7"/>
        <v>46397</v>
      </c>
      <c r="FU6" s="68">
        <f t="shared" si="7"/>
        <v>46397</v>
      </c>
      <c r="FV6" s="70">
        <f t="shared" si="7"/>
        <v>46397</v>
      </c>
      <c r="FW6" s="68">
        <f t="shared" si="7"/>
        <v>46397</v>
      </c>
      <c r="FX6" s="68">
        <f t="shared" si="7"/>
        <v>46397</v>
      </c>
      <c r="FY6" s="71">
        <f t="shared" si="7"/>
        <v>46397</v>
      </c>
    </row>
    <row r="7" spans="1:181" ht="18.75" customHeight="1" thickBot="1">
      <c r="A7" t="s">
        <v>276</v>
      </c>
      <c r="G7" s="9" t="s">
        <v>137</v>
      </c>
      <c r="H7" s="12" t="s">
        <v>138</v>
      </c>
      <c r="I7" s="12" t="s">
        <v>139</v>
      </c>
      <c r="J7" s="12" t="s">
        <v>140</v>
      </c>
      <c r="K7" s="12" t="s">
        <v>141</v>
      </c>
      <c r="L7" s="12" t="s">
        <v>142</v>
      </c>
      <c r="M7" s="12" t="s">
        <v>143</v>
      </c>
      <c r="N7" s="260" t="s">
        <v>119</v>
      </c>
      <c r="O7" s="254"/>
      <c r="P7" s="254"/>
      <c r="Q7" s="254"/>
      <c r="R7" s="254"/>
      <c r="S7" s="254"/>
      <c r="T7" s="254"/>
      <c r="U7" s="254"/>
      <c r="V7" s="254"/>
      <c r="W7" s="261" t="s">
        <v>116</v>
      </c>
      <c r="X7" s="262"/>
      <c r="Y7" s="262"/>
      <c r="Z7" s="263"/>
      <c r="AA7" s="264" t="s">
        <v>117</v>
      </c>
      <c r="AB7" s="264"/>
      <c r="AC7" s="264"/>
      <c r="AD7" s="264"/>
      <c r="AE7" s="251" t="s">
        <v>118</v>
      </c>
      <c r="AF7" s="252"/>
      <c r="AG7" s="252"/>
      <c r="AH7" s="253"/>
      <c r="AI7" s="254" t="s">
        <v>119</v>
      </c>
      <c r="AJ7" s="254"/>
      <c r="AK7" s="255"/>
      <c r="AL7" s="260" t="s">
        <v>119</v>
      </c>
      <c r="AM7" s="254"/>
      <c r="AN7" s="254"/>
      <c r="AO7" s="254"/>
      <c r="AP7" s="254"/>
      <c r="AQ7" s="254"/>
      <c r="AR7" s="254"/>
      <c r="AS7" s="254"/>
      <c r="AT7" s="254"/>
      <c r="AU7" s="261" t="s">
        <v>116</v>
      </c>
      <c r="AV7" s="262"/>
      <c r="AW7" s="262"/>
      <c r="AX7" s="263"/>
      <c r="AY7" s="264" t="s">
        <v>117</v>
      </c>
      <c r="AZ7" s="264"/>
      <c r="BA7" s="264"/>
      <c r="BB7" s="264"/>
      <c r="BC7" s="251" t="s">
        <v>118</v>
      </c>
      <c r="BD7" s="252"/>
      <c r="BE7" s="252"/>
      <c r="BF7" s="253"/>
      <c r="BG7" s="254" t="s">
        <v>119</v>
      </c>
      <c r="BH7" s="254"/>
      <c r="BI7" s="255"/>
      <c r="BJ7" s="260" t="s">
        <v>119</v>
      </c>
      <c r="BK7" s="254"/>
      <c r="BL7" s="254"/>
      <c r="BM7" s="254"/>
      <c r="BN7" s="254"/>
      <c r="BO7" s="254"/>
      <c r="BP7" s="254"/>
      <c r="BQ7" s="254"/>
      <c r="BR7" s="254"/>
      <c r="BS7" s="261" t="s">
        <v>116</v>
      </c>
      <c r="BT7" s="262"/>
      <c r="BU7" s="262"/>
      <c r="BV7" s="263"/>
      <c r="BW7" s="264" t="s">
        <v>117</v>
      </c>
      <c r="BX7" s="264"/>
      <c r="BY7" s="264"/>
      <c r="BZ7" s="264"/>
      <c r="CA7" s="251" t="s">
        <v>118</v>
      </c>
      <c r="CB7" s="252"/>
      <c r="CC7" s="252"/>
      <c r="CD7" s="253"/>
      <c r="CE7" s="254" t="s">
        <v>119</v>
      </c>
      <c r="CF7" s="254"/>
      <c r="CG7" s="255"/>
      <c r="CH7" s="260" t="s">
        <v>119</v>
      </c>
      <c r="CI7" s="254"/>
      <c r="CJ7" s="254"/>
      <c r="CK7" s="254"/>
      <c r="CL7" s="254"/>
      <c r="CM7" s="254"/>
      <c r="CN7" s="254"/>
      <c r="CO7" s="254"/>
      <c r="CP7" s="254"/>
      <c r="CQ7" s="261" t="s">
        <v>116</v>
      </c>
      <c r="CR7" s="262"/>
      <c r="CS7" s="262"/>
      <c r="CT7" s="263"/>
      <c r="CU7" s="264" t="s">
        <v>117</v>
      </c>
      <c r="CV7" s="264"/>
      <c r="CW7" s="264"/>
      <c r="CX7" s="264"/>
      <c r="CY7" s="251" t="s">
        <v>118</v>
      </c>
      <c r="CZ7" s="252"/>
      <c r="DA7" s="252"/>
      <c r="DB7" s="253"/>
      <c r="DC7" s="254" t="s">
        <v>119</v>
      </c>
      <c r="DD7" s="254"/>
      <c r="DE7" s="255"/>
      <c r="DF7" s="260" t="s">
        <v>119</v>
      </c>
      <c r="DG7" s="254"/>
      <c r="DH7" s="254"/>
      <c r="DI7" s="254"/>
      <c r="DJ7" s="254"/>
      <c r="DK7" s="254"/>
      <c r="DL7" s="254"/>
      <c r="DM7" s="254"/>
      <c r="DN7" s="254"/>
      <c r="DO7" s="261" t="s">
        <v>116</v>
      </c>
      <c r="DP7" s="262"/>
      <c r="DQ7" s="262"/>
      <c r="DR7" s="263"/>
      <c r="DS7" s="264" t="s">
        <v>117</v>
      </c>
      <c r="DT7" s="264"/>
      <c r="DU7" s="264"/>
      <c r="DV7" s="264"/>
      <c r="DW7" s="251" t="s">
        <v>118</v>
      </c>
      <c r="DX7" s="252"/>
      <c r="DY7" s="252"/>
      <c r="DZ7" s="253"/>
      <c r="EA7" s="254" t="s">
        <v>119</v>
      </c>
      <c r="EB7" s="254"/>
      <c r="EC7" s="255"/>
      <c r="ED7" s="260" t="s">
        <v>119</v>
      </c>
      <c r="EE7" s="254"/>
      <c r="EF7" s="254"/>
      <c r="EG7" s="254"/>
      <c r="EH7" s="254"/>
      <c r="EI7" s="254"/>
      <c r="EJ7" s="254"/>
      <c r="EK7" s="254"/>
      <c r="EL7" s="254"/>
      <c r="EM7" s="261" t="s">
        <v>116</v>
      </c>
      <c r="EN7" s="262"/>
      <c r="EO7" s="262"/>
      <c r="EP7" s="263"/>
      <c r="EQ7" s="264" t="s">
        <v>117</v>
      </c>
      <c r="ER7" s="264"/>
      <c r="ES7" s="264"/>
      <c r="ET7" s="264"/>
      <c r="EU7" s="251" t="s">
        <v>118</v>
      </c>
      <c r="EV7" s="252"/>
      <c r="EW7" s="252"/>
      <c r="EX7" s="253"/>
      <c r="EY7" s="254" t="s">
        <v>119</v>
      </c>
      <c r="EZ7" s="254"/>
      <c r="FA7" s="255"/>
      <c r="FB7" s="260" t="s">
        <v>119</v>
      </c>
      <c r="FC7" s="254"/>
      <c r="FD7" s="254"/>
      <c r="FE7" s="254"/>
      <c r="FF7" s="254"/>
      <c r="FG7" s="254"/>
      <c r="FH7" s="254"/>
      <c r="FI7" s="254"/>
      <c r="FJ7" s="254"/>
      <c r="FK7" s="261" t="s">
        <v>116</v>
      </c>
      <c r="FL7" s="262"/>
      <c r="FM7" s="262"/>
      <c r="FN7" s="263"/>
      <c r="FO7" s="264" t="s">
        <v>117</v>
      </c>
      <c r="FP7" s="264"/>
      <c r="FQ7" s="264"/>
      <c r="FR7" s="264"/>
      <c r="FS7" s="251" t="s">
        <v>118</v>
      </c>
      <c r="FT7" s="252"/>
      <c r="FU7" s="252"/>
      <c r="FV7" s="253"/>
      <c r="FW7" s="254" t="s">
        <v>119</v>
      </c>
      <c r="FX7" s="254"/>
      <c r="FY7" s="255"/>
    </row>
    <row r="8" spans="1:181" ht="19.5" thickBot="1">
      <c r="A8" s="54" t="s">
        <v>120</v>
      </c>
      <c r="B8" s="55"/>
      <c r="C8" s="55"/>
      <c r="D8" s="10" t="s">
        <v>128</v>
      </c>
      <c r="E8" s="10" t="s">
        <v>308</v>
      </c>
      <c r="F8" s="10" t="s">
        <v>309</v>
      </c>
      <c r="G8" s="10" t="s">
        <v>114</v>
      </c>
      <c r="H8" s="19" t="s">
        <v>121</v>
      </c>
      <c r="I8" s="19" t="s">
        <v>121</v>
      </c>
      <c r="J8" s="19" t="s">
        <v>121</v>
      </c>
      <c r="K8" s="19" t="s">
        <v>121</v>
      </c>
      <c r="L8" s="19" t="s">
        <v>121</v>
      </c>
      <c r="M8" s="19" t="s">
        <v>121</v>
      </c>
      <c r="N8" s="21">
        <v>0</v>
      </c>
      <c r="O8" s="22">
        <v>4.1666666666666664E-2</v>
      </c>
      <c r="P8" s="22">
        <v>8.3333333333333301E-2</v>
      </c>
      <c r="Q8" s="22">
        <v>0.125</v>
      </c>
      <c r="R8" s="22">
        <v>0.16666666666666699</v>
      </c>
      <c r="S8" s="22">
        <v>0.20833333333333301</v>
      </c>
      <c r="T8" s="22">
        <v>0.25</v>
      </c>
      <c r="U8" s="22">
        <v>0.29166666666666702</v>
      </c>
      <c r="V8" s="25">
        <v>0.33333333333333298</v>
      </c>
      <c r="W8" s="92">
        <v>0.375</v>
      </c>
      <c r="X8" s="92">
        <v>0.41666666666666702</v>
      </c>
      <c r="Y8" s="92">
        <v>0.45833333333333298</v>
      </c>
      <c r="Z8" s="92">
        <v>0.5</v>
      </c>
      <c r="AA8" s="93">
        <v>0.54166666666666696</v>
      </c>
      <c r="AB8" s="94">
        <v>0.58333333333333304</v>
      </c>
      <c r="AC8" s="94">
        <v>0.625</v>
      </c>
      <c r="AD8" s="95">
        <v>0.66666666666666696</v>
      </c>
      <c r="AE8" s="23">
        <v>0.70833333333333304</v>
      </c>
      <c r="AF8" s="23">
        <v>0.75</v>
      </c>
      <c r="AG8" s="23">
        <v>0.79166666666666696</v>
      </c>
      <c r="AH8" s="23">
        <v>0.83333333333333304</v>
      </c>
      <c r="AI8" s="31">
        <v>0.875</v>
      </c>
      <c r="AJ8" s="22">
        <v>0.91666666666666696</v>
      </c>
      <c r="AK8" s="24">
        <v>0.95833333333333304</v>
      </c>
      <c r="AL8" s="21">
        <v>0</v>
      </c>
      <c r="AM8" s="22">
        <v>4.1666666666666664E-2</v>
      </c>
      <c r="AN8" s="22">
        <v>8.3333333333333301E-2</v>
      </c>
      <c r="AO8" s="22">
        <v>0.125</v>
      </c>
      <c r="AP8" s="22">
        <v>0.16666666666666699</v>
      </c>
      <c r="AQ8" s="22">
        <v>0.20833333333333301</v>
      </c>
      <c r="AR8" s="22">
        <v>0.25</v>
      </c>
      <c r="AS8" s="22">
        <v>0.29166666666666702</v>
      </c>
      <c r="AT8" s="25">
        <v>0.33333333333333298</v>
      </c>
      <c r="AU8" s="92">
        <v>0.375</v>
      </c>
      <c r="AV8" s="92">
        <v>0.41666666666666702</v>
      </c>
      <c r="AW8" s="92">
        <v>0.45833333333333298</v>
      </c>
      <c r="AX8" s="92">
        <v>0.5</v>
      </c>
      <c r="AY8" s="93">
        <v>0.54166666666666696</v>
      </c>
      <c r="AZ8" s="94">
        <v>0.58333333333333304</v>
      </c>
      <c r="BA8" s="94">
        <v>0.625</v>
      </c>
      <c r="BB8" s="95">
        <v>0.66666666666666696</v>
      </c>
      <c r="BC8" s="23">
        <v>0.70833333333333304</v>
      </c>
      <c r="BD8" s="23">
        <v>0.75</v>
      </c>
      <c r="BE8" s="23">
        <v>0.79166666666666696</v>
      </c>
      <c r="BF8" s="23">
        <v>0.83333333333333304</v>
      </c>
      <c r="BG8" s="31">
        <v>0.875</v>
      </c>
      <c r="BH8" s="22">
        <v>0.91666666666666696</v>
      </c>
      <c r="BI8" s="24">
        <v>0.95833333333333304</v>
      </c>
      <c r="BJ8" s="21">
        <v>0</v>
      </c>
      <c r="BK8" s="22">
        <v>4.1666666666666664E-2</v>
      </c>
      <c r="BL8" s="22">
        <v>8.3333333333333301E-2</v>
      </c>
      <c r="BM8" s="22">
        <v>0.125</v>
      </c>
      <c r="BN8" s="22">
        <v>0.16666666666666699</v>
      </c>
      <c r="BO8" s="22">
        <v>0.20833333333333301</v>
      </c>
      <c r="BP8" s="22">
        <v>0.25</v>
      </c>
      <c r="BQ8" s="22">
        <v>0.29166666666666702</v>
      </c>
      <c r="BR8" s="25">
        <v>0.33333333333333298</v>
      </c>
      <c r="BS8" s="92">
        <v>0.375</v>
      </c>
      <c r="BT8" s="92">
        <v>0.41666666666666702</v>
      </c>
      <c r="BU8" s="92">
        <v>0.45833333333333298</v>
      </c>
      <c r="BV8" s="92">
        <v>0.5</v>
      </c>
      <c r="BW8" s="93">
        <v>0.54166666666666696</v>
      </c>
      <c r="BX8" s="94">
        <v>0.58333333333333304</v>
      </c>
      <c r="BY8" s="94">
        <v>0.625</v>
      </c>
      <c r="BZ8" s="95">
        <v>0.66666666666666696</v>
      </c>
      <c r="CA8" s="23">
        <v>0.70833333333333304</v>
      </c>
      <c r="CB8" s="23">
        <v>0.75</v>
      </c>
      <c r="CC8" s="23">
        <v>0.79166666666666696</v>
      </c>
      <c r="CD8" s="23">
        <v>0.83333333333333304</v>
      </c>
      <c r="CE8" s="31">
        <v>0.875</v>
      </c>
      <c r="CF8" s="22">
        <v>0.91666666666666696</v>
      </c>
      <c r="CG8" s="24">
        <v>0.95833333333333304</v>
      </c>
      <c r="CH8" s="21">
        <v>0</v>
      </c>
      <c r="CI8" s="22">
        <v>4.1666666666666664E-2</v>
      </c>
      <c r="CJ8" s="22">
        <v>8.3333333333333301E-2</v>
      </c>
      <c r="CK8" s="22">
        <v>0.125</v>
      </c>
      <c r="CL8" s="22">
        <v>0.16666666666666699</v>
      </c>
      <c r="CM8" s="22">
        <v>0.20833333333333301</v>
      </c>
      <c r="CN8" s="22">
        <v>0.25</v>
      </c>
      <c r="CO8" s="22">
        <v>0.29166666666666702</v>
      </c>
      <c r="CP8" s="25">
        <v>0.33333333333333298</v>
      </c>
      <c r="CQ8" s="92">
        <v>0.375</v>
      </c>
      <c r="CR8" s="92">
        <v>0.41666666666666702</v>
      </c>
      <c r="CS8" s="92">
        <v>0.45833333333333298</v>
      </c>
      <c r="CT8" s="92">
        <v>0.5</v>
      </c>
      <c r="CU8" s="93">
        <v>0.54166666666666696</v>
      </c>
      <c r="CV8" s="94">
        <v>0.58333333333333304</v>
      </c>
      <c r="CW8" s="94">
        <v>0.625</v>
      </c>
      <c r="CX8" s="95">
        <v>0.66666666666666696</v>
      </c>
      <c r="CY8" s="23">
        <v>0.70833333333333304</v>
      </c>
      <c r="CZ8" s="23">
        <v>0.75</v>
      </c>
      <c r="DA8" s="23">
        <v>0.79166666666666696</v>
      </c>
      <c r="DB8" s="23">
        <v>0.83333333333333304</v>
      </c>
      <c r="DC8" s="31">
        <v>0.875</v>
      </c>
      <c r="DD8" s="22">
        <v>0.91666666666666696</v>
      </c>
      <c r="DE8" s="24">
        <v>0.95833333333333304</v>
      </c>
      <c r="DF8" s="21">
        <v>0</v>
      </c>
      <c r="DG8" s="22">
        <v>4.1666666666666664E-2</v>
      </c>
      <c r="DH8" s="22">
        <v>8.3333333333333301E-2</v>
      </c>
      <c r="DI8" s="22">
        <v>0.125</v>
      </c>
      <c r="DJ8" s="22">
        <v>0.16666666666666699</v>
      </c>
      <c r="DK8" s="22">
        <v>0.20833333333333301</v>
      </c>
      <c r="DL8" s="22">
        <v>0.25</v>
      </c>
      <c r="DM8" s="22">
        <v>0.29166666666666702</v>
      </c>
      <c r="DN8" s="25">
        <v>0.33333333333333298</v>
      </c>
      <c r="DO8" s="92">
        <v>0.375</v>
      </c>
      <c r="DP8" s="92">
        <v>0.41666666666666702</v>
      </c>
      <c r="DQ8" s="92">
        <v>0.45833333333333298</v>
      </c>
      <c r="DR8" s="92">
        <v>0.5</v>
      </c>
      <c r="DS8" s="93">
        <v>0.54166666666666696</v>
      </c>
      <c r="DT8" s="94">
        <v>0.58333333333333304</v>
      </c>
      <c r="DU8" s="94">
        <v>0.625</v>
      </c>
      <c r="DV8" s="95">
        <v>0.66666666666666696</v>
      </c>
      <c r="DW8" s="23">
        <v>0.70833333333333304</v>
      </c>
      <c r="DX8" s="23">
        <v>0.75</v>
      </c>
      <c r="DY8" s="23">
        <v>0.79166666666666696</v>
      </c>
      <c r="DZ8" s="23">
        <v>0.83333333333333304</v>
      </c>
      <c r="EA8" s="31">
        <v>0.875</v>
      </c>
      <c r="EB8" s="22">
        <v>0.91666666666666696</v>
      </c>
      <c r="EC8" s="24">
        <v>0.95833333333333304</v>
      </c>
      <c r="ED8" s="21">
        <v>0</v>
      </c>
      <c r="EE8" s="22">
        <v>4.1666666666666664E-2</v>
      </c>
      <c r="EF8" s="22">
        <v>8.3333333333333301E-2</v>
      </c>
      <c r="EG8" s="22">
        <v>0.125</v>
      </c>
      <c r="EH8" s="22">
        <v>0.16666666666666699</v>
      </c>
      <c r="EI8" s="22">
        <v>0.20833333333333301</v>
      </c>
      <c r="EJ8" s="22">
        <v>0.25</v>
      </c>
      <c r="EK8" s="22">
        <v>0.29166666666666702</v>
      </c>
      <c r="EL8" s="25">
        <v>0.33333333333333298</v>
      </c>
      <c r="EM8" s="92">
        <v>0.375</v>
      </c>
      <c r="EN8" s="92">
        <v>0.41666666666666702</v>
      </c>
      <c r="EO8" s="92">
        <v>0.45833333333333298</v>
      </c>
      <c r="EP8" s="92">
        <v>0.5</v>
      </c>
      <c r="EQ8" s="93">
        <v>0.54166666666666696</v>
      </c>
      <c r="ER8" s="94">
        <v>0.58333333333333304</v>
      </c>
      <c r="ES8" s="94">
        <v>0.625</v>
      </c>
      <c r="ET8" s="95">
        <v>0.66666666666666696</v>
      </c>
      <c r="EU8" s="23">
        <v>0.70833333333333304</v>
      </c>
      <c r="EV8" s="23">
        <v>0.75</v>
      </c>
      <c r="EW8" s="23">
        <v>0.79166666666666696</v>
      </c>
      <c r="EX8" s="23">
        <v>0.83333333333333304</v>
      </c>
      <c r="EY8" s="31">
        <v>0.875</v>
      </c>
      <c r="EZ8" s="22">
        <v>0.91666666666666696</v>
      </c>
      <c r="FA8" s="24">
        <v>0.95833333333333304</v>
      </c>
      <c r="FB8" s="21">
        <v>0</v>
      </c>
      <c r="FC8" s="22">
        <v>4.1666666666666664E-2</v>
      </c>
      <c r="FD8" s="22">
        <v>8.3333333333333301E-2</v>
      </c>
      <c r="FE8" s="22">
        <v>0.125</v>
      </c>
      <c r="FF8" s="22">
        <v>0.16666666666666699</v>
      </c>
      <c r="FG8" s="22">
        <v>0.20833333333333301</v>
      </c>
      <c r="FH8" s="22">
        <v>0.25</v>
      </c>
      <c r="FI8" s="22">
        <v>0.29166666666666702</v>
      </c>
      <c r="FJ8" s="25">
        <v>0.33333333333333298</v>
      </c>
      <c r="FK8" s="92">
        <v>0.375</v>
      </c>
      <c r="FL8" s="92">
        <v>0.41666666666666702</v>
      </c>
      <c r="FM8" s="92">
        <v>0.45833333333333298</v>
      </c>
      <c r="FN8" s="92">
        <v>0.5</v>
      </c>
      <c r="FO8" s="93">
        <v>0.54166666666666696</v>
      </c>
      <c r="FP8" s="94">
        <v>0.58333333333333304</v>
      </c>
      <c r="FQ8" s="94">
        <v>0.625</v>
      </c>
      <c r="FR8" s="95">
        <v>0.66666666666666696</v>
      </c>
      <c r="FS8" s="23">
        <v>0.70833333333333304</v>
      </c>
      <c r="FT8" s="23">
        <v>0.75</v>
      </c>
      <c r="FU8" s="23">
        <v>0.79166666666666696</v>
      </c>
      <c r="FV8" s="23">
        <v>0.83333333333333304</v>
      </c>
      <c r="FW8" s="31">
        <v>0.875</v>
      </c>
      <c r="FX8" s="22">
        <v>0.91666666666666696</v>
      </c>
      <c r="FY8" s="24">
        <v>0.95833333333333304</v>
      </c>
    </row>
    <row r="9" spans="1:181">
      <c r="A9" s="14" t="s">
        <v>134</v>
      </c>
      <c r="D9" s="11" t="s">
        <v>151</v>
      </c>
      <c r="E9" s="10" t="str">
        <f>INDEX(施設情報!$D$1:$D$1000,MATCH(D9,施設情報!$C$1:$C$1000,0))</f>
        <v>1</v>
      </c>
      <c r="F9" s="11"/>
      <c r="G9" s="8" t="str">
        <f>$D9&amp;"-"&amp;$N$5</f>
        <v>001-46391</v>
      </c>
      <c r="H9" s="10" t="str">
        <f>$D9&amp;"-"&amp;$AL$5</f>
        <v>001-46392</v>
      </c>
      <c r="I9" s="10" t="str">
        <f>$D9&amp;"-"&amp;$BJ$5</f>
        <v>001-46393</v>
      </c>
      <c r="J9" s="10" t="str">
        <f>$D9&amp;"-"&amp;$CH$5</f>
        <v>001-46394</v>
      </c>
      <c r="K9" s="10" t="str">
        <f>$D9&amp;"-"&amp;$DF$5</f>
        <v>001-46395</v>
      </c>
      <c r="L9" s="10" t="str">
        <f>$D9&amp;"-"&amp;$ED$5</f>
        <v>001-46396</v>
      </c>
      <c r="M9" s="10" t="str">
        <f>$D9&amp;"-"&amp;$FB$5</f>
        <v>001-46397</v>
      </c>
      <c r="N9" s="83" t="str">
        <f ca="1">IF(SUMIFS(OFFSET(データ_フィールド施設!$M$5:$M$1048576,0,ROUND(N$8*24,1)),データ_フィールド施設!$J$5:$J$1048576,OFFSET($G$9,ROW()-ROW($N$9),N$6-$D$4))&gt;=100,"×",IF(OR(N$8&lt;9/24,N$8&gt;=17/24,N$110="×",N$110="△"),"△","△"))</f>
        <v>△</v>
      </c>
      <c r="O9" s="84" t="str">
        <f ca="1">IF(SUMIFS(OFFSET(データ_フィールド施設!$M$5:$M$1048576,0,ROUND(O$8*24,1)),データ_フィールド施設!$J$5:$J$1048576,OFFSET($G$9,ROW()-ROW($N$9),O$6-$D$4))&gt;=100,"×",IF(OR(O$8&lt;9/24,O$8&gt;=17/24,O$110="×",O$110="△"),"△","△"))</f>
        <v>△</v>
      </c>
      <c r="P9" s="84" t="str">
        <f ca="1">IF(SUMIFS(OFFSET(データ_フィールド施設!$M$5:$M$1048576,0,ROUND(P$8*24,1)),データ_フィールド施設!$J$5:$J$1048576,OFFSET($G$9,ROW()-ROW($N$9),P$6-$D$4))&gt;=100,"×",IF(OR(P$8&lt;9/24,P$8&gt;=17/24,P$110="×",P$110="△"),"△","△"))</f>
        <v>△</v>
      </c>
      <c r="Q9" s="84" t="str">
        <f ca="1">IF(SUMIFS(OFFSET(データ_フィールド施設!$M$5:$M$1048576,0,ROUND(Q$8*24,1)),データ_フィールド施設!$J$5:$J$1048576,OFFSET($G$9,ROW()-ROW($N$9),Q$6-$D$4))&gt;=100,"×",IF(OR(Q$8&lt;9/24,Q$8&gt;=17/24,Q$110="×",Q$110="△"),"△","△"))</f>
        <v>△</v>
      </c>
      <c r="R9" s="84" t="str">
        <f ca="1">IF(SUMIFS(OFFSET(データ_フィールド施設!$M$5:$M$1048576,0,ROUND(R$8*24,1)),データ_フィールド施設!$J$5:$J$1048576,OFFSET($G$9,ROW()-ROW($N$9),R$6-$D$4))&gt;=100,"×",IF(OR(R$8&lt;9/24,R$8&gt;=17/24,R$110="×",R$110="△"),"△","△"))</f>
        <v>△</v>
      </c>
      <c r="S9" s="84" t="str">
        <f ca="1">IF(SUMIFS(OFFSET(データ_フィールド施設!$M$5:$M$1048576,0,ROUND(S$8*24,1)),データ_フィールド施設!$J$5:$J$1048576,OFFSET($G$9,ROW()-ROW($N$9),S$6-$D$4))&gt;=100,"×",IF(OR(S$8&lt;9/24,S$8&gt;=17/24,S$110="×",S$110="△"),"△","△"))</f>
        <v>△</v>
      </c>
      <c r="T9" s="84" t="str">
        <f ca="1">IF(SUMIFS(OFFSET(データ_フィールド施設!$M$5:$M$1048576,0,ROUND(T$8*24,1)),データ_フィールド施設!$J$5:$J$1048576,OFFSET($G$9,ROW()-ROW($N$9),T$6-$D$4))&gt;=100,"×",IF(OR(T$8&lt;9/24,T$8&gt;=17/24,T$110="×",T$110="△"),"△","△"))</f>
        <v>△</v>
      </c>
      <c r="U9" s="84" t="str">
        <f ca="1">IF(SUMIFS(OFFSET(データ_フィールド施設!$M$5:$M$1048576,0,ROUND(U$8*24,1)),データ_フィールド施設!$J$5:$J$1048576,OFFSET($G$9,ROW()-ROW($N$9),U$6-$D$4))&gt;=100,"×",IF(OR(U$8&lt;9/24,U$8&gt;=17/24,U$110="×",U$110="△"),"△","△"))</f>
        <v>△</v>
      </c>
      <c r="V9" s="84" t="str">
        <f ca="1">IF(SUMIFS(OFFSET(データ_フィールド施設!$M$5:$M$1048576,0,ROUND(V$8*24,1)),データ_フィールド施設!$J$5:$J$1048576,OFFSET($G$9,ROW()-ROW($N$9),V$6-$D$4))&gt;=100,"×",IF(OR(V$8&lt;9/24,V$8&gt;=17/24,V$110="×",V$110="△"),"△","△"))</f>
        <v>△</v>
      </c>
      <c r="W9" s="85" t="str">
        <f ca="1">IF(SUMIFS(OFFSET(データ_フィールド施設!$M$5:$M$1048576,0,ROUND(W$8*24,1)),データ_フィールド施設!$J$5:$J$1048576,OFFSET($G$9,ROW()-ROW($N$9),W$6-$D$4))&gt;=100,"×",IF(OR(W$8&lt;9/24,W$8&gt;=17/24,W$110="×",W$110="△"),"△","△"))</f>
        <v>△</v>
      </c>
      <c r="X9" s="84" t="str">
        <f ca="1">IF(SUMIFS(OFFSET(データ_フィールド施設!$M$5:$M$1048576,0,ROUND(X$8*24,1)),データ_フィールド施設!$J$5:$J$1048576,OFFSET($G$9,ROW()-ROW($N$9),X$6-$D$4))&gt;=100,"×",IF(OR(X$8&lt;9/24,X$8&gt;=17/24,X$110="×",X$110="△"),"△","△"))</f>
        <v>△</v>
      </c>
      <c r="Y9" s="84" t="str">
        <f ca="1">IF(SUMIFS(OFFSET(データ_フィールド施設!$M$5:$M$1048576,0,ROUND(Y$8*24,1)),データ_フィールド施設!$J$5:$J$1048576,OFFSET($G$9,ROW()-ROW($N$9),Y$6-$D$4))&gt;=100,"×",IF(OR(Y$8&lt;9/24,Y$8&gt;=17/24,Y$110="×",Y$110="△"),"△","△"))</f>
        <v>△</v>
      </c>
      <c r="Z9" s="86" t="str">
        <f ca="1">IF(SUMIFS(OFFSET(データ_フィールド施設!$M$5:$M$1048576,0,ROUND(Z$8*24,1)),データ_フィールド施設!$J$5:$J$1048576,OFFSET($G$9,ROW()-ROW($N$9),Z$6-$D$4))&gt;=100,"×",IF(OR(Z$8&lt;9/24,Z$8&gt;=17/24,Z$110="×",Z$110="△"),"△","△"))</f>
        <v>△</v>
      </c>
      <c r="AA9" s="84" t="str">
        <f ca="1">IF(SUMIFS(OFFSET(データ_フィールド施設!$M$5:$M$1048576,0,ROUND(AA$8*24,1)),データ_フィールド施設!$J$5:$J$1048576,OFFSET($G$9,ROW()-ROW($N$9),AA$6-$D$4))&gt;=100,"×",IF(OR(AA$8&lt;9/24,AA$8&gt;=17/24,AA$110="×",AA$110="△"),"△","△"))</f>
        <v>△</v>
      </c>
      <c r="AB9" s="84" t="str">
        <f ca="1">IF(SUMIFS(OFFSET(データ_フィールド施設!$M$5:$M$1048576,0,ROUND(AB$8*24,1)),データ_フィールド施設!$J$5:$J$1048576,OFFSET($G$9,ROW()-ROW($N$9),AB$6-$D$4))&gt;=100,"×",IF(OR(AB$8&lt;9/24,AB$8&gt;=17/24,AB$110="×",AB$110="△"),"△","△"))</f>
        <v>△</v>
      </c>
      <c r="AC9" s="84" t="str">
        <f ca="1">IF(SUMIFS(OFFSET(データ_フィールド施設!$M$5:$M$1048576,0,ROUND(AC$8*24,1)),データ_フィールド施設!$J$5:$J$1048576,OFFSET($G$9,ROW()-ROW($N$9),AC$6-$D$4))&gt;=100,"×",IF(OR(AC$8&lt;9/24,AC$8&gt;=17/24,AC$110="×",AC$110="△"),"△","△"))</f>
        <v>△</v>
      </c>
      <c r="AD9" s="84" t="str">
        <f ca="1">IF(SUMIFS(OFFSET(データ_フィールド施設!$M$5:$M$1048576,0,ROUND(AD$8*24,1)),データ_フィールド施設!$J$5:$J$1048576,OFFSET($G$9,ROW()-ROW($N$9),AD$6-$D$4))&gt;=100,"×",IF(OR(AD$8&lt;9/24,AD$8&gt;=17/24,AD$110="×",AD$110="△"),"△","△"))</f>
        <v>△</v>
      </c>
      <c r="AE9" s="85" t="str">
        <f ca="1">IF(SUMIFS(OFFSET(データ_フィールド施設!$M$5:$M$1048576,0,ROUND(AE$8*24,1)),データ_フィールド施設!$J$5:$J$1048576,OFFSET($G$9,ROW()-ROW($N$9),AE$6-$D$4))&gt;=100,"×",IF(OR(AE$8&lt;9/24,AE$8&gt;=17/24,AE$110="×",AE$110="△"),"△","△"))</f>
        <v>△</v>
      </c>
      <c r="AF9" s="84" t="str">
        <f ca="1">IF(SUMIFS(OFFSET(データ_フィールド施設!$M$5:$M$1048576,0,ROUND(AF$8*24,1)),データ_フィールド施設!$J$5:$J$1048576,OFFSET($G$9,ROW()-ROW($N$9),AF$6-$D$4))&gt;=100,"×",IF(OR(AF$8&lt;9/24,AF$8&gt;=17/24,AF$110="×",AF$110="△"),"△","△"))</f>
        <v>△</v>
      </c>
      <c r="AG9" s="84" t="str">
        <f ca="1">IF(SUMIFS(OFFSET(データ_フィールド施設!$M$5:$M$1048576,0,ROUND(AG$8*24,1)),データ_フィールド施設!$J$5:$J$1048576,OFFSET($G$9,ROW()-ROW($N$9),AG$6-$D$4))&gt;=100,"×",IF(OR(AG$8&lt;9/24,AG$8&gt;=17/24,AG$110="×",AG$110="△"),"△","△"))</f>
        <v>△</v>
      </c>
      <c r="AH9" s="86" t="str">
        <f ca="1">IF(SUMIFS(OFFSET(データ_フィールド施設!$M$5:$M$1048576,0,ROUND(AH$8*24,1)),データ_フィールド施設!$J$5:$J$1048576,OFFSET($G$9,ROW()-ROW($N$9),AH$6-$D$4))&gt;=100,"×",IF(OR(AH$8&lt;9/24,AH$8&gt;=17/24,AH$110="×",AH$110="△"),"△","△"))</f>
        <v>△</v>
      </c>
      <c r="AI9" s="84" t="str">
        <f ca="1">IF(SUMIFS(OFFSET(データ_フィールド施設!$M$5:$M$1048576,0,ROUND(AI$8*24,1)),データ_フィールド施設!$J$5:$J$1048576,OFFSET($G$9,ROW()-ROW($N$9),AI$6-$D$4))&gt;=100,"×",IF(OR(AI$8&lt;9/24,AI$8&gt;=17/24,AI$110="×",AI$110="△"),"△","△"))</f>
        <v>△</v>
      </c>
      <c r="AJ9" s="84" t="str">
        <f ca="1">IF(SUMIFS(OFFSET(データ_フィールド施設!$M$5:$M$1048576,0,ROUND(AJ$8*24,1)),データ_フィールド施設!$J$5:$J$1048576,OFFSET($G$9,ROW()-ROW($N$9),AJ$6-$D$4))&gt;=100,"×",IF(OR(AJ$8&lt;9/24,AJ$8&gt;=17/24,AJ$110="×",AJ$110="△"),"△","△"))</f>
        <v>△</v>
      </c>
      <c r="AK9" s="87" t="str">
        <f ca="1">IF(SUMIFS(OFFSET(データ_フィールド施設!$M$5:$M$1048576,0,ROUND(AK$8*24,1)),データ_フィールド施設!$J$5:$J$1048576,OFFSET($G$9,ROW()-ROW($N$9),AK$6-$D$4))&gt;=100,"×",IF(OR(AK$8&lt;9/24,AK$8&gt;=17/24,AK$110="×",AK$110="△"),"△","△"))</f>
        <v>△</v>
      </c>
      <c r="AL9" s="83" t="str">
        <f ca="1">IF(SUMIFS(OFFSET(データ_フィールド施設!$M$5:$M$1048576,0,ROUND(AL$8*24,1)),データ_フィールド施設!$J$5:$J$1048576,OFFSET($G$9,ROW()-ROW($N$9),AL$6-$D$4))&gt;=100,"×",IF(OR(AL$8&lt;9/24,AL$8&gt;=17/24,AL$110="×",AL$110="△"),"△","△"))</f>
        <v>△</v>
      </c>
      <c r="AM9" s="84" t="str">
        <f ca="1">IF(SUMIFS(OFFSET(データ_フィールド施設!$M$5:$M$1048576,0,ROUND(AM$8*24,1)),データ_フィールド施設!$J$5:$J$1048576,OFFSET($G$9,ROW()-ROW($N$9),AM$6-$D$4))&gt;=100,"×",IF(OR(AM$8&lt;9/24,AM$8&gt;=17/24,AM$110="×",AM$110="△"),"△","△"))</f>
        <v>△</v>
      </c>
      <c r="AN9" s="84" t="str">
        <f ca="1">IF(SUMIFS(OFFSET(データ_フィールド施設!$M$5:$M$1048576,0,ROUND(AN$8*24,1)),データ_フィールド施設!$J$5:$J$1048576,OFFSET($G$9,ROW()-ROW($N$9),AN$6-$D$4))&gt;=100,"×",IF(OR(AN$8&lt;9/24,AN$8&gt;=17/24,AN$110="×",AN$110="△"),"△","△"))</f>
        <v>△</v>
      </c>
      <c r="AO9" s="84" t="str">
        <f ca="1">IF(SUMIFS(OFFSET(データ_フィールド施設!$M$5:$M$1048576,0,ROUND(AO$8*24,1)),データ_フィールド施設!$J$5:$J$1048576,OFFSET($G$9,ROW()-ROW($N$9),AO$6-$D$4))&gt;=100,"×",IF(OR(AO$8&lt;9/24,AO$8&gt;=17/24,AO$110="×",AO$110="△"),"△","△"))</f>
        <v>△</v>
      </c>
      <c r="AP9" s="84" t="str">
        <f ca="1">IF(SUMIFS(OFFSET(データ_フィールド施設!$M$5:$M$1048576,0,ROUND(AP$8*24,1)),データ_フィールド施設!$J$5:$J$1048576,OFFSET($G$9,ROW()-ROW($N$9),AP$6-$D$4))&gt;=100,"×",IF(OR(AP$8&lt;9/24,AP$8&gt;=17/24,AP$110="×",AP$110="△"),"△","△"))</f>
        <v>△</v>
      </c>
      <c r="AQ9" s="84" t="str">
        <f ca="1">IF(SUMIFS(OFFSET(データ_フィールド施設!$M$5:$M$1048576,0,ROUND(AQ$8*24,1)),データ_フィールド施設!$J$5:$J$1048576,OFFSET($G$9,ROW()-ROW($N$9),AQ$6-$D$4))&gt;=100,"×",IF(OR(AQ$8&lt;9/24,AQ$8&gt;=17/24,AQ$110="×",AQ$110="△"),"△","△"))</f>
        <v>△</v>
      </c>
      <c r="AR9" s="84" t="str">
        <f ca="1">IF(SUMIFS(OFFSET(データ_フィールド施設!$M$5:$M$1048576,0,ROUND(AR$8*24,1)),データ_フィールド施設!$J$5:$J$1048576,OFFSET($G$9,ROW()-ROW($N$9),AR$6-$D$4))&gt;=100,"×",IF(OR(AR$8&lt;9/24,AR$8&gt;=17/24,AR$110="×",AR$110="△"),"△","△"))</f>
        <v>△</v>
      </c>
      <c r="AS9" s="84" t="str">
        <f ca="1">IF(SUMIFS(OFFSET(データ_フィールド施設!$M$5:$M$1048576,0,ROUND(AS$8*24,1)),データ_フィールド施設!$J$5:$J$1048576,OFFSET($G$9,ROW()-ROW($N$9),AS$6-$D$4))&gt;=100,"×",IF(OR(AS$8&lt;9/24,AS$8&gt;=17/24,AS$110="×",AS$110="△"),"△","△"))</f>
        <v>△</v>
      </c>
      <c r="AT9" s="84" t="str">
        <f ca="1">IF(SUMIFS(OFFSET(データ_フィールド施設!$M$5:$M$1048576,0,ROUND(AT$8*24,1)),データ_フィールド施設!$J$5:$J$1048576,OFFSET($G$9,ROW()-ROW($N$9),AT$6-$D$4))&gt;=100,"×",IF(OR(AT$8&lt;9/24,AT$8&gt;=17/24,AT$110="×",AT$110="△"),"△","△"))</f>
        <v>△</v>
      </c>
      <c r="AU9" s="85" t="str">
        <f ca="1">IF(SUMIFS(OFFSET(データ_フィールド施設!$M$5:$M$1048576,0,ROUND(AU$8*24,1)),データ_フィールド施設!$J$5:$J$1048576,OFFSET($G$9,ROW()-ROW($N$9),AU$6-$D$4))&gt;=100,"×",IF(OR(AU$8&lt;9/24,AU$8&gt;=17/24,AU$110="×",AU$110="△"),"△","△"))</f>
        <v>△</v>
      </c>
      <c r="AV9" s="84" t="str">
        <f ca="1">IF(SUMIFS(OFFSET(データ_フィールド施設!$M$5:$M$1048576,0,ROUND(AV$8*24,1)),データ_フィールド施設!$J$5:$J$1048576,OFFSET($G$9,ROW()-ROW($N$9),AV$6-$D$4))&gt;=100,"×",IF(OR(AV$8&lt;9/24,AV$8&gt;=17/24,AV$110="×",AV$110="△"),"△","△"))</f>
        <v>△</v>
      </c>
      <c r="AW9" s="84" t="str">
        <f ca="1">IF(SUMIFS(OFFSET(データ_フィールド施設!$M$5:$M$1048576,0,ROUND(AW$8*24,1)),データ_フィールド施設!$J$5:$J$1048576,OFFSET($G$9,ROW()-ROW($N$9),AW$6-$D$4))&gt;=100,"×",IF(OR(AW$8&lt;9/24,AW$8&gt;=17/24,AW$110="×",AW$110="△"),"△","△"))</f>
        <v>△</v>
      </c>
      <c r="AX9" s="86" t="str">
        <f ca="1">IF(SUMIFS(OFFSET(データ_フィールド施設!$M$5:$M$1048576,0,ROUND(AX$8*24,1)),データ_フィールド施設!$J$5:$J$1048576,OFFSET($G$9,ROW()-ROW($N$9),AX$6-$D$4))&gt;=100,"×",IF(OR(AX$8&lt;9/24,AX$8&gt;=17/24,AX$110="×",AX$110="△"),"△","△"))</f>
        <v>△</v>
      </c>
      <c r="AY9" s="84" t="str">
        <f ca="1">IF(SUMIFS(OFFSET(データ_フィールド施設!$M$5:$M$1048576,0,ROUND(AY$8*24,1)),データ_フィールド施設!$J$5:$J$1048576,OFFSET($G$9,ROW()-ROW($N$9),AY$6-$D$4))&gt;=100,"×",IF(OR(AY$8&lt;9/24,AY$8&gt;=17/24,AY$110="×",AY$110="△"),"△","△"))</f>
        <v>△</v>
      </c>
      <c r="AZ9" s="84" t="str">
        <f ca="1">IF(SUMIFS(OFFSET(データ_フィールド施設!$M$5:$M$1048576,0,ROUND(AZ$8*24,1)),データ_フィールド施設!$J$5:$J$1048576,OFFSET($G$9,ROW()-ROW($N$9),AZ$6-$D$4))&gt;=100,"×",IF(OR(AZ$8&lt;9/24,AZ$8&gt;=17/24,AZ$110="×",AZ$110="△"),"△","△"))</f>
        <v>△</v>
      </c>
      <c r="BA9" s="84" t="str">
        <f ca="1">IF(SUMIFS(OFFSET(データ_フィールド施設!$M$5:$M$1048576,0,ROUND(BA$8*24,1)),データ_フィールド施設!$J$5:$J$1048576,OFFSET($G$9,ROW()-ROW($N$9),BA$6-$D$4))&gt;=100,"×",IF(OR(BA$8&lt;9/24,BA$8&gt;=17/24,BA$110="×",BA$110="△"),"△","△"))</f>
        <v>△</v>
      </c>
      <c r="BB9" s="84" t="str">
        <f ca="1">IF(SUMIFS(OFFSET(データ_フィールド施設!$M$5:$M$1048576,0,ROUND(BB$8*24,1)),データ_フィールド施設!$J$5:$J$1048576,OFFSET($G$9,ROW()-ROW($N$9),BB$6-$D$4))&gt;=100,"×",IF(OR(BB$8&lt;9/24,BB$8&gt;=17/24,BB$110="×",BB$110="△"),"△","△"))</f>
        <v>△</v>
      </c>
      <c r="BC9" s="85" t="str">
        <f ca="1">IF(SUMIFS(OFFSET(データ_フィールド施設!$M$5:$M$1048576,0,ROUND(BC$8*24,1)),データ_フィールド施設!$J$5:$J$1048576,OFFSET($G$9,ROW()-ROW($N$9),BC$6-$D$4))&gt;=100,"×",IF(OR(BC$8&lt;9/24,BC$8&gt;=17/24,BC$110="×",BC$110="△"),"△","△"))</f>
        <v>△</v>
      </c>
      <c r="BD9" s="84" t="str">
        <f ca="1">IF(SUMIFS(OFFSET(データ_フィールド施設!$M$5:$M$1048576,0,ROUND(BD$8*24,1)),データ_フィールド施設!$J$5:$J$1048576,OFFSET($G$9,ROW()-ROW($N$9),BD$6-$D$4))&gt;=100,"×",IF(OR(BD$8&lt;9/24,BD$8&gt;=17/24,BD$110="×",BD$110="△"),"△","△"))</f>
        <v>△</v>
      </c>
      <c r="BE9" s="84" t="str">
        <f ca="1">IF(SUMIFS(OFFSET(データ_フィールド施設!$M$5:$M$1048576,0,ROUND(BE$8*24,1)),データ_フィールド施設!$J$5:$J$1048576,OFFSET($G$9,ROW()-ROW($N$9),BE$6-$D$4))&gt;=100,"×",IF(OR(BE$8&lt;9/24,BE$8&gt;=17/24,BE$110="×",BE$110="△"),"△","△"))</f>
        <v>△</v>
      </c>
      <c r="BF9" s="86" t="str">
        <f ca="1">IF(SUMIFS(OFFSET(データ_フィールド施設!$M$5:$M$1048576,0,ROUND(BF$8*24,1)),データ_フィールド施設!$J$5:$J$1048576,OFFSET($G$9,ROW()-ROW($N$9),BF$6-$D$4))&gt;=100,"×",IF(OR(BF$8&lt;9/24,BF$8&gt;=17/24,BF$110="×",BF$110="△"),"△","△"))</f>
        <v>△</v>
      </c>
      <c r="BG9" s="84" t="str">
        <f ca="1">IF(SUMIFS(OFFSET(データ_フィールド施設!$M$5:$M$1048576,0,ROUND(BG$8*24,1)),データ_フィールド施設!$J$5:$J$1048576,OFFSET($G$9,ROW()-ROW($N$9),BG$6-$D$4))&gt;=100,"×",IF(OR(BG$8&lt;9/24,BG$8&gt;=17/24,BG$110="×",BG$110="△"),"△","△"))</f>
        <v>△</v>
      </c>
      <c r="BH9" s="84" t="str">
        <f ca="1">IF(SUMIFS(OFFSET(データ_フィールド施設!$M$5:$M$1048576,0,ROUND(BH$8*24,1)),データ_フィールド施設!$J$5:$J$1048576,OFFSET($G$9,ROW()-ROW($N$9),BH$6-$D$4))&gt;=100,"×",IF(OR(BH$8&lt;9/24,BH$8&gt;=17/24,BH$110="×",BH$110="△"),"△","△"))</f>
        <v>△</v>
      </c>
      <c r="BI9" s="87" t="str">
        <f ca="1">IF(SUMIFS(OFFSET(データ_フィールド施設!$M$5:$M$1048576,0,ROUND(BI$8*24,1)),データ_フィールド施設!$J$5:$J$1048576,OFFSET($G$9,ROW()-ROW($N$9),BI$6-$D$4))&gt;=100,"×",IF(OR(BI$8&lt;9/24,BI$8&gt;=17/24,BI$110="×",BI$110="△"),"△","△"))</f>
        <v>△</v>
      </c>
      <c r="BJ9" s="83" t="str">
        <f ca="1">IF(SUMIFS(OFFSET(データ_フィールド施設!$M$5:$M$1048576,0,ROUND(BJ$8*24,1)),データ_フィールド施設!$J$5:$J$1048576,OFFSET($G$9,ROW()-ROW($N$9),BJ$6-$D$4))&gt;=100,"×",IF(OR(BJ$8&lt;9/24,BJ$8&gt;=17/24,BJ$110="×",BJ$110="△"),"△","△"))</f>
        <v>△</v>
      </c>
      <c r="BK9" s="84" t="str">
        <f ca="1">IF(SUMIFS(OFFSET(データ_フィールド施設!$M$5:$M$1048576,0,ROUND(BK$8*24,1)),データ_フィールド施設!$J$5:$J$1048576,OFFSET($G$9,ROW()-ROW($N$9),BK$6-$D$4))&gt;=100,"×",IF(OR(BK$8&lt;9/24,BK$8&gt;=17/24,BK$110="×",BK$110="△"),"△","△"))</f>
        <v>△</v>
      </c>
      <c r="BL9" s="84" t="str">
        <f ca="1">IF(SUMIFS(OFFSET(データ_フィールド施設!$M$5:$M$1048576,0,ROUND(BL$8*24,1)),データ_フィールド施設!$J$5:$J$1048576,OFFSET($G$9,ROW()-ROW($N$9),BL$6-$D$4))&gt;=100,"×",IF(OR(BL$8&lt;9/24,BL$8&gt;=17/24,BL$110="×",BL$110="△"),"△","△"))</f>
        <v>△</v>
      </c>
      <c r="BM9" s="84" t="str">
        <f ca="1">IF(SUMIFS(OFFSET(データ_フィールド施設!$M$5:$M$1048576,0,ROUND(BM$8*24,1)),データ_フィールド施設!$J$5:$J$1048576,OFFSET($G$9,ROW()-ROW($N$9),BM$6-$D$4))&gt;=100,"×",IF(OR(BM$8&lt;9/24,BM$8&gt;=17/24,BM$110="×",BM$110="△"),"△","△"))</f>
        <v>△</v>
      </c>
      <c r="BN9" s="84" t="str">
        <f ca="1">IF(SUMIFS(OFFSET(データ_フィールド施設!$M$5:$M$1048576,0,ROUND(BN$8*24,1)),データ_フィールド施設!$J$5:$J$1048576,OFFSET($G$9,ROW()-ROW($N$9),BN$6-$D$4))&gt;=100,"×",IF(OR(BN$8&lt;9/24,BN$8&gt;=17/24,BN$110="×",BN$110="△"),"△","△"))</f>
        <v>△</v>
      </c>
      <c r="BO9" s="84" t="str">
        <f ca="1">IF(SUMIFS(OFFSET(データ_フィールド施設!$M$5:$M$1048576,0,ROUND(BO$8*24,1)),データ_フィールド施設!$J$5:$J$1048576,OFFSET($G$9,ROW()-ROW($N$9),BO$6-$D$4))&gt;=100,"×",IF(OR(BO$8&lt;9/24,BO$8&gt;=17/24,BO$110="×",BO$110="△"),"△","△"))</f>
        <v>△</v>
      </c>
      <c r="BP9" s="84" t="str">
        <f ca="1">IF(SUMIFS(OFFSET(データ_フィールド施設!$M$5:$M$1048576,0,ROUND(BP$8*24,1)),データ_フィールド施設!$J$5:$J$1048576,OFFSET($G$9,ROW()-ROW($N$9),BP$6-$D$4))&gt;=100,"×",IF(OR(BP$8&lt;9/24,BP$8&gt;=17/24,BP$110="×",BP$110="△"),"△","△"))</f>
        <v>△</v>
      </c>
      <c r="BQ9" s="84" t="str">
        <f ca="1">IF(SUMIFS(OFFSET(データ_フィールド施設!$M$5:$M$1048576,0,ROUND(BQ$8*24,1)),データ_フィールド施設!$J$5:$J$1048576,OFFSET($G$9,ROW()-ROW($N$9),BQ$6-$D$4))&gt;=100,"×",IF(OR(BQ$8&lt;9/24,BQ$8&gt;=17/24,BQ$110="×",BQ$110="△"),"△","△"))</f>
        <v>△</v>
      </c>
      <c r="BR9" s="84" t="str">
        <f ca="1">IF(SUMIFS(OFFSET(データ_フィールド施設!$M$5:$M$1048576,0,ROUND(BR$8*24,1)),データ_フィールド施設!$J$5:$J$1048576,OFFSET($G$9,ROW()-ROW($N$9),BR$6-$D$4))&gt;=100,"×",IF(OR(BR$8&lt;9/24,BR$8&gt;=17/24,BR$110="×",BR$110="△"),"△","△"))</f>
        <v>△</v>
      </c>
      <c r="BS9" s="85" t="str">
        <f ca="1">IF(SUMIFS(OFFSET(データ_フィールド施設!$M$5:$M$1048576,0,ROUND(BS$8*24,1)),データ_フィールド施設!$J$5:$J$1048576,OFFSET($G$9,ROW()-ROW($N$9),BS$6-$D$4))&gt;=100,"×",IF(OR(BS$8&lt;9/24,BS$8&gt;=17/24,BS$110="×",BS$110="△"),"△","△"))</f>
        <v>△</v>
      </c>
      <c r="BT9" s="84" t="str">
        <f ca="1">IF(SUMIFS(OFFSET(データ_フィールド施設!$M$5:$M$1048576,0,ROUND(BT$8*24,1)),データ_フィールド施設!$J$5:$J$1048576,OFFSET($G$9,ROW()-ROW($N$9),BT$6-$D$4))&gt;=100,"×",IF(OR(BT$8&lt;9/24,BT$8&gt;=17/24,BT$110="×",BT$110="△"),"△","△"))</f>
        <v>△</v>
      </c>
      <c r="BU9" s="84" t="str">
        <f ca="1">IF(SUMIFS(OFFSET(データ_フィールド施設!$M$5:$M$1048576,0,ROUND(BU$8*24,1)),データ_フィールド施設!$J$5:$J$1048576,OFFSET($G$9,ROW()-ROW($N$9),BU$6-$D$4))&gt;=100,"×",IF(OR(BU$8&lt;9/24,BU$8&gt;=17/24,BU$110="×",BU$110="△"),"△","△"))</f>
        <v>△</v>
      </c>
      <c r="BV9" s="86" t="str">
        <f ca="1">IF(SUMIFS(OFFSET(データ_フィールド施設!$M$5:$M$1048576,0,ROUND(BV$8*24,1)),データ_フィールド施設!$J$5:$J$1048576,OFFSET($G$9,ROW()-ROW($N$9),BV$6-$D$4))&gt;=100,"×",IF(OR(BV$8&lt;9/24,BV$8&gt;=17/24,BV$110="×",BV$110="△"),"△","△"))</f>
        <v>△</v>
      </c>
      <c r="BW9" s="84" t="str">
        <f ca="1">IF(SUMIFS(OFFSET(データ_フィールド施設!$M$5:$M$1048576,0,ROUND(BW$8*24,1)),データ_フィールド施設!$J$5:$J$1048576,OFFSET($G$9,ROW()-ROW($N$9),BW$6-$D$4))&gt;=100,"×",IF(OR(BW$8&lt;9/24,BW$8&gt;=17/24,BW$110="×",BW$110="△"),"△","△"))</f>
        <v>△</v>
      </c>
      <c r="BX9" s="84" t="str">
        <f ca="1">IF(SUMIFS(OFFSET(データ_フィールド施設!$M$5:$M$1048576,0,ROUND(BX$8*24,1)),データ_フィールド施設!$J$5:$J$1048576,OFFSET($G$9,ROW()-ROW($N$9),BX$6-$D$4))&gt;=100,"×",IF(OR(BX$8&lt;9/24,BX$8&gt;=17/24,BX$110="×",BX$110="△"),"△","△"))</f>
        <v>△</v>
      </c>
      <c r="BY9" s="84" t="str">
        <f ca="1">IF(SUMIFS(OFFSET(データ_フィールド施設!$M$5:$M$1048576,0,ROUND(BY$8*24,1)),データ_フィールド施設!$J$5:$J$1048576,OFFSET($G$9,ROW()-ROW($N$9),BY$6-$D$4))&gt;=100,"×",IF(OR(BY$8&lt;9/24,BY$8&gt;=17/24,BY$110="×",BY$110="△"),"△","△"))</f>
        <v>△</v>
      </c>
      <c r="BZ9" s="84" t="str">
        <f ca="1">IF(SUMIFS(OFFSET(データ_フィールド施設!$M$5:$M$1048576,0,ROUND(BZ$8*24,1)),データ_フィールド施設!$J$5:$J$1048576,OFFSET($G$9,ROW()-ROW($N$9),BZ$6-$D$4))&gt;=100,"×",IF(OR(BZ$8&lt;9/24,BZ$8&gt;=17/24,BZ$110="×",BZ$110="△"),"△","△"))</f>
        <v>△</v>
      </c>
      <c r="CA9" s="85" t="str">
        <f ca="1">IF(SUMIFS(OFFSET(データ_フィールド施設!$M$5:$M$1048576,0,ROUND(CA$8*24,1)),データ_フィールド施設!$J$5:$J$1048576,OFFSET($G$9,ROW()-ROW($N$9),CA$6-$D$4))&gt;=100,"×",IF(OR(CA$8&lt;9/24,CA$8&gt;=17/24,CA$110="×",CA$110="△"),"△","△"))</f>
        <v>△</v>
      </c>
      <c r="CB9" s="84" t="str">
        <f ca="1">IF(SUMIFS(OFFSET(データ_フィールド施設!$M$5:$M$1048576,0,ROUND(CB$8*24,1)),データ_フィールド施設!$J$5:$J$1048576,OFFSET($G$9,ROW()-ROW($N$9),CB$6-$D$4))&gt;=100,"×",IF(OR(CB$8&lt;9/24,CB$8&gt;=17/24,CB$110="×",CB$110="△"),"△","△"))</f>
        <v>△</v>
      </c>
      <c r="CC9" s="84" t="str">
        <f ca="1">IF(SUMIFS(OFFSET(データ_フィールド施設!$M$5:$M$1048576,0,ROUND(CC$8*24,1)),データ_フィールド施設!$J$5:$J$1048576,OFFSET($G$9,ROW()-ROW($N$9),CC$6-$D$4))&gt;=100,"×",IF(OR(CC$8&lt;9/24,CC$8&gt;=17/24,CC$110="×",CC$110="△"),"△","△"))</f>
        <v>△</v>
      </c>
      <c r="CD9" s="86" t="str">
        <f ca="1">IF(SUMIFS(OFFSET(データ_フィールド施設!$M$5:$M$1048576,0,ROUND(CD$8*24,1)),データ_フィールド施設!$J$5:$J$1048576,OFFSET($G$9,ROW()-ROW($N$9),CD$6-$D$4))&gt;=100,"×",IF(OR(CD$8&lt;9/24,CD$8&gt;=17/24,CD$110="×",CD$110="△"),"△","△"))</f>
        <v>△</v>
      </c>
      <c r="CE9" s="84" t="str">
        <f ca="1">IF(SUMIFS(OFFSET(データ_フィールド施設!$M$5:$M$1048576,0,ROUND(CE$8*24,1)),データ_フィールド施設!$J$5:$J$1048576,OFFSET($G$9,ROW()-ROW($N$9),CE$6-$D$4))&gt;=100,"×",IF(OR(CE$8&lt;9/24,CE$8&gt;=17/24,CE$110="×",CE$110="△"),"△","△"))</f>
        <v>△</v>
      </c>
      <c r="CF9" s="84" t="str">
        <f ca="1">IF(SUMIFS(OFFSET(データ_フィールド施設!$M$5:$M$1048576,0,ROUND(CF$8*24,1)),データ_フィールド施設!$J$5:$J$1048576,OFFSET($G$9,ROW()-ROW($N$9),CF$6-$D$4))&gt;=100,"×",IF(OR(CF$8&lt;9/24,CF$8&gt;=17/24,CF$110="×",CF$110="△"),"△","△"))</f>
        <v>△</v>
      </c>
      <c r="CG9" s="87" t="str">
        <f ca="1">IF(SUMIFS(OFFSET(データ_フィールド施設!$M$5:$M$1048576,0,ROUND(CG$8*24,1)),データ_フィールド施設!$J$5:$J$1048576,OFFSET($G$9,ROW()-ROW($N$9),CG$6-$D$4))&gt;=100,"×",IF(OR(CG$8&lt;9/24,CG$8&gt;=17/24,CG$110="×",CG$110="△"),"△","△"))</f>
        <v>△</v>
      </c>
      <c r="CH9" s="83" t="str">
        <f ca="1">IF(SUMIFS(OFFSET(データ_フィールド施設!$M$5:$M$1048576,0,ROUND(CH$8*24,1)),データ_フィールド施設!$J$5:$J$1048576,OFFSET($G$9,ROW()-ROW($N$9),CH$6-$D$4))&gt;=100,"×",IF(OR(CH$8&lt;9/24,CH$8&gt;=17/24,CH$110="×",CH$110="△"),"△","△"))</f>
        <v>△</v>
      </c>
      <c r="CI9" s="84" t="str">
        <f ca="1">IF(SUMIFS(OFFSET(データ_フィールド施設!$M$5:$M$1048576,0,ROUND(CI$8*24,1)),データ_フィールド施設!$J$5:$J$1048576,OFFSET($G$9,ROW()-ROW($N$9),CI$6-$D$4))&gt;=100,"×",IF(OR(CI$8&lt;9/24,CI$8&gt;=17/24,CI$110="×",CI$110="△"),"△","△"))</f>
        <v>△</v>
      </c>
      <c r="CJ9" s="84" t="str">
        <f ca="1">IF(SUMIFS(OFFSET(データ_フィールド施設!$M$5:$M$1048576,0,ROUND(CJ$8*24,1)),データ_フィールド施設!$J$5:$J$1048576,OFFSET($G$9,ROW()-ROW($N$9),CJ$6-$D$4))&gt;=100,"×",IF(OR(CJ$8&lt;9/24,CJ$8&gt;=17/24,CJ$110="×",CJ$110="△"),"△","△"))</f>
        <v>△</v>
      </c>
      <c r="CK9" s="84" t="str">
        <f ca="1">IF(SUMIFS(OFFSET(データ_フィールド施設!$M$5:$M$1048576,0,ROUND(CK$8*24,1)),データ_フィールド施設!$J$5:$J$1048576,OFFSET($G$9,ROW()-ROW($N$9),CK$6-$D$4))&gt;=100,"×",IF(OR(CK$8&lt;9/24,CK$8&gt;=17/24,CK$110="×",CK$110="△"),"△","△"))</f>
        <v>△</v>
      </c>
      <c r="CL9" s="84" t="str">
        <f ca="1">IF(SUMIFS(OFFSET(データ_フィールド施設!$M$5:$M$1048576,0,ROUND(CL$8*24,1)),データ_フィールド施設!$J$5:$J$1048576,OFFSET($G$9,ROW()-ROW($N$9),CL$6-$D$4))&gt;=100,"×",IF(OR(CL$8&lt;9/24,CL$8&gt;=17/24,CL$110="×",CL$110="△"),"△","△"))</f>
        <v>△</v>
      </c>
      <c r="CM9" s="84" t="str">
        <f ca="1">IF(SUMIFS(OFFSET(データ_フィールド施設!$M$5:$M$1048576,0,ROUND(CM$8*24,1)),データ_フィールド施設!$J$5:$J$1048576,OFFSET($G$9,ROW()-ROW($N$9),CM$6-$D$4))&gt;=100,"×",IF(OR(CM$8&lt;9/24,CM$8&gt;=17/24,CM$110="×",CM$110="△"),"△","△"))</f>
        <v>△</v>
      </c>
      <c r="CN9" s="84" t="str">
        <f ca="1">IF(SUMIFS(OFFSET(データ_フィールド施設!$M$5:$M$1048576,0,ROUND(CN$8*24,1)),データ_フィールド施設!$J$5:$J$1048576,OFFSET($G$9,ROW()-ROW($N$9),CN$6-$D$4))&gt;=100,"×",IF(OR(CN$8&lt;9/24,CN$8&gt;=17/24,CN$110="×",CN$110="△"),"△","△"))</f>
        <v>△</v>
      </c>
      <c r="CO9" s="84" t="str">
        <f ca="1">IF(SUMIFS(OFFSET(データ_フィールド施設!$M$5:$M$1048576,0,ROUND(CO$8*24,1)),データ_フィールド施設!$J$5:$J$1048576,OFFSET($G$9,ROW()-ROW($N$9),CO$6-$D$4))&gt;=100,"×",IF(OR(CO$8&lt;9/24,CO$8&gt;=17/24,CO$110="×",CO$110="△"),"△","△"))</f>
        <v>△</v>
      </c>
      <c r="CP9" s="84" t="str">
        <f ca="1">IF(SUMIFS(OFFSET(データ_フィールド施設!$M$5:$M$1048576,0,ROUND(CP$8*24,1)),データ_フィールド施設!$J$5:$J$1048576,OFFSET($G$9,ROW()-ROW($N$9),CP$6-$D$4))&gt;=100,"×",IF(OR(CP$8&lt;9/24,CP$8&gt;=17/24,CP$110="×",CP$110="△"),"△","△"))</f>
        <v>△</v>
      </c>
      <c r="CQ9" s="85" t="str">
        <f ca="1">IF(SUMIFS(OFFSET(データ_フィールド施設!$M$5:$M$1048576,0,ROUND(CQ$8*24,1)),データ_フィールド施設!$J$5:$J$1048576,OFFSET($G$9,ROW()-ROW($N$9),CQ$6-$D$4))&gt;=100,"×",IF(OR(CQ$8&lt;9/24,CQ$8&gt;=17/24,CQ$110="×",CQ$110="△"),"△","△"))</f>
        <v>△</v>
      </c>
      <c r="CR9" s="84" t="str">
        <f ca="1">IF(SUMIFS(OFFSET(データ_フィールド施設!$M$5:$M$1048576,0,ROUND(CR$8*24,1)),データ_フィールド施設!$J$5:$J$1048576,OFFSET($G$9,ROW()-ROW($N$9),CR$6-$D$4))&gt;=100,"×",IF(OR(CR$8&lt;9/24,CR$8&gt;=17/24,CR$110="×",CR$110="△"),"△","△"))</f>
        <v>△</v>
      </c>
      <c r="CS9" s="84" t="str">
        <f ca="1">IF(SUMIFS(OFFSET(データ_フィールド施設!$M$5:$M$1048576,0,ROUND(CS$8*24,1)),データ_フィールド施設!$J$5:$J$1048576,OFFSET($G$9,ROW()-ROW($N$9),CS$6-$D$4))&gt;=100,"×",IF(OR(CS$8&lt;9/24,CS$8&gt;=17/24,CS$110="×",CS$110="△"),"△","△"))</f>
        <v>△</v>
      </c>
      <c r="CT9" s="86" t="str">
        <f ca="1">IF(SUMIFS(OFFSET(データ_フィールド施設!$M$5:$M$1048576,0,ROUND(CT$8*24,1)),データ_フィールド施設!$J$5:$J$1048576,OFFSET($G$9,ROW()-ROW($N$9),CT$6-$D$4))&gt;=100,"×",IF(OR(CT$8&lt;9/24,CT$8&gt;=17/24,CT$110="×",CT$110="△"),"△","△"))</f>
        <v>△</v>
      </c>
      <c r="CU9" s="84" t="str">
        <f ca="1">IF(SUMIFS(OFFSET(データ_フィールド施設!$M$5:$M$1048576,0,ROUND(CU$8*24,1)),データ_フィールド施設!$J$5:$J$1048576,OFFSET($G$9,ROW()-ROW($N$9),CU$6-$D$4))&gt;=100,"×",IF(OR(CU$8&lt;9/24,CU$8&gt;=17/24,CU$110="×",CU$110="△"),"△","△"))</f>
        <v>△</v>
      </c>
      <c r="CV9" s="84" t="str">
        <f ca="1">IF(SUMIFS(OFFSET(データ_フィールド施設!$M$5:$M$1048576,0,ROUND(CV$8*24,1)),データ_フィールド施設!$J$5:$J$1048576,OFFSET($G$9,ROW()-ROW($N$9),CV$6-$D$4))&gt;=100,"×",IF(OR(CV$8&lt;9/24,CV$8&gt;=17/24,CV$110="×",CV$110="△"),"△","△"))</f>
        <v>△</v>
      </c>
      <c r="CW9" s="84" t="str">
        <f ca="1">IF(SUMIFS(OFFSET(データ_フィールド施設!$M$5:$M$1048576,0,ROUND(CW$8*24,1)),データ_フィールド施設!$J$5:$J$1048576,OFFSET($G$9,ROW()-ROW($N$9),CW$6-$D$4))&gt;=100,"×",IF(OR(CW$8&lt;9/24,CW$8&gt;=17/24,CW$110="×",CW$110="△"),"△","△"))</f>
        <v>△</v>
      </c>
      <c r="CX9" s="84" t="str">
        <f ca="1">IF(SUMIFS(OFFSET(データ_フィールド施設!$M$5:$M$1048576,0,ROUND(CX$8*24,1)),データ_フィールド施設!$J$5:$J$1048576,OFFSET($G$9,ROW()-ROW($N$9),CX$6-$D$4))&gt;=100,"×",IF(OR(CX$8&lt;9/24,CX$8&gt;=17/24,CX$110="×",CX$110="△"),"△","△"))</f>
        <v>△</v>
      </c>
      <c r="CY9" s="85" t="str">
        <f ca="1">IF(SUMIFS(OFFSET(データ_フィールド施設!$M$5:$M$1048576,0,ROUND(CY$8*24,1)),データ_フィールド施設!$J$5:$J$1048576,OFFSET($G$9,ROW()-ROW($N$9),CY$6-$D$4))&gt;=100,"×",IF(OR(CY$8&lt;9/24,CY$8&gt;=17/24,CY$110="×",CY$110="△"),"△","△"))</f>
        <v>△</v>
      </c>
      <c r="CZ9" s="84" t="str">
        <f ca="1">IF(SUMIFS(OFFSET(データ_フィールド施設!$M$5:$M$1048576,0,ROUND(CZ$8*24,1)),データ_フィールド施設!$J$5:$J$1048576,OFFSET($G$9,ROW()-ROW($N$9),CZ$6-$D$4))&gt;=100,"×",IF(OR(CZ$8&lt;9/24,CZ$8&gt;=17/24,CZ$110="×",CZ$110="△"),"△","△"))</f>
        <v>△</v>
      </c>
      <c r="DA9" s="84" t="str">
        <f ca="1">IF(SUMIFS(OFFSET(データ_フィールド施設!$M$5:$M$1048576,0,ROUND(DA$8*24,1)),データ_フィールド施設!$J$5:$J$1048576,OFFSET($G$9,ROW()-ROW($N$9),DA$6-$D$4))&gt;=100,"×",IF(OR(DA$8&lt;9/24,DA$8&gt;=17/24,DA$110="×",DA$110="△"),"△","△"))</f>
        <v>△</v>
      </c>
      <c r="DB9" s="86" t="str">
        <f ca="1">IF(SUMIFS(OFFSET(データ_フィールド施設!$M$5:$M$1048576,0,ROUND(DB$8*24,1)),データ_フィールド施設!$J$5:$J$1048576,OFFSET($G$9,ROW()-ROW($N$9),DB$6-$D$4))&gt;=100,"×",IF(OR(DB$8&lt;9/24,DB$8&gt;=17/24,DB$110="×",DB$110="△"),"△","△"))</f>
        <v>△</v>
      </c>
      <c r="DC9" s="84" t="str">
        <f ca="1">IF(SUMIFS(OFFSET(データ_フィールド施設!$M$5:$M$1048576,0,ROUND(DC$8*24,1)),データ_フィールド施設!$J$5:$J$1048576,OFFSET($G$9,ROW()-ROW($N$9),DC$6-$D$4))&gt;=100,"×",IF(OR(DC$8&lt;9/24,DC$8&gt;=17/24,DC$110="×",DC$110="△"),"△","△"))</f>
        <v>△</v>
      </c>
      <c r="DD9" s="84" t="str">
        <f ca="1">IF(SUMIFS(OFFSET(データ_フィールド施設!$M$5:$M$1048576,0,ROUND(DD$8*24,1)),データ_フィールド施設!$J$5:$J$1048576,OFFSET($G$9,ROW()-ROW($N$9),DD$6-$D$4))&gt;=100,"×",IF(OR(DD$8&lt;9/24,DD$8&gt;=17/24,DD$110="×",DD$110="△"),"△","△"))</f>
        <v>△</v>
      </c>
      <c r="DE9" s="87" t="str">
        <f ca="1">IF(SUMIFS(OFFSET(データ_フィールド施設!$M$5:$M$1048576,0,ROUND(DE$8*24,1)),データ_フィールド施設!$J$5:$J$1048576,OFFSET($G$9,ROW()-ROW($N$9),DE$6-$D$4))&gt;=100,"×",IF(OR(DE$8&lt;9/24,DE$8&gt;=17/24,DE$110="×",DE$110="△"),"△","△"))</f>
        <v>△</v>
      </c>
      <c r="DF9" s="83" t="str">
        <f ca="1">IF(SUMIFS(OFFSET(データ_フィールド施設!$M$5:$M$1048576,0,ROUND(DF$8*24,1)),データ_フィールド施設!$J$5:$J$1048576,OFFSET($G$9,ROW()-ROW($N$9),DF$6-$D$4))&gt;=100,"×",IF(OR(DF$8&lt;9/24,DF$8&gt;=17/24,DF$110="×",DF$110="△"),"△","△"))</f>
        <v>△</v>
      </c>
      <c r="DG9" s="84" t="str">
        <f ca="1">IF(SUMIFS(OFFSET(データ_フィールド施設!$M$5:$M$1048576,0,ROUND(DG$8*24,1)),データ_フィールド施設!$J$5:$J$1048576,OFFSET($G$9,ROW()-ROW($N$9),DG$6-$D$4))&gt;=100,"×",IF(OR(DG$8&lt;9/24,DG$8&gt;=17/24,DG$110="×",DG$110="△"),"△","△"))</f>
        <v>△</v>
      </c>
      <c r="DH9" s="84" t="str">
        <f ca="1">IF(SUMIFS(OFFSET(データ_フィールド施設!$M$5:$M$1048576,0,ROUND(DH$8*24,1)),データ_フィールド施設!$J$5:$J$1048576,OFFSET($G$9,ROW()-ROW($N$9),DH$6-$D$4))&gt;=100,"×",IF(OR(DH$8&lt;9/24,DH$8&gt;=17/24,DH$110="×",DH$110="△"),"△","△"))</f>
        <v>△</v>
      </c>
      <c r="DI9" s="84" t="str">
        <f ca="1">IF(SUMIFS(OFFSET(データ_フィールド施設!$M$5:$M$1048576,0,ROUND(DI$8*24,1)),データ_フィールド施設!$J$5:$J$1048576,OFFSET($G$9,ROW()-ROW($N$9),DI$6-$D$4))&gt;=100,"×",IF(OR(DI$8&lt;9/24,DI$8&gt;=17/24,DI$110="×",DI$110="△"),"△","△"))</f>
        <v>△</v>
      </c>
      <c r="DJ9" s="84" t="str">
        <f ca="1">IF(SUMIFS(OFFSET(データ_フィールド施設!$M$5:$M$1048576,0,ROUND(DJ$8*24,1)),データ_フィールド施設!$J$5:$J$1048576,OFFSET($G$9,ROW()-ROW($N$9),DJ$6-$D$4))&gt;=100,"×",IF(OR(DJ$8&lt;9/24,DJ$8&gt;=17/24,DJ$110="×",DJ$110="△"),"△","△"))</f>
        <v>△</v>
      </c>
      <c r="DK9" s="84" t="str">
        <f ca="1">IF(SUMIFS(OFFSET(データ_フィールド施設!$M$5:$M$1048576,0,ROUND(DK$8*24,1)),データ_フィールド施設!$J$5:$J$1048576,OFFSET($G$9,ROW()-ROW($N$9),DK$6-$D$4))&gt;=100,"×",IF(OR(DK$8&lt;9/24,DK$8&gt;=17/24,DK$110="×",DK$110="△"),"△","△"))</f>
        <v>△</v>
      </c>
      <c r="DL9" s="84" t="str">
        <f ca="1">IF(SUMIFS(OFFSET(データ_フィールド施設!$M$5:$M$1048576,0,ROUND(DL$8*24,1)),データ_フィールド施設!$J$5:$J$1048576,OFFSET($G$9,ROW()-ROW($N$9),DL$6-$D$4))&gt;=100,"×",IF(OR(DL$8&lt;9/24,DL$8&gt;=17/24,DL$110="×",DL$110="△"),"△","△"))</f>
        <v>△</v>
      </c>
      <c r="DM9" s="84" t="str">
        <f ca="1">IF(SUMIFS(OFFSET(データ_フィールド施設!$M$5:$M$1048576,0,ROUND(DM$8*24,1)),データ_フィールド施設!$J$5:$J$1048576,OFFSET($G$9,ROW()-ROW($N$9),DM$6-$D$4))&gt;=100,"×",IF(OR(DM$8&lt;9/24,DM$8&gt;=17/24,DM$110="×",DM$110="△"),"△","△"))</f>
        <v>△</v>
      </c>
      <c r="DN9" s="84" t="str">
        <f ca="1">IF(SUMIFS(OFFSET(データ_フィールド施設!$M$5:$M$1048576,0,ROUND(DN$8*24,1)),データ_フィールド施設!$J$5:$J$1048576,OFFSET($G$9,ROW()-ROW($N$9),DN$6-$D$4))&gt;=100,"×",IF(OR(DN$8&lt;9/24,DN$8&gt;=17/24,DN$110="×",DN$110="△"),"△","△"))</f>
        <v>△</v>
      </c>
      <c r="DO9" s="85" t="str">
        <f ca="1">IF(SUMIFS(OFFSET(データ_フィールド施設!$M$5:$M$1048576,0,ROUND(DO$8*24,1)),データ_フィールド施設!$J$5:$J$1048576,OFFSET($G$9,ROW()-ROW($N$9),DO$6-$D$4))&gt;=100,"×",IF(OR(DO$8&lt;9/24,DO$8&gt;=17/24,DO$110="×",DO$110="△"),"△","△"))</f>
        <v>△</v>
      </c>
      <c r="DP9" s="84" t="str">
        <f ca="1">IF(SUMIFS(OFFSET(データ_フィールド施設!$M$5:$M$1048576,0,ROUND(DP$8*24,1)),データ_フィールド施設!$J$5:$J$1048576,OFFSET($G$9,ROW()-ROW($N$9),DP$6-$D$4))&gt;=100,"×",IF(OR(DP$8&lt;9/24,DP$8&gt;=17/24,DP$110="×",DP$110="△"),"△","△"))</f>
        <v>△</v>
      </c>
      <c r="DQ9" s="84" t="str">
        <f ca="1">IF(SUMIFS(OFFSET(データ_フィールド施設!$M$5:$M$1048576,0,ROUND(DQ$8*24,1)),データ_フィールド施設!$J$5:$J$1048576,OFFSET($G$9,ROW()-ROW($N$9),DQ$6-$D$4))&gt;=100,"×",IF(OR(DQ$8&lt;9/24,DQ$8&gt;=17/24,DQ$110="×",DQ$110="△"),"△","△"))</f>
        <v>△</v>
      </c>
      <c r="DR9" s="86" t="str">
        <f ca="1">IF(SUMIFS(OFFSET(データ_フィールド施設!$M$5:$M$1048576,0,ROUND(DR$8*24,1)),データ_フィールド施設!$J$5:$J$1048576,OFFSET($G$9,ROW()-ROW($N$9),DR$6-$D$4))&gt;=100,"×",IF(OR(DR$8&lt;9/24,DR$8&gt;=17/24,DR$110="×",DR$110="△"),"△","△"))</f>
        <v>△</v>
      </c>
      <c r="DS9" s="84" t="str">
        <f ca="1">IF(SUMIFS(OFFSET(データ_フィールド施設!$M$5:$M$1048576,0,ROUND(DS$8*24,1)),データ_フィールド施設!$J$5:$J$1048576,OFFSET($G$9,ROW()-ROW($N$9),DS$6-$D$4))&gt;=100,"×",IF(OR(DS$8&lt;9/24,DS$8&gt;=17/24,DS$110="×",DS$110="△"),"△","△"))</f>
        <v>△</v>
      </c>
      <c r="DT9" s="84" t="str">
        <f ca="1">IF(SUMIFS(OFFSET(データ_フィールド施設!$M$5:$M$1048576,0,ROUND(DT$8*24,1)),データ_フィールド施設!$J$5:$J$1048576,OFFSET($G$9,ROW()-ROW($N$9),DT$6-$D$4))&gt;=100,"×",IF(OR(DT$8&lt;9/24,DT$8&gt;=17/24,DT$110="×",DT$110="△"),"△","△"))</f>
        <v>△</v>
      </c>
      <c r="DU9" s="84" t="str">
        <f ca="1">IF(SUMIFS(OFFSET(データ_フィールド施設!$M$5:$M$1048576,0,ROUND(DU$8*24,1)),データ_フィールド施設!$J$5:$J$1048576,OFFSET($G$9,ROW()-ROW($N$9),DU$6-$D$4))&gt;=100,"×",IF(OR(DU$8&lt;9/24,DU$8&gt;=17/24,DU$110="×",DU$110="△"),"△","△"))</f>
        <v>△</v>
      </c>
      <c r="DV9" s="84" t="str">
        <f ca="1">IF(SUMIFS(OFFSET(データ_フィールド施設!$M$5:$M$1048576,0,ROUND(DV$8*24,1)),データ_フィールド施設!$J$5:$J$1048576,OFFSET($G$9,ROW()-ROW($N$9),DV$6-$D$4))&gt;=100,"×",IF(OR(DV$8&lt;9/24,DV$8&gt;=17/24,DV$110="×",DV$110="△"),"△","△"))</f>
        <v>△</v>
      </c>
      <c r="DW9" s="85" t="str">
        <f ca="1">IF(SUMIFS(OFFSET(データ_フィールド施設!$M$5:$M$1048576,0,ROUND(DW$8*24,1)),データ_フィールド施設!$J$5:$J$1048576,OFFSET($G$9,ROW()-ROW($N$9),DW$6-$D$4))&gt;=100,"×",IF(OR(DW$8&lt;9/24,DW$8&gt;=17/24,DW$110="×",DW$110="△"),"△","△"))</f>
        <v>△</v>
      </c>
      <c r="DX9" s="84" t="str">
        <f ca="1">IF(SUMIFS(OFFSET(データ_フィールド施設!$M$5:$M$1048576,0,ROUND(DX$8*24,1)),データ_フィールド施設!$J$5:$J$1048576,OFFSET($G$9,ROW()-ROW($N$9),DX$6-$D$4))&gt;=100,"×",IF(OR(DX$8&lt;9/24,DX$8&gt;=17/24,DX$110="×",DX$110="△"),"△","△"))</f>
        <v>△</v>
      </c>
      <c r="DY9" s="84" t="str">
        <f ca="1">IF(SUMIFS(OFFSET(データ_フィールド施設!$M$5:$M$1048576,0,ROUND(DY$8*24,1)),データ_フィールド施設!$J$5:$J$1048576,OFFSET($G$9,ROW()-ROW($N$9),DY$6-$D$4))&gt;=100,"×",IF(OR(DY$8&lt;9/24,DY$8&gt;=17/24,DY$110="×",DY$110="△"),"△","△"))</f>
        <v>△</v>
      </c>
      <c r="DZ9" s="86" t="str">
        <f ca="1">IF(SUMIFS(OFFSET(データ_フィールド施設!$M$5:$M$1048576,0,ROUND(DZ$8*24,1)),データ_フィールド施設!$J$5:$J$1048576,OFFSET($G$9,ROW()-ROW($N$9),DZ$6-$D$4))&gt;=100,"×",IF(OR(DZ$8&lt;9/24,DZ$8&gt;=17/24,DZ$110="×",DZ$110="△"),"△","△"))</f>
        <v>△</v>
      </c>
      <c r="EA9" s="84" t="str">
        <f ca="1">IF(SUMIFS(OFFSET(データ_フィールド施設!$M$5:$M$1048576,0,ROUND(EA$8*24,1)),データ_フィールド施設!$J$5:$J$1048576,OFFSET($G$9,ROW()-ROW($N$9),EA$6-$D$4))&gt;=100,"×",IF(OR(EA$8&lt;9/24,EA$8&gt;=17/24,EA$110="×",EA$110="△"),"△","△"))</f>
        <v>△</v>
      </c>
      <c r="EB9" s="84" t="str">
        <f ca="1">IF(SUMIFS(OFFSET(データ_フィールド施設!$M$5:$M$1048576,0,ROUND(EB$8*24,1)),データ_フィールド施設!$J$5:$J$1048576,OFFSET($G$9,ROW()-ROW($N$9),EB$6-$D$4))&gt;=100,"×",IF(OR(EB$8&lt;9/24,EB$8&gt;=17/24,EB$110="×",EB$110="△"),"△","△"))</f>
        <v>△</v>
      </c>
      <c r="EC9" s="87" t="str">
        <f ca="1">IF(SUMIFS(OFFSET(データ_フィールド施設!$M$5:$M$1048576,0,ROUND(EC$8*24,1)),データ_フィールド施設!$J$5:$J$1048576,OFFSET($G$9,ROW()-ROW($N$9),EC$6-$D$4))&gt;=100,"×",IF(OR(EC$8&lt;9/24,EC$8&gt;=17/24,EC$110="×",EC$110="△"),"△","△"))</f>
        <v>△</v>
      </c>
      <c r="ED9" s="83" t="str">
        <f ca="1">IF(SUMIFS(OFFSET(データ_フィールド施設!$M$5:$M$1048576,0,ROUND(ED$8*24,1)),データ_フィールド施設!$J$5:$J$1048576,OFFSET($G$9,ROW()-ROW($N$9),ED$6-$D$4))&gt;=100,"×",IF(OR(ED$8&lt;9/24,ED$8&gt;=17/24,ED$110="×",ED$110="△"),"△","△"))</f>
        <v>×</v>
      </c>
      <c r="EE9" s="84" t="str">
        <f ca="1">IF(SUMIFS(OFFSET(データ_フィールド施設!$M$5:$M$1048576,0,ROUND(EE$8*24,1)),データ_フィールド施設!$J$5:$J$1048576,OFFSET($G$9,ROW()-ROW($N$9),EE$6-$D$4))&gt;=100,"×",IF(OR(EE$8&lt;9/24,EE$8&gt;=17/24,EE$110="×",EE$110="△"),"△","△"))</f>
        <v>×</v>
      </c>
      <c r="EF9" s="84" t="str">
        <f ca="1">IF(SUMIFS(OFFSET(データ_フィールド施設!$M$5:$M$1048576,0,ROUND(EF$8*24,1)),データ_フィールド施設!$J$5:$J$1048576,OFFSET($G$9,ROW()-ROW($N$9),EF$6-$D$4))&gt;=100,"×",IF(OR(EF$8&lt;9/24,EF$8&gt;=17/24,EF$110="×",EF$110="△"),"△","△"))</f>
        <v>×</v>
      </c>
      <c r="EG9" s="84" t="str">
        <f ca="1">IF(SUMIFS(OFFSET(データ_フィールド施設!$M$5:$M$1048576,0,ROUND(EG$8*24,1)),データ_フィールド施設!$J$5:$J$1048576,OFFSET($G$9,ROW()-ROW($N$9),EG$6-$D$4))&gt;=100,"×",IF(OR(EG$8&lt;9/24,EG$8&gt;=17/24,EG$110="×",EG$110="△"),"△","△"))</f>
        <v>×</v>
      </c>
      <c r="EH9" s="84" t="str">
        <f ca="1">IF(SUMIFS(OFFSET(データ_フィールド施設!$M$5:$M$1048576,0,ROUND(EH$8*24,1)),データ_フィールド施設!$J$5:$J$1048576,OFFSET($G$9,ROW()-ROW($N$9),EH$6-$D$4))&gt;=100,"×",IF(OR(EH$8&lt;9/24,EH$8&gt;=17/24,EH$110="×",EH$110="△"),"△","△"))</f>
        <v>×</v>
      </c>
      <c r="EI9" s="84" t="str">
        <f ca="1">IF(SUMIFS(OFFSET(データ_フィールド施設!$M$5:$M$1048576,0,ROUND(EI$8*24,1)),データ_フィールド施設!$J$5:$J$1048576,OFFSET($G$9,ROW()-ROW($N$9),EI$6-$D$4))&gt;=100,"×",IF(OR(EI$8&lt;9/24,EI$8&gt;=17/24,EI$110="×",EI$110="△"),"△","△"))</f>
        <v>×</v>
      </c>
      <c r="EJ9" s="84" t="str">
        <f ca="1">IF(SUMIFS(OFFSET(データ_フィールド施設!$M$5:$M$1048576,0,ROUND(EJ$8*24,1)),データ_フィールド施設!$J$5:$J$1048576,OFFSET($G$9,ROW()-ROW($N$9),EJ$6-$D$4))&gt;=100,"×",IF(OR(EJ$8&lt;9/24,EJ$8&gt;=17/24,EJ$110="×",EJ$110="△"),"△","△"))</f>
        <v>×</v>
      </c>
      <c r="EK9" s="84" t="str">
        <f ca="1">IF(SUMIFS(OFFSET(データ_フィールド施設!$M$5:$M$1048576,0,ROUND(EK$8*24,1)),データ_フィールド施設!$J$5:$J$1048576,OFFSET($G$9,ROW()-ROW($N$9),EK$6-$D$4))&gt;=100,"×",IF(OR(EK$8&lt;9/24,EK$8&gt;=17/24,EK$110="×",EK$110="△"),"△","△"))</f>
        <v>×</v>
      </c>
      <c r="EL9" s="84" t="str">
        <f ca="1">IF(SUMIFS(OFFSET(データ_フィールド施設!$M$5:$M$1048576,0,ROUND(EL$8*24,1)),データ_フィールド施設!$J$5:$J$1048576,OFFSET($G$9,ROW()-ROW($N$9),EL$6-$D$4))&gt;=100,"×",IF(OR(EL$8&lt;9/24,EL$8&gt;=17/24,EL$110="×",EL$110="△"),"△","△"))</f>
        <v>×</v>
      </c>
      <c r="EM9" s="85" t="str">
        <f ca="1">IF(SUMIFS(OFFSET(データ_フィールド施設!$M$5:$M$1048576,0,ROUND(EM$8*24,1)),データ_フィールド施設!$J$5:$J$1048576,OFFSET($G$9,ROW()-ROW($N$9),EM$6-$D$4))&gt;=100,"×",IF(OR(EM$8&lt;9/24,EM$8&gt;=17/24,EM$110="×",EM$110="△"),"△","△"))</f>
        <v>×</v>
      </c>
      <c r="EN9" s="84" t="str">
        <f ca="1">IF(SUMIFS(OFFSET(データ_フィールド施設!$M$5:$M$1048576,0,ROUND(EN$8*24,1)),データ_フィールド施設!$J$5:$J$1048576,OFFSET($G$9,ROW()-ROW($N$9),EN$6-$D$4))&gt;=100,"×",IF(OR(EN$8&lt;9/24,EN$8&gt;=17/24,EN$110="×",EN$110="△"),"△","△"))</f>
        <v>×</v>
      </c>
      <c r="EO9" s="84" t="str">
        <f ca="1">IF(SUMIFS(OFFSET(データ_フィールド施設!$M$5:$M$1048576,0,ROUND(EO$8*24,1)),データ_フィールド施設!$J$5:$J$1048576,OFFSET($G$9,ROW()-ROW($N$9),EO$6-$D$4))&gt;=100,"×",IF(OR(EO$8&lt;9/24,EO$8&gt;=17/24,EO$110="×",EO$110="△"),"△","△"))</f>
        <v>×</v>
      </c>
      <c r="EP9" s="86" t="str">
        <f ca="1">IF(SUMIFS(OFFSET(データ_フィールド施設!$M$5:$M$1048576,0,ROUND(EP$8*24,1)),データ_フィールド施設!$J$5:$J$1048576,OFFSET($G$9,ROW()-ROW($N$9),EP$6-$D$4))&gt;=100,"×",IF(OR(EP$8&lt;9/24,EP$8&gt;=17/24,EP$110="×",EP$110="△"),"△","△"))</f>
        <v>×</v>
      </c>
      <c r="EQ9" s="84" t="str">
        <f ca="1">IF(SUMIFS(OFFSET(データ_フィールド施設!$M$5:$M$1048576,0,ROUND(EQ$8*24,1)),データ_フィールド施設!$J$5:$J$1048576,OFFSET($G$9,ROW()-ROW($N$9),EQ$6-$D$4))&gt;=100,"×",IF(OR(EQ$8&lt;9/24,EQ$8&gt;=17/24,EQ$110="×",EQ$110="△"),"△","△"))</f>
        <v>×</v>
      </c>
      <c r="ER9" s="84" t="str">
        <f ca="1">IF(SUMIFS(OFFSET(データ_フィールド施設!$M$5:$M$1048576,0,ROUND(ER$8*24,1)),データ_フィールド施設!$J$5:$J$1048576,OFFSET($G$9,ROW()-ROW($N$9),ER$6-$D$4))&gt;=100,"×",IF(OR(ER$8&lt;9/24,ER$8&gt;=17/24,ER$110="×",ER$110="△"),"△","△"))</f>
        <v>×</v>
      </c>
      <c r="ES9" s="84" t="str">
        <f ca="1">IF(SUMIFS(OFFSET(データ_フィールド施設!$M$5:$M$1048576,0,ROUND(ES$8*24,1)),データ_フィールド施設!$J$5:$J$1048576,OFFSET($G$9,ROW()-ROW($N$9),ES$6-$D$4))&gt;=100,"×",IF(OR(ES$8&lt;9/24,ES$8&gt;=17/24,ES$110="×",ES$110="△"),"△","△"))</f>
        <v>×</v>
      </c>
      <c r="ET9" s="84" t="str">
        <f ca="1">IF(SUMIFS(OFFSET(データ_フィールド施設!$M$5:$M$1048576,0,ROUND(ET$8*24,1)),データ_フィールド施設!$J$5:$J$1048576,OFFSET($G$9,ROW()-ROW($N$9),ET$6-$D$4))&gt;=100,"×",IF(OR(ET$8&lt;9/24,ET$8&gt;=17/24,ET$110="×",ET$110="△"),"△","△"))</f>
        <v>×</v>
      </c>
      <c r="EU9" s="85" t="str">
        <f ca="1">IF(SUMIFS(OFFSET(データ_フィールド施設!$M$5:$M$1048576,0,ROUND(EU$8*24,1)),データ_フィールド施設!$J$5:$J$1048576,OFFSET($G$9,ROW()-ROW($N$9),EU$6-$D$4))&gt;=100,"×",IF(OR(EU$8&lt;9/24,EU$8&gt;=17/24,EU$110="×",EU$110="△"),"△","△"))</f>
        <v>×</v>
      </c>
      <c r="EV9" s="84" t="str">
        <f ca="1">IF(SUMIFS(OFFSET(データ_フィールド施設!$M$5:$M$1048576,0,ROUND(EV$8*24,1)),データ_フィールド施設!$J$5:$J$1048576,OFFSET($G$9,ROW()-ROW($N$9),EV$6-$D$4))&gt;=100,"×",IF(OR(EV$8&lt;9/24,EV$8&gt;=17/24,EV$110="×",EV$110="△"),"△","△"))</f>
        <v>×</v>
      </c>
      <c r="EW9" s="84" t="str">
        <f ca="1">IF(SUMIFS(OFFSET(データ_フィールド施設!$M$5:$M$1048576,0,ROUND(EW$8*24,1)),データ_フィールド施設!$J$5:$J$1048576,OFFSET($G$9,ROW()-ROW($N$9),EW$6-$D$4))&gt;=100,"×",IF(OR(EW$8&lt;9/24,EW$8&gt;=17/24,EW$110="×",EW$110="△"),"△","△"))</f>
        <v>×</v>
      </c>
      <c r="EX9" s="86" t="str">
        <f ca="1">IF(SUMIFS(OFFSET(データ_フィールド施設!$M$5:$M$1048576,0,ROUND(EX$8*24,1)),データ_フィールド施設!$J$5:$J$1048576,OFFSET($G$9,ROW()-ROW($N$9),EX$6-$D$4))&gt;=100,"×",IF(OR(EX$8&lt;9/24,EX$8&gt;=17/24,EX$110="×",EX$110="△"),"△","△"))</f>
        <v>×</v>
      </c>
      <c r="EY9" s="84" t="str">
        <f ca="1">IF(SUMIFS(OFFSET(データ_フィールド施設!$M$5:$M$1048576,0,ROUND(EY$8*24,1)),データ_フィールド施設!$J$5:$J$1048576,OFFSET($G$9,ROW()-ROW($N$9),EY$6-$D$4))&gt;=100,"×",IF(OR(EY$8&lt;9/24,EY$8&gt;=17/24,EY$110="×",EY$110="△"),"△","△"))</f>
        <v>×</v>
      </c>
      <c r="EZ9" s="84" t="str">
        <f ca="1">IF(SUMIFS(OFFSET(データ_フィールド施設!$M$5:$M$1048576,0,ROUND(EZ$8*24,1)),データ_フィールド施設!$J$5:$J$1048576,OFFSET($G$9,ROW()-ROW($N$9),EZ$6-$D$4))&gt;=100,"×",IF(OR(EZ$8&lt;9/24,EZ$8&gt;=17/24,EZ$110="×",EZ$110="△"),"△","△"))</f>
        <v>×</v>
      </c>
      <c r="FA9" s="87" t="str">
        <f ca="1">IF(SUMIFS(OFFSET(データ_フィールド施設!$M$5:$M$1048576,0,ROUND(FA$8*24,1)),データ_フィールド施設!$J$5:$J$1048576,OFFSET($G$9,ROW()-ROW($N$9),FA$6-$D$4))&gt;=100,"×",IF(OR(FA$8&lt;9/24,FA$8&gt;=17/24,FA$110="×",FA$110="△"),"△","△"))</f>
        <v>×</v>
      </c>
      <c r="FB9" s="83" t="str">
        <f ca="1">IF(SUMIFS(OFFSET(データ_フィールド施設!$M$5:$M$1048576,0,ROUND(FB$8*24,1)),データ_フィールド施設!$J$5:$J$1048576,OFFSET($G$9,ROW()-ROW($N$9),FB$6-$D$4))&gt;=100,"×",IF(OR(FB$8&lt;9/24,FB$8&gt;=17/24,FB$110="×",FB$110="△"),"△","△"))</f>
        <v>×</v>
      </c>
      <c r="FC9" s="84" t="str">
        <f ca="1">IF(SUMIFS(OFFSET(データ_フィールド施設!$M$5:$M$1048576,0,ROUND(FC$8*24,1)),データ_フィールド施設!$J$5:$J$1048576,OFFSET($G$9,ROW()-ROW($N$9),FC$6-$D$4))&gt;=100,"×",IF(OR(FC$8&lt;9/24,FC$8&gt;=17/24,FC$110="×",FC$110="△"),"△","△"))</f>
        <v>×</v>
      </c>
      <c r="FD9" s="84" t="str">
        <f ca="1">IF(SUMIFS(OFFSET(データ_フィールド施設!$M$5:$M$1048576,0,ROUND(FD$8*24,1)),データ_フィールド施設!$J$5:$J$1048576,OFFSET($G$9,ROW()-ROW($N$9),FD$6-$D$4))&gt;=100,"×",IF(OR(FD$8&lt;9/24,FD$8&gt;=17/24,FD$110="×",FD$110="△"),"△","△"))</f>
        <v>×</v>
      </c>
      <c r="FE9" s="84" t="str">
        <f ca="1">IF(SUMIFS(OFFSET(データ_フィールド施設!$M$5:$M$1048576,0,ROUND(FE$8*24,1)),データ_フィールド施設!$J$5:$J$1048576,OFFSET($G$9,ROW()-ROW($N$9),FE$6-$D$4))&gt;=100,"×",IF(OR(FE$8&lt;9/24,FE$8&gt;=17/24,FE$110="×",FE$110="△"),"△","△"))</f>
        <v>×</v>
      </c>
      <c r="FF9" s="84" t="str">
        <f ca="1">IF(SUMIFS(OFFSET(データ_フィールド施設!$M$5:$M$1048576,0,ROUND(FF$8*24,1)),データ_フィールド施設!$J$5:$J$1048576,OFFSET($G$9,ROW()-ROW($N$9),FF$6-$D$4))&gt;=100,"×",IF(OR(FF$8&lt;9/24,FF$8&gt;=17/24,FF$110="×",FF$110="△"),"△","△"))</f>
        <v>×</v>
      </c>
      <c r="FG9" s="84" t="str">
        <f ca="1">IF(SUMIFS(OFFSET(データ_フィールド施設!$M$5:$M$1048576,0,ROUND(FG$8*24,1)),データ_フィールド施設!$J$5:$J$1048576,OFFSET($G$9,ROW()-ROW($N$9),FG$6-$D$4))&gt;=100,"×",IF(OR(FG$8&lt;9/24,FG$8&gt;=17/24,FG$110="×",FG$110="△"),"△","△"))</f>
        <v>×</v>
      </c>
      <c r="FH9" s="84" t="str">
        <f ca="1">IF(SUMIFS(OFFSET(データ_フィールド施設!$M$5:$M$1048576,0,ROUND(FH$8*24,1)),データ_フィールド施設!$J$5:$J$1048576,OFFSET($G$9,ROW()-ROW($N$9),FH$6-$D$4))&gt;=100,"×",IF(OR(FH$8&lt;9/24,FH$8&gt;=17/24,FH$110="×",FH$110="△"),"△","△"))</f>
        <v>×</v>
      </c>
      <c r="FI9" s="84" t="str">
        <f ca="1">IF(SUMIFS(OFFSET(データ_フィールド施設!$M$5:$M$1048576,0,ROUND(FI$8*24,1)),データ_フィールド施設!$J$5:$J$1048576,OFFSET($G$9,ROW()-ROW($N$9),FI$6-$D$4))&gt;=100,"×",IF(OR(FI$8&lt;9/24,FI$8&gt;=17/24,FI$110="×",FI$110="△"),"△","△"))</f>
        <v>×</v>
      </c>
      <c r="FJ9" s="84" t="str">
        <f ca="1">IF(SUMIFS(OFFSET(データ_フィールド施設!$M$5:$M$1048576,0,ROUND(FJ$8*24,1)),データ_フィールド施設!$J$5:$J$1048576,OFFSET($G$9,ROW()-ROW($N$9),FJ$6-$D$4))&gt;=100,"×",IF(OR(FJ$8&lt;9/24,FJ$8&gt;=17/24,FJ$110="×",FJ$110="△"),"△","△"))</f>
        <v>×</v>
      </c>
      <c r="FK9" s="85" t="str">
        <f ca="1">IF(SUMIFS(OFFSET(データ_フィールド施設!$M$5:$M$1048576,0,ROUND(FK$8*24,1)),データ_フィールド施設!$J$5:$J$1048576,OFFSET($G$9,ROW()-ROW($N$9),FK$6-$D$4))&gt;=100,"×",IF(OR(FK$8&lt;9/24,FK$8&gt;=17/24,FK$110="×",FK$110="△"),"△","△"))</f>
        <v>×</v>
      </c>
      <c r="FL9" s="84" t="str">
        <f ca="1">IF(SUMIFS(OFFSET(データ_フィールド施設!$M$5:$M$1048576,0,ROUND(FL$8*24,1)),データ_フィールド施設!$J$5:$J$1048576,OFFSET($G$9,ROW()-ROW($N$9),FL$6-$D$4))&gt;=100,"×",IF(OR(FL$8&lt;9/24,FL$8&gt;=17/24,FL$110="×",FL$110="△"),"△","△"))</f>
        <v>×</v>
      </c>
      <c r="FM9" s="84" t="str">
        <f ca="1">IF(SUMIFS(OFFSET(データ_フィールド施設!$M$5:$M$1048576,0,ROUND(FM$8*24,1)),データ_フィールド施設!$J$5:$J$1048576,OFFSET($G$9,ROW()-ROW($N$9),FM$6-$D$4))&gt;=100,"×",IF(OR(FM$8&lt;9/24,FM$8&gt;=17/24,FM$110="×",FM$110="△"),"△","△"))</f>
        <v>×</v>
      </c>
      <c r="FN9" s="86" t="str">
        <f ca="1">IF(SUMIFS(OFFSET(データ_フィールド施設!$M$5:$M$1048576,0,ROUND(FN$8*24,1)),データ_フィールド施設!$J$5:$J$1048576,OFFSET($G$9,ROW()-ROW($N$9),FN$6-$D$4))&gt;=100,"×",IF(OR(FN$8&lt;9/24,FN$8&gt;=17/24,FN$110="×",FN$110="△"),"△","△"))</f>
        <v>×</v>
      </c>
      <c r="FO9" s="84" t="str">
        <f ca="1">IF(SUMIFS(OFFSET(データ_フィールド施設!$M$5:$M$1048576,0,ROUND(FO$8*24,1)),データ_フィールド施設!$J$5:$J$1048576,OFFSET($G$9,ROW()-ROW($N$9),FO$6-$D$4))&gt;=100,"×",IF(OR(FO$8&lt;9/24,FO$8&gt;=17/24,FO$110="×",FO$110="△"),"△","△"))</f>
        <v>×</v>
      </c>
      <c r="FP9" s="84" t="str">
        <f ca="1">IF(SUMIFS(OFFSET(データ_フィールド施設!$M$5:$M$1048576,0,ROUND(FP$8*24,1)),データ_フィールド施設!$J$5:$J$1048576,OFFSET($G$9,ROW()-ROW($N$9),FP$6-$D$4))&gt;=100,"×",IF(OR(FP$8&lt;9/24,FP$8&gt;=17/24,FP$110="×",FP$110="△"),"△","△"))</f>
        <v>×</v>
      </c>
      <c r="FQ9" s="84" t="str">
        <f ca="1">IF(SUMIFS(OFFSET(データ_フィールド施設!$M$5:$M$1048576,0,ROUND(FQ$8*24,1)),データ_フィールド施設!$J$5:$J$1048576,OFFSET($G$9,ROW()-ROW($N$9),FQ$6-$D$4))&gt;=100,"×",IF(OR(FQ$8&lt;9/24,FQ$8&gt;=17/24,FQ$110="×",FQ$110="△"),"△","△"))</f>
        <v>×</v>
      </c>
      <c r="FR9" s="84" t="str">
        <f ca="1">IF(SUMIFS(OFFSET(データ_フィールド施設!$M$5:$M$1048576,0,ROUND(FR$8*24,1)),データ_フィールド施設!$J$5:$J$1048576,OFFSET($G$9,ROW()-ROW($N$9),FR$6-$D$4))&gt;=100,"×",IF(OR(FR$8&lt;9/24,FR$8&gt;=17/24,FR$110="×",FR$110="△"),"△","△"))</f>
        <v>×</v>
      </c>
      <c r="FS9" s="85" t="str">
        <f ca="1">IF(SUMIFS(OFFSET(データ_フィールド施設!$M$5:$M$1048576,0,ROUND(FS$8*24,1)),データ_フィールド施設!$J$5:$J$1048576,OFFSET($G$9,ROW()-ROW($N$9),FS$6-$D$4))&gt;=100,"×",IF(OR(FS$8&lt;9/24,FS$8&gt;=17/24,FS$110="×",FS$110="△"),"△","△"))</f>
        <v>×</v>
      </c>
      <c r="FT9" s="84" t="str">
        <f ca="1">IF(SUMIFS(OFFSET(データ_フィールド施設!$M$5:$M$1048576,0,ROUND(FT$8*24,1)),データ_フィールド施設!$J$5:$J$1048576,OFFSET($G$9,ROW()-ROW($N$9),FT$6-$D$4))&gt;=100,"×",IF(OR(FT$8&lt;9/24,FT$8&gt;=17/24,FT$110="×",FT$110="△"),"△","△"))</f>
        <v>×</v>
      </c>
      <c r="FU9" s="84" t="str">
        <f ca="1">IF(SUMIFS(OFFSET(データ_フィールド施設!$M$5:$M$1048576,0,ROUND(FU$8*24,1)),データ_フィールド施設!$J$5:$J$1048576,OFFSET($G$9,ROW()-ROW($N$9),FU$6-$D$4))&gt;=100,"×",IF(OR(FU$8&lt;9/24,FU$8&gt;=17/24,FU$110="×",FU$110="△"),"△","△"))</f>
        <v>×</v>
      </c>
      <c r="FV9" s="86" t="str">
        <f ca="1">IF(SUMIFS(OFFSET(データ_フィールド施設!$M$5:$M$1048576,0,ROUND(FV$8*24,1)),データ_フィールド施設!$J$5:$J$1048576,OFFSET($G$9,ROW()-ROW($N$9),FV$6-$D$4))&gt;=100,"×",IF(OR(FV$8&lt;9/24,FV$8&gt;=17/24,FV$110="×",FV$110="△"),"△","△"))</f>
        <v>×</v>
      </c>
      <c r="FW9" s="84" t="str">
        <f ca="1">IF(SUMIFS(OFFSET(データ_フィールド施設!$M$5:$M$1048576,0,ROUND(FW$8*24,1)),データ_フィールド施設!$J$5:$J$1048576,OFFSET($G$9,ROW()-ROW($N$9),FW$6-$D$4))&gt;=100,"×",IF(OR(FW$8&lt;9/24,FW$8&gt;=17/24,FW$110="×",FW$110="△"),"△","△"))</f>
        <v>×</v>
      </c>
      <c r="FX9" s="84" t="str">
        <f ca="1">IF(SUMIFS(OFFSET(データ_フィールド施設!$M$5:$M$1048576,0,ROUND(FX$8*24,1)),データ_フィールド施設!$J$5:$J$1048576,OFFSET($G$9,ROW()-ROW($N$9),FX$6-$D$4))&gt;=100,"×",IF(OR(FX$8&lt;9/24,FX$8&gt;=17/24,FX$110="×",FX$110="△"),"△","△"))</f>
        <v>×</v>
      </c>
      <c r="FY9" s="87" t="str">
        <f ca="1">IF(SUMIFS(OFFSET(データ_フィールド施設!$M$5:$M$1048576,0,ROUND(FY$8*24,1)),データ_フィールド施設!$J$5:$J$1048576,OFFSET($G$9,ROW()-ROW($N$9),FY$6-$D$4))&gt;=100,"×",IF(OR(FY$8&lt;9/24,FY$8&gt;=17/24,FY$110="×",FY$110="△"),"△","△"))</f>
        <v>×</v>
      </c>
    </row>
    <row r="10" spans="1:181">
      <c r="A10" s="14" t="s">
        <v>135</v>
      </c>
      <c r="D10" s="11" t="s">
        <v>220</v>
      </c>
      <c r="E10" s="10" t="str">
        <f>INDEX(施設情報!$D$1:$D$1000,MATCH(D10,施設情報!$C$1:$C$1000,0))</f>
        <v>1</v>
      </c>
      <c r="F10" s="11"/>
      <c r="G10" s="8" t="str">
        <f>$D10&amp;"-"&amp;$N$5</f>
        <v>002-46391</v>
      </c>
      <c r="H10" s="10" t="str">
        <f>$D10&amp;"-"&amp;$AL$5</f>
        <v>002-46392</v>
      </c>
      <c r="I10" s="10" t="str">
        <f>$D10&amp;"-"&amp;$BJ$5</f>
        <v>002-46393</v>
      </c>
      <c r="J10" s="10" t="str">
        <f>$D10&amp;"-"&amp;$CH$5</f>
        <v>002-46394</v>
      </c>
      <c r="K10" s="10" t="str">
        <f>$D10&amp;"-"&amp;$DF$5</f>
        <v>002-46395</v>
      </c>
      <c r="L10" s="10" t="str">
        <f>$D10&amp;"-"&amp;$ED$5</f>
        <v>002-46396</v>
      </c>
      <c r="M10" s="10" t="str">
        <f>$D10&amp;"-"&amp;$FB$5</f>
        <v>002-46397</v>
      </c>
      <c r="N10" s="32" t="str">
        <f ca="1">IF(N$9="×","×",IF(SUMIFS(OFFSET(データ_フィールド施設!$M$5:$M$1048576,0,ROUND(N$8*24,1)),データ_フィールド施設!$J$5:$J$1048576,OFFSET($G$9,ROW()-ROW($N$9),N$6-$D$4))&gt;=80,"×",IF(OR(N$8&lt;9/24,N$8&gt;=17/24),"△","△")))</f>
        <v>△</v>
      </c>
      <c r="O10" s="10" t="str">
        <f ca="1">IF(O$9="×","×",IF(SUMIFS(OFFSET(データ_フィールド施設!$M$5:$M$1048576,0,ROUND(O$8*24,1)),データ_フィールド施設!$J$5:$J$1048576,OFFSET($G$9,ROW()-ROW($N$9),O$6-$D$4))&gt;=80,"×",IF(OR(O$8&lt;9/24,O$8&gt;=17/24),"△","△")))</f>
        <v>△</v>
      </c>
      <c r="P10" s="10" t="str">
        <f ca="1">IF(P$9="×","×",IF(SUMIFS(OFFSET(データ_フィールド施設!$M$5:$M$1048576,0,ROUND(P$8*24,1)),データ_フィールド施設!$J$5:$J$1048576,OFFSET($G$9,ROW()-ROW($N$9),P$6-$D$4))&gt;=80,"×",IF(OR(P$8&lt;9/24,P$8&gt;=17/24),"△","△")))</f>
        <v>△</v>
      </c>
      <c r="Q10" s="10" t="str">
        <f ca="1">IF(Q$9="×","×",IF(SUMIFS(OFFSET(データ_フィールド施設!$M$5:$M$1048576,0,ROUND(Q$8*24,1)),データ_フィールド施設!$J$5:$J$1048576,OFFSET($G$9,ROW()-ROW($N$9),Q$6-$D$4))&gt;=80,"×",IF(OR(Q$8&lt;9/24,Q$8&gt;=17/24),"△","△")))</f>
        <v>△</v>
      </c>
      <c r="R10" s="10" t="str">
        <f ca="1">IF(R$9="×","×",IF(SUMIFS(OFFSET(データ_フィールド施設!$M$5:$M$1048576,0,ROUND(R$8*24,1)),データ_フィールド施設!$J$5:$J$1048576,OFFSET($G$9,ROW()-ROW($N$9),R$6-$D$4))&gt;=80,"×",IF(OR(R$8&lt;9/24,R$8&gt;=17/24),"△","△")))</f>
        <v>△</v>
      </c>
      <c r="S10" s="10" t="str">
        <f ca="1">IF(S$9="×","×",IF(SUMIFS(OFFSET(データ_フィールド施設!$M$5:$M$1048576,0,ROUND(S$8*24,1)),データ_フィールド施設!$J$5:$J$1048576,OFFSET($G$9,ROW()-ROW($N$9),S$6-$D$4))&gt;=80,"×",IF(OR(S$8&lt;9/24,S$8&gt;=17/24),"△","△")))</f>
        <v>△</v>
      </c>
      <c r="T10" s="10" t="str">
        <f ca="1">IF(T$9="×","×",IF(SUMIFS(OFFSET(データ_フィールド施設!$M$5:$M$1048576,0,ROUND(T$8*24,1)),データ_フィールド施設!$J$5:$J$1048576,OFFSET($G$9,ROW()-ROW($N$9),T$6-$D$4))&gt;=80,"×",IF(OR(T$8&lt;9/24,T$8&gt;=17/24),"△","△")))</f>
        <v>△</v>
      </c>
      <c r="U10" s="10" t="str">
        <f ca="1">IF(U$9="×","×",IF(SUMIFS(OFFSET(データ_フィールド施設!$M$5:$M$1048576,0,ROUND(U$8*24,1)),データ_フィールド施設!$J$5:$J$1048576,OFFSET($G$9,ROW()-ROW($N$9),U$6-$D$4))&gt;=80,"×",IF(OR(U$8&lt;9/24,U$8&gt;=17/24),"△","△")))</f>
        <v>△</v>
      </c>
      <c r="V10" s="10" t="str">
        <f ca="1">IF(V$9="×","×",IF(SUMIFS(OFFSET(データ_フィールド施設!$M$5:$M$1048576,0,ROUND(V$8*24,1)),データ_フィールド施設!$J$5:$J$1048576,OFFSET($G$9,ROW()-ROW($N$9),V$6-$D$4))&gt;=80,"×",IF(OR(V$8&lt;9/24,V$8&gt;=17/24),"△","△")))</f>
        <v>△</v>
      </c>
      <c r="W10" s="26" t="str">
        <f ca="1">IF(W$9="×","×",IF(SUMIFS(OFFSET(データ_フィールド施設!$M$5:$M$1048576,0,ROUND(W$8*24,1)),データ_フィールド施設!$J$5:$J$1048576,OFFSET($G$9,ROW()-ROW($N$9),W$6-$D$4))&gt;=80,"×",IF(OR(W$8&lt;9/24,W$8&gt;=17/24),"△","△")))</f>
        <v>△</v>
      </c>
      <c r="X10" s="10" t="str">
        <f ca="1">IF(X$9="×","×",IF(SUMIFS(OFFSET(データ_フィールド施設!$M$5:$M$1048576,0,ROUND(X$8*24,1)),データ_フィールド施設!$J$5:$J$1048576,OFFSET($G$9,ROW()-ROW($N$9),X$6-$D$4))&gt;=80,"×",IF(OR(X$8&lt;9/24,X$8&gt;=17/24),"△","△")))</f>
        <v>△</v>
      </c>
      <c r="Y10" s="10" t="str">
        <f ca="1">IF(Y$9="×","×",IF(SUMIFS(OFFSET(データ_フィールド施設!$M$5:$M$1048576,0,ROUND(Y$8*24,1)),データ_フィールド施設!$J$5:$J$1048576,OFFSET($G$9,ROW()-ROW($N$9),Y$6-$D$4))&gt;=80,"×",IF(OR(Y$8&lt;9/24,Y$8&gt;=17/24),"△","△")))</f>
        <v>△</v>
      </c>
      <c r="Z10" s="27" t="str">
        <f ca="1">IF(Z$9="×","×",IF(SUMIFS(OFFSET(データ_フィールド施設!$M$5:$M$1048576,0,ROUND(Z$8*24,1)),データ_フィールド施設!$J$5:$J$1048576,OFFSET($G$9,ROW()-ROW($N$9),Z$6-$D$4))&gt;=80,"×",IF(OR(Z$8&lt;9/24,Z$8&gt;=17/24),"△","△")))</f>
        <v>△</v>
      </c>
      <c r="AA10" s="10" t="str">
        <f ca="1">IF(AA$9="×","×",IF(SUMIFS(OFFSET(データ_フィールド施設!$M$5:$M$1048576,0,ROUND(AA$8*24,1)),データ_フィールド施設!$J$5:$J$1048576,OFFSET($G$9,ROW()-ROW($N$9),AA$6-$D$4))&gt;=80,"×",IF(OR(AA$8&lt;9/24,AA$8&gt;=17/24),"△","△")))</f>
        <v>△</v>
      </c>
      <c r="AB10" s="10" t="str">
        <f ca="1">IF(AB$9="×","×",IF(SUMIFS(OFFSET(データ_フィールド施設!$M$5:$M$1048576,0,ROUND(AB$8*24,1)),データ_フィールド施設!$J$5:$J$1048576,OFFSET($G$9,ROW()-ROW($N$9),AB$6-$D$4))&gt;=80,"×",IF(OR(AB$8&lt;9/24,AB$8&gt;=17/24),"△","△")))</f>
        <v>△</v>
      </c>
      <c r="AC10" s="10" t="str">
        <f ca="1">IF(AC$9="×","×",IF(SUMIFS(OFFSET(データ_フィールド施設!$M$5:$M$1048576,0,ROUND(AC$8*24,1)),データ_フィールド施設!$J$5:$J$1048576,OFFSET($G$9,ROW()-ROW($N$9),AC$6-$D$4))&gt;=80,"×",IF(OR(AC$8&lt;9/24,AC$8&gt;=17/24),"△","△")))</f>
        <v>△</v>
      </c>
      <c r="AD10" s="10" t="str">
        <f ca="1">IF(AD$9="×","×",IF(SUMIFS(OFFSET(データ_フィールド施設!$M$5:$M$1048576,0,ROUND(AD$8*24,1)),データ_フィールド施設!$J$5:$J$1048576,OFFSET($G$9,ROW()-ROW($N$9),AD$6-$D$4))&gt;=80,"×",IF(OR(AD$8&lt;9/24,AD$8&gt;=17/24),"△","△")))</f>
        <v>△</v>
      </c>
      <c r="AE10" s="26" t="str">
        <f ca="1">IF(AE$9="×","×",IF(SUMIFS(OFFSET(データ_フィールド施設!$M$5:$M$1048576,0,ROUND(AE$8*24,1)),データ_フィールド施設!$J$5:$J$1048576,OFFSET($G$9,ROW()-ROW($N$9),AE$6-$D$4))&gt;=80,"×",IF(OR(AE$8&lt;9/24,AE$8&gt;=17/24),"△","△")))</f>
        <v>△</v>
      </c>
      <c r="AF10" s="10" t="str">
        <f ca="1">IF(AF$9="×","×",IF(SUMIFS(OFFSET(データ_フィールド施設!$M$5:$M$1048576,0,ROUND(AF$8*24,1)),データ_フィールド施設!$J$5:$J$1048576,OFFSET($G$9,ROW()-ROW($N$9),AF$6-$D$4))&gt;=80,"×",IF(OR(AF$8&lt;9/24,AF$8&gt;=17/24),"△","△")))</f>
        <v>△</v>
      </c>
      <c r="AG10" s="10" t="str">
        <f ca="1">IF(AG$9="×","×",IF(SUMIFS(OFFSET(データ_フィールド施設!$M$5:$M$1048576,0,ROUND(AG$8*24,1)),データ_フィールド施設!$J$5:$J$1048576,OFFSET($G$9,ROW()-ROW($N$9),AG$6-$D$4))&gt;=80,"×",IF(OR(AG$8&lt;9/24,AG$8&gt;=17/24),"△","△")))</f>
        <v>△</v>
      </c>
      <c r="AH10" s="27" t="str">
        <f ca="1">IF(AH$9="×","×",IF(SUMIFS(OFFSET(データ_フィールド施設!$M$5:$M$1048576,0,ROUND(AH$8*24,1)),データ_フィールド施設!$J$5:$J$1048576,OFFSET($G$9,ROW()-ROW($N$9),AH$6-$D$4))&gt;=80,"×",IF(OR(AH$8&lt;9/24,AH$8&gt;=17/24),"△","△")))</f>
        <v>△</v>
      </c>
      <c r="AI10" s="10" t="str">
        <f ca="1">IF(AI$9="×","×",IF(SUMIFS(OFFSET(データ_フィールド施設!$M$5:$M$1048576,0,ROUND(AI$8*24,1)),データ_フィールド施設!$J$5:$J$1048576,OFFSET($G$9,ROW()-ROW($N$9),AI$6-$D$4))&gt;=80,"×",IF(OR(AI$8&lt;9/24,AI$8&gt;=17/24),"△","△")))</f>
        <v>△</v>
      </c>
      <c r="AJ10" s="10" t="str">
        <f ca="1">IF(AJ$9="×","×",IF(SUMIFS(OFFSET(データ_フィールド施設!$M$5:$M$1048576,0,ROUND(AJ$8*24,1)),データ_フィールド施設!$J$5:$J$1048576,OFFSET($G$9,ROW()-ROW($N$9),AJ$6-$D$4))&gt;=80,"×",IF(OR(AJ$8&lt;9/24,AJ$8&gt;=17/24),"△","△")))</f>
        <v>△</v>
      </c>
      <c r="AK10" s="33" t="str">
        <f ca="1">IF(AK$9="×","×",IF(SUMIFS(OFFSET(データ_フィールド施設!$M$5:$M$1048576,0,ROUND(AK$8*24,1)),データ_フィールド施設!$J$5:$J$1048576,OFFSET($G$9,ROW()-ROW($N$9),AK$6-$D$4))&gt;=80,"×",IF(OR(AK$8&lt;9/24,AK$8&gt;=17/24),"△","△")))</f>
        <v>△</v>
      </c>
      <c r="AL10" s="32" t="str">
        <f ca="1">IF(AL$9="×","×",IF(SUMIFS(OFFSET(データ_フィールド施設!$M$5:$M$1048576,0,ROUND(AL$8*24,1)),データ_フィールド施設!$J$5:$J$1048576,OFFSET($G$9,ROW()-ROW($N$9),AL$6-$D$4))&gt;=80,"×",IF(OR(AL$8&lt;9/24,AL$8&gt;=17/24),"△","△")))</f>
        <v>△</v>
      </c>
      <c r="AM10" s="10" t="str">
        <f ca="1">IF(AM$9="×","×",IF(SUMIFS(OFFSET(データ_フィールド施設!$M$5:$M$1048576,0,ROUND(AM$8*24,1)),データ_フィールド施設!$J$5:$J$1048576,OFFSET($G$9,ROW()-ROW($N$9),AM$6-$D$4))&gt;=80,"×",IF(OR(AM$8&lt;9/24,AM$8&gt;=17/24),"△","△")))</f>
        <v>△</v>
      </c>
      <c r="AN10" s="10" t="str">
        <f ca="1">IF(AN$9="×","×",IF(SUMIFS(OFFSET(データ_フィールド施設!$M$5:$M$1048576,0,ROUND(AN$8*24,1)),データ_フィールド施設!$J$5:$J$1048576,OFFSET($G$9,ROW()-ROW($N$9),AN$6-$D$4))&gt;=80,"×",IF(OR(AN$8&lt;9/24,AN$8&gt;=17/24),"△","△")))</f>
        <v>△</v>
      </c>
      <c r="AO10" s="10" t="str">
        <f ca="1">IF(AO$9="×","×",IF(SUMIFS(OFFSET(データ_フィールド施設!$M$5:$M$1048576,0,ROUND(AO$8*24,1)),データ_フィールド施設!$J$5:$J$1048576,OFFSET($G$9,ROW()-ROW($N$9),AO$6-$D$4))&gt;=80,"×",IF(OR(AO$8&lt;9/24,AO$8&gt;=17/24),"△","△")))</f>
        <v>△</v>
      </c>
      <c r="AP10" s="10" t="str">
        <f ca="1">IF(AP$9="×","×",IF(SUMIFS(OFFSET(データ_フィールド施設!$M$5:$M$1048576,0,ROUND(AP$8*24,1)),データ_フィールド施設!$J$5:$J$1048576,OFFSET($G$9,ROW()-ROW($N$9),AP$6-$D$4))&gt;=80,"×",IF(OR(AP$8&lt;9/24,AP$8&gt;=17/24),"△","△")))</f>
        <v>△</v>
      </c>
      <c r="AQ10" s="10" t="str">
        <f ca="1">IF(AQ$9="×","×",IF(SUMIFS(OFFSET(データ_フィールド施設!$M$5:$M$1048576,0,ROUND(AQ$8*24,1)),データ_フィールド施設!$J$5:$J$1048576,OFFSET($G$9,ROW()-ROW($N$9),AQ$6-$D$4))&gt;=80,"×",IF(OR(AQ$8&lt;9/24,AQ$8&gt;=17/24),"△","△")))</f>
        <v>△</v>
      </c>
      <c r="AR10" s="10" t="str">
        <f ca="1">IF(AR$9="×","×",IF(SUMIFS(OFFSET(データ_フィールド施設!$M$5:$M$1048576,0,ROUND(AR$8*24,1)),データ_フィールド施設!$J$5:$J$1048576,OFFSET($G$9,ROW()-ROW($N$9),AR$6-$D$4))&gt;=80,"×",IF(OR(AR$8&lt;9/24,AR$8&gt;=17/24),"△","△")))</f>
        <v>△</v>
      </c>
      <c r="AS10" s="10" t="str">
        <f ca="1">IF(AS$9="×","×",IF(SUMIFS(OFFSET(データ_フィールド施設!$M$5:$M$1048576,0,ROUND(AS$8*24,1)),データ_フィールド施設!$J$5:$J$1048576,OFFSET($G$9,ROW()-ROW($N$9),AS$6-$D$4))&gt;=80,"×",IF(OR(AS$8&lt;9/24,AS$8&gt;=17/24),"△","△")))</f>
        <v>△</v>
      </c>
      <c r="AT10" s="10" t="str">
        <f ca="1">IF(AT$9="×","×",IF(SUMIFS(OFFSET(データ_フィールド施設!$M$5:$M$1048576,0,ROUND(AT$8*24,1)),データ_フィールド施設!$J$5:$J$1048576,OFFSET($G$9,ROW()-ROW($N$9),AT$6-$D$4))&gt;=80,"×",IF(OR(AT$8&lt;9/24,AT$8&gt;=17/24),"△","△")))</f>
        <v>△</v>
      </c>
      <c r="AU10" s="26" t="str">
        <f ca="1">IF(AU$9="×","×",IF(SUMIFS(OFFSET(データ_フィールド施設!$M$5:$M$1048576,0,ROUND(AU$8*24,1)),データ_フィールド施設!$J$5:$J$1048576,OFFSET($G$9,ROW()-ROW($N$9),AU$6-$D$4))&gt;=80,"×",IF(OR(AU$8&lt;9/24,AU$8&gt;=17/24),"△","△")))</f>
        <v>△</v>
      </c>
      <c r="AV10" s="10" t="str">
        <f ca="1">IF(AV$9="×","×",IF(SUMIFS(OFFSET(データ_フィールド施設!$M$5:$M$1048576,0,ROUND(AV$8*24,1)),データ_フィールド施設!$J$5:$J$1048576,OFFSET($G$9,ROW()-ROW($N$9),AV$6-$D$4))&gt;=80,"×",IF(OR(AV$8&lt;9/24,AV$8&gt;=17/24),"△","△")))</f>
        <v>△</v>
      </c>
      <c r="AW10" s="10" t="str">
        <f ca="1">IF(AW$9="×","×",IF(SUMIFS(OFFSET(データ_フィールド施設!$M$5:$M$1048576,0,ROUND(AW$8*24,1)),データ_フィールド施設!$J$5:$J$1048576,OFFSET($G$9,ROW()-ROW($N$9),AW$6-$D$4))&gt;=80,"×",IF(OR(AW$8&lt;9/24,AW$8&gt;=17/24),"△","△")))</f>
        <v>△</v>
      </c>
      <c r="AX10" s="27" t="str">
        <f ca="1">IF(AX$9="×","×",IF(SUMIFS(OFFSET(データ_フィールド施設!$M$5:$M$1048576,0,ROUND(AX$8*24,1)),データ_フィールド施設!$J$5:$J$1048576,OFFSET($G$9,ROW()-ROW($N$9),AX$6-$D$4))&gt;=80,"×",IF(OR(AX$8&lt;9/24,AX$8&gt;=17/24),"△","△")))</f>
        <v>△</v>
      </c>
      <c r="AY10" s="10" t="str">
        <f ca="1">IF(AY$9="×","×",IF(SUMIFS(OFFSET(データ_フィールド施設!$M$5:$M$1048576,0,ROUND(AY$8*24,1)),データ_フィールド施設!$J$5:$J$1048576,OFFSET($G$9,ROW()-ROW($N$9),AY$6-$D$4))&gt;=80,"×",IF(OR(AY$8&lt;9/24,AY$8&gt;=17/24),"△","△")))</f>
        <v>△</v>
      </c>
      <c r="AZ10" s="10" t="str">
        <f ca="1">IF(AZ$9="×","×",IF(SUMIFS(OFFSET(データ_フィールド施設!$M$5:$M$1048576,0,ROUND(AZ$8*24,1)),データ_フィールド施設!$J$5:$J$1048576,OFFSET($G$9,ROW()-ROW($N$9),AZ$6-$D$4))&gt;=80,"×",IF(OR(AZ$8&lt;9/24,AZ$8&gt;=17/24),"△","△")))</f>
        <v>△</v>
      </c>
      <c r="BA10" s="10" t="str">
        <f ca="1">IF(BA$9="×","×",IF(SUMIFS(OFFSET(データ_フィールド施設!$M$5:$M$1048576,0,ROUND(BA$8*24,1)),データ_フィールド施設!$J$5:$J$1048576,OFFSET($G$9,ROW()-ROW($N$9),BA$6-$D$4))&gt;=80,"×",IF(OR(BA$8&lt;9/24,BA$8&gt;=17/24),"△","△")))</f>
        <v>△</v>
      </c>
      <c r="BB10" s="10" t="str">
        <f ca="1">IF(BB$9="×","×",IF(SUMIFS(OFFSET(データ_フィールド施設!$M$5:$M$1048576,0,ROUND(BB$8*24,1)),データ_フィールド施設!$J$5:$J$1048576,OFFSET($G$9,ROW()-ROW($N$9),BB$6-$D$4))&gt;=80,"×",IF(OR(BB$8&lt;9/24,BB$8&gt;=17/24),"△","△")))</f>
        <v>△</v>
      </c>
      <c r="BC10" s="26" t="str">
        <f ca="1">IF(BC$9="×","×",IF(SUMIFS(OFFSET(データ_フィールド施設!$M$5:$M$1048576,0,ROUND(BC$8*24,1)),データ_フィールド施設!$J$5:$J$1048576,OFFSET($G$9,ROW()-ROW($N$9),BC$6-$D$4))&gt;=80,"×",IF(OR(BC$8&lt;9/24,BC$8&gt;=17/24),"△","△")))</f>
        <v>△</v>
      </c>
      <c r="BD10" s="10" t="str">
        <f ca="1">IF(BD$9="×","×",IF(SUMIFS(OFFSET(データ_フィールド施設!$M$5:$M$1048576,0,ROUND(BD$8*24,1)),データ_フィールド施設!$J$5:$J$1048576,OFFSET($G$9,ROW()-ROW($N$9),BD$6-$D$4))&gt;=80,"×",IF(OR(BD$8&lt;9/24,BD$8&gt;=17/24),"△","△")))</f>
        <v>△</v>
      </c>
      <c r="BE10" s="10" t="str">
        <f ca="1">IF(BE$9="×","×",IF(SUMIFS(OFFSET(データ_フィールド施設!$M$5:$M$1048576,0,ROUND(BE$8*24,1)),データ_フィールド施設!$J$5:$J$1048576,OFFSET($G$9,ROW()-ROW($N$9),BE$6-$D$4))&gt;=80,"×",IF(OR(BE$8&lt;9/24,BE$8&gt;=17/24),"△","△")))</f>
        <v>△</v>
      </c>
      <c r="BF10" s="27" t="str">
        <f ca="1">IF(BF$9="×","×",IF(SUMIFS(OFFSET(データ_フィールド施設!$M$5:$M$1048576,0,ROUND(BF$8*24,1)),データ_フィールド施設!$J$5:$J$1048576,OFFSET($G$9,ROW()-ROW($N$9),BF$6-$D$4))&gt;=80,"×",IF(OR(BF$8&lt;9/24,BF$8&gt;=17/24),"△","△")))</f>
        <v>△</v>
      </c>
      <c r="BG10" s="10" t="str">
        <f ca="1">IF(BG$9="×","×",IF(SUMIFS(OFFSET(データ_フィールド施設!$M$5:$M$1048576,0,ROUND(BG$8*24,1)),データ_フィールド施設!$J$5:$J$1048576,OFFSET($G$9,ROW()-ROW($N$9),BG$6-$D$4))&gt;=80,"×",IF(OR(BG$8&lt;9/24,BG$8&gt;=17/24),"△","△")))</f>
        <v>△</v>
      </c>
      <c r="BH10" s="10" t="str">
        <f ca="1">IF(BH$9="×","×",IF(SUMIFS(OFFSET(データ_フィールド施設!$M$5:$M$1048576,0,ROUND(BH$8*24,1)),データ_フィールド施設!$J$5:$J$1048576,OFFSET($G$9,ROW()-ROW($N$9),BH$6-$D$4))&gt;=80,"×",IF(OR(BH$8&lt;9/24,BH$8&gt;=17/24),"△","△")))</f>
        <v>△</v>
      </c>
      <c r="BI10" s="33" t="str">
        <f ca="1">IF(BI$9="×","×",IF(SUMIFS(OFFSET(データ_フィールド施設!$M$5:$M$1048576,0,ROUND(BI$8*24,1)),データ_フィールド施設!$J$5:$J$1048576,OFFSET($G$9,ROW()-ROW($N$9),BI$6-$D$4))&gt;=80,"×",IF(OR(BI$8&lt;9/24,BI$8&gt;=17/24),"△","△")))</f>
        <v>△</v>
      </c>
      <c r="BJ10" s="32" t="str">
        <f ca="1">IF(BJ$9="×","×",IF(SUMIFS(OFFSET(データ_フィールド施設!$M$5:$M$1048576,0,ROUND(BJ$8*24,1)),データ_フィールド施設!$J$5:$J$1048576,OFFSET($G$9,ROW()-ROW($N$9),BJ$6-$D$4))&gt;=80,"×",IF(OR(BJ$8&lt;9/24,BJ$8&gt;=17/24),"△","△")))</f>
        <v>△</v>
      </c>
      <c r="BK10" s="10" t="str">
        <f ca="1">IF(BK$9="×","×",IF(SUMIFS(OFFSET(データ_フィールド施設!$M$5:$M$1048576,0,ROUND(BK$8*24,1)),データ_フィールド施設!$J$5:$J$1048576,OFFSET($G$9,ROW()-ROW($N$9),BK$6-$D$4))&gt;=80,"×",IF(OR(BK$8&lt;9/24,BK$8&gt;=17/24),"△","△")))</f>
        <v>△</v>
      </c>
      <c r="BL10" s="10" t="str">
        <f ca="1">IF(BL$9="×","×",IF(SUMIFS(OFFSET(データ_フィールド施設!$M$5:$M$1048576,0,ROUND(BL$8*24,1)),データ_フィールド施設!$J$5:$J$1048576,OFFSET($G$9,ROW()-ROW($N$9),BL$6-$D$4))&gt;=80,"×",IF(OR(BL$8&lt;9/24,BL$8&gt;=17/24),"△","△")))</f>
        <v>△</v>
      </c>
      <c r="BM10" s="10" t="str">
        <f ca="1">IF(BM$9="×","×",IF(SUMIFS(OFFSET(データ_フィールド施設!$M$5:$M$1048576,0,ROUND(BM$8*24,1)),データ_フィールド施設!$J$5:$J$1048576,OFFSET($G$9,ROW()-ROW($N$9),BM$6-$D$4))&gt;=80,"×",IF(OR(BM$8&lt;9/24,BM$8&gt;=17/24),"△","△")))</f>
        <v>△</v>
      </c>
      <c r="BN10" s="10" t="str">
        <f ca="1">IF(BN$9="×","×",IF(SUMIFS(OFFSET(データ_フィールド施設!$M$5:$M$1048576,0,ROUND(BN$8*24,1)),データ_フィールド施設!$J$5:$J$1048576,OFFSET($G$9,ROW()-ROW($N$9),BN$6-$D$4))&gt;=80,"×",IF(OR(BN$8&lt;9/24,BN$8&gt;=17/24),"△","△")))</f>
        <v>△</v>
      </c>
      <c r="BO10" s="10" t="str">
        <f ca="1">IF(BO$9="×","×",IF(SUMIFS(OFFSET(データ_フィールド施設!$M$5:$M$1048576,0,ROUND(BO$8*24,1)),データ_フィールド施設!$J$5:$J$1048576,OFFSET($G$9,ROW()-ROW($N$9),BO$6-$D$4))&gt;=80,"×",IF(OR(BO$8&lt;9/24,BO$8&gt;=17/24),"△","△")))</f>
        <v>△</v>
      </c>
      <c r="BP10" s="10" t="str">
        <f ca="1">IF(BP$9="×","×",IF(SUMIFS(OFFSET(データ_フィールド施設!$M$5:$M$1048576,0,ROUND(BP$8*24,1)),データ_フィールド施設!$J$5:$J$1048576,OFFSET($G$9,ROW()-ROW($N$9),BP$6-$D$4))&gt;=80,"×",IF(OR(BP$8&lt;9/24,BP$8&gt;=17/24),"△","△")))</f>
        <v>△</v>
      </c>
      <c r="BQ10" s="10" t="str">
        <f ca="1">IF(BQ$9="×","×",IF(SUMIFS(OFFSET(データ_フィールド施設!$M$5:$M$1048576,0,ROUND(BQ$8*24,1)),データ_フィールド施設!$J$5:$J$1048576,OFFSET($G$9,ROW()-ROW($N$9),BQ$6-$D$4))&gt;=80,"×",IF(OR(BQ$8&lt;9/24,BQ$8&gt;=17/24),"△","△")))</f>
        <v>△</v>
      </c>
      <c r="BR10" s="10" t="str">
        <f ca="1">IF(BR$9="×","×",IF(SUMIFS(OFFSET(データ_フィールド施設!$M$5:$M$1048576,0,ROUND(BR$8*24,1)),データ_フィールド施設!$J$5:$J$1048576,OFFSET($G$9,ROW()-ROW($N$9),BR$6-$D$4))&gt;=80,"×",IF(OR(BR$8&lt;9/24,BR$8&gt;=17/24),"△","△")))</f>
        <v>△</v>
      </c>
      <c r="BS10" s="26" t="str">
        <f ca="1">IF(BS$9="×","×",IF(SUMIFS(OFFSET(データ_フィールド施設!$M$5:$M$1048576,0,ROUND(BS$8*24,1)),データ_フィールド施設!$J$5:$J$1048576,OFFSET($G$9,ROW()-ROW($N$9),BS$6-$D$4))&gt;=80,"×",IF(OR(BS$8&lt;9/24,BS$8&gt;=17/24),"△","△")))</f>
        <v>△</v>
      </c>
      <c r="BT10" s="10" t="str">
        <f ca="1">IF(BT$9="×","×",IF(SUMIFS(OFFSET(データ_フィールド施設!$M$5:$M$1048576,0,ROUND(BT$8*24,1)),データ_フィールド施設!$J$5:$J$1048576,OFFSET($G$9,ROW()-ROW($N$9),BT$6-$D$4))&gt;=80,"×",IF(OR(BT$8&lt;9/24,BT$8&gt;=17/24),"△","△")))</f>
        <v>△</v>
      </c>
      <c r="BU10" s="10" t="str">
        <f ca="1">IF(BU$9="×","×",IF(SUMIFS(OFFSET(データ_フィールド施設!$M$5:$M$1048576,0,ROUND(BU$8*24,1)),データ_フィールド施設!$J$5:$J$1048576,OFFSET($G$9,ROW()-ROW($N$9),BU$6-$D$4))&gt;=80,"×",IF(OR(BU$8&lt;9/24,BU$8&gt;=17/24),"△","△")))</f>
        <v>△</v>
      </c>
      <c r="BV10" s="27" t="str">
        <f ca="1">IF(BV$9="×","×",IF(SUMIFS(OFFSET(データ_フィールド施設!$M$5:$M$1048576,0,ROUND(BV$8*24,1)),データ_フィールド施設!$J$5:$J$1048576,OFFSET($G$9,ROW()-ROW($N$9),BV$6-$D$4))&gt;=80,"×",IF(OR(BV$8&lt;9/24,BV$8&gt;=17/24),"△","△")))</f>
        <v>△</v>
      </c>
      <c r="BW10" s="10" t="str">
        <f ca="1">IF(BW$9="×","×",IF(SUMIFS(OFFSET(データ_フィールド施設!$M$5:$M$1048576,0,ROUND(BW$8*24,1)),データ_フィールド施設!$J$5:$J$1048576,OFFSET($G$9,ROW()-ROW($N$9),BW$6-$D$4))&gt;=80,"×",IF(OR(BW$8&lt;9/24,BW$8&gt;=17/24),"△","△")))</f>
        <v>△</v>
      </c>
      <c r="BX10" s="10" t="str">
        <f ca="1">IF(BX$9="×","×",IF(SUMIFS(OFFSET(データ_フィールド施設!$M$5:$M$1048576,0,ROUND(BX$8*24,1)),データ_フィールド施設!$J$5:$J$1048576,OFFSET($G$9,ROW()-ROW($N$9),BX$6-$D$4))&gt;=80,"×",IF(OR(BX$8&lt;9/24,BX$8&gt;=17/24),"△","△")))</f>
        <v>△</v>
      </c>
      <c r="BY10" s="10" t="str">
        <f ca="1">IF(BY$9="×","×",IF(SUMIFS(OFFSET(データ_フィールド施設!$M$5:$M$1048576,0,ROUND(BY$8*24,1)),データ_フィールド施設!$J$5:$J$1048576,OFFSET($G$9,ROW()-ROW($N$9),BY$6-$D$4))&gt;=80,"×",IF(OR(BY$8&lt;9/24,BY$8&gt;=17/24),"△","△")))</f>
        <v>△</v>
      </c>
      <c r="BZ10" s="10" t="str">
        <f ca="1">IF(BZ$9="×","×",IF(SUMIFS(OFFSET(データ_フィールド施設!$M$5:$M$1048576,0,ROUND(BZ$8*24,1)),データ_フィールド施設!$J$5:$J$1048576,OFFSET($G$9,ROW()-ROW($N$9),BZ$6-$D$4))&gt;=80,"×",IF(OR(BZ$8&lt;9/24,BZ$8&gt;=17/24),"△","△")))</f>
        <v>△</v>
      </c>
      <c r="CA10" s="26" t="str">
        <f ca="1">IF(CA$9="×","×",IF(SUMIFS(OFFSET(データ_フィールド施設!$M$5:$M$1048576,0,ROUND(CA$8*24,1)),データ_フィールド施設!$J$5:$J$1048576,OFFSET($G$9,ROW()-ROW($N$9),CA$6-$D$4))&gt;=80,"×",IF(OR(CA$8&lt;9/24,CA$8&gt;=17/24),"△","△")))</f>
        <v>△</v>
      </c>
      <c r="CB10" s="10" t="str">
        <f ca="1">IF(CB$9="×","×",IF(SUMIFS(OFFSET(データ_フィールド施設!$M$5:$M$1048576,0,ROUND(CB$8*24,1)),データ_フィールド施設!$J$5:$J$1048576,OFFSET($G$9,ROW()-ROW($N$9),CB$6-$D$4))&gt;=80,"×",IF(OR(CB$8&lt;9/24,CB$8&gt;=17/24),"△","△")))</f>
        <v>△</v>
      </c>
      <c r="CC10" s="10" t="str">
        <f ca="1">IF(CC$9="×","×",IF(SUMIFS(OFFSET(データ_フィールド施設!$M$5:$M$1048576,0,ROUND(CC$8*24,1)),データ_フィールド施設!$J$5:$J$1048576,OFFSET($G$9,ROW()-ROW($N$9),CC$6-$D$4))&gt;=80,"×",IF(OR(CC$8&lt;9/24,CC$8&gt;=17/24),"△","△")))</f>
        <v>△</v>
      </c>
      <c r="CD10" s="27" t="str">
        <f ca="1">IF(CD$9="×","×",IF(SUMIFS(OFFSET(データ_フィールド施設!$M$5:$M$1048576,0,ROUND(CD$8*24,1)),データ_フィールド施設!$J$5:$J$1048576,OFFSET($G$9,ROW()-ROW($N$9),CD$6-$D$4))&gt;=80,"×",IF(OR(CD$8&lt;9/24,CD$8&gt;=17/24),"△","△")))</f>
        <v>△</v>
      </c>
      <c r="CE10" s="10" t="str">
        <f ca="1">IF(CE$9="×","×",IF(SUMIFS(OFFSET(データ_フィールド施設!$M$5:$M$1048576,0,ROUND(CE$8*24,1)),データ_フィールド施設!$J$5:$J$1048576,OFFSET($G$9,ROW()-ROW($N$9),CE$6-$D$4))&gt;=80,"×",IF(OR(CE$8&lt;9/24,CE$8&gt;=17/24),"△","△")))</f>
        <v>△</v>
      </c>
      <c r="CF10" s="10" t="str">
        <f ca="1">IF(CF$9="×","×",IF(SUMIFS(OFFSET(データ_フィールド施設!$M$5:$M$1048576,0,ROUND(CF$8*24,1)),データ_フィールド施設!$J$5:$J$1048576,OFFSET($G$9,ROW()-ROW($N$9),CF$6-$D$4))&gt;=80,"×",IF(OR(CF$8&lt;9/24,CF$8&gt;=17/24),"△","△")))</f>
        <v>△</v>
      </c>
      <c r="CG10" s="33" t="str">
        <f ca="1">IF(CG$9="×","×",IF(SUMIFS(OFFSET(データ_フィールド施設!$M$5:$M$1048576,0,ROUND(CG$8*24,1)),データ_フィールド施設!$J$5:$J$1048576,OFFSET($G$9,ROW()-ROW($N$9),CG$6-$D$4))&gt;=80,"×",IF(OR(CG$8&lt;9/24,CG$8&gt;=17/24),"△","△")))</f>
        <v>△</v>
      </c>
      <c r="CH10" s="32" t="str">
        <f ca="1">IF(CH$9="×","×",IF(SUMIFS(OFFSET(データ_フィールド施設!$M$5:$M$1048576,0,ROUND(CH$8*24,1)),データ_フィールド施設!$J$5:$J$1048576,OFFSET($G$9,ROW()-ROW($N$9),CH$6-$D$4))&gt;=80,"×",IF(OR(CH$8&lt;9/24,CH$8&gt;=17/24),"△","△")))</f>
        <v>△</v>
      </c>
      <c r="CI10" s="10" t="str">
        <f ca="1">IF(CI$9="×","×",IF(SUMIFS(OFFSET(データ_フィールド施設!$M$5:$M$1048576,0,ROUND(CI$8*24,1)),データ_フィールド施設!$J$5:$J$1048576,OFFSET($G$9,ROW()-ROW($N$9),CI$6-$D$4))&gt;=80,"×",IF(OR(CI$8&lt;9/24,CI$8&gt;=17/24),"△","△")))</f>
        <v>△</v>
      </c>
      <c r="CJ10" s="10" t="str">
        <f ca="1">IF(CJ$9="×","×",IF(SUMIFS(OFFSET(データ_フィールド施設!$M$5:$M$1048576,0,ROUND(CJ$8*24,1)),データ_フィールド施設!$J$5:$J$1048576,OFFSET($G$9,ROW()-ROW($N$9),CJ$6-$D$4))&gt;=80,"×",IF(OR(CJ$8&lt;9/24,CJ$8&gt;=17/24),"△","△")))</f>
        <v>△</v>
      </c>
      <c r="CK10" s="10" t="str">
        <f ca="1">IF(CK$9="×","×",IF(SUMIFS(OFFSET(データ_フィールド施設!$M$5:$M$1048576,0,ROUND(CK$8*24,1)),データ_フィールド施設!$J$5:$J$1048576,OFFSET($G$9,ROW()-ROW($N$9),CK$6-$D$4))&gt;=80,"×",IF(OR(CK$8&lt;9/24,CK$8&gt;=17/24),"△","△")))</f>
        <v>△</v>
      </c>
      <c r="CL10" s="10" t="str">
        <f ca="1">IF(CL$9="×","×",IF(SUMIFS(OFFSET(データ_フィールド施設!$M$5:$M$1048576,0,ROUND(CL$8*24,1)),データ_フィールド施設!$J$5:$J$1048576,OFFSET($G$9,ROW()-ROW($N$9),CL$6-$D$4))&gt;=80,"×",IF(OR(CL$8&lt;9/24,CL$8&gt;=17/24),"△","△")))</f>
        <v>△</v>
      </c>
      <c r="CM10" s="10" t="str">
        <f ca="1">IF(CM$9="×","×",IF(SUMIFS(OFFSET(データ_フィールド施設!$M$5:$M$1048576,0,ROUND(CM$8*24,1)),データ_フィールド施設!$J$5:$J$1048576,OFFSET($G$9,ROW()-ROW($N$9),CM$6-$D$4))&gt;=80,"×",IF(OR(CM$8&lt;9/24,CM$8&gt;=17/24),"△","△")))</f>
        <v>△</v>
      </c>
      <c r="CN10" s="10" t="str">
        <f ca="1">IF(CN$9="×","×",IF(SUMIFS(OFFSET(データ_フィールド施設!$M$5:$M$1048576,0,ROUND(CN$8*24,1)),データ_フィールド施設!$J$5:$J$1048576,OFFSET($G$9,ROW()-ROW($N$9),CN$6-$D$4))&gt;=80,"×",IF(OR(CN$8&lt;9/24,CN$8&gt;=17/24),"△","△")))</f>
        <v>△</v>
      </c>
      <c r="CO10" s="10" t="str">
        <f ca="1">IF(CO$9="×","×",IF(SUMIFS(OFFSET(データ_フィールド施設!$M$5:$M$1048576,0,ROUND(CO$8*24,1)),データ_フィールド施設!$J$5:$J$1048576,OFFSET($G$9,ROW()-ROW($N$9),CO$6-$D$4))&gt;=80,"×",IF(OR(CO$8&lt;9/24,CO$8&gt;=17/24),"△","△")))</f>
        <v>△</v>
      </c>
      <c r="CP10" s="10" t="str">
        <f ca="1">IF(CP$9="×","×",IF(SUMIFS(OFFSET(データ_フィールド施設!$M$5:$M$1048576,0,ROUND(CP$8*24,1)),データ_フィールド施設!$J$5:$J$1048576,OFFSET($G$9,ROW()-ROW($N$9),CP$6-$D$4))&gt;=80,"×",IF(OR(CP$8&lt;9/24,CP$8&gt;=17/24),"△","△")))</f>
        <v>△</v>
      </c>
      <c r="CQ10" s="26" t="str">
        <f ca="1">IF(CQ$9="×","×",IF(SUMIFS(OFFSET(データ_フィールド施設!$M$5:$M$1048576,0,ROUND(CQ$8*24,1)),データ_フィールド施設!$J$5:$J$1048576,OFFSET($G$9,ROW()-ROW($N$9),CQ$6-$D$4))&gt;=80,"×",IF(OR(CQ$8&lt;9/24,CQ$8&gt;=17/24),"△","△")))</f>
        <v>△</v>
      </c>
      <c r="CR10" s="10" t="str">
        <f ca="1">IF(CR$9="×","×",IF(SUMIFS(OFFSET(データ_フィールド施設!$M$5:$M$1048576,0,ROUND(CR$8*24,1)),データ_フィールド施設!$J$5:$J$1048576,OFFSET($G$9,ROW()-ROW($N$9),CR$6-$D$4))&gt;=80,"×",IF(OR(CR$8&lt;9/24,CR$8&gt;=17/24),"△","△")))</f>
        <v>△</v>
      </c>
      <c r="CS10" s="10" t="str">
        <f ca="1">IF(CS$9="×","×",IF(SUMIFS(OFFSET(データ_フィールド施設!$M$5:$M$1048576,0,ROUND(CS$8*24,1)),データ_フィールド施設!$J$5:$J$1048576,OFFSET($G$9,ROW()-ROW($N$9),CS$6-$D$4))&gt;=80,"×",IF(OR(CS$8&lt;9/24,CS$8&gt;=17/24),"△","△")))</f>
        <v>△</v>
      </c>
      <c r="CT10" s="27" t="str">
        <f ca="1">IF(CT$9="×","×",IF(SUMIFS(OFFSET(データ_フィールド施設!$M$5:$M$1048576,0,ROUND(CT$8*24,1)),データ_フィールド施設!$J$5:$J$1048576,OFFSET($G$9,ROW()-ROW($N$9),CT$6-$D$4))&gt;=80,"×",IF(OR(CT$8&lt;9/24,CT$8&gt;=17/24),"△","△")))</f>
        <v>△</v>
      </c>
      <c r="CU10" s="10" t="str">
        <f ca="1">IF(CU$9="×","×",IF(SUMIFS(OFFSET(データ_フィールド施設!$M$5:$M$1048576,0,ROUND(CU$8*24,1)),データ_フィールド施設!$J$5:$J$1048576,OFFSET($G$9,ROW()-ROW($N$9),CU$6-$D$4))&gt;=80,"×",IF(OR(CU$8&lt;9/24,CU$8&gt;=17/24),"△","△")))</f>
        <v>△</v>
      </c>
      <c r="CV10" s="10" t="str">
        <f ca="1">IF(CV$9="×","×",IF(SUMIFS(OFFSET(データ_フィールド施設!$M$5:$M$1048576,0,ROUND(CV$8*24,1)),データ_フィールド施設!$J$5:$J$1048576,OFFSET($G$9,ROW()-ROW($N$9),CV$6-$D$4))&gt;=80,"×",IF(OR(CV$8&lt;9/24,CV$8&gt;=17/24),"△","△")))</f>
        <v>△</v>
      </c>
      <c r="CW10" s="10" t="str">
        <f ca="1">IF(CW$9="×","×",IF(SUMIFS(OFFSET(データ_フィールド施設!$M$5:$M$1048576,0,ROUND(CW$8*24,1)),データ_フィールド施設!$J$5:$J$1048576,OFFSET($G$9,ROW()-ROW($N$9),CW$6-$D$4))&gt;=80,"×",IF(OR(CW$8&lt;9/24,CW$8&gt;=17/24),"△","△")))</f>
        <v>△</v>
      </c>
      <c r="CX10" s="10" t="str">
        <f ca="1">IF(CX$9="×","×",IF(SUMIFS(OFFSET(データ_フィールド施設!$M$5:$M$1048576,0,ROUND(CX$8*24,1)),データ_フィールド施設!$J$5:$J$1048576,OFFSET($G$9,ROW()-ROW($N$9),CX$6-$D$4))&gt;=80,"×",IF(OR(CX$8&lt;9/24,CX$8&gt;=17/24),"△","△")))</f>
        <v>△</v>
      </c>
      <c r="CY10" s="26" t="str">
        <f ca="1">IF(CY$9="×","×",IF(SUMIFS(OFFSET(データ_フィールド施設!$M$5:$M$1048576,0,ROUND(CY$8*24,1)),データ_フィールド施設!$J$5:$J$1048576,OFFSET($G$9,ROW()-ROW($N$9),CY$6-$D$4))&gt;=80,"×",IF(OR(CY$8&lt;9/24,CY$8&gt;=17/24),"△","△")))</f>
        <v>△</v>
      </c>
      <c r="CZ10" s="10" t="str">
        <f ca="1">IF(CZ$9="×","×",IF(SUMIFS(OFFSET(データ_フィールド施設!$M$5:$M$1048576,0,ROUND(CZ$8*24,1)),データ_フィールド施設!$J$5:$J$1048576,OFFSET($G$9,ROW()-ROW($N$9),CZ$6-$D$4))&gt;=80,"×",IF(OR(CZ$8&lt;9/24,CZ$8&gt;=17/24),"△","△")))</f>
        <v>△</v>
      </c>
      <c r="DA10" s="10" t="str">
        <f ca="1">IF(DA$9="×","×",IF(SUMIFS(OFFSET(データ_フィールド施設!$M$5:$M$1048576,0,ROUND(DA$8*24,1)),データ_フィールド施設!$J$5:$J$1048576,OFFSET($G$9,ROW()-ROW($N$9),DA$6-$D$4))&gt;=80,"×",IF(OR(DA$8&lt;9/24,DA$8&gt;=17/24),"△","△")))</f>
        <v>△</v>
      </c>
      <c r="DB10" s="27" t="str">
        <f ca="1">IF(DB$9="×","×",IF(SUMIFS(OFFSET(データ_フィールド施設!$M$5:$M$1048576,0,ROUND(DB$8*24,1)),データ_フィールド施設!$J$5:$J$1048576,OFFSET($G$9,ROW()-ROW($N$9),DB$6-$D$4))&gt;=80,"×",IF(OR(DB$8&lt;9/24,DB$8&gt;=17/24),"△","△")))</f>
        <v>△</v>
      </c>
      <c r="DC10" s="10" t="str">
        <f ca="1">IF(DC$9="×","×",IF(SUMIFS(OFFSET(データ_フィールド施設!$M$5:$M$1048576,0,ROUND(DC$8*24,1)),データ_フィールド施設!$J$5:$J$1048576,OFFSET($G$9,ROW()-ROW($N$9),DC$6-$D$4))&gt;=80,"×",IF(OR(DC$8&lt;9/24,DC$8&gt;=17/24),"△","△")))</f>
        <v>△</v>
      </c>
      <c r="DD10" s="10" t="str">
        <f ca="1">IF(DD$9="×","×",IF(SUMIFS(OFFSET(データ_フィールド施設!$M$5:$M$1048576,0,ROUND(DD$8*24,1)),データ_フィールド施設!$J$5:$J$1048576,OFFSET($G$9,ROW()-ROW($N$9),DD$6-$D$4))&gt;=80,"×",IF(OR(DD$8&lt;9/24,DD$8&gt;=17/24),"△","△")))</f>
        <v>△</v>
      </c>
      <c r="DE10" s="33" t="str">
        <f ca="1">IF(DE$9="×","×",IF(SUMIFS(OFFSET(データ_フィールド施設!$M$5:$M$1048576,0,ROUND(DE$8*24,1)),データ_フィールド施設!$J$5:$J$1048576,OFFSET($G$9,ROW()-ROW($N$9),DE$6-$D$4))&gt;=80,"×",IF(OR(DE$8&lt;9/24,DE$8&gt;=17/24),"△","△")))</f>
        <v>△</v>
      </c>
      <c r="DF10" s="32" t="str">
        <f ca="1">IF(DF$9="×","×",IF(SUMIFS(OFFSET(データ_フィールド施設!$M$5:$M$1048576,0,ROUND(DF$8*24,1)),データ_フィールド施設!$J$5:$J$1048576,OFFSET($G$9,ROW()-ROW($N$9),DF$6-$D$4))&gt;=80,"×",IF(OR(DF$8&lt;9/24,DF$8&gt;=17/24),"△","△")))</f>
        <v>△</v>
      </c>
      <c r="DG10" s="10" t="str">
        <f ca="1">IF(DG$9="×","×",IF(SUMIFS(OFFSET(データ_フィールド施設!$M$5:$M$1048576,0,ROUND(DG$8*24,1)),データ_フィールド施設!$J$5:$J$1048576,OFFSET($G$9,ROW()-ROW($N$9),DG$6-$D$4))&gt;=80,"×",IF(OR(DG$8&lt;9/24,DG$8&gt;=17/24),"△","△")))</f>
        <v>△</v>
      </c>
      <c r="DH10" s="10" t="str">
        <f ca="1">IF(DH$9="×","×",IF(SUMIFS(OFFSET(データ_フィールド施設!$M$5:$M$1048576,0,ROUND(DH$8*24,1)),データ_フィールド施設!$J$5:$J$1048576,OFFSET($G$9,ROW()-ROW($N$9),DH$6-$D$4))&gt;=80,"×",IF(OR(DH$8&lt;9/24,DH$8&gt;=17/24),"△","△")))</f>
        <v>△</v>
      </c>
      <c r="DI10" s="10" t="str">
        <f ca="1">IF(DI$9="×","×",IF(SUMIFS(OFFSET(データ_フィールド施設!$M$5:$M$1048576,0,ROUND(DI$8*24,1)),データ_フィールド施設!$J$5:$J$1048576,OFFSET($G$9,ROW()-ROW($N$9),DI$6-$D$4))&gt;=80,"×",IF(OR(DI$8&lt;9/24,DI$8&gt;=17/24),"△","△")))</f>
        <v>△</v>
      </c>
      <c r="DJ10" s="10" t="str">
        <f ca="1">IF(DJ$9="×","×",IF(SUMIFS(OFFSET(データ_フィールド施設!$M$5:$M$1048576,0,ROUND(DJ$8*24,1)),データ_フィールド施設!$J$5:$J$1048576,OFFSET($G$9,ROW()-ROW($N$9),DJ$6-$D$4))&gt;=80,"×",IF(OR(DJ$8&lt;9/24,DJ$8&gt;=17/24),"△","△")))</f>
        <v>△</v>
      </c>
      <c r="DK10" s="10" t="str">
        <f ca="1">IF(DK$9="×","×",IF(SUMIFS(OFFSET(データ_フィールド施設!$M$5:$M$1048576,0,ROUND(DK$8*24,1)),データ_フィールド施設!$J$5:$J$1048576,OFFSET($G$9,ROW()-ROW($N$9),DK$6-$D$4))&gt;=80,"×",IF(OR(DK$8&lt;9/24,DK$8&gt;=17/24),"△","△")))</f>
        <v>△</v>
      </c>
      <c r="DL10" s="10" t="str">
        <f ca="1">IF(DL$9="×","×",IF(SUMIFS(OFFSET(データ_フィールド施設!$M$5:$M$1048576,0,ROUND(DL$8*24,1)),データ_フィールド施設!$J$5:$J$1048576,OFFSET($G$9,ROW()-ROW($N$9),DL$6-$D$4))&gt;=80,"×",IF(OR(DL$8&lt;9/24,DL$8&gt;=17/24),"△","△")))</f>
        <v>△</v>
      </c>
      <c r="DM10" s="10" t="str">
        <f ca="1">IF(DM$9="×","×",IF(SUMIFS(OFFSET(データ_フィールド施設!$M$5:$M$1048576,0,ROUND(DM$8*24,1)),データ_フィールド施設!$J$5:$J$1048576,OFFSET($G$9,ROW()-ROW($N$9),DM$6-$D$4))&gt;=80,"×",IF(OR(DM$8&lt;9/24,DM$8&gt;=17/24),"△","△")))</f>
        <v>△</v>
      </c>
      <c r="DN10" s="10" t="str">
        <f ca="1">IF(DN$9="×","×",IF(SUMIFS(OFFSET(データ_フィールド施設!$M$5:$M$1048576,0,ROUND(DN$8*24,1)),データ_フィールド施設!$J$5:$J$1048576,OFFSET($G$9,ROW()-ROW($N$9),DN$6-$D$4))&gt;=80,"×",IF(OR(DN$8&lt;9/24,DN$8&gt;=17/24),"△","△")))</f>
        <v>△</v>
      </c>
      <c r="DO10" s="26" t="str">
        <f ca="1">IF(DO$9="×","×",IF(SUMIFS(OFFSET(データ_フィールド施設!$M$5:$M$1048576,0,ROUND(DO$8*24,1)),データ_フィールド施設!$J$5:$J$1048576,OFFSET($G$9,ROW()-ROW($N$9),DO$6-$D$4))&gt;=80,"×",IF(OR(DO$8&lt;9/24,DO$8&gt;=17/24),"△","△")))</f>
        <v>△</v>
      </c>
      <c r="DP10" s="10" t="str">
        <f ca="1">IF(DP$9="×","×",IF(SUMIFS(OFFSET(データ_フィールド施設!$M$5:$M$1048576,0,ROUND(DP$8*24,1)),データ_フィールド施設!$J$5:$J$1048576,OFFSET($G$9,ROW()-ROW($N$9),DP$6-$D$4))&gt;=80,"×",IF(OR(DP$8&lt;9/24,DP$8&gt;=17/24),"△","△")))</f>
        <v>△</v>
      </c>
      <c r="DQ10" s="10" t="str">
        <f ca="1">IF(DQ$9="×","×",IF(SUMIFS(OFFSET(データ_フィールド施設!$M$5:$M$1048576,0,ROUND(DQ$8*24,1)),データ_フィールド施設!$J$5:$J$1048576,OFFSET($G$9,ROW()-ROW($N$9),DQ$6-$D$4))&gt;=80,"×",IF(OR(DQ$8&lt;9/24,DQ$8&gt;=17/24),"△","△")))</f>
        <v>△</v>
      </c>
      <c r="DR10" s="27" t="str">
        <f ca="1">IF(DR$9="×","×",IF(SUMIFS(OFFSET(データ_フィールド施設!$M$5:$M$1048576,0,ROUND(DR$8*24,1)),データ_フィールド施設!$J$5:$J$1048576,OFFSET($G$9,ROW()-ROW($N$9),DR$6-$D$4))&gt;=80,"×",IF(OR(DR$8&lt;9/24,DR$8&gt;=17/24),"△","△")))</f>
        <v>△</v>
      </c>
      <c r="DS10" s="10" t="str">
        <f ca="1">IF(DS$9="×","×",IF(SUMIFS(OFFSET(データ_フィールド施設!$M$5:$M$1048576,0,ROUND(DS$8*24,1)),データ_フィールド施設!$J$5:$J$1048576,OFFSET($G$9,ROW()-ROW($N$9),DS$6-$D$4))&gt;=80,"×",IF(OR(DS$8&lt;9/24,DS$8&gt;=17/24),"△","△")))</f>
        <v>△</v>
      </c>
      <c r="DT10" s="10" t="str">
        <f ca="1">IF(DT$9="×","×",IF(SUMIFS(OFFSET(データ_フィールド施設!$M$5:$M$1048576,0,ROUND(DT$8*24,1)),データ_フィールド施設!$J$5:$J$1048576,OFFSET($G$9,ROW()-ROW($N$9),DT$6-$D$4))&gt;=80,"×",IF(OR(DT$8&lt;9/24,DT$8&gt;=17/24),"△","△")))</f>
        <v>△</v>
      </c>
      <c r="DU10" s="10" t="str">
        <f ca="1">IF(DU$9="×","×",IF(SUMIFS(OFFSET(データ_フィールド施設!$M$5:$M$1048576,0,ROUND(DU$8*24,1)),データ_フィールド施設!$J$5:$J$1048576,OFFSET($G$9,ROW()-ROW($N$9),DU$6-$D$4))&gt;=80,"×",IF(OR(DU$8&lt;9/24,DU$8&gt;=17/24),"△","△")))</f>
        <v>△</v>
      </c>
      <c r="DV10" s="10" t="str">
        <f ca="1">IF(DV$9="×","×",IF(SUMIFS(OFFSET(データ_フィールド施設!$M$5:$M$1048576,0,ROUND(DV$8*24,1)),データ_フィールド施設!$J$5:$J$1048576,OFFSET($G$9,ROW()-ROW($N$9),DV$6-$D$4))&gt;=80,"×",IF(OR(DV$8&lt;9/24,DV$8&gt;=17/24),"△","△")))</f>
        <v>△</v>
      </c>
      <c r="DW10" s="26" t="str">
        <f ca="1">IF(DW$9="×","×",IF(SUMIFS(OFFSET(データ_フィールド施設!$M$5:$M$1048576,0,ROUND(DW$8*24,1)),データ_フィールド施設!$J$5:$J$1048576,OFFSET($G$9,ROW()-ROW($N$9),DW$6-$D$4))&gt;=80,"×",IF(OR(DW$8&lt;9/24,DW$8&gt;=17/24),"△","△")))</f>
        <v>△</v>
      </c>
      <c r="DX10" s="10" t="str">
        <f ca="1">IF(DX$9="×","×",IF(SUMIFS(OFFSET(データ_フィールド施設!$M$5:$M$1048576,0,ROUND(DX$8*24,1)),データ_フィールド施設!$J$5:$J$1048576,OFFSET($G$9,ROW()-ROW($N$9),DX$6-$D$4))&gt;=80,"×",IF(OR(DX$8&lt;9/24,DX$8&gt;=17/24),"△","△")))</f>
        <v>△</v>
      </c>
      <c r="DY10" s="10" t="str">
        <f ca="1">IF(DY$9="×","×",IF(SUMIFS(OFFSET(データ_フィールド施設!$M$5:$M$1048576,0,ROUND(DY$8*24,1)),データ_フィールド施設!$J$5:$J$1048576,OFFSET($G$9,ROW()-ROW($N$9),DY$6-$D$4))&gt;=80,"×",IF(OR(DY$8&lt;9/24,DY$8&gt;=17/24),"△","△")))</f>
        <v>△</v>
      </c>
      <c r="DZ10" s="27" t="str">
        <f ca="1">IF(DZ$9="×","×",IF(SUMIFS(OFFSET(データ_フィールド施設!$M$5:$M$1048576,0,ROUND(DZ$8*24,1)),データ_フィールド施設!$J$5:$J$1048576,OFFSET($G$9,ROW()-ROW($N$9),DZ$6-$D$4))&gt;=80,"×",IF(OR(DZ$8&lt;9/24,DZ$8&gt;=17/24),"△","△")))</f>
        <v>△</v>
      </c>
      <c r="EA10" s="10" t="str">
        <f ca="1">IF(EA$9="×","×",IF(SUMIFS(OFFSET(データ_フィールド施設!$M$5:$M$1048576,0,ROUND(EA$8*24,1)),データ_フィールド施設!$J$5:$J$1048576,OFFSET($G$9,ROW()-ROW($N$9),EA$6-$D$4))&gt;=80,"×",IF(OR(EA$8&lt;9/24,EA$8&gt;=17/24),"△","△")))</f>
        <v>△</v>
      </c>
      <c r="EB10" s="10" t="str">
        <f ca="1">IF(EB$9="×","×",IF(SUMIFS(OFFSET(データ_フィールド施設!$M$5:$M$1048576,0,ROUND(EB$8*24,1)),データ_フィールド施設!$J$5:$J$1048576,OFFSET($G$9,ROW()-ROW($N$9),EB$6-$D$4))&gt;=80,"×",IF(OR(EB$8&lt;9/24,EB$8&gt;=17/24),"△","△")))</f>
        <v>△</v>
      </c>
      <c r="EC10" s="33" t="str">
        <f ca="1">IF(EC$9="×","×",IF(SUMIFS(OFFSET(データ_フィールド施設!$M$5:$M$1048576,0,ROUND(EC$8*24,1)),データ_フィールド施設!$J$5:$J$1048576,OFFSET($G$9,ROW()-ROW($N$9),EC$6-$D$4))&gt;=80,"×",IF(OR(EC$8&lt;9/24,EC$8&gt;=17/24),"△","△")))</f>
        <v>△</v>
      </c>
      <c r="ED10" s="32" t="str">
        <f ca="1">IF(ED$9="×","×",IF(SUMIFS(OFFSET(データ_フィールド施設!$M$5:$M$1048576,0,ROUND(ED$8*24,1)),データ_フィールド施設!$J$5:$J$1048576,OFFSET($G$9,ROW()-ROW($N$9),ED$6-$D$4))&gt;=80,"×",IF(OR(ED$8&lt;9/24,ED$8&gt;=17/24),"△","△")))</f>
        <v>×</v>
      </c>
      <c r="EE10" s="10" t="str">
        <f ca="1">IF(EE$9="×","×",IF(SUMIFS(OFFSET(データ_フィールド施設!$M$5:$M$1048576,0,ROUND(EE$8*24,1)),データ_フィールド施設!$J$5:$J$1048576,OFFSET($G$9,ROW()-ROW($N$9),EE$6-$D$4))&gt;=80,"×",IF(OR(EE$8&lt;9/24,EE$8&gt;=17/24),"△","△")))</f>
        <v>×</v>
      </c>
      <c r="EF10" s="10" t="str">
        <f ca="1">IF(EF$9="×","×",IF(SUMIFS(OFFSET(データ_フィールド施設!$M$5:$M$1048576,0,ROUND(EF$8*24,1)),データ_フィールド施設!$J$5:$J$1048576,OFFSET($G$9,ROW()-ROW($N$9),EF$6-$D$4))&gt;=80,"×",IF(OR(EF$8&lt;9/24,EF$8&gt;=17/24),"△","△")))</f>
        <v>×</v>
      </c>
      <c r="EG10" s="10" t="str">
        <f ca="1">IF(EG$9="×","×",IF(SUMIFS(OFFSET(データ_フィールド施設!$M$5:$M$1048576,0,ROUND(EG$8*24,1)),データ_フィールド施設!$J$5:$J$1048576,OFFSET($G$9,ROW()-ROW($N$9),EG$6-$D$4))&gt;=80,"×",IF(OR(EG$8&lt;9/24,EG$8&gt;=17/24),"△","△")))</f>
        <v>×</v>
      </c>
      <c r="EH10" s="10" t="str">
        <f ca="1">IF(EH$9="×","×",IF(SUMIFS(OFFSET(データ_フィールド施設!$M$5:$M$1048576,0,ROUND(EH$8*24,1)),データ_フィールド施設!$J$5:$J$1048576,OFFSET($G$9,ROW()-ROW($N$9),EH$6-$D$4))&gt;=80,"×",IF(OR(EH$8&lt;9/24,EH$8&gt;=17/24),"△","△")))</f>
        <v>×</v>
      </c>
      <c r="EI10" s="10" t="str">
        <f ca="1">IF(EI$9="×","×",IF(SUMIFS(OFFSET(データ_フィールド施設!$M$5:$M$1048576,0,ROUND(EI$8*24,1)),データ_フィールド施設!$J$5:$J$1048576,OFFSET($G$9,ROW()-ROW($N$9),EI$6-$D$4))&gt;=80,"×",IF(OR(EI$8&lt;9/24,EI$8&gt;=17/24),"△","△")))</f>
        <v>×</v>
      </c>
      <c r="EJ10" s="10" t="str">
        <f ca="1">IF(EJ$9="×","×",IF(SUMIFS(OFFSET(データ_フィールド施設!$M$5:$M$1048576,0,ROUND(EJ$8*24,1)),データ_フィールド施設!$J$5:$J$1048576,OFFSET($G$9,ROW()-ROW($N$9),EJ$6-$D$4))&gt;=80,"×",IF(OR(EJ$8&lt;9/24,EJ$8&gt;=17/24),"△","△")))</f>
        <v>×</v>
      </c>
      <c r="EK10" s="10" t="str">
        <f ca="1">IF(EK$9="×","×",IF(SUMIFS(OFFSET(データ_フィールド施設!$M$5:$M$1048576,0,ROUND(EK$8*24,1)),データ_フィールド施設!$J$5:$J$1048576,OFFSET($G$9,ROW()-ROW($N$9),EK$6-$D$4))&gt;=80,"×",IF(OR(EK$8&lt;9/24,EK$8&gt;=17/24),"△","△")))</f>
        <v>×</v>
      </c>
      <c r="EL10" s="10" t="str">
        <f ca="1">IF(EL$9="×","×",IF(SUMIFS(OFFSET(データ_フィールド施設!$M$5:$M$1048576,0,ROUND(EL$8*24,1)),データ_フィールド施設!$J$5:$J$1048576,OFFSET($G$9,ROW()-ROW($N$9),EL$6-$D$4))&gt;=80,"×",IF(OR(EL$8&lt;9/24,EL$8&gt;=17/24),"△","△")))</f>
        <v>×</v>
      </c>
      <c r="EM10" s="26" t="str">
        <f ca="1">IF(EM$9="×","×",IF(SUMIFS(OFFSET(データ_フィールド施設!$M$5:$M$1048576,0,ROUND(EM$8*24,1)),データ_フィールド施設!$J$5:$J$1048576,OFFSET($G$9,ROW()-ROW($N$9),EM$6-$D$4))&gt;=80,"×",IF(OR(EM$8&lt;9/24,EM$8&gt;=17/24),"△","△")))</f>
        <v>×</v>
      </c>
      <c r="EN10" s="10" t="str">
        <f ca="1">IF(EN$9="×","×",IF(SUMIFS(OFFSET(データ_フィールド施設!$M$5:$M$1048576,0,ROUND(EN$8*24,1)),データ_フィールド施設!$J$5:$J$1048576,OFFSET($G$9,ROW()-ROW($N$9),EN$6-$D$4))&gt;=80,"×",IF(OR(EN$8&lt;9/24,EN$8&gt;=17/24),"△","△")))</f>
        <v>×</v>
      </c>
      <c r="EO10" s="10" t="str">
        <f ca="1">IF(EO$9="×","×",IF(SUMIFS(OFFSET(データ_フィールド施設!$M$5:$M$1048576,0,ROUND(EO$8*24,1)),データ_フィールド施設!$J$5:$J$1048576,OFFSET($G$9,ROW()-ROW($N$9),EO$6-$D$4))&gt;=80,"×",IF(OR(EO$8&lt;9/24,EO$8&gt;=17/24),"△","△")))</f>
        <v>×</v>
      </c>
      <c r="EP10" s="27" t="str">
        <f ca="1">IF(EP$9="×","×",IF(SUMIFS(OFFSET(データ_フィールド施設!$M$5:$M$1048576,0,ROUND(EP$8*24,1)),データ_フィールド施設!$J$5:$J$1048576,OFFSET($G$9,ROW()-ROW($N$9),EP$6-$D$4))&gt;=80,"×",IF(OR(EP$8&lt;9/24,EP$8&gt;=17/24),"△","△")))</f>
        <v>×</v>
      </c>
      <c r="EQ10" s="10" t="str">
        <f ca="1">IF(EQ$9="×","×",IF(SUMIFS(OFFSET(データ_フィールド施設!$M$5:$M$1048576,0,ROUND(EQ$8*24,1)),データ_フィールド施設!$J$5:$J$1048576,OFFSET($G$9,ROW()-ROW($N$9),EQ$6-$D$4))&gt;=80,"×",IF(OR(EQ$8&lt;9/24,EQ$8&gt;=17/24),"△","△")))</f>
        <v>×</v>
      </c>
      <c r="ER10" s="10" t="str">
        <f ca="1">IF(ER$9="×","×",IF(SUMIFS(OFFSET(データ_フィールド施設!$M$5:$M$1048576,0,ROUND(ER$8*24,1)),データ_フィールド施設!$J$5:$J$1048576,OFFSET($G$9,ROW()-ROW($N$9),ER$6-$D$4))&gt;=80,"×",IF(OR(ER$8&lt;9/24,ER$8&gt;=17/24),"△","△")))</f>
        <v>×</v>
      </c>
      <c r="ES10" s="10" t="str">
        <f ca="1">IF(ES$9="×","×",IF(SUMIFS(OFFSET(データ_フィールド施設!$M$5:$M$1048576,0,ROUND(ES$8*24,1)),データ_フィールド施設!$J$5:$J$1048576,OFFSET($G$9,ROW()-ROW($N$9),ES$6-$D$4))&gt;=80,"×",IF(OR(ES$8&lt;9/24,ES$8&gt;=17/24),"△","△")))</f>
        <v>×</v>
      </c>
      <c r="ET10" s="10" t="str">
        <f ca="1">IF(ET$9="×","×",IF(SUMIFS(OFFSET(データ_フィールド施設!$M$5:$M$1048576,0,ROUND(ET$8*24,1)),データ_フィールド施設!$J$5:$J$1048576,OFFSET($G$9,ROW()-ROW($N$9),ET$6-$D$4))&gt;=80,"×",IF(OR(ET$8&lt;9/24,ET$8&gt;=17/24),"△","△")))</f>
        <v>×</v>
      </c>
      <c r="EU10" s="26" t="str">
        <f ca="1">IF(EU$9="×","×",IF(SUMIFS(OFFSET(データ_フィールド施設!$M$5:$M$1048576,0,ROUND(EU$8*24,1)),データ_フィールド施設!$J$5:$J$1048576,OFFSET($G$9,ROW()-ROW($N$9),EU$6-$D$4))&gt;=80,"×",IF(OR(EU$8&lt;9/24,EU$8&gt;=17/24),"△","△")))</f>
        <v>×</v>
      </c>
      <c r="EV10" s="10" t="str">
        <f ca="1">IF(EV$9="×","×",IF(SUMIFS(OFFSET(データ_フィールド施設!$M$5:$M$1048576,0,ROUND(EV$8*24,1)),データ_フィールド施設!$J$5:$J$1048576,OFFSET($G$9,ROW()-ROW($N$9),EV$6-$D$4))&gt;=80,"×",IF(OR(EV$8&lt;9/24,EV$8&gt;=17/24),"△","△")))</f>
        <v>×</v>
      </c>
      <c r="EW10" s="10" t="str">
        <f ca="1">IF(EW$9="×","×",IF(SUMIFS(OFFSET(データ_フィールド施設!$M$5:$M$1048576,0,ROUND(EW$8*24,1)),データ_フィールド施設!$J$5:$J$1048576,OFFSET($G$9,ROW()-ROW($N$9),EW$6-$D$4))&gt;=80,"×",IF(OR(EW$8&lt;9/24,EW$8&gt;=17/24),"△","△")))</f>
        <v>×</v>
      </c>
      <c r="EX10" s="27" t="str">
        <f ca="1">IF(EX$9="×","×",IF(SUMIFS(OFFSET(データ_フィールド施設!$M$5:$M$1048576,0,ROUND(EX$8*24,1)),データ_フィールド施設!$J$5:$J$1048576,OFFSET($G$9,ROW()-ROW($N$9),EX$6-$D$4))&gt;=80,"×",IF(OR(EX$8&lt;9/24,EX$8&gt;=17/24),"△","△")))</f>
        <v>×</v>
      </c>
      <c r="EY10" s="10" t="str">
        <f ca="1">IF(EY$9="×","×",IF(SUMIFS(OFFSET(データ_フィールド施設!$M$5:$M$1048576,0,ROUND(EY$8*24,1)),データ_フィールド施設!$J$5:$J$1048576,OFFSET($G$9,ROW()-ROW($N$9),EY$6-$D$4))&gt;=80,"×",IF(OR(EY$8&lt;9/24,EY$8&gt;=17/24),"△","△")))</f>
        <v>×</v>
      </c>
      <c r="EZ10" s="10" t="str">
        <f ca="1">IF(EZ$9="×","×",IF(SUMIFS(OFFSET(データ_フィールド施設!$M$5:$M$1048576,0,ROUND(EZ$8*24,1)),データ_フィールド施設!$J$5:$J$1048576,OFFSET($G$9,ROW()-ROW($N$9),EZ$6-$D$4))&gt;=80,"×",IF(OR(EZ$8&lt;9/24,EZ$8&gt;=17/24),"△","△")))</f>
        <v>×</v>
      </c>
      <c r="FA10" s="33" t="str">
        <f ca="1">IF(FA$9="×","×",IF(SUMIFS(OFFSET(データ_フィールド施設!$M$5:$M$1048576,0,ROUND(FA$8*24,1)),データ_フィールド施設!$J$5:$J$1048576,OFFSET($G$9,ROW()-ROW($N$9),FA$6-$D$4))&gt;=80,"×",IF(OR(FA$8&lt;9/24,FA$8&gt;=17/24),"△","△")))</f>
        <v>×</v>
      </c>
      <c r="FB10" s="32" t="str">
        <f ca="1">IF(FB$9="×","×",IF(SUMIFS(OFFSET(データ_フィールド施設!$M$5:$M$1048576,0,ROUND(FB$8*24,1)),データ_フィールド施設!$J$5:$J$1048576,OFFSET($G$9,ROW()-ROW($N$9),FB$6-$D$4))&gt;=80,"×",IF(OR(FB$8&lt;9/24,FB$8&gt;=17/24),"△","△")))</f>
        <v>×</v>
      </c>
      <c r="FC10" s="10" t="str">
        <f ca="1">IF(FC$9="×","×",IF(SUMIFS(OFFSET(データ_フィールド施設!$M$5:$M$1048576,0,ROUND(FC$8*24,1)),データ_フィールド施設!$J$5:$J$1048576,OFFSET($G$9,ROW()-ROW($N$9),FC$6-$D$4))&gt;=80,"×",IF(OR(FC$8&lt;9/24,FC$8&gt;=17/24),"△","△")))</f>
        <v>×</v>
      </c>
      <c r="FD10" s="10" t="str">
        <f ca="1">IF(FD$9="×","×",IF(SUMIFS(OFFSET(データ_フィールド施設!$M$5:$M$1048576,0,ROUND(FD$8*24,1)),データ_フィールド施設!$J$5:$J$1048576,OFFSET($G$9,ROW()-ROW($N$9),FD$6-$D$4))&gt;=80,"×",IF(OR(FD$8&lt;9/24,FD$8&gt;=17/24),"△","△")))</f>
        <v>×</v>
      </c>
      <c r="FE10" s="10" t="str">
        <f ca="1">IF(FE$9="×","×",IF(SUMIFS(OFFSET(データ_フィールド施設!$M$5:$M$1048576,0,ROUND(FE$8*24,1)),データ_フィールド施設!$J$5:$J$1048576,OFFSET($G$9,ROW()-ROW($N$9),FE$6-$D$4))&gt;=80,"×",IF(OR(FE$8&lt;9/24,FE$8&gt;=17/24),"△","△")))</f>
        <v>×</v>
      </c>
      <c r="FF10" s="10" t="str">
        <f ca="1">IF(FF$9="×","×",IF(SUMIFS(OFFSET(データ_フィールド施設!$M$5:$M$1048576,0,ROUND(FF$8*24,1)),データ_フィールド施設!$J$5:$J$1048576,OFFSET($G$9,ROW()-ROW($N$9),FF$6-$D$4))&gt;=80,"×",IF(OR(FF$8&lt;9/24,FF$8&gt;=17/24),"△","△")))</f>
        <v>×</v>
      </c>
      <c r="FG10" s="10" t="str">
        <f ca="1">IF(FG$9="×","×",IF(SUMIFS(OFFSET(データ_フィールド施設!$M$5:$M$1048576,0,ROUND(FG$8*24,1)),データ_フィールド施設!$J$5:$J$1048576,OFFSET($G$9,ROW()-ROW($N$9),FG$6-$D$4))&gt;=80,"×",IF(OR(FG$8&lt;9/24,FG$8&gt;=17/24),"△","△")))</f>
        <v>×</v>
      </c>
      <c r="FH10" s="10" t="str">
        <f ca="1">IF(FH$9="×","×",IF(SUMIFS(OFFSET(データ_フィールド施設!$M$5:$M$1048576,0,ROUND(FH$8*24,1)),データ_フィールド施設!$J$5:$J$1048576,OFFSET($G$9,ROW()-ROW($N$9),FH$6-$D$4))&gt;=80,"×",IF(OR(FH$8&lt;9/24,FH$8&gt;=17/24),"△","△")))</f>
        <v>×</v>
      </c>
      <c r="FI10" s="10" t="str">
        <f ca="1">IF(FI$9="×","×",IF(SUMIFS(OFFSET(データ_フィールド施設!$M$5:$M$1048576,0,ROUND(FI$8*24,1)),データ_フィールド施設!$J$5:$J$1048576,OFFSET($G$9,ROW()-ROW($N$9),FI$6-$D$4))&gt;=80,"×",IF(OR(FI$8&lt;9/24,FI$8&gt;=17/24),"△","△")))</f>
        <v>×</v>
      </c>
      <c r="FJ10" s="10" t="str">
        <f ca="1">IF(FJ$9="×","×",IF(SUMIFS(OFFSET(データ_フィールド施設!$M$5:$M$1048576,0,ROUND(FJ$8*24,1)),データ_フィールド施設!$J$5:$J$1048576,OFFSET($G$9,ROW()-ROW($N$9),FJ$6-$D$4))&gt;=80,"×",IF(OR(FJ$8&lt;9/24,FJ$8&gt;=17/24),"△","△")))</f>
        <v>×</v>
      </c>
      <c r="FK10" s="26" t="str">
        <f ca="1">IF(FK$9="×","×",IF(SUMIFS(OFFSET(データ_フィールド施設!$M$5:$M$1048576,0,ROUND(FK$8*24,1)),データ_フィールド施設!$J$5:$J$1048576,OFFSET($G$9,ROW()-ROW($N$9),FK$6-$D$4))&gt;=80,"×",IF(OR(FK$8&lt;9/24,FK$8&gt;=17/24),"△","△")))</f>
        <v>×</v>
      </c>
      <c r="FL10" s="10" t="str">
        <f ca="1">IF(FL$9="×","×",IF(SUMIFS(OFFSET(データ_フィールド施設!$M$5:$M$1048576,0,ROUND(FL$8*24,1)),データ_フィールド施設!$J$5:$J$1048576,OFFSET($G$9,ROW()-ROW($N$9),FL$6-$D$4))&gt;=80,"×",IF(OR(FL$8&lt;9/24,FL$8&gt;=17/24),"△","△")))</f>
        <v>×</v>
      </c>
      <c r="FM10" s="10" t="str">
        <f ca="1">IF(FM$9="×","×",IF(SUMIFS(OFFSET(データ_フィールド施設!$M$5:$M$1048576,0,ROUND(FM$8*24,1)),データ_フィールド施設!$J$5:$J$1048576,OFFSET($G$9,ROW()-ROW($N$9),FM$6-$D$4))&gt;=80,"×",IF(OR(FM$8&lt;9/24,FM$8&gt;=17/24),"△","△")))</f>
        <v>×</v>
      </c>
      <c r="FN10" s="27" t="str">
        <f ca="1">IF(FN$9="×","×",IF(SUMIFS(OFFSET(データ_フィールド施設!$M$5:$M$1048576,0,ROUND(FN$8*24,1)),データ_フィールド施設!$J$5:$J$1048576,OFFSET($G$9,ROW()-ROW($N$9),FN$6-$D$4))&gt;=80,"×",IF(OR(FN$8&lt;9/24,FN$8&gt;=17/24),"△","△")))</f>
        <v>×</v>
      </c>
      <c r="FO10" s="10" t="str">
        <f ca="1">IF(FO$9="×","×",IF(SUMIFS(OFFSET(データ_フィールド施設!$M$5:$M$1048576,0,ROUND(FO$8*24,1)),データ_フィールド施設!$J$5:$J$1048576,OFFSET($G$9,ROW()-ROW($N$9),FO$6-$D$4))&gt;=80,"×",IF(OR(FO$8&lt;9/24,FO$8&gt;=17/24),"△","△")))</f>
        <v>×</v>
      </c>
      <c r="FP10" s="10" t="str">
        <f ca="1">IF(FP$9="×","×",IF(SUMIFS(OFFSET(データ_フィールド施設!$M$5:$M$1048576,0,ROUND(FP$8*24,1)),データ_フィールド施設!$J$5:$J$1048576,OFFSET($G$9,ROW()-ROW($N$9),FP$6-$D$4))&gt;=80,"×",IF(OR(FP$8&lt;9/24,FP$8&gt;=17/24),"△","△")))</f>
        <v>×</v>
      </c>
      <c r="FQ10" s="10" t="str">
        <f ca="1">IF(FQ$9="×","×",IF(SUMIFS(OFFSET(データ_フィールド施設!$M$5:$M$1048576,0,ROUND(FQ$8*24,1)),データ_フィールド施設!$J$5:$J$1048576,OFFSET($G$9,ROW()-ROW($N$9),FQ$6-$D$4))&gt;=80,"×",IF(OR(FQ$8&lt;9/24,FQ$8&gt;=17/24),"△","△")))</f>
        <v>×</v>
      </c>
      <c r="FR10" s="10" t="str">
        <f ca="1">IF(FR$9="×","×",IF(SUMIFS(OFFSET(データ_フィールド施設!$M$5:$M$1048576,0,ROUND(FR$8*24,1)),データ_フィールド施設!$J$5:$J$1048576,OFFSET($G$9,ROW()-ROW($N$9),FR$6-$D$4))&gt;=80,"×",IF(OR(FR$8&lt;9/24,FR$8&gt;=17/24),"△","△")))</f>
        <v>×</v>
      </c>
      <c r="FS10" s="26" t="str">
        <f ca="1">IF(FS$9="×","×",IF(SUMIFS(OFFSET(データ_フィールド施設!$M$5:$M$1048576,0,ROUND(FS$8*24,1)),データ_フィールド施設!$J$5:$J$1048576,OFFSET($G$9,ROW()-ROW($N$9),FS$6-$D$4))&gt;=80,"×",IF(OR(FS$8&lt;9/24,FS$8&gt;=17/24),"△","△")))</f>
        <v>×</v>
      </c>
      <c r="FT10" s="10" t="str">
        <f ca="1">IF(FT$9="×","×",IF(SUMIFS(OFFSET(データ_フィールド施設!$M$5:$M$1048576,0,ROUND(FT$8*24,1)),データ_フィールド施設!$J$5:$J$1048576,OFFSET($G$9,ROW()-ROW($N$9),FT$6-$D$4))&gt;=80,"×",IF(OR(FT$8&lt;9/24,FT$8&gt;=17/24),"△","△")))</f>
        <v>×</v>
      </c>
      <c r="FU10" s="10" t="str">
        <f ca="1">IF(FU$9="×","×",IF(SUMIFS(OFFSET(データ_フィールド施設!$M$5:$M$1048576,0,ROUND(FU$8*24,1)),データ_フィールド施設!$J$5:$J$1048576,OFFSET($G$9,ROW()-ROW($N$9),FU$6-$D$4))&gt;=80,"×",IF(OR(FU$8&lt;9/24,FU$8&gt;=17/24),"△","△")))</f>
        <v>×</v>
      </c>
      <c r="FV10" s="27" t="str">
        <f ca="1">IF(FV$9="×","×",IF(SUMIFS(OFFSET(データ_フィールド施設!$M$5:$M$1048576,0,ROUND(FV$8*24,1)),データ_フィールド施設!$J$5:$J$1048576,OFFSET($G$9,ROW()-ROW($N$9),FV$6-$D$4))&gt;=80,"×",IF(OR(FV$8&lt;9/24,FV$8&gt;=17/24),"△","△")))</f>
        <v>×</v>
      </c>
      <c r="FW10" s="10" t="str">
        <f ca="1">IF(FW$9="×","×",IF(SUMIFS(OFFSET(データ_フィールド施設!$M$5:$M$1048576,0,ROUND(FW$8*24,1)),データ_フィールド施設!$J$5:$J$1048576,OFFSET($G$9,ROW()-ROW($N$9),FW$6-$D$4))&gt;=80,"×",IF(OR(FW$8&lt;9/24,FW$8&gt;=17/24),"△","△")))</f>
        <v>×</v>
      </c>
      <c r="FX10" s="10" t="str">
        <f ca="1">IF(FX$9="×","×",IF(SUMIFS(OFFSET(データ_フィールド施設!$M$5:$M$1048576,0,ROUND(FX$8*24,1)),データ_フィールド施設!$J$5:$J$1048576,OFFSET($G$9,ROW()-ROW($N$9),FX$6-$D$4))&gt;=80,"×",IF(OR(FX$8&lt;9/24,FX$8&gt;=17/24),"△","△")))</f>
        <v>×</v>
      </c>
      <c r="FY10" s="33" t="str">
        <f ca="1">IF(FY$9="×","×",IF(SUMIFS(OFFSET(データ_フィールド施設!$M$5:$M$1048576,0,ROUND(FY$8*24,1)),データ_フィールド施設!$J$5:$J$1048576,OFFSET($G$9,ROW()-ROW($N$9),FY$6-$D$4))&gt;=80,"×",IF(OR(FY$8&lt;9/24,FY$8&gt;=17/24),"△","△")))</f>
        <v>×</v>
      </c>
    </row>
    <row r="11" spans="1:181">
      <c r="A11" s="15" t="s">
        <v>122</v>
      </c>
      <c r="B11" s="34"/>
      <c r="C11" s="34"/>
      <c r="D11" s="11" t="s">
        <v>123</v>
      </c>
      <c r="E11" s="10"/>
      <c r="F11" s="11"/>
      <c r="G11" s="8"/>
      <c r="H11" s="10"/>
      <c r="I11" s="10"/>
      <c r="J11" s="10"/>
      <c r="K11" s="10"/>
      <c r="L11" s="10"/>
      <c r="M11" s="10"/>
      <c r="N11" s="36"/>
      <c r="O11" s="29"/>
      <c r="P11" s="29"/>
      <c r="Q11" s="29"/>
      <c r="R11" s="29"/>
      <c r="S11" s="29"/>
      <c r="T11" s="29"/>
      <c r="U11" s="29"/>
      <c r="V11" s="29"/>
      <c r="W11" s="28"/>
      <c r="X11" s="29"/>
      <c r="Y11" s="29"/>
      <c r="Z11" s="30"/>
      <c r="AA11" s="29"/>
      <c r="AB11" s="29"/>
      <c r="AC11" s="29"/>
      <c r="AD11" s="29"/>
      <c r="AE11" s="28"/>
      <c r="AF11" s="29"/>
      <c r="AG11" s="29"/>
      <c r="AH11" s="30"/>
      <c r="AI11" s="29"/>
      <c r="AJ11" s="29"/>
      <c r="AK11" s="37"/>
      <c r="AL11" s="36"/>
      <c r="AM11" s="29"/>
      <c r="AN11" s="29"/>
      <c r="AO11" s="29"/>
      <c r="AP11" s="29"/>
      <c r="AQ11" s="29"/>
      <c r="AR11" s="29"/>
      <c r="AS11" s="29"/>
      <c r="AT11" s="29"/>
      <c r="AU11" s="28"/>
      <c r="AV11" s="29"/>
      <c r="AW11" s="29"/>
      <c r="AX11" s="30"/>
      <c r="AY11" s="29"/>
      <c r="AZ11" s="29"/>
      <c r="BA11" s="29"/>
      <c r="BB11" s="29"/>
      <c r="BC11" s="28"/>
      <c r="BD11" s="29"/>
      <c r="BE11" s="29"/>
      <c r="BF11" s="30"/>
      <c r="BG11" s="29"/>
      <c r="BH11" s="29"/>
      <c r="BI11" s="37"/>
      <c r="BJ11" s="36"/>
      <c r="BK11" s="29"/>
      <c r="BL11" s="29"/>
      <c r="BM11" s="29"/>
      <c r="BN11" s="29"/>
      <c r="BO11" s="29"/>
      <c r="BP11" s="29"/>
      <c r="BQ11" s="29"/>
      <c r="BR11" s="29"/>
      <c r="BS11" s="28"/>
      <c r="BT11" s="29"/>
      <c r="BU11" s="29"/>
      <c r="BV11" s="30"/>
      <c r="BW11" s="29"/>
      <c r="BX11" s="29"/>
      <c r="BY11" s="29"/>
      <c r="BZ11" s="29"/>
      <c r="CA11" s="28"/>
      <c r="CB11" s="29"/>
      <c r="CC11" s="29"/>
      <c r="CD11" s="30"/>
      <c r="CE11" s="29"/>
      <c r="CF11" s="29"/>
      <c r="CG11" s="37"/>
      <c r="CH11" s="36"/>
      <c r="CI11" s="29"/>
      <c r="CJ11" s="29"/>
      <c r="CK11" s="29"/>
      <c r="CL11" s="29"/>
      <c r="CM11" s="29"/>
      <c r="CN11" s="29"/>
      <c r="CO11" s="29"/>
      <c r="CP11" s="29"/>
      <c r="CQ11" s="28"/>
      <c r="CR11" s="29"/>
      <c r="CS11" s="29"/>
      <c r="CT11" s="30"/>
      <c r="CU11" s="29"/>
      <c r="CV11" s="29"/>
      <c r="CW11" s="29"/>
      <c r="CX11" s="29"/>
      <c r="CY11" s="28"/>
      <c r="CZ11" s="29"/>
      <c r="DA11" s="29"/>
      <c r="DB11" s="30"/>
      <c r="DC11" s="29"/>
      <c r="DD11" s="29"/>
      <c r="DE11" s="37"/>
      <c r="DF11" s="36"/>
      <c r="DG11" s="29"/>
      <c r="DH11" s="29"/>
      <c r="DI11" s="29"/>
      <c r="DJ11" s="29"/>
      <c r="DK11" s="29"/>
      <c r="DL11" s="29"/>
      <c r="DM11" s="29"/>
      <c r="DN11" s="29"/>
      <c r="DO11" s="28"/>
      <c r="DP11" s="29"/>
      <c r="DQ11" s="29"/>
      <c r="DR11" s="30"/>
      <c r="DS11" s="29"/>
      <c r="DT11" s="29"/>
      <c r="DU11" s="29"/>
      <c r="DV11" s="29"/>
      <c r="DW11" s="28"/>
      <c r="DX11" s="29"/>
      <c r="DY11" s="29"/>
      <c r="DZ11" s="30"/>
      <c r="EA11" s="29"/>
      <c r="EB11" s="29"/>
      <c r="EC11" s="37"/>
      <c r="ED11" s="36"/>
      <c r="EE11" s="29"/>
      <c r="EF11" s="29"/>
      <c r="EG11" s="29"/>
      <c r="EH11" s="29"/>
      <c r="EI11" s="29"/>
      <c r="EJ11" s="29"/>
      <c r="EK11" s="29"/>
      <c r="EL11" s="29"/>
      <c r="EM11" s="28"/>
      <c r="EN11" s="29"/>
      <c r="EO11" s="29"/>
      <c r="EP11" s="30"/>
      <c r="EQ11" s="29"/>
      <c r="ER11" s="29"/>
      <c r="ES11" s="29"/>
      <c r="ET11" s="29"/>
      <c r="EU11" s="28"/>
      <c r="EV11" s="29"/>
      <c r="EW11" s="29"/>
      <c r="EX11" s="30"/>
      <c r="EY11" s="29"/>
      <c r="EZ11" s="29"/>
      <c r="FA11" s="37"/>
      <c r="FB11" s="36"/>
      <c r="FC11" s="29"/>
      <c r="FD11" s="29"/>
      <c r="FE11" s="29"/>
      <c r="FF11" s="29"/>
      <c r="FG11" s="29"/>
      <c r="FH11" s="29"/>
      <c r="FI11" s="29"/>
      <c r="FJ11" s="29"/>
      <c r="FK11" s="28"/>
      <c r="FL11" s="29"/>
      <c r="FM11" s="29"/>
      <c r="FN11" s="30"/>
      <c r="FO11" s="29"/>
      <c r="FP11" s="29"/>
      <c r="FQ11" s="29"/>
      <c r="FR11" s="29"/>
      <c r="FS11" s="28"/>
      <c r="FT11" s="29"/>
      <c r="FU11" s="29"/>
      <c r="FV11" s="30"/>
      <c r="FW11" s="29"/>
      <c r="FX11" s="29"/>
      <c r="FY11" s="37"/>
    </row>
    <row r="12" spans="1:181">
      <c r="A12" s="16"/>
      <c r="B12" s="72" t="s">
        <v>39</v>
      </c>
      <c r="C12" s="73"/>
      <c r="D12" s="11" t="s">
        <v>221</v>
      </c>
      <c r="E12" s="10" t="str">
        <f>INDEX(施設情報!$D$1:$D$1000,MATCH(D12,施設情報!$C$1:$C$1000,0))</f>
        <v>1</v>
      </c>
      <c r="F12" s="11"/>
      <c r="G12" s="8" t="str">
        <f t="shared" ref="G12:G33" si="8">$D12&amp;"-"&amp;$N$5</f>
        <v>003-46391</v>
      </c>
      <c r="H12" s="10" t="str">
        <f>$D12&amp;"-"&amp;$AL$5</f>
        <v>003-46392</v>
      </c>
      <c r="I12" s="10" t="str">
        <f t="shared" ref="I12:I33" si="9">$D12&amp;"-"&amp;$BJ$5</f>
        <v>003-46393</v>
      </c>
      <c r="J12" s="10" t="str">
        <f t="shared" ref="J12:J33" si="10">$D12&amp;"-"&amp;$CH$5</f>
        <v>003-46394</v>
      </c>
      <c r="K12" s="10" t="str">
        <f t="shared" ref="K12:K33" si="11">$D12&amp;"-"&amp;$DF$5</f>
        <v>003-46395</v>
      </c>
      <c r="L12" s="10" t="str">
        <f t="shared" ref="L12:L33" si="12">$D12&amp;"-"&amp;$ED$5</f>
        <v>003-46396</v>
      </c>
      <c r="M12" s="10" t="str">
        <f t="shared" ref="M12:M33" si="13">$D12&amp;"-"&amp;$FB$5</f>
        <v>003-46397</v>
      </c>
      <c r="N12"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$112="×"),"△","〇")))</f>
        <v>△</v>
      </c>
      <c r="O12"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$112="×"),"△","〇")))</f>
        <v>△</v>
      </c>
      <c r="P12"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$112="×"),"△","〇")))</f>
        <v>△</v>
      </c>
      <c r="Q12"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$112="×"),"△","〇")))</f>
        <v>△</v>
      </c>
      <c r="R12"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$112="×"),"△","〇")))</f>
        <v>△</v>
      </c>
      <c r="S12"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$112="×"),"△","〇")))</f>
        <v>△</v>
      </c>
      <c r="T12"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$112="×"),"△","〇")))</f>
        <v>△</v>
      </c>
      <c r="U12"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$112="×"),"△","〇")))</f>
        <v>△</v>
      </c>
      <c r="V12"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$112="×"),"△","〇")))</f>
        <v>△</v>
      </c>
      <c r="W12"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$112="×"),"△","〇")))</f>
        <v>〇</v>
      </c>
      <c r="X12"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$112="×"),"△","〇")))</f>
        <v>〇</v>
      </c>
      <c r="Y12"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$112="×"),"△","〇")))</f>
        <v>〇</v>
      </c>
      <c r="Z12"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$112="×"),"△","〇")))</f>
        <v>〇</v>
      </c>
      <c r="AA12"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$112="×"),"△","〇")))</f>
        <v>〇</v>
      </c>
      <c r="AB12"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$112="×"),"△","〇")))</f>
        <v>〇</v>
      </c>
      <c r="AC12"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$112="×"),"△","〇")))</f>
        <v>〇</v>
      </c>
      <c r="AD12"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$112="×"),"△","〇")))</f>
        <v>〇</v>
      </c>
      <c r="AE12"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$112="×"),"△","〇")))</f>
        <v>△</v>
      </c>
      <c r="AF12"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$112="×"),"△","〇")))</f>
        <v>△</v>
      </c>
      <c r="AG12"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$112="×"),"△","〇")))</f>
        <v>△</v>
      </c>
      <c r="AH12"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$112="×"),"△","〇")))</f>
        <v>△</v>
      </c>
      <c r="AI12"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$112="×"),"△","〇")))</f>
        <v>△</v>
      </c>
      <c r="AJ12"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$112="×"),"△","〇")))</f>
        <v>△</v>
      </c>
      <c r="AK12"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$112="×"),"△","〇")))</f>
        <v>△</v>
      </c>
      <c r="AL12"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$112="×"),"△","〇")))</f>
        <v>△</v>
      </c>
      <c r="AM12"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$112="×"),"△","〇")))</f>
        <v>△</v>
      </c>
      <c r="AN12"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$112="×"),"△","〇")))</f>
        <v>△</v>
      </c>
      <c r="AO12"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$112="×"),"△","〇")))</f>
        <v>△</v>
      </c>
      <c r="AP12"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$112="×"),"△","〇")))</f>
        <v>△</v>
      </c>
      <c r="AQ12"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$112="×"),"△","〇")))</f>
        <v>△</v>
      </c>
      <c r="AR12"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$112="×"),"△","〇")))</f>
        <v>△</v>
      </c>
      <c r="AS12"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$112="×"),"△","〇")))</f>
        <v>△</v>
      </c>
      <c r="AT12"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$112="×"),"△","〇")))</f>
        <v>△</v>
      </c>
      <c r="AU12"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$112="×"),"△","〇")))</f>
        <v>〇</v>
      </c>
      <c r="AV12"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$112="×"),"△","〇")))</f>
        <v>〇</v>
      </c>
      <c r="AW12"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$112="×"),"△","〇")))</f>
        <v>〇</v>
      </c>
      <c r="AX12"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$112="×"),"△","〇")))</f>
        <v>〇</v>
      </c>
      <c r="AY12"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$112="×"),"△","〇")))</f>
        <v>〇</v>
      </c>
      <c r="AZ12"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$112="×"),"△","〇")))</f>
        <v>〇</v>
      </c>
      <c r="BA12"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$112="×"),"△","〇")))</f>
        <v>〇</v>
      </c>
      <c r="BB12"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$112="×"),"△","〇")))</f>
        <v>〇</v>
      </c>
      <c r="BC12"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$112="×"),"△","〇")))</f>
        <v>△</v>
      </c>
      <c r="BD12"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$112="×"),"△","〇")))</f>
        <v>△</v>
      </c>
      <c r="BE12"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$112="×"),"△","〇")))</f>
        <v>△</v>
      </c>
      <c r="BF12"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$112="×"),"△","〇")))</f>
        <v>△</v>
      </c>
      <c r="BG12"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$112="×"),"△","〇")))</f>
        <v>△</v>
      </c>
      <c r="BH12"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$112="×"),"△","〇")))</f>
        <v>△</v>
      </c>
      <c r="BI12"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$112="×"),"△","〇")))</f>
        <v>△</v>
      </c>
      <c r="BJ12"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$112="×"),"△","〇")))</f>
        <v>△</v>
      </c>
      <c r="BK12"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$112="×"),"△","〇")))</f>
        <v>△</v>
      </c>
      <c r="BL12"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$112="×"),"△","〇")))</f>
        <v>△</v>
      </c>
      <c r="BM12"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$112="×"),"△","〇")))</f>
        <v>△</v>
      </c>
      <c r="BN12"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$112="×"),"△","〇")))</f>
        <v>△</v>
      </c>
      <c r="BO12"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$112="×"),"△","〇")))</f>
        <v>△</v>
      </c>
      <c r="BP12"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$112="×"),"△","〇")))</f>
        <v>△</v>
      </c>
      <c r="BQ12"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$112="×"),"△","〇")))</f>
        <v>△</v>
      </c>
      <c r="BR12"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$112="×"),"△","〇")))</f>
        <v>△</v>
      </c>
      <c r="BS12"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$112="×"),"△","〇")))</f>
        <v>〇</v>
      </c>
      <c r="BT12"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$112="×"),"△","〇")))</f>
        <v>〇</v>
      </c>
      <c r="BU12"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$112="×"),"△","〇")))</f>
        <v>〇</v>
      </c>
      <c r="BV12"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$112="×"),"△","〇")))</f>
        <v>〇</v>
      </c>
      <c r="BW12"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$112="×"),"△","〇")))</f>
        <v>〇</v>
      </c>
      <c r="BX12"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$112="×"),"△","〇")))</f>
        <v>〇</v>
      </c>
      <c r="BY12"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$112="×"),"△","〇")))</f>
        <v>〇</v>
      </c>
      <c r="BZ12"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$112="×"),"△","〇")))</f>
        <v>〇</v>
      </c>
      <c r="CA12"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$112="×"),"△","〇")))</f>
        <v>△</v>
      </c>
      <c r="CB12"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$112="×"),"△","〇")))</f>
        <v>△</v>
      </c>
      <c r="CC12"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$112="×"),"△","〇")))</f>
        <v>△</v>
      </c>
      <c r="CD12"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$112="×"),"△","〇")))</f>
        <v>△</v>
      </c>
      <c r="CE12"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$112="×"),"△","〇")))</f>
        <v>△</v>
      </c>
      <c r="CF12"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$112="×"),"△","〇")))</f>
        <v>△</v>
      </c>
      <c r="CG12"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$112="×"),"△","〇")))</f>
        <v>△</v>
      </c>
      <c r="CH12"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$112="×"),"△","〇")))</f>
        <v>△</v>
      </c>
      <c r="CI12"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$112="×"),"△","〇")))</f>
        <v>△</v>
      </c>
      <c r="CJ12"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$112="×"),"△","〇")))</f>
        <v>△</v>
      </c>
      <c r="CK12"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$112="×"),"△","〇")))</f>
        <v>△</v>
      </c>
      <c r="CL12"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$112="×"),"△","〇")))</f>
        <v>△</v>
      </c>
      <c r="CM12"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$112="×"),"△","〇")))</f>
        <v>△</v>
      </c>
      <c r="CN12"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$112="×"),"△","〇")))</f>
        <v>△</v>
      </c>
      <c r="CO12"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$112="×"),"△","〇")))</f>
        <v>△</v>
      </c>
      <c r="CP12"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$112="×"),"△","〇")))</f>
        <v>△</v>
      </c>
      <c r="CQ12"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$112="×"),"△","〇")))</f>
        <v>〇</v>
      </c>
      <c r="CR12"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$112="×"),"△","〇")))</f>
        <v>〇</v>
      </c>
      <c r="CS12"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$112="×"),"△","〇")))</f>
        <v>〇</v>
      </c>
      <c r="CT12"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$112="×"),"△","〇")))</f>
        <v>〇</v>
      </c>
      <c r="CU12"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$112="×"),"△","〇")))</f>
        <v>〇</v>
      </c>
      <c r="CV12"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$112="×"),"△","〇")))</f>
        <v>〇</v>
      </c>
      <c r="CW12"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$112="×"),"△","〇")))</f>
        <v>〇</v>
      </c>
      <c r="CX12"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$112="×"),"△","〇")))</f>
        <v>〇</v>
      </c>
      <c r="CY12"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$112="×"),"△","〇")))</f>
        <v>△</v>
      </c>
      <c r="CZ12"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$112="×"),"△","〇")))</f>
        <v>△</v>
      </c>
      <c r="DA12"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$112="×"),"△","〇")))</f>
        <v>△</v>
      </c>
      <c r="DB12"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$112="×"),"△","〇")))</f>
        <v>△</v>
      </c>
      <c r="DC12"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$112="×"),"△","〇")))</f>
        <v>△</v>
      </c>
      <c r="DD12"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$112="×"),"△","〇")))</f>
        <v>△</v>
      </c>
      <c r="DE12"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$112="×"),"△","〇")))</f>
        <v>△</v>
      </c>
      <c r="DF12"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$112="×"),"△","〇")))</f>
        <v>△</v>
      </c>
      <c r="DG12"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$112="×"),"△","〇")))</f>
        <v>△</v>
      </c>
      <c r="DH12"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$112="×"),"△","〇")))</f>
        <v>△</v>
      </c>
      <c r="DI12"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$112="×"),"△","〇")))</f>
        <v>△</v>
      </c>
      <c r="DJ12"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$112="×"),"△","〇")))</f>
        <v>△</v>
      </c>
      <c r="DK12"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$112="×"),"△","〇")))</f>
        <v>△</v>
      </c>
      <c r="DL12"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$112="×"),"△","〇")))</f>
        <v>△</v>
      </c>
      <c r="DM12"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$112="×"),"△","〇")))</f>
        <v>△</v>
      </c>
      <c r="DN12"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$112="×"),"△","〇")))</f>
        <v>△</v>
      </c>
      <c r="DO12"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$112="×"),"△","〇")))</f>
        <v>〇</v>
      </c>
      <c r="DP12"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$112="×"),"△","〇")))</f>
        <v>〇</v>
      </c>
      <c r="DQ12"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$112="×"),"△","〇")))</f>
        <v>〇</v>
      </c>
      <c r="DR12"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$112="×"),"△","〇")))</f>
        <v>〇</v>
      </c>
      <c r="DS12"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$112="×"),"△","〇")))</f>
        <v>〇</v>
      </c>
      <c r="DT12"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$112="×"),"△","〇")))</f>
        <v>〇</v>
      </c>
      <c r="DU12"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$112="×"),"△","〇")))</f>
        <v>〇</v>
      </c>
      <c r="DV12"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$112="×"),"△","〇")))</f>
        <v>〇</v>
      </c>
      <c r="DW12"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$112="×"),"△","〇")))</f>
        <v>△</v>
      </c>
      <c r="DX12"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$112="×"),"△","〇")))</f>
        <v>△</v>
      </c>
      <c r="DY12"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$112="×"),"△","〇")))</f>
        <v>△</v>
      </c>
      <c r="DZ12"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$112="×"),"△","〇")))</f>
        <v>△</v>
      </c>
      <c r="EA12"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$112="×"),"△","〇")))</f>
        <v>△</v>
      </c>
      <c r="EB12"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$112="×"),"△","〇")))</f>
        <v>△</v>
      </c>
      <c r="EC12"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$112="×"),"△","〇")))</f>
        <v>△</v>
      </c>
      <c r="ED12"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$112="×"),"△","〇")))</f>
        <v>×</v>
      </c>
      <c r="EE12"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$112="×"),"△","〇")))</f>
        <v>×</v>
      </c>
      <c r="EF12"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$112="×"),"△","〇")))</f>
        <v>×</v>
      </c>
      <c r="EG12"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$112="×"),"△","〇")))</f>
        <v>×</v>
      </c>
      <c r="EH12"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$112="×"),"△","〇")))</f>
        <v>×</v>
      </c>
      <c r="EI12"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$112="×"),"△","〇")))</f>
        <v>×</v>
      </c>
      <c r="EJ12"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$112="×"),"△","〇")))</f>
        <v>×</v>
      </c>
      <c r="EK12"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$112="×"),"△","〇")))</f>
        <v>×</v>
      </c>
      <c r="EL12"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$112="×"),"△","〇")))</f>
        <v>×</v>
      </c>
      <c r="EM12"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$112="×"),"△","〇")))</f>
        <v>×</v>
      </c>
      <c r="EN12"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$112="×"),"△","〇")))</f>
        <v>×</v>
      </c>
      <c r="EO12"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$112="×"),"△","〇")))</f>
        <v>×</v>
      </c>
      <c r="EP12"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$112="×"),"△","〇")))</f>
        <v>×</v>
      </c>
      <c r="EQ12"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$112="×"),"△","〇")))</f>
        <v>×</v>
      </c>
      <c r="ER12"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$112="×"),"△","〇")))</f>
        <v>×</v>
      </c>
      <c r="ES12"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$112="×"),"△","〇")))</f>
        <v>×</v>
      </c>
      <c r="ET12"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$112="×"),"△","〇")))</f>
        <v>×</v>
      </c>
      <c r="EU12"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$112="×"),"△","〇")))</f>
        <v>×</v>
      </c>
      <c r="EV12"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$112="×"),"△","〇")))</f>
        <v>×</v>
      </c>
      <c r="EW12"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$112="×"),"△","〇")))</f>
        <v>×</v>
      </c>
      <c r="EX12"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$112="×"),"△","〇")))</f>
        <v>×</v>
      </c>
      <c r="EY12"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$112="×"),"△","〇")))</f>
        <v>×</v>
      </c>
      <c r="EZ12"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$112="×"),"△","〇")))</f>
        <v>×</v>
      </c>
      <c r="FA12"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$112="×"),"△","〇")))</f>
        <v>×</v>
      </c>
      <c r="FB12"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$112="×"),"△","〇")))</f>
        <v>×</v>
      </c>
      <c r="FC12"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$112="×"),"△","〇")))</f>
        <v>×</v>
      </c>
      <c r="FD12"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$112="×"),"△","〇")))</f>
        <v>×</v>
      </c>
      <c r="FE12"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$112="×"),"△","〇")))</f>
        <v>×</v>
      </c>
      <c r="FF12"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$112="×"),"△","〇")))</f>
        <v>×</v>
      </c>
      <c r="FG12"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$112="×"),"△","〇")))</f>
        <v>×</v>
      </c>
      <c r="FH12"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$112="×"),"△","〇")))</f>
        <v>×</v>
      </c>
      <c r="FI12"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$112="×"),"△","〇")))</f>
        <v>×</v>
      </c>
      <c r="FJ12"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$112="×"),"△","〇")))</f>
        <v>×</v>
      </c>
      <c r="FK12"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$112="×"),"△","〇")))</f>
        <v>×</v>
      </c>
      <c r="FL12"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$112="×"),"△","〇")))</f>
        <v>×</v>
      </c>
      <c r="FM12"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$112="×"),"△","〇")))</f>
        <v>×</v>
      </c>
      <c r="FN12"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$112="×"),"△","〇")))</f>
        <v>×</v>
      </c>
      <c r="FO12"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$112="×"),"△","〇")))</f>
        <v>×</v>
      </c>
      <c r="FP12"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$112="×"),"△","〇")))</f>
        <v>×</v>
      </c>
      <c r="FQ12"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$112="×"),"△","〇")))</f>
        <v>×</v>
      </c>
      <c r="FR12"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$112="×"),"△","〇")))</f>
        <v>×</v>
      </c>
      <c r="FS12"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$112="×"),"△","〇")))</f>
        <v>×</v>
      </c>
      <c r="FT12"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$112="×"),"△","〇")))</f>
        <v>×</v>
      </c>
      <c r="FU12"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$112="×"),"△","〇")))</f>
        <v>×</v>
      </c>
      <c r="FV12"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$112="×"),"△","〇")))</f>
        <v>×</v>
      </c>
      <c r="FW12"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$112="×"),"△","〇")))</f>
        <v>×</v>
      </c>
      <c r="FX12"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$112="×"),"△","〇")))</f>
        <v>×</v>
      </c>
      <c r="FY12"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$112="×"),"△","〇")))</f>
        <v>×</v>
      </c>
    </row>
    <row r="13" spans="1:181">
      <c r="A13" s="16"/>
      <c r="B13" s="184" t="s">
        <v>412</v>
      </c>
      <c r="C13" s="73"/>
      <c r="D13" s="11" t="s">
        <v>405</v>
      </c>
      <c r="E13" s="10" t="str">
        <f>INDEX(施設情報!$D$1:$D$1000,MATCH(D13,施設情報!$C$1:$C$1000,0))</f>
        <v>1</v>
      </c>
      <c r="F13" s="11"/>
      <c r="G13" s="8" t="str">
        <f t="shared" si="8"/>
        <v>004-46391</v>
      </c>
      <c r="H13" s="10" t="str">
        <f t="shared" ref="H13:H33" si="14">$D13&amp;"-"&amp;$AL$5</f>
        <v>004-46392</v>
      </c>
      <c r="I13" s="10" t="str">
        <f t="shared" si="9"/>
        <v>004-46393</v>
      </c>
      <c r="J13" s="10" t="str">
        <f t="shared" si="10"/>
        <v>004-46394</v>
      </c>
      <c r="K13" s="10" t="str">
        <f t="shared" si="11"/>
        <v>004-46395</v>
      </c>
      <c r="L13" s="10" t="str">
        <f t="shared" si="12"/>
        <v>004-46396</v>
      </c>
      <c r="M13" s="10" t="str">
        <f t="shared" si="13"/>
        <v>004-46397</v>
      </c>
      <c r="N13"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4" spans="1:181">
      <c r="A14" s="16"/>
      <c r="B14" s="184" t="s">
        <v>413</v>
      </c>
      <c r="C14" s="73"/>
      <c r="D14" s="11" t="s">
        <v>404</v>
      </c>
      <c r="E14" s="10" t="str">
        <f>INDEX(施設情報!$D$1:$D$1000,MATCH(D14,施設情報!$C$1:$C$1000,0))</f>
        <v>1</v>
      </c>
      <c r="F14" s="11" t="s">
        <v>275</v>
      </c>
      <c r="G14" s="8" t="str">
        <f t="shared" si="8"/>
        <v>005-46391</v>
      </c>
      <c r="H14" s="10" t="str">
        <f t="shared" si="14"/>
        <v>005-46392</v>
      </c>
      <c r="I14" s="10" t="str">
        <f t="shared" si="9"/>
        <v>005-46393</v>
      </c>
      <c r="J14" s="10" t="str">
        <f t="shared" si="10"/>
        <v>005-46394</v>
      </c>
      <c r="K14" s="10" t="str">
        <f t="shared" si="11"/>
        <v>005-46395</v>
      </c>
      <c r="L14" s="10" t="str">
        <f t="shared" si="12"/>
        <v>005-46396</v>
      </c>
      <c r="M14" s="10" t="str">
        <f t="shared" si="13"/>
        <v>005-46397</v>
      </c>
      <c r="N14"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4"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4"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4"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4"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4"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4"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4"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4"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4"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4"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4"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4"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4"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4"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4"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4"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4"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4"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4"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4"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4"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4"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4"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4"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4"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4"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4"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4"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4"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4"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4"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4"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4"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4"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4"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4"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4"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4"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4"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4"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4"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4"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4"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4"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4"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4"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4"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4"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4"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4"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4"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4"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4"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4"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4"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4"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4"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4"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4"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4"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4"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4"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4"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4"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4"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4"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4"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4"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4"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4"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4"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4"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4"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4"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4"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4"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4"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4"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4"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4"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4"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4"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4"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4"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4"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4"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4"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4"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4"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4"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4"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4"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4"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4"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4"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4"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4"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4"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4"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4"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4"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4"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4"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4"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4"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4"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4"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4"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4"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4"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4"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4"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4"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4"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4"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4"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4"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4"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4"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4"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4"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4"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4"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4"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4"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4"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4"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4"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4"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4"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4"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4"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4"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4"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4"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4"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4"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4"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4"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4"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4"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4"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4"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4"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4"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4"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4"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4"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4"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4"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4"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4"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4"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4"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4"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4"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4"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4"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4"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4"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4"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4"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4"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4"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4"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4"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4"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5" spans="1:181">
      <c r="A15" s="16"/>
      <c r="B15" s="72" t="s">
        <v>410</v>
      </c>
      <c r="C15" s="73"/>
      <c r="D15" s="11" t="s">
        <v>156</v>
      </c>
      <c r="E15" s="10" t="str">
        <f>INDEX(施設情報!$D$1:$D$1000,MATCH(D15,施設情報!$C$1:$C$1000,0))</f>
        <v>1</v>
      </c>
      <c r="F15" s="11"/>
      <c r="G15" s="8" t="str">
        <f t="shared" si="8"/>
        <v>006-46391</v>
      </c>
      <c r="H15" s="10" t="str">
        <f t="shared" si="14"/>
        <v>006-46392</v>
      </c>
      <c r="I15" s="10" t="str">
        <f t="shared" si="9"/>
        <v>006-46393</v>
      </c>
      <c r="J15" s="10" t="str">
        <f t="shared" si="10"/>
        <v>006-46394</v>
      </c>
      <c r="K15" s="10" t="str">
        <f t="shared" si="11"/>
        <v>006-46395</v>
      </c>
      <c r="L15" s="10" t="str">
        <f t="shared" si="12"/>
        <v>006-46396</v>
      </c>
      <c r="M15" s="10" t="str">
        <f t="shared" si="13"/>
        <v>006-46397</v>
      </c>
      <c r="N1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6" spans="1:181">
      <c r="A16" s="16"/>
      <c r="B16" s="72" t="s">
        <v>411</v>
      </c>
      <c r="C16" s="73"/>
      <c r="D16" s="11" t="s">
        <v>157</v>
      </c>
      <c r="E16" s="10" t="str">
        <f>INDEX(施設情報!$D$1:$D$1000,MATCH(D16,施設情報!$C$1:$C$1000,0))</f>
        <v>1</v>
      </c>
      <c r="F16" s="11"/>
      <c r="G16" s="8" t="str">
        <f t="shared" si="8"/>
        <v>007-46391</v>
      </c>
      <c r="H16" s="10" t="str">
        <f t="shared" si="14"/>
        <v>007-46392</v>
      </c>
      <c r="I16" s="10" t="str">
        <f t="shared" si="9"/>
        <v>007-46393</v>
      </c>
      <c r="J16" s="10" t="str">
        <f t="shared" si="10"/>
        <v>007-46394</v>
      </c>
      <c r="K16" s="10" t="str">
        <f t="shared" si="11"/>
        <v>007-46395</v>
      </c>
      <c r="L16" s="10" t="str">
        <f t="shared" si="12"/>
        <v>007-46396</v>
      </c>
      <c r="M16" s="10" t="str">
        <f t="shared" si="13"/>
        <v>007-46397</v>
      </c>
      <c r="N16" s="36" t="str">
        <f ca="1">IF(OR(N$9="×",N$110="×",N$110="△",N$15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6" s="29" t="str">
        <f ca="1">IF(OR(O$9="×",O$110="×",O$110="△",O$15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6" s="29" t="str">
        <f ca="1">IF(OR(P$9="×",P$110="×",P$110="△",P$15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6" s="29" t="str">
        <f ca="1">IF(OR(Q$9="×",Q$110="×",Q$110="△",Q$15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6" s="29" t="str">
        <f ca="1">IF(OR(R$9="×",R$110="×",R$110="△",R$15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6" s="29" t="str">
        <f ca="1">IF(OR(S$9="×",S$110="×",S$110="△",S$15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6" s="29" t="str">
        <f ca="1">IF(OR(T$9="×",T$110="×",T$110="△",T$15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6" s="29" t="str">
        <f ca="1">IF(OR(U$9="×",U$110="×",U$110="△",U$15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6" s="29" t="str">
        <f ca="1">IF(OR(V$9="×",V$110="×",V$110="△",V$15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6" s="28" t="str">
        <f ca="1">IF(OR(W$9="×",W$110="×",W$110="△",W$15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6" s="29" t="str">
        <f ca="1">IF(OR(X$9="×",X$110="×",X$110="△",X$15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6" s="29" t="str">
        <f ca="1">IF(OR(Y$9="×",Y$110="×",Y$110="△",Y$15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6" s="30" t="str">
        <f ca="1">IF(OR(Z$9="×",Z$110="×",Z$110="△",Z$15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6" s="29" t="str">
        <f ca="1">IF(OR(AA$9="×",AA$110="×",AA$110="△",AA$15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6" s="29" t="str">
        <f ca="1">IF(OR(AB$9="×",AB$110="×",AB$110="△",AB$15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6" s="29" t="str">
        <f ca="1">IF(OR(AC$9="×",AC$110="×",AC$110="△",AC$15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6" s="29" t="str">
        <f ca="1">IF(OR(AD$9="×",AD$110="×",AD$110="△",AD$15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6" s="28" t="str">
        <f ca="1">IF(OR(AE$9="×",AE$110="×",AE$110="△",AE$15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6" s="29" t="str">
        <f ca="1">IF(OR(AF$9="×",AF$110="×",AF$110="△",AF$15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6" s="29" t="str">
        <f ca="1">IF(OR(AG$9="×",AG$110="×",AG$110="△",AG$15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6" s="30" t="str">
        <f ca="1">IF(OR(AH$9="×",AH$110="×",AH$110="△",AH$15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6" s="29" t="str">
        <f ca="1">IF(OR(AI$9="×",AI$110="×",AI$110="△",AI$15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6" s="29" t="str">
        <f ca="1">IF(OR(AJ$9="×",AJ$110="×",AJ$110="△",AJ$15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6" s="37" t="str">
        <f ca="1">IF(OR(AK$9="×",AK$110="×",AK$110="△",AK$15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6" s="36" t="str">
        <f ca="1">IF(OR(AL$9="×",AL$110="×",AL$110="△",AL$15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6" s="29" t="str">
        <f ca="1">IF(OR(AM$9="×",AM$110="×",AM$110="△",AM$15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6" s="29" t="str">
        <f ca="1">IF(OR(AN$9="×",AN$110="×",AN$110="△",AN$15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6" s="29" t="str">
        <f ca="1">IF(OR(AO$9="×",AO$110="×",AO$110="△",AO$15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6" s="29" t="str">
        <f ca="1">IF(OR(AP$9="×",AP$110="×",AP$110="△",AP$15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6" s="29" t="str">
        <f ca="1">IF(OR(AQ$9="×",AQ$110="×",AQ$110="△",AQ$15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6" s="29" t="str">
        <f ca="1">IF(OR(AR$9="×",AR$110="×",AR$110="△",AR$15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6" s="29" t="str">
        <f ca="1">IF(OR(AS$9="×",AS$110="×",AS$110="△",AS$15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6" s="29" t="str">
        <f ca="1">IF(OR(AT$9="×",AT$110="×",AT$110="△",AT$15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6" s="28" t="str">
        <f ca="1">IF(OR(AU$9="×",AU$110="×",AU$110="△",AU$15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6" s="29" t="str">
        <f ca="1">IF(OR(AV$9="×",AV$110="×",AV$110="△",AV$15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6" s="29" t="str">
        <f ca="1">IF(OR(AW$9="×",AW$110="×",AW$110="△",AW$15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6" s="30" t="str">
        <f ca="1">IF(OR(AX$9="×",AX$110="×",AX$110="△",AX$15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6" s="29" t="str">
        <f ca="1">IF(OR(AY$9="×",AY$110="×",AY$110="△",AY$15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6" s="29" t="str">
        <f ca="1">IF(OR(AZ$9="×",AZ$110="×",AZ$110="△",AZ$15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6" s="29" t="str">
        <f ca="1">IF(OR(BA$9="×",BA$110="×",BA$110="△",BA$15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6" s="29" t="str">
        <f ca="1">IF(OR(BB$9="×",BB$110="×",BB$110="△",BB$15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6" s="28" t="str">
        <f ca="1">IF(OR(BC$9="×",BC$110="×",BC$110="△",BC$15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6" s="29" t="str">
        <f ca="1">IF(OR(BD$9="×",BD$110="×",BD$110="△",BD$15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6" s="29" t="str">
        <f ca="1">IF(OR(BE$9="×",BE$110="×",BE$110="△",BE$15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6" s="30" t="str">
        <f ca="1">IF(OR(BF$9="×",BF$110="×",BF$110="△",BF$15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6" s="29" t="str">
        <f ca="1">IF(OR(BG$9="×",BG$110="×",BG$110="△",BG$15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6" s="29" t="str">
        <f ca="1">IF(OR(BH$9="×",BH$110="×",BH$110="△",BH$15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6" s="37" t="str">
        <f ca="1">IF(OR(BI$9="×",BI$110="×",BI$110="△",BI$15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6" s="36" t="str">
        <f ca="1">IF(OR(BJ$9="×",BJ$110="×",BJ$110="△",BJ$15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6" s="29" t="str">
        <f ca="1">IF(OR(BK$9="×",BK$110="×",BK$110="△",BK$15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6" s="29" t="str">
        <f ca="1">IF(OR(BL$9="×",BL$110="×",BL$110="△",BL$15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6" s="29" t="str">
        <f ca="1">IF(OR(BM$9="×",BM$110="×",BM$110="△",BM$15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6" s="29" t="str">
        <f ca="1">IF(OR(BN$9="×",BN$110="×",BN$110="△",BN$15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6" s="29" t="str">
        <f ca="1">IF(OR(BO$9="×",BO$110="×",BO$110="△",BO$15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6" s="29" t="str">
        <f ca="1">IF(OR(BP$9="×",BP$110="×",BP$110="△",BP$15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6" s="29" t="str">
        <f ca="1">IF(OR(BQ$9="×",BQ$110="×",BQ$110="△",BQ$15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6" s="29" t="str">
        <f ca="1">IF(OR(BR$9="×",BR$110="×",BR$110="△",BR$15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6" s="28" t="str">
        <f ca="1">IF(OR(BS$9="×",BS$110="×",BS$110="△",BS$15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6" s="29" t="str">
        <f ca="1">IF(OR(BT$9="×",BT$110="×",BT$110="△",BT$15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6" s="29" t="str">
        <f ca="1">IF(OR(BU$9="×",BU$110="×",BU$110="△",BU$15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6" s="30" t="str">
        <f ca="1">IF(OR(BV$9="×",BV$110="×",BV$110="△",BV$15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6" s="29" t="str">
        <f ca="1">IF(OR(BW$9="×",BW$110="×",BW$110="△",BW$15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6" s="29" t="str">
        <f ca="1">IF(OR(BX$9="×",BX$110="×",BX$110="△",BX$15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6" s="29" t="str">
        <f ca="1">IF(OR(BY$9="×",BY$110="×",BY$110="△",BY$15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6" s="29" t="str">
        <f ca="1">IF(OR(BZ$9="×",BZ$110="×",BZ$110="△",BZ$15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6" s="28" t="str">
        <f ca="1">IF(OR(CA$9="×",CA$110="×",CA$110="△",CA$15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6" s="29" t="str">
        <f ca="1">IF(OR(CB$9="×",CB$110="×",CB$110="△",CB$15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6" s="29" t="str">
        <f ca="1">IF(OR(CC$9="×",CC$110="×",CC$110="△",CC$15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6" s="30" t="str">
        <f ca="1">IF(OR(CD$9="×",CD$110="×",CD$110="△",CD$15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6" s="29" t="str">
        <f ca="1">IF(OR(CE$9="×",CE$110="×",CE$110="△",CE$15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6" s="29" t="str">
        <f ca="1">IF(OR(CF$9="×",CF$110="×",CF$110="△",CF$15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6" s="37" t="str">
        <f ca="1">IF(OR(CG$9="×",CG$110="×",CG$110="△",CG$15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6" s="36" t="str">
        <f ca="1">IF(OR(CH$9="×",CH$110="×",CH$110="△",CH$15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6" s="29" t="str">
        <f ca="1">IF(OR(CI$9="×",CI$110="×",CI$110="△",CI$15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6" s="29" t="str">
        <f ca="1">IF(OR(CJ$9="×",CJ$110="×",CJ$110="△",CJ$15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6" s="29" t="str">
        <f ca="1">IF(OR(CK$9="×",CK$110="×",CK$110="△",CK$15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6" s="29" t="str">
        <f ca="1">IF(OR(CL$9="×",CL$110="×",CL$110="△",CL$15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6" s="29" t="str">
        <f ca="1">IF(OR(CM$9="×",CM$110="×",CM$110="△",CM$15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6" s="29" t="str">
        <f ca="1">IF(OR(CN$9="×",CN$110="×",CN$110="△",CN$15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6" s="29" t="str">
        <f ca="1">IF(OR(CO$9="×",CO$110="×",CO$110="△",CO$15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6" s="29" t="str">
        <f ca="1">IF(OR(CP$9="×",CP$110="×",CP$110="△",CP$15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6" s="28" t="str">
        <f ca="1">IF(OR(CQ$9="×",CQ$110="×",CQ$110="△",CQ$15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6" s="29" t="str">
        <f ca="1">IF(OR(CR$9="×",CR$110="×",CR$110="△",CR$15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6" s="29" t="str">
        <f ca="1">IF(OR(CS$9="×",CS$110="×",CS$110="△",CS$15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6" s="30" t="str">
        <f ca="1">IF(OR(CT$9="×",CT$110="×",CT$110="△",CT$15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6" s="29" t="str">
        <f ca="1">IF(OR(CU$9="×",CU$110="×",CU$110="△",CU$15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6" s="29" t="str">
        <f ca="1">IF(OR(CV$9="×",CV$110="×",CV$110="△",CV$15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6" s="29" t="str">
        <f ca="1">IF(OR(CW$9="×",CW$110="×",CW$110="△",CW$15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6" s="29" t="str">
        <f ca="1">IF(OR(CX$9="×",CX$110="×",CX$110="△",CX$15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6" s="28" t="str">
        <f ca="1">IF(OR(CY$9="×",CY$110="×",CY$110="△",CY$15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6" s="29" t="str">
        <f ca="1">IF(OR(CZ$9="×",CZ$110="×",CZ$110="△",CZ$15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6" s="29" t="str">
        <f ca="1">IF(OR(DA$9="×",DA$110="×",DA$110="△",DA$15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6" s="30" t="str">
        <f ca="1">IF(OR(DB$9="×",DB$110="×",DB$110="△",DB$15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6" s="29" t="str">
        <f ca="1">IF(OR(DC$9="×",DC$110="×",DC$110="△",DC$15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6" s="29" t="str">
        <f ca="1">IF(OR(DD$9="×",DD$110="×",DD$110="△",DD$15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6" s="37" t="str">
        <f ca="1">IF(OR(DE$9="×",DE$110="×",DE$110="△",DE$15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6" s="36" t="str">
        <f ca="1">IF(OR(DF$9="×",DF$110="×",DF$110="△",DF$15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6" s="29" t="str">
        <f ca="1">IF(OR(DG$9="×",DG$110="×",DG$110="△",DG$15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6" s="29" t="str">
        <f ca="1">IF(OR(DH$9="×",DH$110="×",DH$110="△",DH$15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6" s="29" t="str">
        <f ca="1">IF(OR(DI$9="×",DI$110="×",DI$110="△",DI$15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6" s="29" t="str">
        <f ca="1">IF(OR(DJ$9="×",DJ$110="×",DJ$110="△",DJ$15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6" s="29" t="str">
        <f ca="1">IF(OR(DK$9="×",DK$110="×",DK$110="△",DK$15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6" s="29" t="str">
        <f ca="1">IF(OR(DL$9="×",DL$110="×",DL$110="△",DL$15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6" s="29" t="str">
        <f ca="1">IF(OR(DM$9="×",DM$110="×",DM$110="△",DM$15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6" s="29" t="str">
        <f ca="1">IF(OR(DN$9="×",DN$110="×",DN$110="△",DN$15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6" s="28" t="str">
        <f ca="1">IF(OR(DO$9="×",DO$110="×",DO$110="△",DO$15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6" s="29" t="str">
        <f ca="1">IF(OR(DP$9="×",DP$110="×",DP$110="△",DP$15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6" s="29" t="str">
        <f ca="1">IF(OR(DQ$9="×",DQ$110="×",DQ$110="△",DQ$15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6" s="30" t="str">
        <f ca="1">IF(OR(DR$9="×",DR$110="×",DR$110="△",DR$15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6" s="29" t="str">
        <f ca="1">IF(OR(DS$9="×",DS$110="×",DS$110="△",DS$15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6" s="29" t="str">
        <f ca="1">IF(OR(DT$9="×",DT$110="×",DT$110="△",DT$15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6" s="29" t="str">
        <f ca="1">IF(OR(DU$9="×",DU$110="×",DU$110="△",DU$15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6" s="29" t="str">
        <f ca="1">IF(OR(DV$9="×",DV$110="×",DV$110="△",DV$15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6" s="28" t="str">
        <f ca="1">IF(OR(DW$9="×",DW$110="×",DW$110="△",DW$15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6" s="29" t="str">
        <f ca="1">IF(OR(DX$9="×",DX$110="×",DX$110="△",DX$15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6" s="29" t="str">
        <f ca="1">IF(OR(DY$9="×",DY$110="×",DY$110="△",DY$15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6" s="30" t="str">
        <f ca="1">IF(OR(DZ$9="×",DZ$110="×",DZ$110="△",DZ$15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6" s="29" t="str">
        <f ca="1">IF(OR(EA$9="×",EA$110="×",EA$110="△",EA$15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6" s="29" t="str">
        <f ca="1">IF(OR(EB$9="×",EB$110="×",EB$110="△",EB$15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6" s="37" t="str">
        <f ca="1">IF(OR(EC$9="×",EC$110="×",EC$110="△",EC$15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6" s="36" t="str">
        <f ca="1">IF(OR(ED$9="×",ED$110="×",ED$110="△",ED$15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6" s="29" t="str">
        <f ca="1">IF(OR(EE$9="×",EE$110="×",EE$110="△",EE$15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6" s="29" t="str">
        <f ca="1">IF(OR(EF$9="×",EF$110="×",EF$110="△",EF$15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6" s="29" t="str">
        <f ca="1">IF(OR(EG$9="×",EG$110="×",EG$110="△",EG$15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6" s="29" t="str">
        <f ca="1">IF(OR(EH$9="×",EH$110="×",EH$110="△",EH$15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6" s="29" t="str">
        <f ca="1">IF(OR(EI$9="×",EI$110="×",EI$110="△",EI$15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6" s="29" t="str">
        <f ca="1">IF(OR(EJ$9="×",EJ$110="×",EJ$110="△",EJ$15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6" s="29" t="str">
        <f ca="1">IF(OR(EK$9="×",EK$110="×",EK$110="△",EK$15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6" s="29" t="str">
        <f ca="1">IF(OR(EL$9="×",EL$110="×",EL$110="△",EL$15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6" s="28" t="str">
        <f ca="1">IF(OR(EM$9="×",EM$110="×",EM$110="△",EM$15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6" s="29" t="str">
        <f ca="1">IF(OR(EN$9="×",EN$110="×",EN$110="△",EN$15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6" s="29" t="str">
        <f ca="1">IF(OR(EO$9="×",EO$110="×",EO$110="△",EO$15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6" s="30" t="str">
        <f ca="1">IF(OR(EP$9="×",EP$110="×",EP$110="△",EP$15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6" s="29" t="str">
        <f ca="1">IF(OR(EQ$9="×",EQ$110="×",EQ$110="△",EQ$15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6" s="29" t="str">
        <f ca="1">IF(OR(ER$9="×",ER$110="×",ER$110="△",ER$15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6" s="29" t="str">
        <f ca="1">IF(OR(ES$9="×",ES$110="×",ES$110="△",ES$15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6" s="29" t="str">
        <f ca="1">IF(OR(ET$9="×",ET$110="×",ET$110="△",ET$15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6" s="28" t="str">
        <f ca="1">IF(OR(EU$9="×",EU$110="×",EU$110="△",EU$15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6" s="29" t="str">
        <f ca="1">IF(OR(EV$9="×",EV$110="×",EV$110="△",EV$15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6" s="29" t="str">
        <f ca="1">IF(OR(EW$9="×",EW$110="×",EW$110="△",EW$15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6" s="30" t="str">
        <f ca="1">IF(OR(EX$9="×",EX$110="×",EX$110="△",EX$15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6" s="29" t="str">
        <f ca="1">IF(OR(EY$9="×",EY$110="×",EY$110="△",EY$15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6" s="29" t="str">
        <f ca="1">IF(OR(EZ$9="×",EZ$110="×",EZ$110="△",EZ$15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6" s="37" t="str">
        <f ca="1">IF(OR(FA$9="×",FA$110="×",FA$110="△",FA$15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6" s="36" t="str">
        <f ca="1">IF(OR(FB$9="×",FB$110="×",FB$110="△",FB$15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6" s="29" t="str">
        <f ca="1">IF(OR(FC$9="×",FC$110="×",FC$110="△",FC$15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6" s="29" t="str">
        <f ca="1">IF(OR(FD$9="×",FD$110="×",FD$110="△",FD$15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6" s="29" t="str">
        <f ca="1">IF(OR(FE$9="×",FE$110="×",FE$110="△",FE$15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6" s="29" t="str">
        <f ca="1">IF(OR(FF$9="×",FF$110="×",FF$110="△",FF$15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6" s="29" t="str">
        <f ca="1">IF(OR(FG$9="×",FG$110="×",FG$110="△",FG$15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6" s="29" t="str">
        <f ca="1">IF(OR(FH$9="×",FH$110="×",FH$110="△",FH$15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6" s="29" t="str">
        <f ca="1">IF(OR(FI$9="×",FI$110="×",FI$110="△",FI$15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6" s="29" t="str">
        <f ca="1">IF(OR(FJ$9="×",FJ$110="×",FJ$110="△",FJ$15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6" s="28" t="str">
        <f ca="1">IF(OR(FK$9="×",FK$110="×",FK$110="△",FK$15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6" s="29" t="str">
        <f ca="1">IF(OR(FL$9="×",FL$110="×",FL$110="△",FL$15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6" s="29" t="str">
        <f ca="1">IF(OR(FM$9="×",FM$110="×",FM$110="△",FM$15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6" s="30" t="str">
        <f ca="1">IF(OR(FN$9="×",FN$110="×",FN$110="△",FN$15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6" s="29" t="str">
        <f ca="1">IF(OR(FO$9="×",FO$110="×",FO$110="△",FO$15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6" s="29" t="str">
        <f ca="1">IF(OR(FP$9="×",FP$110="×",FP$110="△",FP$15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6" s="29" t="str">
        <f ca="1">IF(OR(FQ$9="×",FQ$110="×",FQ$110="△",FQ$15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6" s="29" t="str">
        <f ca="1">IF(OR(FR$9="×",FR$110="×",FR$110="△",FR$15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6" s="28" t="str">
        <f ca="1">IF(OR(FS$9="×",FS$110="×",FS$110="△",FS$15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6" s="29" t="str">
        <f ca="1">IF(OR(FT$9="×",FT$110="×",FT$110="△",FT$15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6" s="29" t="str">
        <f ca="1">IF(OR(FU$9="×",FU$110="×",FU$110="△",FU$15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6" s="30" t="str">
        <f ca="1">IF(OR(FV$9="×",FV$110="×",FV$110="△",FV$15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6" s="29" t="str">
        <f ca="1">IF(OR(FW$9="×",FW$110="×",FW$110="△",FW$15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6" s="29" t="str">
        <f ca="1">IF(OR(FX$9="×",FX$110="×",FX$110="△",FX$15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6" s="37" t="str">
        <f ca="1">IF(OR(FY$9="×",FY$110="×",FY$110="△",FY$15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7" spans="1:181">
      <c r="A17" s="16"/>
      <c r="B17" s="72" t="s">
        <v>96</v>
      </c>
      <c r="C17" s="73"/>
      <c r="D17" s="11" t="s">
        <v>158</v>
      </c>
      <c r="E17" s="10" t="str">
        <f>INDEX(施設情報!$D$1:$D$1000,MATCH(D17,施設情報!$C$1:$C$1000,0))</f>
        <v>1</v>
      </c>
      <c r="F17" s="11"/>
      <c r="G17" s="8" t="str">
        <f t="shared" si="8"/>
        <v>008-46391</v>
      </c>
      <c r="H17" s="10" t="str">
        <f t="shared" si="14"/>
        <v>008-46392</v>
      </c>
      <c r="I17" s="10" t="str">
        <f t="shared" si="9"/>
        <v>008-46393</v>
      </c>
      <c r="J17" s="10" t="str">
        <f t="shared" si="10"/>
        <v>008-46394</v>
      </c>
      <c r="K17" s="10" t="str">
        <f t="shared" si="11"/>
        <v>008-46395</v>
      </c>
      <c r="L17" s="10" t="str">
        <f t="shared" si="12"/>
        <v>008-46396</v>
      </c>
      <c r="M17" s="10" t="str">
        <f t="shared" si="13"/>
        <v>008-46397</v>
      </c>
      <c r="N17"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$112="×"),"△","〇")))</f>
        <v>△</v>
      </c>
      <c r="O17"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$112="×"),"△","〇")))</f>
        <v>△</v>
      </c>
      <c r="P17"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$112="×"),"△","〇")))</f>
        <v>△</v>
      </c>
      <c r="Q17"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$112="×"),"△","〇")))</f>
        <v>△</v>
      </c>
      <c r="R17"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$112="×"),"△","〇")))</f>
        <v>△</v>
      </c>
      <c r="S17"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$112="×"),"△","〇")))</f>
        <v>△</v>
      </c>
      <c r="T17"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$112="×"),"△","〇")))</f>
        <v>△</v>
      </c>
      <c r="U17"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$112="×"),"△","〇")))</f>
        <v>△</v>
      </c>
      <c r="V17"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$112="×"),"△","〇")))</f>
        <v>△</v>
      </c>
      <c r="W17"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$112="×"),"△","〇")))</f>
        <v>〇</v>
      </c>
      <c r="X17"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$112="×"),"△","〇")))</f>
        <v>〇</v>
      </c>
      <c r="Y17"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$112="×"),"△","〇")))</f>
        <v>〇</v>
      </c>
      <c r="Z17"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$112="×"),"△","〇")))</f>
        <v>〇</v>
      </c>
      <c r="AA17"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$112="×"),"△","〇")))</f>
        <v>〇</v>
      </c>
      <c r="AB17"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$112="×"),"△","〇")))</f>
        <v>〇</v>
      </c>
      <c r="AC17"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$112="×"),"△","〇")))</f>
        <v>〇</v>
      </c>
      <c r="AD17"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$112="×"),"△","〇")))</f>
        <v>〇</v>
      </c>
      <c r="AE17"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$112="×"),"△","〇")))</f>
        <v>△</v>
      </c>
      <c r="AF17"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$112="×"),"△","〇")))</f>
        <v>△</v>
      </c>
      <c r="AG17"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$112="×"),"△","〇")))</f>
        <v>△</v>
      </c>
      <c r="AH17"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$112="×"),"△","〇")))</f>
        <v>△</v>
      </c>
      <c r="AI17"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$112="×"),"△","〇")))</f>
        <v>△</v>
      </c>
      <c r="AJ17"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$112="×"),"△","〇")))</f>
        <v>△</v>
      </c>
      <c r="AK17"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$112="×"),"△","〇")))</f>
        <v>△</v>
      </c>
      <c r="AL17"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$112="×"),"△","〇")))</f>
        <v>△</v>
      </c>
      <c r="AM17"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$112="×"),"△","〇")))</f>
        <v>△</v>
      </c>
      <c r="AN17"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$112="×"),"△","〇")))</f>
        <v>△</v>
      </c>
      <c r="AO17"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$112="×"),"△","〇")))</f>
        <v>△</v>
      </c>
      <c r="AP17"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$112="×"),"△","〇")))</f>
        <v>△</v>
      </c>
      <c r="AQ17"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$112="×"),"△","〇")))</f>
        <v>△</v>
      </c>
      <c r="AR17"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$112="×"),"△","〇")))</f>
        <v>△</v>
      </c>
      <c r="AS17"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$112="×"),"△","〇")))</f>
        <v>△</v>
      </c>
      <c r="AT17"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$112="×"),"△","〇")))</f>
        <v>△</v>
      </c>
      <c r="AU17"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$112="×"),"△","〇")))</f>
        <v>〇</v>
      </c>
      <c r="AV17"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$112="×"),"△","〇")))</f>
        <v>〇</v>
      </c>
      <c r="AW17"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$112="×"),"△","〇")))</f>
        <v>〇</v>
      </c>
      <c r="AX17"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$112="×"),"△","〇")))</f>
        <v>〇</v>
      </c>
      <c r="AY17"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$112="×"),"△","〇")))</f>
        <v>〇</v>
      </c>
      <c r="AZ17"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$112="×"),"△","〇")))</f>
        <v>〇</v>
      </c>
      <c r="BA17"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$112="×"),"△","〇")))</f>
        <v>〇</v>
      </c>
      <c r="BB17"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$112="×"),"△","〇")))</f>
        <v>〇</v>
      </c>
      <c r="BC17"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$112="×"),"△","〇")))</f>
        <v>△</v>
      </c>
      <c r="BD17"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$112="×"),"△","〇")))</f>
        <v>△</v>
      </c>
      <c r="BE17"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$112="×"),"△","〇")))</f>
        <v>△</v>
      </c>
      <c r="BF17"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$112="×"),"△","〇")))</f>
        <v>△</v>
      </c>
      <c r="BG17"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$112="×"),"△","〇")))</f>
        <v>△</v>
      </c>
      <c r="BH17"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$112="×"),"△","〇")))</f>
        <v>△</v>
      </c>
      <c r="BI17"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$112="×"),"△","〇")))</f>
        <v>△</v>
      </c>
      <c r="BJ17"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$112="×"),"△","〇")))</f>
        <v>△</v>
      </c>
      <c r="BK17"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$112="×"),"△","〇")))</f>
        <v>△</v>
      </c>
      <c r="BL17"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$112="×"),"△","〇")))</f>
        <v>△</v>
      </c>
      <c r="BM17"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$112="×"),"△","〇")))</f>
        <v>△</v>
      </c>
      <c r="BN17"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$112="×"),"△","〇")))</f>
        <v>△</v>
      </c>
      <c r="BO17"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$112="×"),"△","〇")))</f>
        <v>△</v>
      </c>
      <c r="BP17"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$112="×"),"△","〇")))</f>
        <v>△</v>
      </c>
      <c r="BQ17"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$112="×"),"△","〇")))</f>
        <v>△</v>
      </c>
      <c r="BR17"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$112="×"),"△","〇")))</f>
        <v>△</v>
      </c>
      <c r="BS17"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$112="×"),"△","〇")))</f>
        <v>〇</v>
      </c>
      <c r="BT17"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$112="×"),"△","〇")))</f>
        <v>〇</v>
      </c>
      <c r="BU17"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$112="×"),"△","〇")))</f>
        <v>〇</v>
      </c>
      <c r="BV17"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$112="×"),"△","〇")))</f>
        <v>〇</v>
      </c>
      <c r="BW17"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$112="×"),"△","〇")))</f>
        <v>〇</v>
      </c>
      <c r="BX17"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$112="×"),"△","〇")))</f>
        <v>〇</v>
      </c>
      <c r="BY17"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$112="×"),"△","〇")))</f>
        <v>〇</v>
      </c>
      <c r="BZ17"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$112="×"),"△","〇")))</f>
        <v>〇</v>
      </c>
      <c r="CA17"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$112="×"),"△","〇")))</f>
        <v>△</v>
      </c>
      <c r="CB17"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$112="×"),"△","〇")))</f>
        <v>△</v>
      </c>
      <c r="CC17"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$112="×"),"△","〇")))</f>
        <v>△</v>
      </c>
      <c r="CD17"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$112="×"),"△","〇")))</f>
        <v>△</v>
      </c>
      <c r="CE17"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$112="×"),"△","〇")))</f>
        <v>△</v>
      </c>
      <c r="CF17"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$112="×"),"△","〇")))</f>
        <v>△</v>
      </c>
      <c r="CG17"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$112="×"),"△","〇")))</f>
        <v>△</v>
      </c>
      <c r="CH17"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$112="×"),"△","〇")))</f>
        <v>△</v>
      </c>
      <c r="CI17"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$112="×"),"△","〇")))</f>
        <v>△</v>
      </c>
      <c r="CJ17"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$112="×"),"△","〇")))</f>
        <v>△</v>
      </c>
      <c r="CK17"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$112="×"),"△","〇")))</f>
        <v>△</v>
      </c>
      <c r="CL17"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$112="×"),"△","〇")))</f>
        <v>△</v>
      </c>
      <c r="CM17"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$112="×"),"△","〇")))</f>
        <v>△</v>
      </c>
      <c r="CN17"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$112="×"),"△","〇")))</f>
        <v>△</v>
      </c>
      <c r="CO17"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$112="×"),"△","〇")))</f>
        <v>△</v>
      </c>
      <c r="CP17"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$112="×"),"△","〇")))</f>
        <v>△</v>
      </c>
      <c r="CQ17"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$112="×"),"△","〇")))</f>
        <v>〇</v>
      </c>
      <c r="CR17"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$112="×"),"△","〇")))</f>
        <v>〇</v>
      </c>
      <c r="CS17"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$112="×"),"△","〇")))</f>
        <v>〇</v>
      </c>
      <c r="CT17"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$112="×"),"△","〇")))</f>
        <v>〇</v>
      </c>
      <c r="CU17"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$112="×"),"△","〇")))</f>
        <v>〇</v>
      </c>
      <c r="CV17"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$112="×"),"△","〇")))</f>
        <v>〇</v>
      </c>
      <c r="CW17"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$112="×"),"△","〇")))</f>
        <v>〇</v>
      </c>
      <c r="CX17"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$112="×"),"△","〇")))</f>
        <v>〇</v>
      </c>
      <c r="CY17"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$112="×"),"△","〇")))</f>
        <v>△</v>
      </c>
      <c r="CZ17"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$112="×"),"△","〇")))</f>
        <v>△</v>
      </c>
      <c r="DA17"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$112="×"),"△","〇")))</f>
        <v>△</v>
      </c>
      <c r="DB17"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$112="×"),"△","〇")))</f>
        <v>△</v>
      </c>
      <c r="DC17"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$112="×"),"△","〇")))</f>
        <v>△</v>
      </c>
      <c r="DD17"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$112="×"),"△","〇")))</f>
        <v>△</v>
      </c>
      <c r="DE17"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$112="×"),"△","〇")))</f>
        <v>△</v>
      </c>
      <c r="DF17"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$112="×"),"△","〇")))</f>
        <v>△</v>
      </c>
      <c r="DG17"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$112="×"),"△","〇")))</f>
        <v>△</v>
      </c>
      <c r="DH17"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$112="×"),"△","〇")))</f>
        <v>△</v>
      </c>
      <c r="DI17"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$112="×"),"△","〇")))</f>
        <v>△</v>
      </c>
      <c r="DJ17"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$112="×"),"△","〇")))</f>
        <v>△</v>
      </c>
      <c r="DK17"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$112="×"),"△","〇")))</f>
        <v>△</v>
      </c>
      <c r="DL17"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$112="×"),"△","〇")))</f>
        <v>△</v>
      </c>
      <c r="DM17"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$112="×"),"△","〇")))</f>
        <v>△</v>
      </c>
      <c r="DN17"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$112="×"),"△","〇")))</f>
        <v>△</v>
      </c>
      <c r="DO17"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$112="×"),"△","〇")))</f>
        <v>〇</v>
      </c>
      <c r="DP17"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$112="×"),"△","〇")))</f>
        <v>〇</v>
      </c>
      <c r="DQ17"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$112="×"),"△","〇")))</f>
        <v>〇</v>
      </c>
      <c r="DR17"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$112="×"),"△","〇")))</f>
        <v>〇</v>
      </c>
      <c r="DS17"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$112="×"),"△","〇")))</f>
        <v>〇</v>
      </c>
      <c r="DT17"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$112="×"),"△","〇")))</f>
        <v>〇</v>
      </c>
      <c r="DU17"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$112="×"),"△","〇")))</f>
        <v>〇</v>
      </c>
      <c r="DV17"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$112="×"),"△","〇")))</f>
        <v>〇</v>
      </c>
      <c r="DW17"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$112="×"),"△","〇")))</f>
        <v>△</v>
      </c>
      <c r="DX17"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$112="×"),"△","〇")))</f>
        <v>△</v>
      </c>
      <c r="DY17"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$112="×"),"△","〇")))</f>
        <v>△</v>
      </c>
      <c r="DZ17"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$112="×"),"△","〇")))</f>
        <v>△</v>
      </c>
      <c r="EA17"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$112="×"),"△","〇")))</f>
        <v>△</v>
      </c>
      <c r="EB17"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$112="×"),"△","〇")))</f>
        <v>△</v>
      </c>
      <c r="EC17"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$112="×"),"△","〇")))</f>
        <v>△</v>
      </c>
      <c r="ED17"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$112="×"),"△","〇")))</f>
        <v>×</v>
      </c>
      <c r="EE17"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$112="×"),"△","〇")))</f>
        <v>×</v>
      </c>
      <c r="EF17"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$112="×"),"△","〇")))</f>
        <v>×</v>
      </c>
      <c r="EG17"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$112="×"),"△","〇")))</f>
        <v>×</v>
      </c>
      <c r="EH17"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$112="×"),"△","〇")))</f>
        <v>×</v>
      </c>
      <c r="EI17"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$112="×"),"△","〇")))</f>
        <v>×</v>
      </c>
      <c r="EJ17"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$112="×"),"△","〇")))</f>
        <v>×</v>
      </c>
      <c r="EK17"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$112="×"),"△","〇")))</f>
        <v>×</v>
      </c>
      <c r="EL17"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$112="×"),"△","〇")))</f>
        <v>×</v>
      </c>
      <c r="EM17"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$112="×"),"△","〇")))</f>
        <v>×</v>
      </c>
      <c r="EN17"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$112="×"),"△","〇")))</f>
        <v>×</v>
      </c>
      <c r="EO17"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$112="×"),"△","〇")))</f>
        <v>×</v>
      </c>
      <c r="EP17"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$112="×"),"△","〇")))</f>
        <v>×</v>
      </c>
      <c r="EQ17"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$112="×"),"△","〇")))</f>
        <v>×</v>
      </c>
      <c r="ER17"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$112="×"),"△","〇")))</f>
        <v>×</v>
      </c>
      <c r="ES17"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$112="×"),"△","〇")))</f>
        <v>×</v>
      </c>
      <c r="ET17"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$112="×"),"△","〇")))</f>
        <v>×</v>
      </c>
      <c r="EU17"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$112="×"),"△","〇")))</f>
        <v>×</v>
      </c>
      <c r="EV17"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$112="×"),"△","〇")))</f>
        <v>×</v>
      </c>
      <c r="EW17"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$112="×"),"△","〇")))</f>
        <v>×</v>
      </c>
      <c r="EX17"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$112="×"),"△","〇")))</f>
        <v>×</v>
      </c>
      <c r="EY17"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$112="×"),"△","〇")))</f>
        <v>×</v>
      </c>
      <c r="EZ17"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$112="×"),"△","〇")))</f>
        <v>×</v>
      </c>
      <c r="FA17"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$112="×"),"△","〇")))</f>
        <v>×</v>
      </c>
      <c r="FB17"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$112="×"),"△","〇")))</f>
        <v>×</v>
      </c>
      <c r="FC17"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$112="×"),"△","〇")))</f>
        <v>×</v>
      </c>
      <c r="FD17"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$112="×"),"△","〇")))</f>
        <v>×</v>
      </c>
      <c r="FE17"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$112="×"),"△","〇")))</f>
        <v>×</v>
      </c>
      <c r="FF17"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$112="×"),"△","〇")))</f>
        <v>×</v>
      </c>
      <c r="FG17"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$112="×"),"△","〇")))</f>
        <v>×</v>
      </c>
      <c r="FH17"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$112="×"),"△","〇")))</f>
        <v>×</v>
      </c>
      <c r="FI17"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$112="×"),"△","〇")))</f>
        <v>×</v>
      </c>
      <c r="FJ17"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$112="×"),"△","〇")))</f>
        <v>×</v>
      </c>
      <c r="FK17"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$112="×"),"△","〇")))</f>
        <v>×</v>
      </c>
      <c r="FL17"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$112="×"),"△","〇")))</f>
        <v>×</v>
      </c>
      <c r="FM17"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$112="×"),"△","〇")))</f>
        <v>×</v>
      </c>
      <c r="FN17"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$112="×"),"△","〇")))</f>
        <v>×</v>
      </c>
      <c r="FO17"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$112="×"),"△","〇")))</f>
        <v>×</v>
      </c>
      <c r="FP17"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$112="×"),"△","〇")))</f>
        <v>×</v>
      </c>
      <c r="FQ17"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$112="×"),"△","〇")))</f>
        <v>×</v>
      </c>
      <c r="FR17"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$112="×"),"△","〇")))</f>
        <v>×</v>
      </c>
      <c r="FS17"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$112="×"),"△","〇")))</f>
        <v>×</v>
      </c>
      <c r="FT17"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$112="×"),"△","〇")))</f>
        <v>×</v>
      </c>
      <c r="FU17"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$112="×"),"△","〇")))</f>
        <v>×</v>
      </c>
      <c r="FV17"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$112="×"),"△","〇")))</f>
        <v>×</v>
      </c>
      <c r="FW17"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$112="×"),"△","〇")))</f>
        <v>×</v>
      </c>
      <c r="FX17"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$112="×"),"△","〇")))</f>
        <v>×</v>
      </c>
      <c r="FY17"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$112="×"),"△","〇")))</f>
        <v>×</v>
      </c>
    </row>
    <row r="18" spans="1:181">
      <c r="A18" s="16"/>
      <c r="B18" s="72" t="s">
        <v>91</v>
      </c>
      <c r="C18" s="73"/>
      <c r="D18" s="11" t="s">
        <v>159</v>
      </c>
      <c r="E18" s="10" t="str">
        <f>INDEX(施設情報!$D$1:$D$1000,MATCH(D18,施設情報!$C$1:$C$1000,0))</f>
        <v>1</v>
      </c>
      <c r="F18" s="11" t="s">
        <v>275</v>
      </c>
      <c r="G18" s="8" t="str">
        <f t="shared" si="8"/>
        <v>009-46391</v>
      </c>
      <c r="H18" s="10" t="str">
        <f t="shared" si="14"/>
        <v>009-46392</v>
      </c>
      <c r="I18" s="10" t="str">
        <f t="shared" si="9"/>
        <v>009-46393</v>
      </c>
      <c r="J18" s="10" t="str">
        <f t="shared" si="10"/>
        <v>009-46394</v>
      </c>
      <c r="K18" s="10" t="str">
        <f t="shared" si="11"/>
        <v>009-46395</v>
      </c>
      <c r="L18" s="10" t="str">
        <f t="shared" si="12"/>
        <v>009-46396</v>
      </c>
      <c r="M18" s="10" t="str">
        <f t="shared" si="13"/>
        <v>009-46397</v>
      </c>
      <c r="N18" s="36" t="str">
        <f ca="1">IF(OR(N$9="×"),"×",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8" s="29" t="str">
        <f ca="1">IF(OR(O$9="×"),"×",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8" s="29" t="str">
        <f ca="1">IF(OR(P$9="×"),"×",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8" s="29" t="str">
        <f ca="1">IF(OR(Q$9="×"),"×",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8" s="29" t="str">
        <f ca="1">IF(OR(R$9="×"),"×",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8" s="29" t="str">
        <f ca="1">IF(OR(S$9="×"),"×",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8" s="29" t="str">
        <f ca="1">IF(OR(T$9="×"),"×",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8" s="29" t="str">
        <f ca="1">IF(OR(U$9="×"),"×",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8" s="29" t="str">
        <f ca="1">IF(OR(V$9="×"),"×",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8" s="28" t="str">
        <f ca="1">IF(OR(W$9="×"),"×",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8" s="29" t="str">
        <f ca="1">IF(OR(X$9="×"),"×",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8" s="29" t="str">
        <f ca="1">IF(OR(Y$9="×"),"×",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8" s="30" t="str">
        <f ca="1">IF(OR(Z$9="×"),"×",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8" s="29" t="str">
        <f ca="1">IF(OR(AA$9="×"),"×",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8" s="29" t="str">
        <f ca="1">IF(OR(AB$9="×"),"×",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8" s="29" t="str">
        <f ca="1">IF(OR(AC$9="×"),"×",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8" s="29" t="str">
        <f ca="1">IF(OR(AD$9="×"),"×",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8" s="28" t="str">
        <f ca="1">IF(OR(AE$9="×"),"×",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8" s="29" t="str">
        <f ca="1">IF(OR(AF$9="×"),"×",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8" s="29" t="str">
        <f ca="1">IF(OR(AG$9="×"),"×",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8" s="30" t="str">
        <f ca="1">IF(OR(AH$9="×"),"×",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8" s="29" t="str">
        <f ca="1">IF(OR(AI$9="×"),"×",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8" s="29" t="str">
        <f ca="1">IF(OR(AJ$9="×"),"×",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8" s="37" t="str">
        <f ca="1">IF(OR(AK$9="×"),"×",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8" s="36" t="str">
        <f ca="1">IF(OR(AL$9="×"),"×",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8" s="29" t="str">
        <f ca="1">IF(OR(AM$9="×"),"×",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8" s="29" t="str">
        <f ca="1">IF(OR(AN$9="×"),"×",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8" s="29" t="str">
        <f ca="1">IF(OR(AO$9="×"),"×",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8" s="29" t="str">
        <f ca="1">IF(OR(AP$9="×"),"×",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8" s="29" t="str">
        <f ca="1">IF(OR(AQ$9="×"),"×",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8" s="29" t="str">
        <f ca="1">IF(OR(AR$9="×"),"×",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8" s="29" t="str">
        <f ca="1">IF(OR(AS$9="×"),"×",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8" s="29" t="str">
        <f ca="1">IF(OR(AT$9="×"),"×",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8" s="28" t="str">
        <f ca="1">IF(OR(AU$9="×"),"×",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8" s="29" t="str">
        <f ca="1">IF(OR(AV$9="×"),"×",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8" s="29" t="str">
        <f ca="1">IF(OR(AW$9="×"),"×",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8" s="30" t="str">
        <f ca="1">IF(OR(AX$9="×"),"×",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8" s="29" t="str">
        <f ca="1">IF(OR(AY$9="×"),"×",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8" s="29" t="str">
        <f ca="1">IF(OR(AZ$9="×"),"×",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8" s="29" t="str">
        <f ca="1">IF(OR(BA$9="×"),"×",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8" s="29" t="str">
        <f ca="1">IF(OR(BB$9="×"),"×",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8" s="28" t="str">
        <f ca="1">IF(OR(BC$9="×"),"×",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8" s="29" t="str">
        <f ca="1">IF(OR(BD$9="×"),"×",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8" s="29" t="str">
        <f ca="1">IF(OR(BE$9="×"),"×",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8" s="30" t="str">
        <f ca="1">IF(OR(BF$9="×"),"×",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8" s="29" t="str">
        <f ca="1">IF(OR(BG$9="×"),"×",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8" s="29" t="str">
        <f ca="1">IF(OR(BH$9="×"),"×",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8" s="37" t="str">
        <f ca="1">IF(OR(BI$9="×"),"×",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8" s="36" t="str">
        <f ca="1">IF(OR(BJ$9="×"),"×",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8" s="29" t="str">
        <f ca="1">IF(OR(BK$9="×"),"×",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8" s="29" t="str">
        <f ca="1">IF(OR(BL$9="×"),"×",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8" s="29" t="str">
        <f ca="1">IF(OR(BM$9="×"),"×",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8" s="29" t="str">
        <f ca="1">IF(OR(BN$9="×"),"×",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8" s="29" t="str">
        <f ca="1">IF(OR(BO$9="×"),"×",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8" s="29" t="str">
        <f ca="1">IF(OR(BP$9="×"),"×",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8" s="29" t="str">
        <f ca="1">IF(OR(BQ$9="×"),"×",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8" s="29" t="str">
        <f ca="1">IF(OR(BR$9="×"),"×",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8" s="28" t="str">
        <f ca="1">IF(OR(BS$9="×"),"×",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8" s="29" t="str">
        <f ca="1">IF(OR(BT$9="×"),"×",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8" s="29" t="str">
        <f ca="1">IF(OR(BU$9="×"),"×",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8" s="30" t="str">
        <f ca="1">IF(OR(BV$9="×"),"×",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8" s="29" t="str">
        <f ca="1">IF(OR(BW$9="×"),"×",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8" s="29" t="str">
        <f ca="1">IF(OR(BX$9="×"),"×",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8" s="29" t="str">
        <f ca="1">IF(OR(BY$9="×"),"×",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8" s="29" t="str">
        <f ca="1">IF(OR(BZ$9="×"),"×",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8" s="28" t="str">
        <f ca="1">IF(OR(CA$9="×"),"×",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8" s="29" t="str">
        <f ca="1">IF(OR(CB$9="×"),"×",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8" s="29" t="str">
        <f ca="1">IF(OR(CC$9="×"),"×",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8" s="30" t="str">
        <f ca="1">IF(OR(CD$9="×"),"×",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8" s="29" t="str">
        <f ca="1">IF(OR(CE$9="×"),"×",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8" s="29" t="str">
        <f ca="1">IF(OR(CF$9="×"),"×",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8" s="37" t="str">
        <f ca="1">IF(OR(CG$9="×"),"×",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8" s="36" t="str">
        <f ca="1">IF(OR(CH$9="×"),"×",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8" s="29" t="str">
        <f ca="1">IF(OR(CI$9="×"),"×",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8" s="29" t="str">
        <f ca="1">IF(OR(CJ$9="×"),"×",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8" s="29" t="str">
        <f ca="1">IF(OR(CK$9="×"),"×",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8" s="29" t="str">
        <f ca="1">IF(OR(CL$9="×"),"×",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8" s="29" t="str">
        <f ca="1">IF(OR(CM$9="×"),"×",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8" s="29" t="str">
        <f ca="1">IF(OR(CN$9="×"),"×",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8" s="29" t="str">
        <f ca="1">IF(OR(CO$9="×"),"×",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8" s="29" t="str">
        <f ca="1">IF(OR(CP$9="×"),"×",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8" s="28" t="str">
        <f ca="1">IF(OR(CQ$9="×"),"×",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8" s="29" t="str">
        <f ca="1">IF(OR(CR$9="×"),"×",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8" s="29" t="str">
        <f ca="1">IF(OR(CS$9="×"),"×",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8" s="30" t="str">
        <f ca="1">IF(OR(CT$9="×"),"×",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8" s="29" t="str">
        <f ca="1">IF(OR(CU$9="×"),"×",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8" s="29" t="str">
        <f ca="1">IF(OR(CV$9="×"),"×",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8" s="29" t="str">
        <f ca="1">IF(OR(CW$9="×"),"×",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8" s="29" t="str">
        <f ca="1">IF(OR(CX$9="×"),"×",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8" s="28" t="str">
        <f ca="1">IF(OR(CY$9="×"),"×",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8" s="29" t="str">
        <f ca="1">IF(OR(CZ$9="×"),"×",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8" s="29" t="str">
        <f ca="1">IF(OR(DA$9="×"),"×",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8" s="30" t="str">
        <f ca="1">IF(OR(DB$9="×"),"×",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8" s="29" t="str">
        <f ca="1">IF(OR(DC$9="×"),"×",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8" s="29" t="str">
        <f ca="1">IF(OR(DD$9="×"),"×",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8" s="37" t="str">
        <f ca="1">IF(OR(DE$9="×"),"×",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8" s="36" t="str">
        <f ca="1">IF(OR(DF$9="×"),"×",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8" s="29" t="str">
        <f ca="1">IF(OR(DG$9="×"),"×",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8" s="29" t="str">
        <f ca="1">IF(OR(DH$9="×"),"×",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8" s="29" t="str">
        <f ca="1">IF(OR(DI$9="×"),"×",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8" s="29" t="str">
        <f ca="1">IF(OR(DJ$9="×"),"×",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8" s="29" t="str">
        <f ca="1">IF(OR(DK$9="×"),"×",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8" s="29" t="str">
        <f ca="1">IF(OR(DL$9="×"),"×",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8" s="29" t="str">
        <f ca="1">IF(OR(DM$9="×"),"×",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8" s="29" t="str">
        <f ca="1">IF(OR(DN$9="×"),"×",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8" s="28" t="str">
        <f ca="1">IF(OR(DO$9="×"),"×",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8" s="29" t="str">
        <f ca="1">IF(OR(DP$9="×"),"×",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8" s="29" t="str">
        <f ca="1">IF(OR(DQ$9="×"),"×",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8" s="30" t="str">
        <f ca="1">IF(OR(DR$9="×"),"×",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8" s="29" t="str">
        <f ca="1">IF(OR(DS$9="×"),"×",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8" s="29" t="str">
        <f ca="1">IF(OR(DT$9="×"),"×",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8" s="29" t="str">
        <f ca="1">IF(OR(DU$9="×"),"×",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8" s="29" t="str">
        <f ca="1">IF(OR(DV$9="×"),"×",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8" s="28" t="str">
        <f ca="1">IF(OR(DW$9="×"),"×",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8" s="29" t="str">
        <f ca="1">IF(OR(DX$9="×"),"×",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8" s="29" t="str">
        <f ca="1">IF(OR(DY$9="×"),"×",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8" s="30" t="str">
        <f ca="1">IF(OR(DZ$9="×"),"×",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8" s="29" t="str">
        <f ca="1">IF(OR(EA$9="×"),"×",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8" s="29" t="str">
        <f ca="1">IF(OR(EB$9="×"),"×",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8" s="37" t="str">
        <f ca="1">IF(OR(EC$9="×"),"×",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8" s="36" t="str">
        <f ca="1">IF(OR(ED$9="×"),"×",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8" s="29" t="str">
        <f ca="1">IF(OR(EE$9="×"),"×",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8" s="29" t="str">
        <f ca="1">IF(OR(EF$9="×"),"×",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8" s="29" t="str">
        <f ca="1">IF(OR(EG$9="×"),"×",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8" s="29" t="str">
        <f ca="1">IF(OR(EH$9="×"),"×",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8" s="29" t="str">
        <f ca="1">IF(OR(EI$9="×"),"×",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8" s="29" t="str">
        <f ca="1">IF(OR(EJ$9="×"),"×",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8" s="29" t="str">
        <f ca="1">IF(OR(EK$9="×"),"×",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8" s="29" t="str">
        <f ca="1">IF(OR(EL$9="×"),"×",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8" s="28" t="str">
        <f ca="1">IF(OR(EM$9="×"),"×",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8" s="29" t="str">
        <f ca="1">IF(OR(EN$9="×"),"×",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8" s="29" t="str">
        <f ca="1">IF(OR(EO$9="×"),"×",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8" s="30" t="str">
        <f ca="1">IF(OR(EP$9="×"),"×",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8" s="29" t="str">
        <f ca="1">IF(OR(EQ$9="×"),"×",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8" s="29" t="str">
        <f ca="1">IF(OR(ER$9="×"),"×",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8" s="29" t="str">
        <f ca="1">IF(OR(ES$9="×"),"×",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8" s="29" t="str">
        <f ca="1">IF(OR(ET$9="×"),"×",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8" s="28" t="str">
        <f ca="1">IF(OR(EU$9="×"),"×",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8" s="29" t="str">
        <f ca="1">IF(OR(EV$9="×"),"×",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8" s="29" t="str">
        <f ca="1">IF(OR(EW$9="×"),"×",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8" s="30" t="str">
        <f ca="1">IF(OR(EX$9="×"),"×",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8" s="29" t="str">
        <f ca="1">IF(OR(EY$9="×"),"×",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8" s="29" t="str">
        <f ca="1">IF(OR(EZ$9="×"),"×",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8" s="37" t="str">
        <f ca="1">IF(OR(FA$9="×"),"×",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8" s="36" t="str">
        <f ca="1">IF(OR(FB$9="×"),"×",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8" s="29" t="str">
        <f ca="1">IF(OR(FC$9="×"),"×",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8" s="29" t="str">
        <f ca="1">IF(OR(FD$9="×"),"×",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8" s="29" t="str">
        <f ca="1">IF(OR(FE$9="×"),"×",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8" s="29" t="str">
        <f ca="1">IF(OR(FF$9="×"),"×",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8" s="29" t="str">
        <f ca="1">IF(OR(FG$9="×"),"×",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8" s="29" t="str">
        <f ca="1">IF(OR(FH$9="×"),"×",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8" s="29" t="str">
        <f ca="1">IF(OR(FI$9="×"),"×",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8" s="29" t="str">
        <f ca="1">IF(OR(FJ$9="×"),"×",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8" s="28" t="str">
        <f ca="1">IF(OR(FK$9="×"),"×",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8" s="29" t="str">
        <f ca="1">IF(OR(FL$9="×"),"×",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8" s="29" t="str">
        <f ca="1">IF(OR(FM$9="×"),"×",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8" s="30" t="str">
        <f ca="1">IF(OR(FN$9="×"),"×",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8" s="29" t="str">
        <f ca="1">IF(OR(FO$9="×"),"×",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8" s="29" t="str">
        <f ca="1">IF(OR(FP$9="×"),"×",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8" s="29" t="str">
        <f ca="1">IF(OR(FQ$9="×"),"×",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8" s="29" t="str">
        <f ca="1">IF(OR(FR$9="×"),"×",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8" s="28" t="str">
        <f ca="1">IF(OR(FS$9="×"),"×",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8" s="29" t="str">
        <f ca="1">IF(OR(FT$9="×"),"×",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8" s="29" t="str">
        <f ca="1">IF(OR(FU$9="×"),"×",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8" s="30" t="str">
        <f ca="1">IF(OR(FV$9="×"),"×",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8" s="29" t="str">
        <f ca="1">IF(OR(FW$9="×"),"×",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8" s="29" t="str">
        <f ca="1">IF(OR(FX$9="×"),"×",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8" s="37" t="str">
        <f ca="1">IF(OR(FY$9="×"),"×",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9" spans="1:181">
      <c r="A19" s="16"/>
      <c r="B19" s="72" t="s">
        <v>414</v>
      </c>
      <c r="C19" s="73"/>
      <c r="D19" s="11" t="s">
        <v>407</v>
      </c>
      <c r="E19" s="10" t="str">
        <f>INDEX(施設情報!$D$1:$D$1000,MATCH(D19,施設情報!$C$1:$C$1000,0))</f>
        <v>1</v>
      </c>
      <c r="F19" s="11" t="s">
        <v>275</v>
      </c>
      <c r="G19" s="8" t="str">
        <f t="shared" si="8"/>
        <v>010-46391</v>
      </c>
      <c r="H19" s="10" t="str">
        <f t="shared" si="14"/>
        <v>010-46392</v>
      </c>
      <c r="I19" s="10" t="str">
        <f t="shared" si="9"/>
        <v>010-46393</v>
      </c>
      <c r="J19" s="10" t="str">
        <f t="shared" si="10"/>
        <v>010-46394</v>
      </c>
      <c r="K19" s="10" t="str">
        <f t="shared" si="11"/>
        <v>010-46395</v>
      </c>
      <c r="L19" s="10" t="str">
        <f t="shared" si="12"/>
        <v>010-46396</v>
      </c>
      <c r="M19" s="10" t="str">
        <f t="shared" si="13"/>
        <v>010-46397</v>
      </c>
      <c r="N19" s="36" t="str">
        <f ca="1">IF(OR(N$9="×"),"×",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9" s="29" t="str">
        <f ca="1">IF(OR(O$9="×"),"×",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9" s="29" t="str">
        <f ca="1">IF(OR(P$9="×"),"×",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9" s="29" t="str">
        <f ca="1">IF(OR(Q$9="×"),"×",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9" s="29" t="str">
        <f ca="1">IF(OR(R$9="×"),"×",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9" s="29" t="str">
        <f ca="1">IF(OR(S$9="×"),"×",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9" s="29" t="str">
        <f ca="1">IF(OR(T$9="×"),"×",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9" s="29" t="str">
        <f ca="1">IF(OR(U$9="×"),"×",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9" s="29" t="str">
        <f ca="1">IF(OR(V$9="×"),"×",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9" s="28" t="str">
        <f ca="1">IF(OR(W$9="×"),"×",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9" s="29" t="str">
        <f ca="1">IF(OR(X$9="×"),"×",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9" s="29" t="str">
        <f ca="1">IF(OR(Y$9="×"),"×",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9" s="30" t="str">
        <f ca="1">IF(OR(Z$9="×"),"×",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9" s="29" t="str">
        <f ca="1">IF(OR(AA$9="×"),"×",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9" s="29" t="str">
        <f ca="1">IF(OR(AB$9="×"),"×",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9" s="29" t="str">
        <f ca="1">IF(OR(AC$9="×"),"×",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9" s="29" t="str">
        <f ca="1">IF(OR(AD$9="×"),"×",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9" s="28" t="str">
        <f ca="1">IF(OR(AE$9="×"),"×",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9" s="29" t="str">
        <f ca="1">IF(OR(AF$9="×"),"×",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9" s="29" t="str">
        <f ca="1">IF(OR(AG$9="×"),"×",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9" s="30" t="str">
        <f ca="1">IF(OR(AH$9="×"),"×",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9" s="29" t="str">
        <f ca="1">IF(OR(AI$9="×"),"×",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9" s="29" t="str">
        <f ca="1">IF(OR(AJ$9="×"),"×",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9" s="37" t="str">
        <f ca="1">IF(OR(AK$9="×"),"×",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9" s="36" t="str">
        <f ca="1">IF(OR(AL$9="×"),"×",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9" s="29" t="str">
        <f ca="1">IF(OR(AM$9="×"),"×",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9" s="29" t="str">
        <f ca="1">IF(OR(AN$9="×"),"×",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9" s="29" t="str">
        <f ca="1">IF(OR(AO$9="×"),"×",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9" s="29" t="str">
        <f ca="1">IF(OR(AP$9="×"),"×",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9" s="29" t="str">
        <f ca="1">IF(OR(AQ$9="×"),"×",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9" s="29" t="str">
        <f ca="1">IF(OR(AR$9="×"),"×",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9" s="29" t="str">
        <f ca="1">IF(OR(AS$9="×"),"×",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9" s="29" t="str">
        <f ca="1">IF(OR(AT$9="×"),"×",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9" s="28" t="str">
        <f ca="1">IF(OR(AU$9="×"),"×",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9" s="29" t="str">
        <f ca="1">IF(OR(AV$9="×"),"×",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9" s="29" t="str">
        <f ca="1">IF(OR(AW$9="×"),"×",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9" s="30" t="str">
        <f ca="1">IF(OR(AX$9="×"),"×",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9" s="29" t="str">
        <f ca="1">IF(OR(AY$9="×"),"×",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9" s="29" t="str">
        <f ca="1">IF(OR(AZ$9="×"),"×",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9" s="29" t="str">
        <f ca="1">IF(OR(BA$9="×"),"×",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9" s="29" t="str">
        <f ca="1">IF(OR(BB$9="×"),"×",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9" s="28" t="str">
        <f ca="1">IF(OR(BC$9="×"),"×",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9" s="29" t="str">
        <f ca="1">IF(OR(BD$9="×"),"×",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9" s="29" t="str">
        <f ca="1">IF(OR(BE$9="×"),"×",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9" s="30" t="str">
        <f ca="1">IF(OR(BF$9="×"),"×",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9" s="29" t="str">
        <f ca="1">IF(OR(BG$9="×"),"×",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9" s="29" t="str">
        <f ca="1">IF(OR(BH$9="×"),"×",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9" s="37" t="str">
        <f ca="1">IF(OR(BI$9="×"),"×",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9" s="36" t="str">
        <f ca="1">IF(OR(BJ$9="×"),"×",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9" s="29" t="str">
        <f ca="1">IF(OR(BK$9="×"),"×",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9" s="29" t="str">
        <f ca="1">IF(OR(BL$9="×"),"×",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9" s="29" t="str">
        <f ca="1">IF(OR(BM$9="×"),"×",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9" s="29" t="str">
        <f ca="1">IF(OR(BN$9="×"),"×",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9" s="29" t="str">
        <f ca="1">IF(OR(BO$9="×"),"×",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9" s="29" t="str">
        <f ca="1">IF(OR(BP$9="×"),"×",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9" s="29" t="str">
        <f ca="1">IF(OR(BQ$9="×"),"×",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9" s="29" t="str">
        <f ca="1">IF(OR(BR$9="×"),"×",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9" s="28" t="str">
        <f ca="1">IF(OR(BS$9="×"),"×",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9" s="29" t="str">
        <f ca="1">IF(OR(BT$9="×"),"×",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9" s="29" t="str">
        <f ca="1">IF(OR(BU$9="×"),"×",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9" s="30" t="str">
        <f ca="1">IF(OR(BV$9="×"),"×",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9" s="29" t="str">
        <f ca="1">IF(OR(BW$9="×"),"×",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9" s="29" t="str">
        <f ca="1">IF(OR(BX$9="×"),"×",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9" s="29" t="str">
        <f ca="1">IF(OR(BY$9="×"),"×",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9" s="29" t="str">
        <f ca="1">IF(OR(BZ$9="×"),"×",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9" s="28" t="str">
        <f ca="1">IF(OR(CA$9="×"),"×",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9" s="29" t="str">
        <f ca="1">IF(OR(CB$9="×"),"×",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9" s="29" t="str">
        <f ca="1">IF(OR(CC$9="×"),"×",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9" s="30" t="str">
        <f ca="1">IF(OR(CD$9="×"),"×",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9" s="29" t="str">
        <f ca="1">IF(OR(CE$9="×"),"×",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9" s="29" t="str">
        <f ca="1">IF(OR(CF$9="×"),"×",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9" s="37" t="str">
        <f ca="1">IF(OR(CG$9="×"),"×",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9" s="36" t="str">
        <f ca="1">IF(OR(CH$9="×"),"×",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9" s="29" t="str">
        <f ca="1">IF(OR(CI$9="×"),"×",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9" s="29" t="str">
        <f ca="1">IF(OR(CJ$9="×"),"×",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9" s="29" t="str">
        <f ca="1">IF(OR(CK$9="×"),"×",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9" s="29" t="str">
        <f ca="1">IF(OR(CL$9="×"),"×",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9" s="29" t="str">
        <f ca="1">IF(OR(CM$9="×"),"×",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9" s="29" t="str">
        <f ca="1">IF(OR(CN$9="×"),"×",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9" s="29" t="str">
        <f ca="1">IF(OR(CO$9="×"),"×",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9" s="29" t="str">
        <f ca="1">IF(OR(CP$9="×"),"×",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9" s="28" t="str">
        <f ca="1">IF(OR(CQ$9="×"),"×",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9" s="29" t="str">
        <f ca="1">IF(OR(CR$9="×"),"×",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9" s="29" t="str">
        <f ca="1">IF(OR(CS$9="×"),"×",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9" s="30" t="str">
        <f ca="1">IF(OR(CT$9="×"),"×",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9" s="29" t="str">
        <f ca="1">IF(OR(CU$9="×"),"×",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9" s="29" t="str">
        <f ca="1">IF(OR(CV$9="×"),"×",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9" s="29" t="str">
        <f ca="1">IF(OR(CW$9="×"),"×",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9" s="29" t="str">
        <f ca="1">IF(OR(CX$9="×"),"×",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9" s="28" t="str">
        <f ca="1">IF(OR(CY$9="×"),"×",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9" s="29" t="str">
        <f ca="1">IF(OR(CZ$9="×"),"×",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9" s="29" t="str">
        <f ca="1">IF(OR(DA$9="×"),"×",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9" s="30" t="str">
        <f ca="1">IF(OR(DB$9="×"),"×",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9" s="29" t="str">
        <f ca="1">IF(OR(DC$9="×"),"×",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9" s="29" t="str">
        <f ca="1">IF(OR(DD$9="×"),"×",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9" s="37" t="str">
        <f ca="1">IF(OR(DE$9="×"),"×",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9" s="36" t="str">
        <f ca="1">IF(OR(DF$9="×"),"×",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9" s="29" t="str">
        <f ca="1">IF(OR(DG$9="×"),"×",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9" s="29" t="str">
        <f ca="1">IF(OR(DH$9="×"),"×",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9" s="29" t="str">
        <f ca="1">IF(OR(DI$9="×"),"×",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9" s="29" t="str">
        <f ca="1">IF(OR(DJ$9="×"),"×",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9" s="29" t="str">
        <f ca="1">IF(OR(DK$9="×"),"×",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9" s="29" t="str">
        <f ca="1">IF(OR(DL$9="×"),"×",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9" s="29" t="str">
        <f ca="1">IF(OR(DM$9="×"),"×",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9" s="29" t="str">
        <f ca="1">IF(OR(DN$9="×"),"×",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9" s="28" t="str">
        <f ca="1">IF(OR(DO$9="×"),"×",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9" s="29" t="str">
        <f ca="1">IF(OR(DP$9="×"),"×",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9" s="29" t="str">
        <f ca="1">IF(OR(DQ$9="×"),"×",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9" s="30" t="str">
        <f ca="1">IF(OR(DR$9="×"),"×",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9" s="29" t="str">
        <f ca="1">IF(OR(DS$9="×"),"×",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9" s="29" t="str">
        <f ca="1">IF(OR(DT$9="×"),"×",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9" s="29" t="str">
        <f ca="1">IF(OR(DU$9="×"),"×",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9" s="29" t="str">
        <f ca="1">IF(OR(DV$9="×"),"×",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9" s="28" t="str">
        <f ca="1">IF(OR(DW$9="×"),"×",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9" s="29" t="str">
        <f ca="1">IF(OR(DX$9="×"),"×",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9" s="29" t="str">
        <f ca="1">IF(OR(DY$9="×"),"×",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9" s="30" t="str">
        <f ca="1">IF(OR(DZ$9="×"),"×",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9" s="29" t="str">
        <f ca="1">IF(OR(EA$9="×"),"×",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9" s="29" t="str">
        <f ca="1">IF(OR(EB$9="×"),"×",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9" s="37" t="str">
        <f ca="1">IF(OR(EC$9="×"),"×",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9" s="36" t="str">
        <f ca="1">IF(OR(ED$9="×"),"×",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9" s="29" t="str">
        <f ca="1">IF(OR(EE$9="×"),"×",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9" s="29" t="str">
        <f ca="1">IF(OR(EF$9="×"),"×",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9" s="29" t="str">
        <f ca="1">IF(OR(EG$9="×"),"×",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9" s="29" t="str">
        <f ca="1">IF(OR(EH$9="×"),"×",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9" s="29" t="str">
        <f ca="1">IF(OR(EI$9="×"),"×",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9" s="29" t="str">
        <f ca="1">IF(OR(EJ$9="×"),"×",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9" s="29" t="str">
        <f ca="1">IF(OR(EK$9="×"),"×",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9" s="29" t="str">
        <f ca="1">IF(OR(EL$9="×"),"×",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9" s="28" t="str">
        <f ca="1">IF(OR(EM$9="×"),"×",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9" s="29" t="str">
        <f ca="1">IF(OR(EN$9="×"),"×",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9" s="29" t="str">
        <f ca="1">IF(OR(EO$9="×"),"×",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9" s="30" t="str">
        <f ca="1">IF(OR(EP$9="×"),"×",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9" s="29" t="str">
        <f ca="1">IF(OR(EQ$9="×"),"×",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9" s="29" t="str">
        <f ca="1">IF(OR(ER$9="×"),"×",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9" s="29" t="str">
        <f ca="1">IF(OR(ES$9="×"),"×",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9" s="29" t="str">
        <f ca="1">IF(OR(ET$9="×"),"×",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9" s="28" t="str">
        <f ca="1">IF(OR(EU$9="×"),"×",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9" s="29" t="str">
        <f ca="1">IF(OR(EV$9="×"),"×",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9" s="29" t="str">
        <f ca="1">IF(OR(EW$9="×"),"×",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9" s="30" t="str">
        <f ca="1">IF(OR(EX$9="×"),"×",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9" s="29" t="str">
        <f ca="1">IF(OR(EY$9="×"),"×",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9" s="29" t="str">
        <f ca="1">IF(OR(EZ$9="×"),"×",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9" s="37" t="str">
        <f ca="1">IF(OR(FA$9="×"),"×",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9" s="36" t="str">
        <f ca="1">IF(OR(FB$9="×"),"×",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9" s="29" t="str">
        <f ca="1">IF(OR(FC$9="×"),"×",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9" s="29" t="str">
        <f ca="1">IF(OR(FD$9="×"),"×",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9" s="29" t="str">
        <f ca="1">IF(OR(FE$9="×"),"×",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9" s="29" t="str">
        <f ca="1">IF(OR(FF$9="×"),"×",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9" s="29" t="str">
        <f ca="1">IF(OR(FG$9="×"),"×",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9" s="29" t="str">
        <f ca="1">IF(OR(FH$9="×"),"×",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9" s="29" t="str">
        <f ca="1">IF(OR(FI$9="×"),"×",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9" s="29" t="str">
        <f ca="1">IF(OR(FJ$9="×"),"×",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9" s="28" t="str">
        <f ca="1">IF(OR(FK$9="×"),"×",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9" s="29" t="str">
        <f ca="1">IF(OR(FL$9="×"),"×",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9" s="29" t="str">
        <f ca="1">IF(OR(FM$9="×"),"×",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9" s="30" t="str">
        <f ca="1">IF(OR(FN$9="×"),"×",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9" s="29" t="str">
        <f ca="1">IF(OR(FO$9="×"),"×",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9" s="29" t="str">
        <f ca="1">IF(OR(FP$9="×"),"×",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9" s="29" t="str">
        <f ca="1">IF(OR(FQ$9="×"),"×",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9" s="29" t="str">
        <f ca="1">IF(OR(FR$9="×"),"×",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9" s="28" t="str">
        <f ca="1">IF(OR(FS$9="×"),"×",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9" s="29" t="str">
        <f ca="1">IF(OR(FT$9="×"),"×",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9" s="29" t="str">
        <f ca="1">IF(OR(FU$9="×"),"×",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9" s="30" t="str">
        <f ca="1">IF(OR(FV$9="×"),"×",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9" s="29" t="str">
        <f ca="1">IF(OR(FW$9="×"),"×",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9" s="29" t="str">
        <f ca="1">IF(OR(FX$9="×"),"×",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9" s="37" t="str">
        <f ca="1">IF(OR(FY$9="×"),"×",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0" spans="1:181">
      <c r="A20" s="16"/>
      <c r="B20" s="72" t="s">
        <v>415</v>
      </c>
      <c r="C20" s="73"/>
      <c r="D20" s="11" t="s">
        <v>406</v>
      </c>
      <c r="E20" s="10" t="str">
        <f>INDEX(施設情報!$D$1:$D$1000,MATCH(D20,施設情報!$C$1:$C$1000,0))</f>
        <v>1</v>
      </c>
      <c r="F20" s="11" t="s">
        <v>275</v>
      </c>
      <c r="G20" s="8" t="str">
        <f t="shared" si="8"/>
        <v>011-46391</v>
      </c>
      <c r="H20" s="10" t="str">
        <f t="shared" si="14"/>
        <v>011-46392</v>
      </c>
      <c r="I20" s="10" t="str">
        <f t="shared" si="9"/>
        <v>011-46393</v>
      </c>
      <c r="J20" s="10" t="str">
        <f t="shared" si="10"/>
        <v>011-46394</v>
      </c>
      <c r="K20" s="10" t="str">
        <f t="shared" si="11"/>
        <v>011-46395</v>
      </c>
      <c r="L20" s="10" t="str">
        <f t="shared" si="12"/>
        <v>011-46396</v>
      </c>
      <c r="M20" s="10" t="str">
        <f t="shared" si="13"/>
        <v>011-46397</v>
      </c>
      <c r="N20" s="36" t="str">
        <f ca="1">IF(OR(N$9="×"),"×",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0" s="29" t="str">
        <f ca="1">IF(OR(O$9="×"),"×",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0" s="29" t="str">
        <f ca="1">IF(OR(P$9="×"),"×",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0" s="29" t="str">
        <f ca="1">IF(OR(Q$9="×"),"×",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0" s="29" t="str">
        <f ca="1">IF(OR(R$9="×"),"×",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0" s="29" t="str">
        <f ca="1">IF(OR(S$9="×"),"×",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0" s="29" t="str">
        <f ca="1">IF(OR(T$9="×"),"×",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0" s="29" t="str">
        <f ca="1">IF(OR(U$9="×"),"×",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0" s="29" t="str">
        <f ca="1">IF(OR(V$9="×"),"×",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0" s="28" t="str">
        <f ca="1">IF(OR(W$9="×"),"×",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0" s="29" t="str">
        <f ca="1">IF(OR(X$9="×"),"×",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0" s="29" t="str">
        <f ca="1">IF(OR(Y$9="×"),"×",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0" s="30" t="str">
        <f ca="1">IF(OR(Z$9="×"),"×",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0" s="29" t="str">
        <f ca="1">IF(OR(AA$9="×"),"×",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0" s="29" t="str">
        <f ca="1">IF(OR(AB$9="×"),"×",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0" s="29" t="str">
        <f ca="1">IF(OR(AC$9="×"),"×",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0" s="29" t="str">
        <f ca="1">IF(OR(AD$9="×"),"×",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0" s="28" t="str">
        <f ca="1">IF(OR(AE$9="×"),"×",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0" s="29" t="str">
        <f ca="1">IF(OR(AF$9="×"),"×",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0" s="29" t="str">
        <f ca="1">IF(OR(AG$9="×"),"×",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0" s="30" t="str">
        <f ca="1">IF(OR(AH$9="×"),"×",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0" s="29" t="str">
        <f ca="1">IF(OR(AI$9="×"),"×",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0" s="29" t="str">
        <f ca="1">IF(OR(AJ$9="×"),"×",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0" s="37" t="str">
        <f ca="1">IF(OR(AK$9="×"),"×",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0" s="36" t="str">
        <f ca="1">IF(OR(AL$9="×"),"×",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0" s="29" t="str">
        <f ca="1">IF(OR(AM$9="×"),"×",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0" s="29" t="str">
        <f ca="1">IF(OR(AN$9="×"),"×",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0" s="29" t="str">
        <f ca="1">IF(OR(AO$9="×"),"×",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0" s="29" t="str">
        <f ca="1">IF(OR(AP$9="×"),"×",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0" s="29" t="str">
        <f ca="1">IF(OR(AQ$9="×"),"×",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0" s="29" t="str">
        <f ca="1">IF(OR(AR$9="×"),"×",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0" s="29" t="str">
        <f ca="1">IF(OR(AS$9="×"),"×",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0" s="29" t="str">
        <f ca="1">IF(OR(AT$9="×"),"×",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0" s="28" t="str">
        <f ca="1">IF(OR(AU$9="×"),"×",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0" s="29" t="str">
        <f ca="1">IF(OR(AV$9="×"),"×",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0" s="29" t="str">
        <f ca="1">IF(OR(AW$9="×"),"×",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0" s="30" t="str">
        <f ca="1">IF(OR(AX$9="×"),"×",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0" s="29" t="str">
        <f ca="1">IF(OR(AY$9="×"),"×",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0" s="29" t="str">
        <f ca="1">IF(OR(AZ$9="×"),"×",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0" s="29" t="str">
        <f ca="1">IF(OR(BA$9="×"),"×",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0" s="29" t="str">
        <f ca="1">IF(OR(BB$9="×"),"×",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0" s="28" t="str">
        <f ca="1">IF(OR(BC$9="×"),"×",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0" s="29" t="str">
        <f ca="1">IF(OR(BD$9="×"),"×",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0" s="29" t="str">
        <f ca="1">IF(OR(BE$9="×"),"×",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0" s="30" t="str">
        <f ca="1">IF(OR(BF$9="×"),"×",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0" s="29" t="str">
        <f ca="1">IF(OR(BG$9="×"),"×",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0" s="29" t="str">
        <f ca="1">IF(OR(BH$9="×"),"×",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0" s="37" t="str">
        <f ca="1">IF(OR(BI$9="×"),"×",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0" s="36" t="str">
        <f ca="1">IF(OR(BJ$9="×"),"×",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0" s="29" t="str">
        <f ca="1">IF(OR(BK$9="×"),"×",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0" s="29" t="str">
        <f ca="1">IF(OR(BL$9="×"),"×",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0" s="29" t="str">
        <f ca="1">IF(OR(BM$9="×"),"×",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0" s="29" t="str">
        <f ca="1">IF(OR(BN$9="×"),"×",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0" s="29" t="str">
        <f ca="1">IF(OR(BO$9="×"),"×",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0" s="29" t="str">
        <f ca="1">IF(OR(BP$9="×"),"×",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0" s="29" t="str">
        <f ca="1">IF(OR(BQ$9="×"),"×",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0" s="29" t="str">
        <f ca="1">IF(OR(BR$9="×"),"×",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0" s="28" t="str">
        <f ca="1">IF(OR(BS$9="×"),"×",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0" s="29" t="str">
        <f ca="1">IF(OR(BT$9="×"),"×",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0" s="29" t="str">
        <f ca="1">IF(OR(BU$9="×"),"×",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0" s="30" t="str">
        <f ca="1">IF(OR(BV$9="×"),"×",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0" s="29" t="str">
        <f ca="1">IF(OR(BW$9="×"),"×",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0" s="29" t="str">
        <f ca="1">IF(OR(BX$9="×"),"×",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0" s="29" t="str">
        <f ca="1">IF(OR(BY$9="×"),"×",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0" s="29" t="str">
        <f ca="1">IF(OR(BZ$9="×"),"×",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0" s="28" t="str">
        <f ca="1">IF(OR(CA$9="×"),"×",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0" s="29" t="str">
        <f ca="1">IF(OR(CB$9="×"),"×",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0" s="29" t="str">
        <f ca="1">IF(OR(CC$9="×"),"×",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0" s="30" t="str">
        <f ca="1">IF(OR(CD$9="×"),"×",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0" s="29" t="str">
        <f ca="1">IF(OR(CE$9="×"),"×",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0" s="29" t="str">
        <f ca="1">IF(OR(CF$9="×"),"×",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0" s="37" t="str">
        <f ca="1">IF(OR(CG$9="×"),"×",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0" s="36" t="str">
        <f ca="1">IF(OR(CH$9="×"),"×",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0" s="29" t="str">
        <f ca="1">IF(OR(CI$9="×"),"×",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0" s="29" t="str">
        <f ca="1">IF(OR(CJ$9="×"),"×",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0" s="29" t="str">
        <f ca="1">IF(OR(CK$9="×"),"×",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0" s="29" t="str">
        <f ca="1">IF(OR(CL$9="×"),"×",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0" s="29" t="str">
        <f ca="1">IF(OR(CM$9="×"),"×",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0" s="29" t="str">
        <f ca="1">IF(OR(CN$9="×"),"×",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0" s="29" t="str">
        <f ca="1">IF(OR(CO$9="×"),"×",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0" s="29" t="str">
        <f ca="1">IF(OR(CP$9="×"),"×",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0" s="28" t="str">
        <f ca="1">IF(OR(CQ$9="×"),"×",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0" s="29" t="str">
        <f ca="1">IF(OR(CR$9="×"),"×",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0" s="29" t="str">
        <f ca="1">IF(OR(CS$9="×"),"×",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0" s="30" t="str">
        <f ca="1">IF(OR(CT$9="×"),"×",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0" s="29" t="str">
        <f ca="1">IF(OR(CU$9="×"),"×",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0" s="29" t="str">
        <f ca="1">IF(OR(CV$9="×"),"×",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0" s="29" t="str">
        <f ca="1">IF(OR(CW$9="×"),"×",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0" s="29" t="str">
        <f ca="1">IF(OR(CX$9="×"),"×",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0" s="28" t="str">
        <f ca="1">IF(OR(CY$9="×"),"×",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0" s="29" t="str">
        <f ca="1">IF(OR(CZ$9="×"),"×",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0" s="29" t="str">
        <f ca="1">IF(OR(DA$9="×"),"×",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0" s="30" t="str">
        <f ca="1">IF(OR(DB$9="×"),"×",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0" s="29" t="str">
        <f ca="1">IF(OR(DC$9="×"),"×",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0" s="29" t="str">
        <f ca="1">IF(OR(DD$9="×"),"×",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0" s="37" t="str">
        <f ca="1">IF(OR(DE$9="×"),"×",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0" s="36" t="str">
        <f ca="1">IF(OR(DF$9="×"),"×",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0" s="29" t="str">
        <f ca="1">IF(OR(DG$9="×"),"×",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0" s="29" t="str">
        <f ca="1">IF(OR(DH$9="×"),"×",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0" s="29" t="str">
        <f ca="1">IF(OR(DI$9="×"),"×",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0" s="29" t="str">
        <f ca="1">IF(OR(DJ$9="×"),"×",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0" s="29" t="str">
        <f ca="1">IF(OR(DK$9="×"),"×",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0" s="29" t="str">
        <f ca="1">IF(OR(DL$9="×"),"×",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0" s="29" t="str">
        <f ca="1">IF(OR(DM$9="×"),"×",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0" s="29" t="str">
        <f ca="1">IF(OR(DN$9="×"),"×",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0" s="28" t="str">
        <f ca="1">IF(OR(DO$9="×"),"×",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0" s="29" t="str">
        <f ca="1">IF(OR(DP$9="×"),"×",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0" s="29" t="str">
        <f ca="1">IF(OR(DQ$9="×"),"×",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0" s="30" t="str">
        <f ca="1">IF(OR(DR$9="×"),"×",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0" s="29" t="str">
        <f ca="1">IF(OR(DS$9="×"),"×",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0" s="29" t="str">
        <f ca="1">IF(OR(DT$9="×"),"×",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0" s="29" t="str">
        <f ca="1">IF(OR(DU$9="×"),"×",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0" s="29" t="str">
        <f ca="1">IF(OR(DV$9="×"),"×",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0" s="28" t="str">
        <f ca="1">IF(OR(DW$9="×"),"×",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0" s="29" t="str">
        <f ca="1">IF(OR(DX$9="×"),"×",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0" s="29" t="str">
        <f ca="1">IF(OR(DY$9="×"),"×",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0" s="30" t="str">
        <f ca="1">IF(OR(DZ$9="×"),"×",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0" s="29" t="str">
        <f ca="1">IF(OR(EA$9="×"),"×",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0" s="29" t="str">
        <f ca="1">IF(OR(EB$9="×"),"×",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0" s="37" t="str">
        <f ca="1">IF(OR(EC$9="×"),"×",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0" s="36" t="str">
        <f ca="1">IF(OR(ED$9="×"),"×",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0" s="29" t="str">
        <f ca="1">IF(OR(EE$9="×"),"×",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0" s="29" t="str">
        <f ca="1">IF(OR(EF$9="×"),"×",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0" s="29" t="str">
        <f ca="1">IF(OR(EG$9="×"),"×",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0" s="29" t="str">
        <f ca="1">IF(OR(EH$9="×"),"×",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0" s="29" t="str">
        <f ca="1">IF(OR(EI$9="×"),"×",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0" s="29" t="str">
        <f ca="1">IF(OR(EJ$9="×"),"×",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0" s="29" t="str">
        <f ca="1">IF(OR(EK$9="×"),"×",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0" s="29" t="str">
        <f ca="1">IF(OR(EL$9="×"),"×",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0" s="28" t="str">
        <f ca="1">IF(OR(EM$9="×"),"×",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0" s="29" t="str">
        <f ca="1">IF(OR(EN$9="×"),"×",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0" s="29" t="str">
        <f ca="1">IF(OR(EO$9="×"),"×",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0" s="30" t="str">
        <f ca="1">IF(OR(EP$9="×"),"×",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0" s="29" t="str">
        <f ca="1">IF(OR(EQ$9="×"),"×",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0" s="29" t="str">
        <f ca="1">IF(OR(ER$9="×"),"×",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0" s="29" t="str">
        <f ca="1">IF(OR(ES$9="×"),"×",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0" s="29" t="str">
        <f ca="1">IF(OR(ET$9="×"),"×",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0" s="28" t="str">
        <f ca="1">IF(OR(EU$9="×"),"×",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0" s="29" t="str">
        <f ca="1">IF(OR(EV$9="×"),"×",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0" s="29" t="str">
        <f ca="1">IF(OR(EW$9="×"),"×",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0" s="30" t="str">
        <f ca="1">IF(OR(EX$9="×"),"×",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0" s="29" t="str">
        <f ca="1">IF(OR(EY$9="×"),"×",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0" s="29" t="str">
        <f ca="1">IF(OR(EZ$9="×"),"×",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0" s="37" t="str">
        <f ca="1">IF(OR(FA$9="×"),"×",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0" s="36" t="str">
        <f ca="1">IF(OR(FB$9="×"),"×",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0" s="29" t="str">
        <f ca="1">IF(OR(FC$9="×"),"×",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0" s="29" t="str">
        <f ca="1">IF(OR(FD$9="×"),"×",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0" s="29" t="str">
        <f ca="1">IF(OR(FE$9="×"),"×",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0" s="29" t="str">
        <f ca="1">IF(OR(FF$9="×"),"×",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0" s="29" t="str">
        <f ca="1">IF(OR(FG$9="×"),"×",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0" s="29" t="str">
        <f ca="1">IF(OR(FH$9="×"),"×",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0" s="29" t="str">
        <f ca="1">IF(OR(FI$9="×"),"×",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0" s="29" t="str">
        <f ca="1">IF(OR(FJ$9="×"),"×",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0" s="28" t="str">
        <f ca="1">IF(OR(FK$9="×"),"×",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0" s="29" t="str">
        <f ca="1">IF(OR(FL$9="×"),"×",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0" s="29" t="str">
        <f ca="1">IF(OR(FM$9="×"),"×",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0" s="30" t="str">
        <f ca="1">IF(OR(FN$9="×"),"×",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0" s="29" t="str">
        <f ca="1">IF(OR(FO$9="×"),"×",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0" s="29" t="str">
        <f ca="1">IF(OR(FP$9="×"),"×",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0" s="29" t="str">
        <f ca="1">IF(OR(FQ$9="×"),"×",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0" s="29" t="str">
        <f ca="1">IF(OR(FR$9="×"),"×",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0" s="28" t="str">
        <f ca="1">IF(OR(FS$9="×"),"×",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0" s="29" t="str">
        <f ca="1">IF(OR(FT$9="×"),"×",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0" s="29" t="str">
        <f ca="1">IF(OR(FU$9="×"),"×",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0" s="30" t="str">
        <f ca="1">IF(OR(FV$9="×"),"×",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0" s="29" t="str">
        <f ca="1">IF(OR(FW$9="×"),"×",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0" s="29" t="str">
        <f ca="1">IF(OR(FX$9="×"),"×",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0" s="37" t="str">
        <f ca="1">IF(OR(FY$9="×"),"×",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1" spans="1:181">
      <c r="A21" s="16"/>
      <c r="B21" s="72" t="s">
        <v>416</v>
      </c>
      <c r="C21" s="73"/>
      <c r="D21" s="11" t="s">
        <v>162</v>
      </c>
      <c r="E21" s="10" t="str">
        <f>INDEX(施設情報!$D$1:$D$1000,MATCH(D21,施設情報!$C$1:$C$1000,0))</f>
        <v>1</v>
      </c>
      <c r="F21" s="11" t="s">
        <v>275</v>
      </c>
      <c r="G21" s="8" t="str">
        <f t="shared" si="8"/>
        <v>012-46391</v>
      </c>
      <c r="H21" s="10" t="str">
        <f t="shared" si="14"/>
        <v>012-46392</v>
      </c>
      <c r="I21" s="10" t="str">
        <f t="shared" si="9"/>
        <v>012-46393</v>
      </c>
      <c r="J21" s="10" t="str">
        <f t="shared" si="10"/>
        <v>012-46394</v>
      </c>
      <c r="K21" s="10" t="str">
        <f t="shared" si="11"/>
        <v>012-46395</v>
      </c>
      <c r="L21" s="10" t="str">
        <f t="shared" si="12"/>
        <v>012-46396</v>
      </c>
      <c r="M21" s="10" t="str">
        <f t="shared" si="13"/>
        <v>012-46397</v>
      </c>
      <c r="N21" s="36" t="str">
        <f ca="1">IF(OR(N$9="×"),"×",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1" s="29" t="str">
        <f ca="1">IF(OR(O$9="×"),"×",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1" s="29" t="str">
        <f ca="1">IF(OR(P$9="×"),"×",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1" s="29" t="str">
        <f ca="1">IF(OR(Q$9="×"),"×",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1" s="29" t="str">
        <f ca="1">IF(OR(R$9="×"),"×",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1" s="29" t="str">
        <f ca="1">IF(OR(S$9="×"),"×",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1" s="29" t="str">
        <f ca="1">IF(OR(T$9="×"),"×",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1" s="29" t="str">
        <f ca="1">IF(OR(U$9="×"),"×",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1" s="29" t="str">
        <f ca="1">IF(OR(V$9="×"),"×",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1" s="28" t="str">
        <f ca="1">IF(OR(W$9="×"),"×",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1" s="29" t="str">
        <f ca="1">IF(OR(X$9="×"),"×",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1" s="29" t="str">
        <f ca="1">IF(OR(Y$9="×"),"×",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1" s="30" t="str">
        <f ca="1">IF(OR(Z$9="×"),"×",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1" s="29" t="str">
        <f ca="1">IF(OR(AA$9="×"),"×",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1" s="29" t="str">
        <f ca="1">IF(OR(AB$9="×"),"×",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1" s="29" t="str">
        <f ca="1">IF(OR(AC$9="×"),"×",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1" s="29" t="str">
        <f ca="1">IF(OR(AD$9="×"),"×",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1" s="28" t="str">
        <f ca="1">IF(OR(AE$9="×"),"×",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1" s="29" t="str">
        <f ca="1">IF(OR(AF$9="×"),"×",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1" s="29" t="str">
        <f ca="1">IF(OR(AG$9="×"),"×",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1" s="30" t="str">
        <f ca="1">IF(OR(AH$9="×"),"×",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1" s="29" t="str">
        <f ca="1">IF(OR(AI$9="×"),"×",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1" s="29" t="str">
        <f ca="1">IF(OR(AJ$9="×"),"×",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1" s="37" t="str">
        <f ca="1">IF(OR(AK$9="×"),"×",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1" s="36" t="str">
        <f ca="1">IF(OR(AL$9="×"),"×",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1" s="29" t="str">
        <f ca="1">IF(OR(AM$9="×"),"×",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1" s="29" t="str">
        <f ca="1">IF(OR(AN$9="×"),"×",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1" s="29" t="str">
        <f ca="1">IF(OR(AO$9="×"),"×",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1" s="29" t="str">
        <f ca="1">IF(OR(AP$9="×"),"×",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1" s="29" t="str">
        <f ca="1">IF(OR(AQ$9="×"),"×",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1" s="29" t="str">
        <f ca="1">IF(OR(AR$9="×"),"×",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1" s="29" t="str">
        <f ca="1">IF(OR(AS$9="×"),"×",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1" s="29" t="str">
        <f ca="1">IF(OR(AT$9="×"),"×",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1" s="28" t="str">
        <f ca="1">IF(OR(AU$9="×"),"×",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1" s="29" t="str">
        <f ca="1">IF(OR(AV$9="×"),"×",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1" s="29" t="str">
        <f ca="1">IF(OR(AW$9="×"),"×",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1" s="30" t="str">
        <f ca="1">IF(OR(AX$9="×"),"×",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1" s="29" t="str">
        <f ca="1">IF(OR(AY$9="×"),"×",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1" s="29" t="str">
        <f ca="1">IF(OR(AZ$9="×"),"×",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1" s="29" t="str">
        <f ca="1">IF(OR(BA$9="×"),"×",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1" s="29" t="str">
        <f ca="1">IF(OR(BB$9="×"),"×",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1" s="28" t="str">
        <f ca="1">IF(OR(BC$9="×"),"×",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1" s="29" t="str">
        <f ca="1">IF(OR(BD$9="×"),"×",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1" s="29" t="str">
        <f ca="1">IF(OR(BE$9="×"),"×",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1" s="30" t="str">
        <f ca="1">IF(OR(BF$9="×"),"×",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1" s="29" t="str">
        <f ca="1">IF(OR(BG$9="×"),"×",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1" s="29" t="str">
        <f ca="1">IF(OR(BH$9="×"),"×",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1" s="37" t="str">
        <f ca="1">IF(OR(BI$9="×"),"×",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1" s="36" t="str">
        <f ca="1">IF(OR(BJ$9="×"),"×",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1" s="29" t="str">
        <f ca="1">IF(OR(BK$9="×"),"×",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1" s="29" t="str">
        <f ca="1">IF(OR(BL$9="×"),"×",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1" s="29" t="str">
        <f ca="1">IF(OR(BM$9="×"),"×",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1" s="29" t="str">
        <f ca="1">IF(OR(BN$9="×"),"×",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1" s="29" t="str">
        <f ca="1">IF(OR(BO$9="×"),"×",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1" s="29" t="str">
        <f ca="1">IF(OR(BP$9="×"),"×",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1" s="29" t="str">
        <f ca="1">IF(OR(BQ$9="×"),"×",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1" s="29" t="str">
        <f ca="1">IF(OR(BR$9="×"),"×",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1" s="28" t="str">
        <f ca="1">IF(OR(BS$9="×"),"×",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1" s="29" t="str">
        <f ca="1">IF(OR(BT$9="×"),"×",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1" s="29" t="str">
        <f ca="1">IF(OR(BU$9="×"),"×",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1" s="30" t="str">
        <f ca="1">IF(OR(BV$9="×"),"×",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1" s="29" t="str">
        <f ca="1">IF(OR(BW$9="×"),"×",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1" s="29" t="str">
        <f ca="1">IF(OR(BX$9="×"),"×",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1" s="29" t="str">
        <f ca="1">IF(OR(BY$9="×"),"×",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1" s="29" t="str">
        <f ca="1">IF(OR(BZ$9="×"),"×",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1" s="28" t="str">
        <f ca="1">IF(OR(CA$9="×"),"×",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1" s="29" t="str">
        <f ca="1">IF(OR(CB$9="×"),"×",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1" s="29" t="str">
        <f ca="1">IF(OR(CC$9="×"),"×",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1" s="30" t="str">
        <f ca="1">IF(OR(CD$9="×"),"×",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1" s="29" t="str">
        <f ca="1">IF(OR(CE$9="×"),"×",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1" s="29" t="str">
        <f ca="1">IF(OR(CF$9="×"),"×",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1" s="37" t="str">
        <f ca="1">IF(OR(CG$9="×"),"×",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1" s="36" t="str">
        <f ca="1">IF(OR(CH$9="×"),"×",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1" s="29" t="str">
        <f ca="1">IF(OR(CI$9="×"),"×",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1" s="29" t="str">
        <f ca="1">IF(OR(CJ$9="×"),"×",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1" s="29" t="str">
        <f ca="1">IF(OR(CK$9="×"),"×",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1" s="29" t="str">
        <f ca="1">IF(OR(CL$9="×"),"×",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1" s="29" t="str">
        <f ca="1">IF(OR(CM$9="×"),"×",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1" s="29" t="str">
        <f ca="1">IF(OR(CN$9="×"),"×",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1" s="29" t="str">
        <f ca="1">IF(OR(CO$9="×"),"×",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1" s="29" t="str">
        <f ca="1">IF(OR(CP$9="×"),"×",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1" s="28" t="str">
        <f ca="1">IF(OR(CQ$9="×"),"×",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1" s="29" t="str">
        <f ca="1">IF(OR(CR$9="×"),"×",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1" s="29" t="str">
        <f ca="1">IF(OR(CS$9="×"),"×",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1" s="30" t="str">
        <f ca="1">IF(OR(CT$9="×"),"×",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1" s="29" t="str">
        <f ca="1">IF(OR(CU$9="×"),"×",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1" s="29" t="str">
        <f ca="1">IF(OR(CV$9="×"),"×",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1" s="29" t="str">
        <f ca="1">IF(OR(CW$9="×"),"×",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1" s="29" t="str">
        <f ca="1">IF(OR(CX$9="×"),"×",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1" s="28" t="str">
        <f ca="1">IF(OR(CY$9="×"),"×",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1" s="29" t="str">
        <f ca="1">IF(OR(CZ$9="×"),"×",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1" s="29" t="str">
        <f ca="1">IF(OR(DA$9="×"),"×",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1" s="30" t="str">
        <f ca="1">IF(OR(DB$9="×"),"×",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1" s="29" t="str">
        <f ca="1">IF(OR(DC$9="×"),"×",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1" s="29" t="str">
        <f ca="1">IF(OR(DD$9="×"),"×",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1" s="37" t="str">
        <f ca="1">IF(OR(DE$9="×"),"×",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1" s="36" t="str">
        <f ca="1">IF(OR(DF$9="×"),"×",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1" s="29" t="str">
        <f ca="1">IF(OR(DG$9="×"),"×",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1" s="29" t="str">
        <f ca="1">IF(OR(DH$9="×"),"×",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1" s="29" t="str">
        <f ca="1">IF(OR(DI$9="×"),"×",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1" s="29" t="str">
        <f ca="1">IF(OR(DJ$9="×"),"×",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1" s="29" t="str">
        <f ca="1">IF(OR(DK$9="×"),"×",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1" s="29" t="str">
        <f ca="1">IF(OR(DL$9="×"),"×",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1" s="29" t="str">
        <f ca="1">IF(OR(DM$9="×"),"×",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1" s="29" t="str">
        <f ca="1">IF(OR(DN$9="×"),"×",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1" s="28" t="str">
        <f ca="1">IF(OR(DO$9="×"),"×",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1" s="29" t="str">
        <f ca="1">IF(OR(DP$9="×"),"×",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1" s="29" t="str">
        <f ca="1">IF(OR(DQ$9="×"),"×",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1" s="30" t="str">
        <f ca="1">IF(OR(DR$9="×"),"×",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1" s="29" t="str">
        <f ca="1">IF(OR(DS$9="×"),"×",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1" s="29" t="str">
        <f ca="1">IF(OR(DT$9="×"),"×",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1" s="29" t="str">
        <f ca="1">IF(OR(DU$9="×"),"×",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1" s="29" t="str">
        <f ca="1">IF(OR(DV$9="×"),"×",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1" s="28" t="str">
        <f ca="1">IF(OR(DW$9="×"),"×",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1" s="29" t="str">
        <f ca="1">IF(OR(DX$9="×"),"×",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1" s="29" t="str">
        <f ca="1">IF(OR(DY$9="×"),"×",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1" s="30" t="str">
        <f ca="1">IF(OR(DZ$9="×"),"×",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1" s="29" t="str">
        <f ca="1">IF(OR(EA$9="×"),"×",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1" s="29" t="str">
        <f ca="1">IF(OR(EB$9="×"),"×",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1" s="37" t="str">
        <f ca="1">IF(OR(EC$9="×"),"×",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1" s="36" t="str">
        <f ca="1">IF(OR(ED$9="×"),"×",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1" s="29" t="str">
        <f ca="1">IF(OR(EE$9="×"),"×",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1" s="29" t="str">
        <f ca="1">IF(OR(EF$9="×"),"×",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1" s="29" t="str">
        <f ca="1">IF(OR(EG$9="×"),"×",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1" s="29" t="str">
        <f ca="1">IF(OR(EH$9="×"),"×",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1" s="29" t="str">
        <f ca="1">IF(OR(EI$9="×"),"×",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1" s="29" t="str">
        <f ca="1">IF(OR(EJ$9="×"),"×",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1" s="29" t="str">
        <f ca="1">IF(OR(EK$9="×"),"×",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1" s="29" t="str">
        <f ca="1">IF(OR(EL$9="×"),"×",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1" s="28" t="str">
        <f ca="1">IF(OR(EM$9="×"),"×",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1" s="29" t="str">
        <f ca="1">IF(OR(EN$9="×"),"×",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1" s="29" t="str">
        <f ca="1">IF(OR(EO$9="×"),"×",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1" s="30" t="str">
        <f ca="1">IF(OR(EP$9="×"),"×",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1" s="29" t="str">
        <f ca="1">IF(OR(EQ$9="×"),"×",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1" s="29" t="str">
        <f ca="1">IF(OR(ER$9="×"),"×",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1" s="29" t="str">
        <f ca="1">IF(OR(ES$9="×"),"×",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1" s="29" t="str">
        <f ca="1">IF(OR(ET$9="×"),"×",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1" s="28" t="str">
        <f ca="1">IF(OR(EU$9="×"),"×",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1" s="29" t="str">
        <f ca="1">IF(OR(EV$9="×"),"×",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1" s="29" t="str">
        <f ca="1">IF(OR(EW$9="×"),"×",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1" s="30" t="str">
        <f ca="1">IF(OR(EX$9="×"),"×",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1" s="29" t="str">
        <f ca="1">IF(OR(EY$9="×"),"×",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1" s="29" t="str">
        <f ca="1">IF(OR(EZ$9="×"),"×",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1" s="37" t="str">
        <f ca="1">IF(OR(FA$9="×"),"×",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1" s="36" t="str">
        <f ca="1">IF(OR(FB$9="×"),"×",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1" s="29" t="str">
        <f ca="1">IF(OR(FC$9="×"),"×",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1" s="29" t="str">
        <f ca="1">IF(OR(FD$9="×"),"×",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1" s="29" t="str">
        <f ca="1">IF(OR(FE$9="×"),"×",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1" s="29" t="str">
        <f ca="1">IF(OR(FF$9="×"),"×",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1" s="29" t="str">
        <f ca="1">IF(OR(FG$9="×"),"×",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1" s="29" t="str">
        <f ca="1">IF(OR(FH$9="×"),"×",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1" s="29" t="str">
        <f ca="1">IF(OR(FI$9="×"),"×",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1" s="29" t="str">
        <f ca="1">IF(OR(FJ$9="×"),"×",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1" s="28" t="str">
        <f ca="1">IF(OR(FK$9="×"),"×",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1" s="29" t="str">
        <f ca="1">IF(OR(FL$9="×"),"×",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1" s="29" t="str">
        <f ca="1">IF(OR(FM$9="×"),"×",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1" s="30" t="str">
        <f ca="1">IF(OR(FN$9="×"),"×",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1" s="29" t="str">
        <f ca="1">IF(OR(FO$9="×"),"×",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1" s="29" t="str">
        <f ca="1">IF(OR(FP$9="×"),"×",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1" s="29" t="str">
        <f ca="1">IF(OR(FQ$9="×"),"×",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1" s="29" t="str">
        <f ca="1">IF(OR(FR$9="×"),"×",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1" s="28" t="str">
        <f ca="1">IF(OR(FS$9="×"),"×",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1" s="29" t="str">
        <f ca="1">IF(OR(FT$9="×"),"×",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1" s="29" t="str">
        <f ca="1">IF(OR(FU$9="×"),"×",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1" s="30" t="str">
        <f ca="1">IF(OR(FV$9="×"),"×",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1" s="29" t="str">
        <f ca="1">IF(OR(FW$9="×"),"×",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1" s="29" t="str">
        <f ca="1">IF(OR(FX$9="×"),"×",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1" s="37" t="str">
        <f ca="1">IF(OR(FY$9="×"),"×",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2" spans="1:181">
      <c r="A22" s="16"/>
      <c r="B22" s="72" t="s">
        <v>417</v>
      </c>
      <c r="C22" s="73"/>
      <c r="D22" s="11" t="s">
        <v>163</v>
      </c>
      <c r="E22" s="10" t="str">
        <f>INDEX(施設情報!$D$1:$D$1000,MATCH(D22,施設情報!$C$1:$C$1000,0))</f>
        <v>1</v>
      </c>
      <c r="F22" s="11" t="s">
        <v>275</v>
      </c>
      <c r="G22" s="8" t="str">
        <f t="shared" si="8"/>
        <v>013-46391</v>
      </c>
      <c r="H22" s="10" t="str">
        <f t="shared" si="14"/>
        <v>013-46392</v>
      </c>
      <c r="I22" s="10" t="str">
        <f t="shared" si="9"/>
        <v>013-46393</v>
      </c>
      <c r="J22" s="10" t="str">
        <f t="shared" si="10"/>
        <v>013-46394</v>
      </c>
      <c r="K22" s="10" t="str">
        <f t="shared" si="11"/>
        <v>013-46395</v>
      </c>
      <c r="L22" s="10" t="str">
        <f t="shared" si="12"/>
        <v>013-46396</v>
      </c>
      <c r="M22" s="10" t="str">
        <f t="shared" si="13"/>
        <v>013-46397</v>
      </c>
      <c r="N22" s="36" t="str">
        <f ca="1">IF(OR(N$9="×",N$21="×"),"×",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2" s="29" t="str">
        <f ca="1">IF(OR(O$9="×",O$21="×"),"×",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2" s="29" t="str">
        <f ca="1">IF(OR(P$9="×",P$21="×"),"×",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2" s="29" t="str">
        <f ca="1">IF(OR(Q$9="×",Q$21="×"),"×",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2" s="29" t="str">
        <f ca="1">IF(OR(R$9="×",R$21="×"),"×",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2" s="29" t="str">
        <f ca="1">IF(OR(S$9="×",S$21="×"),"×",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2" s="29" t="str">
        <f ca="1">IF(OR(T$9="×",T$21="×"),"×",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2" s="29" t="str">
        <f ca="1">IF(OR(U$9="×",U$21="×"),"×",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2" s="29" t="str">
        <f ca="1">IF(OR(V$9="×",V$21="×"),"×",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2" s="28" t="str">
        <f ca="1">IF(OR(W$9="×",W$21="×"),"×",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2" s="29" t="str">
        <f ca="1">IF(OR(X$9="×",X$21="×"),"×",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2" s="29" t="str">
        <f ca="1">IF(OR(Y$9="×",Y$21="×"),"×",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2" s="30" t="str">
        <f ca="1">IF(OR(Z$9="×",Z$21="×"),"×",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2" s="29" t="str">
        <f ca="1">IF(OR(AA$9="×",AA$21="×"),"×",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2" s="29" t="str">
        <f ca="1">IF(OR(AB$9="×",AB$21="×"),"×",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2" s="29" t="str">
        <f ca="1">IF(OR(AC$9="×",AC$21="×"),"×",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2" s="29" t="str">
        <f ca="1">IF(OR(AD$9="×",AD$21="×"),"×",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2" s="28" t="str">
        <f ca="1">IF(OR(AE$9="×",AE$21="×"),"×",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2" s="29" t="str">
        <f ca="1">IF(OR(AF$9="×",AF$21="×"),"×",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2" s="29" t="str">
        <f ca="1">IF(OR(AG$9="×",AG$21="×"),"×",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2" s="30" t="str">
        <f ca="1">IF(OR(AH$9="×",AH$21="×"),"×",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2" s="29" t="str">
        <f ca="1">IF(OR(AI$9="×",AI$21="×"),"×",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2" s="29" t="str">
        <f ca="1">IF(OR(AJ$9="×",AJ$21="×"),"×",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2" s="37" t="str">
        <f ca="1">IF(OR(AK$9="×",AK$21="×"),"×",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2" s="36" t="str">
        <f ca="1">IF(OR(AL$9="×",AL$21="×"),"×",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2" s="29" t="str">
        <f ca="1">IF(OR(AM$9="×",AM$21="×"),"×",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2" s="29" t="str">
        <f ca="1">IF(OR(AN$9="×",AN$21="×"),"×",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2" s="29" t="str">
        <f ca="1">IF(OR(AO$9="×",AO$21="×"),"×",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2" s="29" t="str">
        <f ca="1">IF(OR(AP$9="×",AP$21="×"),"×",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2" s="29" t="str">
        <f ca="1">IF(OR(AQ$9="×",AQ$21="×"),"×",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2" s="29" t="str">
        <f ca="1">IF(OR(AR$9="×",AR$21="×"),"×",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2" s="29" t="str">
        <f ca="1">IF(OR(AS$9="×",AS$21="×"),"×",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2" s="29" t="str">
        <f ca="1">IF(OR(AT$9="×",AT$21="×"),"×",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2" s="28" t="str">
        <f ca="1">IF(OR(AU$9="×",AU$21="×"),"×",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2" s="29" t="str">
        <f ca="1">IF(OR(AV$9="×",AV$21="×"),"×",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2" s="29" t="str">
        <f ca="1">IF(OR(AW$9="×",AW$21="×"),"×",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2" s="30" t="str">
        <f ca="1">IF(OR(AX$9="×",AX$21="×"),"×",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2" s="29" t="str">
        <f ca="1">IF(OR(AY$9="×",AY$21="×"),"×",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2" s="29" t="str">
        <f ca="1">IF(OR(AZ$9="×",AZ$21="×"),"×",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2" s="29" t="str">
        <f ca="1">IF(OR(BA$9="×",BA$21="×"),"×",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2" s="29" t="str">
        <f ca="1">IF(OR(BB$9="×",BB$21="×"),"×",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2" s="28" t="str">
        <f ca="1">IF(OR(BC$9="×",BC$21="×"),"×",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2" s="29" t="str">
        <f ca="1">IF(OR(BD$9="×",BD$21="×"),"×",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2" s="29" t="str">
        <f ca="1">IF(OR(BE$9="×",BE$21="×"),"×",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2" s="30" t="str">
        <f ca="1">IF(OR(BF$9="×",BF$21="×"),"×",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2" s="29" t="str">
        <f ca="1">IF(OR(BG$9="×",BG$21="×"),"×",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2" s="29" t="str">
        <f ca="1">IF(OR(BH$9="×",BH$21="×"),"×",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2" s="37" t="str">
        <f ca="1">IF(OR(BI$9="×",BI$21="×"),"×",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2" s="36" t="str">
        <f ca="1">IF(OR(BJ$9="×",BJ$21="×"),"×",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2" s="29" t="str">
        <f ca="1">IF(OR(BK$9="×",BK$21="×"),"×",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2" s="29" t="str">
        <f ca="1">IF(OR(BL$9="×",BL$21="×"),"×",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2" s="29" t="str">
        <f ca="1">IF(OR(BM$9="×",BM$21="×"),"×",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2" s="29" t="str">
        <f ca="1">IF(OR(BN$9="×",BN$21="×"),"×",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2" s="29" t="str">
        <f ca="1">IF(OR(BO$9="×",BO$21="×"),"×",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2" s="29" t="str">
        <f ca="1">IF(OR(BP$9="×",BP$21="×"),"×",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2" s="29" t="str">
        <f ca="1">IF(OR(BQ$9="×",BQ$21="×"),"×",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2" s="29" t="str">
        <f ca="1">IF(OR(BR$9="×",BR$21="×"),"×",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2" s="28" t="str">
        <f ca="1">IF(OR(BS$9="×",BS$21="×"),"×",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2" s="29" t="str">
        <f ca="1">IF(OR(BT$9="×",BT$21="×"),"×",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2" s="29" t="str">
        <f ca="1">IF(OR(BU$9="×",BU$21="×"),"×",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2" s="30" t="str">
        <f ca="1">IF(OR(BV$9="×",BV$21="×"),"×",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2" s="29" t="str">
        <f ca="1">IF(OR(BW$9="×",BW$21="×"),"×",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2" s="29" t="str">
        <f ca="1">IF(OR(BX$9="×",BX$21="×"),"×",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2" s="29" t="str">
        <f ca="1">IF(OR(BY$9="×",BY$21="×"),"×",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2" s="29" t="str">
        <f ca="1">IF(OR(BZ$9="×",BZ$21="×"),"×",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2" s="28" t="str">
        <f ca="1">IF(OR(CA$9="×",CA$21="×"),"×",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2" s="29" t="str">
        <f ca="1">IF(OR(CB$9="×",CB$21="×"),"×",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2" s="29" t="str">
        <f ca="1">IF(OR(CC$9="×",CC$21="×"),"×",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2" s="30" t="str">
        <f ca="1">IF(OR(CD$9="×",CD$21="×"),"×",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2" s="29" t="str">
        <f ca="1">IF(OR(CE$9="×",CE$21="×"),"×",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2" s="29" t="str">
        <f ca="1">IF(OR(CF$9="×",CF$21="×"),"×",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2" s="37" t="str">
        <f ca="1">IF(OR(CG$9="×",CG$21="×"),"×",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2" s="36" t="str">
        <f ca="1">IF(OR(CH$9="×",CH$21="×"),"×",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2" s="29" t="str">
        <f ca="1">IF(OR(CI$9="×",CI$21="×"),"×",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2" s="29" t="str">
        <f ca="1">IF(OR(CJ$9="×",CJ$21="×"),"×",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2" s="29" t="str">
        <f ca="1">IF(OR(CK$9="×",CK$21="×"),"×",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2" s="29" t="str">
        <f ca="1">IF(OR(CL$9="×",CL$21="×"),"×",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2" s="29" t="str">
        <f ca="1">IF(OR(CM$9="×",CM$21="×"),"×",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2" s="29" t="str">
        <f ca="1">IF(OR(CN$9="×",CN$21="×"),"×",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2" s="29" t="str">
        <f ca="1">IF(OR(CO$9="×",CO$21="×"),"×",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2" s="29" t="str">
        <f ca="1">IF(OR(CP$9="×",CP$21="×"),"×",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2" s="28" t="str">
        <f ca="1">IF(OR(CQ$9="×",CQ$21="×"),"×",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2" s="29" t="str">
        <f ca="1">IF(OR(CR$9="×",CR$21="×"),"×",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2" s="29" t="str">
        <f ca="1">IF(OR(CS$9="×",CS$21="×"),"×",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2" s="30" t="str">
        <f ca="1">IF(OR(CT$9="×",CT$21="×"),"×",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2" s="29" t="str">
        <f ca="1">IF(OR(CU$9="×",CU$21="×"),"×",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2" s="29" t="str">
        <f ca="1">IF(OR(CV$9="×",CV$21="×"),"×",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2" s="29" t="str">
        <f ca="1">IF(OR(CW$9="×",CW$21="×"),"×",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2" s="29" t="str">
        <f ca="1">IF(OR(CX$9="×",CX$21="×"),"×",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2" s="28" t="str">
        <f ca="1">IF(OR(CY$9="×",CY$21="×"),"×",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2" s="29" t="str">
        <f ca="1">IF(OR(CZ$9="×",CZ$21="×"),"×",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2" s="29" t="str">
        <f ca="1">IF(OR(DA$9="×",DA$21="×"),"×",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2" s="30" t="str">
        <f ca="1">IF(OR(DB$9="×",DB$21="×"),"×",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2" s="29" t="str">
        <f ca="1">IF(OR(DC$9="×",DC$21="×"),"×",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2" s="29" t="str">
        <f ca="1">IF(OR(DD$9="×",DD$21="×"),"×",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2" s="37" t="str">
        <f ca="1">IF(OR(DE$9="×",DE$21="×"),"×",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2" s="36" t="str">
        <f ca="1">IF(OR(DF$9="×",DF$21="×"),"×",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2" s="29" t="str">
        <f ca="1">IF(OR(DG$9="×",DG$21="×"),"×",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2" s="29" t="str">
        <f ca="1">IF(OR(DH$9="×",DH$21="×"),"×",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2" s="29" t="str">
        <f ca="1">IF(OR(DI$9="×",DI$21="×"),"×",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2" s="29" t="str">
        <f ca="1">IF(OR(DJ$9="×",DJ$21="×"),"×",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2" s="29" t="str">
        <f ca="1">IF(OR(DK$9="×",DK$21="×"),"×",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2" s="29" t="str">
        <f ca="1">IF(OR(DL$9="×",DL$21="×"),"×",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2" s="29" t="str">
        <f ca="1">IF(OR(DM$9="×",DM$21="×"),"×",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2" s="29" t="str">
        <f ca="1">IF(OR(DN$9="×",DN$21="×"),"×",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2" s="28" t="str">
        <f ca="1">IF(OR(DO$9="×",DO$21="×"),"×",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2" s="29" t="str">
        <f ca="1">IF(OR(DP$9="×",DP$21="×"),"×",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2" s="29" t="str">
        <f ca="1">IF(OR(DQ$9="×",DQ$21="×"),"×",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2" s="30" t="str">
        <f ca="1">IF(OR(DR$9="×",DR$21="×"),"×",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2" s="29" t="str">
        <f ca="1">IF(OR(DS$9="×",DS$21="×"),"×",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2" s="29" t="str">
        <f ca="1">IF(OR(DT$9="×",DT$21="×"),"×",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2" s="29" t="str">
        <f ca="1">IF(OR(DU$9="×",DU$21="×"),"×",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2" s="29" t="str">
        <f ca="1">IF(OR(DV$9="×",DV$21="×"),"×",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2" s="28" t="str">
        <f ca="1">IF(OR(DW$9="×",DW$21="×"),"×",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2" s="29" t="str">
        <f ca="1">IF(OR(DX$9="×",DX$21="×"),"×",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2" s="29" t="str">
        <f ca="1">IF(OR(DY$9="×",DY$21="×"),"×",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2" s="30" t="str">
        <f ca="1">IF(OR(DZ$9="×",DZ$21="×"),"×",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2" s="29" t="str">
        <f ca="1">IF(OR(EA$9="×",EA$21="×"),"×",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2" s="29" t="str">
        <f ca="1">IF(OR(EB$9="×",EB$21="×"),"×",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2" s="37" t="str">
        <f ca="1">IF(OR(EC$9="×",EC$21="×"),"×",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2" s="36" t="str">
        <f ca="1">IF(OR(ED$9="×",ED$21="×"),"×",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2" s="29" t="str">
        <f ca="1">IF(OR(EE$9="×",EE$21="×"),"×",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2" s="29" t="str">
        <f ca="1">IF(OR(EF$9="×",EF$21="×"),"×",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2" s="29" t="str">
        <f ca="1">IF(OR(EG$9="×",EG$21="×"),"×",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2" s="29" t="str">
        <f ca="1">IF(OR(EH$9="×",EH$21="×"),"×",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2" s="29" t="str">
        <f ca="1">IF(OR(EI$9="×",EI$21="×"),"×",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2" s="29" t="str">
        <f ca="1">IF(OR(EJ$9="×",EJ$21="×"),"×",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2" s="29" t="str">
        <f ca="1">IF(OR(EK$9="×",EK$21="×"),"×",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2" s="29" t="str">
        <f ca="1">IF(OR(EL$9="×",EL$21="×"),"×",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2" s="28" t="str">
        <f ca="1">IF(OR(EM$9="×",EM$21="×"),"×",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2" s="29" t="str">
        <f ca="1">IF(OR(EN$9="×",EN$21="×"),"×",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2" s="29" t="str">
        <f ca="1">IF(OR(EO$9="×",EO$21="×"),"×",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2" s="30" t="str">
        <f ca="1">IF(OR(EP$9="×",EP$21="×"),"×",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2" s="29" t="str">
        <f ca="1">IF(OR(EQ$9="×",EQ$21="×"),"×",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2" s="29" t="str">
        <f ca="1">IF(OR(ER$9="×",ER$21="×"),"×",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2" s="29" t="str">
        <f ca="1">IF(OR(ES$9="×",ES$21="×"),"×",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2" s="29" t="str">
        <f ca="1">IF(OR(ET$9="×",ET$21="×"),"×",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2" s="28" t="str">
        <f ca="1">IF(OR(EU$9="×",EU$21="×"),"×",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2" s="29" t="str">
        <f ca="1">IF(OR(EV$9="×",EV$21="×"),"×",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2" s="29" t="str">
        <f ca="1">IF(OR(EW$9="×",EW$21="×"),"×",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2" s="30" t="str">
        <f ca="1">IF(OR(EX$9="×",EX$21="×"),"×",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2" s="29" t="str">
        <f ca="1">IF(OR(EY$9="×",EY$21="×"),"×",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2" s="29" t="str">
        <f ca="1">IF(OR(EZ$9="×",EZ$21="×"),"×",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2" s="37" t="str">
        <f ca="1">IF(OR(FA$9="×",FA$21="×"),"×",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2" s="36" t="str">
        <f ca="1">IF(OR(FB$9="×",FB$21="×"),"×",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2" s="29" t="str">
        <f ca="1">IF(OR(FC$9="×",FC$21="×"),"×",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2" s="29" t="str">
        <f ca="1">IF(OR(FD$9="×",FD$21="×"),"×",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2" s="29" t="str">
        <f ca="1">IF(OR(FE$9="×",FE$21="×"),"×",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2" s="29" t="str">
        <f ca="1">IF(OR(FF$9="×",FF$21="×"),"×",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2" s="29" t="str">
        <f ca="1">IF(OR(FG$9="×",FG$21="×"),"×",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2" s="29" t="str">
        <f ca="1">IF(OR(FH$9="×",FH$21="×"),"×",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2" s="29" t="str">
        <f ca="1">IF(OR(FI$9="×",FI$21="×"),"×",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2" s="29" t="str">
        <f ca="1">IF(OR(FJ$9="×",FJ$21="×"),"×",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2" s="28" t="str">
        <f ca="1">IF(OR(FK$9="×",FK$21="×"),"×",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2" s="29" t="str">
        <f ca="1">IF(OR(FL$9="×",FL$21="×"),"×",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2" s="29" t="str">
        <f ca="1">IF(OR(FM$9="×",FM$21="×"),"×",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2" s="30" t="str">
        <f ca="1">IF(OR(FN$9="×",FN$21="×"),"×",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2" s="29" t="str">
        <f ca="1">IF(OR(FO$9="×",FO$21="×"),"×",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2" s="29" t="str">
        <f ca="1">IF(OR(FP$9="×",FP$21="×"),"×",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2" s="29" t="str">
        <f ca="1">IF(OR(FQ$9="×",FQ$21="×"),"×",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2" s="29" t="str">
        <f ca="1">IF(OR(FR$9="×",FR$21="×"),"×",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2" s="28" t="str">
        <f ca="1">IF(OR(FS$9="×",FS$21="×"),"×",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2" s="29" t="str">
        <f ca="1">IF(OR(FT$9="×",FT$21="×"),"×",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2" s="29" t="str">
        <f ca="1">IF(OR(FU$9="×",FU$21="×"),"×",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2" s="30" t="str">
        <f ca="1">IF(OR(FV$9="×",FV$21="×"),"×",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2" s="29" t="str">
        <f ca="1">IF(OR(FW$9="×",FW$21="×"),"×",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2" s="29" t="str">
        <f ca="1">IF(OR(FX$9="×",FX$21="×"),"×",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2" s="37" t="str">
        <f ca="1">IF(OR(FY$9="×",FY$21="×"),"×",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3" spans="1:181">
      <c r="A23" s="16"/>
      <c r="B23" s="72" t="s">
        <v>43</v>
      </c>
      <c r="C23" s="73"/>
      <c r="D23" s="11" t="s">
        <v>164</v>
      </c>
      <c r="E23" s="10" t="str">
        <f>INDEX(施設情報!$D$1:$D$1000,MATCH(D23,施設情報!$C$1:$C$1000,0))</f>
        <v>1</v>
      </c>
      <c r="F23" s="11"/>
      <c r="G23" s="8" t="str">
        <f t="shared" si="8"/>
        <v>014-46391</v>
      </c>
      <c r="H23" s="10" t="str">
        <f t="shared" si="14"/>
        <v>014-46392</v>
      </c>
      <c r="I23" s="10" t="str">
        <f t="shared" si="9"/>
        <v>014-46393</v>
      </c>
      <c r="J23" s="10" t="str">
        <f t="shared" si="10"/>
        <v>014-46394</v>
      </c>
      <c r="K23" s="10" t="str">
        <f t="shared" si="11"/>
        <v>014-46395</v>
      </c>
      <c r="L23" s="10" t="str">
        <f t="shared" si="12"/>
        <v>014-46396</v>
      </c>
      <c r="M23" s="10" t="str">
        <f t="shared" si="13"/>
        <v>014-46397</v>
      </c>
      <c r="N23"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$122="×"),"△","〇")))</f>
        <v>△</v>
      </c>
      <c r="O23"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$122="×"),"△","〇")))</f>
        <v>△</v>
      </c>
      <c r="P23"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$122="×"),"△","〇")))</f>
        <v>△</v>
      </c>
      <c r="Q23"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$122="×"),"△","〇")))</f>
        <v>△</v>
      </c>
      <c r="R23"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$122="×"),"△","〇")))</f>
        <v>△</v>
      </c>
      <c r="S23"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$122="×"),"△","〇")))</f>
        <v>△</v>
      </c>
      <c r="T23"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$122="×"),"△","〇")))</f>
        <v>△</v>
      </c>
      <c r="U23"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$122="×"),"△","〇")))</f>
        <v>△</v>
      </c>
      <c r="V23"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$122="×"),"△","〇")))</f>
        <v>△</v>
      </c>
      <c r="W23"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$122="×"),"△","〇")))</f>
        <v>〇</v>
      </c>
      <c r="X23"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$122="×"),"△","〇")))</f>
        <v>〇</v>
      </c>
      <c r="Y23"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$122="×"),"△","〇")))</f>
        <v>〇</v>
      </c>
      <c r="Z23"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$122="×"),"△","〇")))</f>
        <v>〇</v>
      </c>
      <c r="AA23"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$122="×"),"△","〇")))</f>
        <v>〇</v>
      </c>
      <c r="AB23"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$122="×"),"△","〇")))</f>
        <v>〇</v>
      </c>
      <c r="AC23"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$122="×"),"△","〇")))</f>
        <v>〇</v>
      </c>
      <c r="AD23"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$122="×"),"△","〇")))</f>
        <v>〇</v>
      </c>
      <c r="AE23"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$122="×"),"△","〇")))</f>
        <v>△</v>
      </c>
      <c r="AF23"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$122="×"),"△","〇")))</f>
        <v>△</v>
      </c>
      <c r="AG23"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$122="×"),"△","〇")))</f>
        <v>△</v>
      </c>
      <c r="AH23"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$122="×"),"△","〇")))</f>
        <v>△</v>
      </c>
      <c r="AI23"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$122="×"),"△","〇")))</f>
        <v>△</v>
      </c>
      <c r="AJ23"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$122="×"),"△","〇")))</f>
        <v>△</v>
      </c>
      <c r="AK23"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$122="×"),"△","〇")))</f>
        <v>△</v>
      </c>
      <c r="AL23"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$122="×"),"△","〇")))</f>
        <v>△</v>
      </c>
      <c r="AM23"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$122="×"),"△","〇")))</f>
        <v>△</v>
      </c>
      <c r="AN23"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$122="×"),"△","〇")))</f>
        <v>△</v>
      </c>
      <c r="AO23"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$122="×"),"△","〇")))</f>
        <v>△</v>
      </c>
      <c r="AP23"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$122="×"),"△","〇")))</f>
        <v>△</v>
      </c>
      <c r="AQ23"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$122="×"),"△","〇")))</f>
        <v>△</v>
      </c>
      <c r="AR23"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$122="×"),"△","〇")))</f>
        <v>△</v>
      </c>
      <c r="AS23"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$122="×"),"△","〇")))</f>
        <v>△</v>
      </c>
      <c r="AT23"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$122="×"),"△","〇")))</f>
        <v>△</v>
      </c>
      <c r="AU23"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$122="×"),"△","〇")))</f>
        <v>〇</v>
      </c>
      <c r="AV23"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$122="×"),"△","〇")))</f>
        <v>〇</v>
      </c>
      <c r="AW23"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$122="×"),"△","〇")))</f>
        <v>〇</v>
      </c>
      <c r="AX23"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$122="×"),"△","〇")))</f>
        <v>〇</v>
      </c>
      <c r="AY23"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$122="×"),"△","〇")))</f>
        <v>〇</v>
      </c>
      <c r="AZ23"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$122="×"),"△","〇")))</f>
        <v>〇</v>
      </c>
      <c r="BA23"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$122="×"),"△","〇")))</f>
        <v>〇</v>
      </c>
      <c r="BB23"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$122="×"),"△","〇")))</f>
        <v>〇</v>
      </c>
      <c r="BC23"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$122="×"),"△","〇")))</f>
        <v>△</v>
      </c>
      <c r="BD23"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$122="×"),"△","〇")))</f>
        <v>△</v>
      </c>
      <c r="BE23"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$122="×"),"△","〇")))</f>
        <v>△</v>
      </c>
      <c r="BF23"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$122="×"),"△","〇")))</f>
        <v>△</v>
      </c>
      <c r="BG23"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$122="×"),"△","〇")))</f>
        <v>△</v>
      </c>
      <c r="BH23"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$122="×"),"△","〇")))</f>
        <v>△</v>
      </c>
      <c r="BI23"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$122="×"),"△","〇")))</f>
        <v>△</v>
      </c>
      <c r="BJ23"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$122="×"),"△","〇")))</f>
        <v>△</v>
      </c>
      <c r="BK23"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$122="×"),"△","〇")))</f>
        <v>△</v>
      </c>
      <c r="BL23"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$122="×"),"△","〇")))</f>
        <v>△</v>
      </c>
      <c r="BM23"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$122="×"),"△","〇")))</f>
        <v>△</v>
      </c>
      <c r="BN23"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$122="×"),"△","〇")))</f>
        <v>△</v>
      </c>
      <c r="BO23"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$122="×"),"△","〇")))</f>
        <v>△</v>
      </c>
      <c r="BP23"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$122="×"),"△","〇")))</f>
        <v>△</v>
      </c>
      <c r="BQ23"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$122="×"),"△","〇")))</f>
        <v>△</v>
      </c>
      <c r="BR23"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$122="×"),"△","〇")))</f>
        <v>△</v>
      </c>
      <c r="BS23"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$122="×"),"△","〇")))</f>
        <v>〇</v>
      </c>
      <c r="BT23"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$122="×"),"△","〇")))</f>
        <v>〇</v>
      </c>
      <c r="BU23"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$122="×"),"△","〇")))</f>
        <v>〇</v>
      </c>
      <c r="BV23"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$122="×"),"△","〇")))</f>
        <v>〇</v>
      </c>
      <c r="BW23"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$122="×"),"△","〇")))</f>
        <v>〇</v>
      </c>
      <c r="BX23"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$122="×"),"△","〇")))</f>
        <v>〇</v>
      </c>
      <c r="BY23"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$122="×"),"△","〇")))</f>
        <v>〇</v>
      </c>
      <c r="BZ23"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$122="×"),"△","〇")))</f>
        <v>〇</v>
      </c>
      <c r="CA23"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$122="×"),"△","〇")))</f>
        <v>△</v>
      </c>
      <c r="CB23"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$122="×"),"△","〇")))</f>
        <v>△</v>
      </c>
      <c r="CC23"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$122="×"),"△","〇")))</f>
        <v>△</v>
      </c>
      <c r="CD23"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$122="×"),"△","〇")))</f>
        <v>△</v>
      </c>
      <c r="CE23"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$122="×"),"△","〇")))</f>
        <v>△</v>
      </c>
      <c r="CF23"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$122="×"),"△","〇")))</f>
        <v>△</v>
      </c>
      <c r="CG23"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$122="×"),"△","〇")))</f>
        <v>△</v>
      </c>
      <c r="CH23"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$122="×"),"△","〇")))</f>
        <v>△</v>
      </c>
      <c r="CI23"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$122="×"),"△","〇")))</f>
        <v>△</v>
      </c>
      <c r="CJ23"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$122="×"),"△","〇")))</f>
        <v>△</v>
      </c>
      <c r="CK23"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$122="×"),"△","〇")))</f>
        <v>△</v>
      </c>
      <c r="CL23"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$122="×"),"△","〇")))</f>
        <v>△</v>
      </c>
      <c r="CM23"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$122="×"),"△","〇")))</f>
        <v>△</v>
      </c>
      <c r="CN23"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$122="×"),"△","〇")))</f>
        <v>△</v>
      </c>
      <c r="CO23"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$122="×"),"△","〇")))</f>
        <v>△</v>
      </c>
      <c r="CP23"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$122="×"),"△","〇")))</f>
        <v>△</v>
      </c>
      <c r="CQ23"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$122="×"),"△","〇")))</f>
        <v>〇</v>
      </c>
      <c r="CR23"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$122="×"),"△","〇")))</f>
        <v>〇</v>
      </c>
      <c r="CS23"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$122="×"),"△","〇")))</f>
        <v>〇</v>
      </c>
      <c r="CT23"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$122="×"),"△","〇")))</f>
        <v>〇</v>
      </c>
      <c r="CU23"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$122="×"),"△","〇")))</f>
        <v>〇</v>
      </c>
      <c r="CV23"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$122="×"),"△","〇")))</f>
        <v>〇</v>
      </c>
      <c r="CW23"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$122="×"),"△","〇")))</f>
        <v>〇</v>
      </c>
      <c r="CX23"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$122="×"),"△","〇")))</f>
        <v>〇</v>
      </c>
      <c r="CY23"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$122="×"),"△","〇")))</f>
        <v>△</v>
      </c>
      <c r="CZ23"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$122="×"),"△","〇")))</f>
        <v>△</v>
      </c>
      <c r="DA23"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$122="×"),"△","〇")))</f>
        <v>△</v>
      </c>
      <c r="DB23"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$122="×"),"△","〇")))</f>
        <v>△</v>
      </c>
      <c r="DC23"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$122="×"),"△","〇")))</f>
        <v>△</v>
      </c>
      <c r="DD23"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$122="×"),"△","〇")))</f>
        <v>△</v>
      </c>
      <c r="DE23"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$122="×"),"△","〇")))</f>
        <v>△</v>
      </c>
      <c r="DF23"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$122="×"),"△","〇")))</f>
        <v>△</v>
      </c>
      <c r="DG23"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$122="×"),"△","〇")))</f>
        <v>△</v>
      </c>
      <c r="DH23"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$122="×"),"△","〇")))</f>
        <v>△</v>
      </c>
      <c r="DI23"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$122="×"),"△","〇")))</f>
        <v>△</v>
      </c>
      <c r="DJ23"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$122="×"),"△","〇")))</f>
        <v>△</v>
      </c>
      <c r="DK23"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$122="×"),"△","〇")))</f>
        <v>△</v>
      </c>
      <c r="DL23"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$122="×"),"△","〇")))</f>
        <v>△</v>
      </c>
      <c r="DM23"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$122="×"),"△","〇")))</f>
        <v>△</v>
      </c>
      <c r="DN23"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$122="×"),"△","〇")))</f>
        <v>△</v>
      </c>
      <c r="DO23"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$122="×"),"△","〇")))</f>
        <v>〇</v>
      </c>
      <c r="DP23"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$122="×"),"△","〇")))</f>
        <v>〇</v>
      </c>
      <c r="DQ23"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$122="×"),"△","〇")))</f>
        <v>〇</v>
      </c>
      <c r="DR23"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$122="×"),"△","〇")))</f>
        <v>〇</v>
      </c>
      <c r="DS23"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$122="×"),"△","〇")))</f>
        <v>〇</v>
      </c>
      <c r="DT23"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$122="×"),"△","〇")))</f>
        <v>〇</v>
      </c>
      <c r="DU23"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$122="×"),"△","〇")))</f>
        <v>〇</v>
      </c>
      <c r="DV23"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$122="×"),"△","〇")))</f>
        <v>〇</v>
      </c>
      <c r="DW23"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$122="×"),"△","〇")))</f>
        <v>△</v>
      </c>
      <c r="DX23"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$122="×"),"△","〇")))</f>
        <v>△</v>
      </c>
      <c r="DY23"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$122="×"),"△","〇")))</f>
        <v>△</v>
      </c>
      <c r="DZ23"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$122="×"),"△","〇")))</f>
        <v>△</v>
      </c>
      <c r="EA23"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$122="×"),"△","〇")))</f>
        <v>△</v>
      </c>
      <c r="EB23"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$122="×"),"△","〇")))</f>
        <v>△</v>
      </c>
      <c r="EC23"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$122="×"),"△","〇")))</f>
        <v>△</v>
      </c>
      <c r="ED23"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$122="×"),"△","〇")))</f>
        <v>×</v>
      </c>
      <c r="EE23"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$122="×"),"△","〇")))</f>
        <v>×</v>
      </c>
      <c r="EF23"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$122="×"),"△","〇")))</f>
        <v>×</v>
      </c>
      <c r="EG23"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$122="×"),"△","〇")))</f>
        <v>×</v>
      </c>
      <c r="EH23"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$122="×"),"△","〇")))</f>
        <v>×</v>
      </c>
      <c r="EI23"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$122="×"),"△","〇")))</f>
        <v>×</v>
      </c>
      <c r="EJ23"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$122="×"),"△","〇")))</f>
        <v>×</v>
      </c>
      <c r="EK23"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$122="×"),"△","〇")))</f>
        <v>×</v>
      </c>
      <c r="EL23"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$122="×"),"△","〇")))</f>
        <v>×</v>
      </c>
      <c r="EM23"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$122="×"),"△","〇")))</f>
        <v>×</v>
      </c>
      <c r="EN23"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$122="×"),"△","〇")))</f>
        <v>×</v>
      </c>
      <c r="EO23"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$122="×"),"△","〇")))</f>
        <v>×</v>
      </c>
      <c r="EP23"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$122="×"),"△","〇")))</f>
        <v>×</v>
      </c>
      <c r="EQ23"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$122="×"),"△","〇")))</f>
        <v>×</v>
      </c>
      <c r="ER23"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$122="×"),"△","〇")))</f>
        <v>×</v>
      </c>
      <c r="ES23"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$122="×"),"△","〇")))</f>
        <v>×</v>
      </c>
      <c r="ET23"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$122="×"),"△","〇")))</f>
        <v>×</v>
      </c>
      <c r="EU23"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$122="×"),"△","〇")))</f>
        <v>×</v>
      </c>
      <c r="EV23"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$122="×"),"△","〇")))</f>
        <v>×</v>
      </c>
      <c r="EW23"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$122="×"),"△","〇")))</f>
        <v>×</v>
      </c>
      <c r="EX23"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$122="×"),"△","〇")))</f>
        <v>×</v>
      </c>
      <c r="EY23"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$122="×"),"△","〇")))</f>
        <v>×</v>
      </c>
      <c r="EZ23"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$122="×"),"△","〇")))</f>
        <v>×</v>
      </c>
      <c r="FA23"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$122="×"),"△","〇")))</f>
        <v>×</v>
      </c>
      <c r="FB23"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$122="×"),"△","〇")))</f>
        <v>×</v>
      </c>
      <c r="FC23"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$122="×"),"△","〇")))</f>
        <v>×</v>
      </c>
      <c r="FD23"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$122="×"),"△","〇")))</f>
        <v>×</v>
      </c>
      <c r="FE23"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$122="×"),"△","〇")))</f>
        <v>×</v>
      </c>
      <c r="FF23"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$122="×"),"△","〇")))</f>
        <v>×</v>
      </c>
      <c r="FG23"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$122="×"),"△","〇")))</f>
        <v>×</v>
      </c>
      <c r="FH23"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$122="×"),"△","〇")))</f>
        <v>×</v>
      </c>
      <c r="FI23"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$122="×"),"△","〇")))</f>
        <v>×</v>
      </c>
      <c r="FJ23"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$122="×"),"△","〇")))</f>
        <v>×</v>
      </c>
      <c r="FK23"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$122="×"),"△","〇")))</f>
        <v>×</v>
      </c>
      <c r="FL23"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$122="×"),"△","〇")))</f>
        <v>×</v>
      </c>
      <c r="FM23"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$122="×"),"△","〇")))</f>
        <v>×</v>
      </c>
      <c r="FN23"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$122="×"),"△","〇")))</f>
        <v>×</v>
      </c>
      <c r="FO23"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$122="×"),"△","〇")))</f>
        <v>×</v>
      </c>
      <c r="FP23"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$122="×"),"△","〇")))</f>
        <v>×</v>
      </c>
      <c r="FQ23"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$122="×"),"△","〇")))</f>
        <v>×</v>
      </c>
      <c r="FR23"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$122="×"),"△","〇")))</f>
        <v>×</v>
      </c>
      <c r="FS23"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$122="×"),"△","〇")))</f>
        <v>×</v>
      </c>
      <c r="FT23"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$122="×"),"△","〇")))</f>
        <v>×</v>
      </c>
      <c r="FU23"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$122="×"),"△","〇")))</f>
        <v>×</v>
      </c>
      <c r="FV23"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$122="×"),"△","〇")))</f>
        <v>×</v>
      </c>
      <c r="FW23"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$122="×"),"△","〇")))</f>
        <v>×</v>
      </c>
      <c r="FX23"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$122="×"),"△","〇")))</f>
        <v>×</v>
      </c>
      <c r="FY23"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$122="×"),"△","〇")))</f>
        <v>×</v>
      </c>
    </row>
    <row r="24" spans="1:181">
      <c r="A24" s="16"/>
      <c r="B24" s="72" t="s">
        <v>44</v>
      </c>
      <c r="C24" s="73"/>
      <c r="D24" s="11" t="s">
        <v>165</v>
      </c>
      <c r="E24" s="10" t="str">
        <f>INDEX(施設情報!$D$1:$D$1000,MATCH(D24,施設情報!$C$1:$C$1000,0))</f>
        <v>1</v>
      </c>
      <c r="F24" s="11"/>
      <c r="G24" s="8" t="str">
        <f t="shared" si="8"/>
        <v>015-46391</v>
      </c>
      <c r="H24" s="10" t="str">
        <f t="shared" si="14"/>
        <v>015-46392</v>
      </c>
      <c r="I24" s="10" t="str">
        <f t="shared" si="9"/>
        <v>015-46393</v>
      </c>
      <c r="J24" s="10" t="str">
        <f t="shared" si="10"/>
        <v>015-46394</v>
      </c>
      <c r="K24" s="10" t="str">
        <f t="shared" si="11"/>
        <v>015-46395</v>
      </c>
      <c r="L24" s="10" t="str">
        <f t="shared" si="12"/>
        <v>015-46396</v>
      </c>
      <c r="M24" s="10" t="str">
        <f t="shared" si="13"/>
        <v>015-46397</v>
      </c>
      <c r="N24"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$122="×"),"△","〇")))</f>
        <v>△</v>
      </c>
      <c r="O24"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$122="×"),"△","〇")))</f>
        <v>△</v>
      </c>
      <c r="P24"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$122="×"),"△","〇")))</f>
        <v>△</v>
      </c>
      <c r="Q24"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$122="×"),"△","〇")))</f>
        <v>△</v>
      </c>
      <c r="R24"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$122="×"),"△","〇")))</f>
        <v>△</v>
      </c>
      <c r="S24"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$122="×"),"△","〇")))</f>
        <v>△</v>
      </c>
      <c r="T24"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$122="×"),"△","〇")))</f>
        <v>△</v>
      </c>
      <c r="U24"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$122="×"),"△","〇")))</f>
        <v>△</v>
      </c>
      <c r="V24"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$122="×"),"△","〇")))</f>
        <v>△</v>
      </c>
      <c r="W24"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$122="×"),"△","〇")))</f>
        <v>〇</v>
      </c>
      <c r="X24"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$122="×"),"△","〇")))</f>
        <v>〇</v>
      </c>
      <c r="Y24"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$122="×"),"△","〇")))</f>
        <v>〇</v>
      </c>
      <c r="Z24"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$122="×"),"△","〇")))</f>
        <v>〇</v>
      </c>
      <c r="AA24"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$122="×"),"△","〇")))</f>
        <v>〇</v>
      </c>
      <c r="AB24"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$122="×"),"△","〇")))</f>
        <v>〇</v>
      </c>
      <c r="AC24"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$122="×"),"△","〇")))</f>
        <v>〇</v>
      </c>
      <c r="AD24"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$122="×"),"△","〇")))</f>
        <v>〇</v>
      </c>
      <c r="AE24"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$122="×"),"△","〇")))</f>
        <v>△</v>
      </c>
      <c r="AF24"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$122="×"),"△","〇")))</f>
        <v>△</v>
      </c>
      <c r="AG24"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$122="×"),"△","〇")))</f>
        <v>△</v>
      </c>
      <c r="AH24"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$122="×"),"△","〇")))</f>
        <v>△</v>
      </c>
      <c r="AI24"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$122="×"),"△","〇")))</f>
        <v>△</v>
      </c>
      <c r="AJ24"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$122="×"),"△","〇")))</f>
        <v>△</v>
      </c>
      <c r="AK24"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$122="×"),"△","〇")))</f>
        <v>△</v>
      </c>
      <c r="AL24"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$122="×"),"△","〇")))</f>
        <v>△</v>
      </c>
      <c r="AM24"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$122="×"),"△","〇")))</f>
        <v>△</v>
      </c>
      <c r="AN24"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$122="×"),"△","〇")))</f>
        <v>△</v>
      </c>
      <c r="AO24"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$122="×"),"△","〇")))</f>
        <v>△</v>
      </c>
      <c r="AP24"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$122="×"),"△","〇")))</f>
        <v>△</v>
      </c>
      <c r="AQ24"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$122="×"),"△","〇")))</f>
        <v>△</v>
      </c>
      <c r="AR24"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$122="×"),"△","〇")))</f>
        <v>△</v>
      </c>
      <c r="AS24"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$122="×"),"△","〇")))</f>
        <v>△</v>
      </c>
      <c r="AT24"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$122="×"),"△","〇")))</f>
        <v>△</v>
      </c>
      <c r="AU24"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$122="×"),"△","〇")))</f>
        <v>〇</v>
      </c>
      <c r="AV24"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$122="×"),"△","〇")))</f>
        <v>〇</v>
      </c>
      <c r="AW24"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$122="×"),"△","〇")))</f>
        <v>〇</v>
      </c>
      <c r="AX24"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$122="×"),"△","〇")))</f>
        <v>〇</v>
      </c>
      <c r="AY24"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$122="×"),"△","〇")))</f>
        <v>〇</v>
      </c>
      <c r="AZ24"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$122="×"),"△","〇")))</f>
        <v>〇</v>
      </c>
      <c r="BA24"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$122="×"),"△","〇")))</f>
        <v>〇</v>
      </c>
      <c r="BB24"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$122="×"),"△","〇")))</f>
        <v>〇</v>
      </c>
      <c r="BC24"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$122="×"),"△","〇")))</f>
        <v>△</v>
      </c>
      <c r="BD24"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$122="×"),"△","〇")))</f>
        <v>△</v>
      </c>
      <c r="BE24"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$122="×"),"△","〇")))</f>
        <v>△</v>
      </c>
      <c r="BF24"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$122="×"),"△","〇")))</f>
        <v>△</v>
      </c>
      <c r="BG24"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$122="×"),"△","〇")))</f>
        <v>△</v>
      </c>
      <c r="BH24"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$122="×"),"△","〇")))</f>
        <v>△</v>
      </c>
      <c r="BI24"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$122="×"),"△","〇")))</f>
        <v>△</v>
      </c>
      <c r="BJ24"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$122="×"),"△","〇")))</f>
        <v>△</v>
      </c>
      <c r="BK24"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$122="×"),"△","〇")))</f>
        <v>△</v>
      </c>
      <c r="BL24"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$122="×"),"△","〇")))</f>
        <v>△</v>
      </c>
      <c r="BM24"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$122="×"),"△","〇")))</f>
        <v>△</v>
      </c>
      <c r="BN24"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$122="×"),"△","〇")))</f>
        <v>△</v>
      </c>
      <c r="BO24"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$122="×"),"△","〇")))</f>
        <v>△</v>
      </c>
      <c r="BP24"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$122="×"),"△","〇")))</f>
        <v>△</v>
      </c>
      <c r="BQ24"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$122="×"),"△","〇")))</f>
        <v>△</v>
      </c>
      <c r="BR24"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$122="×"),"△","〇")))</f>
        <v>△</v>
      </c>
      <c r="BS24"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$122="×"),"△","〇")))</f>
        <v>〇</v>
      </c>
      <c r="BT24"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$122="×"),"△","〇")))</f>
        <v>〇</v>
      </c>
      <c r="BU24"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$122="×"),"△","〇")))</f>
        <v>〇</v>
      </c>
      <c r="BV24"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$122="×"),"△","〇")))</f>
        <v>〇</v>
      </c>
      <c r="BW24"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$122="×"),"△","〇")))</f>
        <v>〇</v>
      </c>
      <c r="BX24"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$122="×"),"△","〇")))</f>
        <v>〇</v>
      </c>
      <c r="BY24"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$122="×"),"△","〇")))</f>
        <v>〇</v>
      </c>
      <c r="BZ24"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$122="×"),"△","〇")))</f>
        <v>〇</v>
      </c>
      <c r="CA24"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$122="×"),"△","〇")))</f>
        <v>△</v>
      </c>
      <c r="CB24"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$122="×"),"△","〇")))</f>
        <v>△</v>
      </c>
      <c r="CC24"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$122="×"),"△","〇")))</f>
        <v>△</v>
      </c>
      <c r="CD24"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$122="×"),"△","〇")))</f>
        <v>△</v>
      </c>
      <c r="CE24"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$122="×"),"△","〇")))</f>
        <v>△</v>
      </c>
      <c r="CF24"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$122="×"),"△","〇")))</f>
        <v>△</v>
      </c>
      <c r="CG24"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$122="×"),"△","〇")))</f>
        <v>△</v>
      </c>
      <c r="CH24"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$122="×"),"△","〇")))</f>
        <v>△</v>
      </c>
      <c r="CI24"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$122="×"),"△","〇")))</f>
        <v>△</v>
      </c>
      <c r="CJ24"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$122="×"),"△","〇")))</f>
        <v>△</v>
      </c>
      <c r="CK24"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$122="×"),"△","〇")))</f>
        <v>△</v>
      </c>
      <c r="CL24"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$122="×"),"△","〇")))</f>
        <v>△</v>
      </c>
      <c r="CM24"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$122="×"),"△","〇")))</f>
        <v>△</v>
      </c>
      <c r="CN24"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$122="×"),"△","〇")))</f>
        <v>△</v>
      </c>
      <c r="CO24"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$122="×"),"△","〇")))</f>
        <v>△</v>
      </c>
      <c r="CP24"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$122="×"),"△","〇")))</f>
        <v>△</v>
      </c>
      <c r="CQ24"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$122="×"),"△","〇")))</f>
        <v>〇</v>
      </c>
      <c r="CR24"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$122="×"),"△","〇")))</f>
        <v>〇</v>
      </c>
      <c r="CS24"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$122="×"),"△","〇")))</f>
        <v>〇</v>
      </c>
      <c r="CT24"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$122="×"),"△","〇")))</f>
        <v>〇</v>
      </c>
      <c r="CU24"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$122="×"),"△","〇")))</f>
        <v>〇</v>
      </c>
      <c r="CV24"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$122="×"),"△","〇")))</f>
        <v>〇</v>
      </c>
      <c r="CW24"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$122="×"),"△","〇")))</f>
        <v>〇</v>
      </c>
      <c r="CX24"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$122="×"),"△","〇")))</f>
        <v>〇</v>
      </c>
      <c r="CY24"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$122="×"),"△","〇")))</f>
        <v>△</v>
      </c>
      <c r="CZ24"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$122="×"),"△","〇")))</f>
        <v>△</v>
      </c>
      <c r="DA24"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$122="×"),"△","〇")))</f>
        <v>△</v>
      </c>
      <c r="DB24"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$122="×"),"△","〇")))</f>
        <v>△</v>
      </c>
      <c r="DC24"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$122="×"),"△","〇")))</f>
        <v>△</v>
      </c>
      <c r="DD24"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$122="×"),"△","〇")))</f>
        <v>△</v>
      </c>
      <c r="DE24"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$122="×"),"△","〇")))</f>
        <v>△</v>
      </c>
      <c r="DF24"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$122="×"),"△","〇")))</f>
        <v>△</v>
      </c>
      <c r="DG24"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$122="×"),"△","〇")))</f>
        <v>△</v>
      </c>
      <c r="DH24"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$122="×"),"△","〇")))</f>
        <v>△</v>
      </c>
      <c r="DI24"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$122="×"),"△","〇")))</f>
        <v>△</v>
      </c>
      <c r="DJ24"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$122="×"),"△","〇")))</f>
        <v>△</v>
      </c>
      <c r="DK24"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$122="×"),"△","〇")))</f>
        <v>△</v>
      </c>
      <c r="DL24"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$122="×"),"△","〇")))</f>
        <v>△</v>
      </c>
      <c r="DM24"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$122="×"),"△","〇")))</f>
        <v>△</v>
      </c>
      <c r="DN24"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$122="×"),"△","〇")))</f>
        <v>△</v>
      </c>
      <c r="DO24"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$122="×"),"△","〇")))</f>
        <v>〇</v>
      </c>
      <c r="DP24"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$122="×"),"△","〇")))</f>
        <v>〇</v>
      </c>
      <c r="DQ24"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$122="×"),"△","〇")))</f>
        <v>〇</v>
      </c>
      <c r="DR24"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$122="×"),"△","〇")))</f>
        <v>〇</v>
      </c>
      <c r="DS24"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$122="×"),"△","〇")))</f>
        <v>〇</v>
      </c>
      <c r="DT24"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$122="×"),"△","〇")))</f>
        <v>〇</v>
      </c>
      <c r="DU24"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$122="×"),"△","〇")))</f>
        <v>〇</v>
      </c>
      <c r="DV24"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$122="×"),"△","〇")))</f>
        <v>〇</v>
      </c>
      <c r="DW24"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$122="×"),"△","〇")))</f>
        <v>△</v>
      </c>
      <c r="DX24"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$122="×"),"△","〇")))</f>
        <v>△</v>
      </c>
      <c r="DY24"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$122="×"),"△","〇")))</f>
        <v>△</v>
      </c>
      <c r="DZ24"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$122="×"),"△","〇")))</f>
        <v>△</v>
      </c>
      <c r="EA24"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$122="×"),"△","〇")))</f>
        <v>△</v>
      </c>
      <c r="EB24"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$122="×"),"△","〇")))</f>
        <v>△</v>
      </c>
      <c r="EC24"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$122="×"),"△","〇")))</f>
        <v>△</v>
      </c>
      <c r="ED24"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$122="×"),"△","〇")))</f>
        <v>×</v>
      </c>
      <c r="EE24"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$122="×"),"△","〇")))</f>
        <v>×</v>
      </c>
      <c r="EF24"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$122="×"),"△","〇")))</f>
        <v>×</v>
      </c>
      <c r="EG24"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$122="×"),"△","〇")))</f>
        <v>×</v>
      </c>
      <c r="EH24"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$122="×"),"△","〇")))</f>
        <v>×</v>
      </c>
      <c r="EI24"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$122="×"),"△","〇")))</f>
        <v>×</v>
      </c>
      <c r="EJ24"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$122="×"),"△","〇")))</f>
        <v>×</v>
      </c>
      <c r="EK24"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$122="×"),"△","〇")))</f>
        <v>×</v>
      </c>
      <c r="EL24"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$122="×"),"△","〇")))</f>
        <v>×</v>
      </c>
      <c r="EM24"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$122="×"),"△","〇")))</f>
        <v>×</v>
      </c>
      <c r="EN24"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$122="×"),"△","〇")))</f>
        <v>×</v>
      </c>
      <c r="EO24"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$122="×"),"△","〇")))</f>
        <v>×</v>
      </c>
      <c r="EP24"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$122="×"),"△","〇")))</f>
        <v>×</v>
      </c>
      <c r="EQ24"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$122="×"),"△","〇")))</f>
        <v>×</v>
      </c>
      <c r="ER24"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$122="×"),"△","〇")))</f>
        <v>×</v>
      </c>
      <c r="ES24"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$122="×"),"△","〇")))</f>
        <v>×</v>
      </c>
      <c r="ET24"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$122="×"),"△","〇")))</f>
        <v>×</v>
      </c>
      <c r="EU24"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$122="×"),"△","〇")))</f>
        <v>×</v>
      </c>
      <c r="EV24"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$122="×"),"△","〇")))</f>
        <v>×</v>
      </c>
      <c r="EW24"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$122="×"),"△","〇")))</f>
        <v>×</v>
      </c>
      <c r="EX24"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$122="×"),"△","〇")))</f>
        <v>×</v>
      </c>
      <c r="EY24"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$122="×"),"△","〇")))</f>
        <v>×</v>
      </c>
      <c r="EZ24"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$122="×"),"△","〇")))</f>
        <v>×</v>
      </c>
      <c r="FA24"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$122="×"),"△","〇")))</f>
        <v>×</v>
      </c>
      <c r="FB24"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$122="×"),"△","〇")))</f>
        <v>×</v>
      </c>
      <c r="FC24"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$122="×"),"△","〇")))</f>
        <v>×</v>
      </c>
      <c r="FD24"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$122="×"),"△","〇")))</f>
        <v>×</v>
      </c>
      <c r="FE24"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$122="×"),"△","〇")))</f>
        <v>×</v>
      </c>
      <c r="FF24"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$122="×"),"△","〇")))</f>
        <v>×</v>
      </c>
      <c r="FG24"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$122="×"),"△","〇")))</f>
        <v>×</v>
      </c>
      <c r="FH24"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$122="×"),"△","〇")))</f>
        <v>×</v>
      </c>
      <c r="FI24"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$122="×"),"△","〇")))</f>
        <v>×</v>
      </c>
      <c r="FJ24"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$122="×"),"△","〇")))</f>
        <v>×</v>
      </c>
      <c r="FK24"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$122="×"),"△","〇")))</f>
        <v>×</v>
      </c>
      <c r="FL24"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$122="×"),"△","〇")))</f>
        <v>×</v>
      </c>
      <c r="FM24"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$122="×"),"△","〇")))</f>
        <v>×</v>
      </c>
      <c r="FN24"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$122="×"),"△","〇")))</f>
        <v>×</v>
      </c>
      <c r="FO24"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$122="×"),"△","〇")))</f>
        <v>×</v>
      </c>
      <c r="FP24"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$122="×"),"△","〇")))</f>
        <v>×</v>
      </c>
      <c r="FQ24"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$122="×"),"△","〇")))</f>
        <v>×</v>
      </c>
      <c r="FR24"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$122="×"),"△","〇")))</f>
        <v>×</v>
      </c>
      <c r="FS24"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$122="×"),"△","〇")))</f>
        <v>×</v>
      </c>
      <c r="FT24"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$122="×"),"△","〇")))</f>
        <v>×</v>
      </c>
      <c r="FU24"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$122="×"),"△","〇")))</f>
        <v>×</v>
      </c>
      <c r="FV24"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$122="×"),"△","〇")))</f>
        <v>×</v>
      </c>
      <c r="FW24"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$122="×"),"△","〇")))</f>
        <v>×</v>
      </c>
      <c r="FX24"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$122="×"),"△","〇")))</f>
        <v>×</v>
      </c>
      <c r="FY24"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$122="×"),"△","〇")))</f>
        <v>×</v>
      </c>
    </row>
    <row r="25" spans="1:181">
      <c r="A25" s="16"/>
      <c r="B25" s="72" t="s">
        <v>418</v>
      </c>
      <c r="C25" s="73"/>
      <c r="D25" s="11" t="s">
        <v>166</v>
      </c>
      <c r="E25" s="10" t="str">
        <f>INDEX(施設情報!$D$1:$D$1000,MATCH(D25,施設情報!$C$1:$C$1000,0))</f>
        <v>1</v>
      </c>
      <c r="F25" s="11"/>
      <c r="G25" s="8" t="str">
        <f t="shared" si="8"/>
        <v>016-46391</v>
      </c>
      <c r="H25" s="10" t="str">
        <f t="shared" si="14"/>
        <v>016-46392</v>
      </c>
      <c r="I25" s="10" t="str">
        <f t="shared" si="9"/>
        <v>016-46393</v>
      </c>
      <c r="J25" s="10" t="str">
        <f t="shared" si="10"/>
        <v>016-46394</v>
      </c>
      <c r="K25" s="10" t="str">
        <f t="shared" si="11"/>
        <v>016-46395</v>
      </c>
      <c r="L25" s="10" t="str">
        <f t="shared" si="12"/>
        <v>016-46396</v>
      </c>
      <c r="M25" s="10" t="str">
        <f t="shared" si="13"/>
        <v>016-46397</v>
      </c>
      <c r="N2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$122="×"),"△","〇")))</f>
        <v>△</v>
      </c>
      <c r="O2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$122="×"),"△","〇")))</f>
        <v>△</v>
      </c>
      <c r="P2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$122="×"),"△","〇")))</f>
        <v>△</v>
      </c>
      <c r="Q2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$122="×"),"△","〇")))</f>
        <v>△</v>
      </c>
      <c r="R2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$122="×"),"△","〇")))</f>
        <v>△</v>
      </c>
      <c r="S2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$122="×"),"△","〇")))</f>
        <v>△</v>
      </c>
      <c r="T2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$122="×"),"△","〇")))</f>
        <v>△</v>
      </c>
      <c r="U2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$122="×"),"△","〇")))</f>
        <v>△</v>
      </c>
      <c r="V2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$122="×"),"△","〇")))</f>
        <v>△</v>
      </c>
      <c r="W2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$122="×"),"△","〇")))</f>
        <v>〇</v>
      </c>
      <c r="X2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$122="×"),"△","〇")))</f>
        <v>〇</v>
      </c>
      <c r="Y2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$122="×"),"△","〇")))</f>
        <v>〇</v>
      </c>
      <c r="Z2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$122="×"),"△","〇")))</f>
        <v>〇</v>
      </c>
      <c r="AA2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$122="×"),"△","〇")))</f>
        <v>〇</v>
      </c>
      <c r="AB2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$122="×"),"△","〇")))</f>
        <v>〇</v>
      </c>
      <c r="AC2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$122="×"),"△","〇")))</f>
        <v>〇</v>
      </c>
      <c r="AD2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$122="×"),"△","〇")))</f>
        <v>〇</v>
      </c>
      <c r="AE2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$122="×"),"△","〇")))</f>
        <v>△</v>
      </c>
      <c r="AF2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$122="×"),"△","〇")))</f>
        <v>△</v>
      </c>
      <c r="AG2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$122="×"),"△","〇")))</f>
        <v>△</v>
      </c>
      <c r="AH2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$122="×"),"△","〇")))</f>
        <v>△</v>
      </c>
      <c r="AI2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$122="×"),"△","〇")))</f>
        <v>△</v>
      </c>
      <c r="AJ2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$122="×"),"△","〇")))</f>
        <v>△</v>
      </c>
      <c r="AK2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$122="×"),"△","〇")))</f>
        <v>△</v>
      </c>
      <c r="AL2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$122="×"),"△","〇")))</f>
        <v>△</v>
      </c>
      <c r="AM2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$122="×"),"△","〇")))</f>
        <v>△</v>
      </c>
      <c r="AN2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$122="×"),"△","〇")))</f>
        <v>△</v>
      </c>
      <c r="AO2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$122="×"),"△","〇")))</f>
        <v>△</v>
      </c>
      <c r="AP2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$122="×"),"△","〇")))</f>
        <v>△</v>
      </c>
      <c r="AQ2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$122="×"),"△","〇")))</f>
        <v>△</v>
      </c>
      <c r="AR2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$122="×"),"△","〇")))</f>
        <v>△</v>
      </c>
      <c r="AS2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$122="×"),"△","〇")))</f>
        <v>△</v>
      </c>
      <c r="AT2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$122="×"),"△","〇")))</f>
        <v>△</v>
      </c>
      <c r="AU2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$122="×"),"△","〇")))</f>
        <v>〇</v>
      </c>
      <c r="AV2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$122="×"),"△","〇")))</f>
        <v>〇</v>
      </c>
      <c r="AW2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$122="×"),"△","〇")))</f>
        <v>〇</v>
      </c>
      <c r="AX2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$122="×"),"△","〇")))</f>
        <v>〇</v>
      </c>
      <c r="AY2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$122="×"),"△","〇")))</f>
        <v>〇</v>
      </c>
      <c r="AZ2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$122="×"),"△","〇")))</f>
        <v>〇</v>
      </c>
      <c r="BA2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$122="×"),"△","〇")))</f>
        <v>〇</v>
      </c>
      <c r="BB2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$122="×"),"△","〇")))</f>
        <v>〇</v>
      </c>
      <c r="BC2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$122="×"),"△","〇")))</f>
        <v>△</v>
      </c>
      <c r="BD2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$122="×"),"△","〇")))</f>
        <v>△</v>
      </c>
      <c r="BE2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$122="×"),"△","〇")))</f>
        <v>△</v>
      </c>
      <c r="BF2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$122="×"),"△","〇")))</f>
        <v>△</v>
      </c>
      <c r="BG2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$122="×"),"△","〇")))</f>
        <v>△</v>
      </c>
      <c r="BH2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$122="×"),"△","〇")))</f>
        <v>△</v>
      </c>
      <c r="BI2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$122="×"),"△","〇")))</f>
        <v>△</v>
      </c>
      <c r="BJ2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$122="×"),"△","〇")))</f>
        <v>△</v>
      </c>
      <c r="BK2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$122="×"),"△","〇")))</f>
        <v>△</v>
      </c>
      <c r="BL2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$122="×"),"△","〇")))</f>
        <v>△</v>
      </c>
      <c r="BM2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$122="×"),"△","〇")))</f>
        <v>△</v>
      </c>
      <c r="BN2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$122="×"),"△","〇")))</f>
        <v>△</v>
      </c>
      <c r="BO2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$122="×"),"△","〇")))</f>
        <v>△</v>
      </c>
      <c r="BP2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$122="×"),"△","〇")))</f>
        <v>△</v>
      </c>
      <c r="BQ2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$122="×"),"△","〇")))</f>
        <v>△</v>
      </c>
      <c r="BR2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$122="×"),"△","〇")))</f>
        <v>△</v>
      </c>
      <c r="BS2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$122="×"),"△","〇")))</f>
        <v>〇</v>
      </c>
      <c r="BT2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$122="×"),"△","〇")))</f>
        <v>〇</v>
      </c>
      <c r="BU2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$122="×"),"△","〇")))</f>
        <v>〇</v>
      </c>
      <c r="BV2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$122="×"),"△","〇")))</f>
        <v>〇</v>
      </c>
      <c r="BW2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$122="×"),"△","〇")))</f>
        <v>〇</v>
      </c>
      <c r="BX2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$122="×"),"△","〇")))</f>
        <v>〇</v>
      </c>
      <c r="BY2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$122="×"),"△","〇")))</f>
        <v>〇</v>
      </c>
      <c r="BZ2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$122="×"),"△","〇")))</f>
        <v>〇</v>
      </c>
      <c r="CA2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$122="×"),"△","〇")))</f>
        <v>△</v>
      </c>
      <c r="CB2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$122="×"),"△","〇")))</f>
        <v>△</v>
      </c>
      <c r="CC2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$122="×"),"△","〇")))</f>
        <v>△</v>
      </c>
      <c r="CD2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$122="×"),"△","〇")))</f>
        <v>△</v>
      </c>
      <c r="CE2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$122="×"),"△","〇")))</f>
        <v>△</v>
      </c>
      <c r="CF2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$122="×"),"△","〇")))</f>
        <v>△</v>
      </c>
      <c r="CG2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$122="×"),"△","〇")))</f>
        <v>△</v>
      </c>
      <c r="CH2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$122="×"),"△","〇")))</f>
        <v>△</v>
      </c>
      <c r="CI2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$122="×"),"△","〇")))</f>
        <v>△</v>
      </c>
      <c r="CJ2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$122="×"),"△","〇")))</f>
        <v>△</v>
      </c>
      <c r="CK2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$122="×"),"△","〇")))</f>
        <v>△</v>
      </c>
      <c r="CL2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$122="×"),"△","〇")))</f>
        <v>△</v>
      </c>
      <c r="CM2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$122="×"),"△","〇")))</f>
        <v>△</v>
      </c>
      <c r="CN2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$122="×"),"△","〇")))</f>
        <v>△</v>
      </c>
      <c r="CO2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$122="×"),"△","〇")))</f>
        <v>△</v>
      </c>
      <c r="CP2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$122="×"),"△","〇")))</f>
        <v>△</v>
      </c>
      <c r="CQ2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$122="×"),"△","〇")))</f>
        <v>〇</v>
      </c>
      <c r="CR2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$122="×"),"△","〇")))</f>
        <v>〇</v>
      </c>
      <c r="CS2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$122="×"),"△","〇")))</f>
        <v>〇</v>
      </c>
      <c r="CT2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$122="×"),"△","〇")))</f>
        <v>〇</v>
      </c>
      <c r="CU2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$122="×"),"△","〇")))</f>
        <v>〇</v>
      </c>
      <c r="CV2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$122="×"),"△","〇")))</f>
        <v>〇</v>
      </c>
      <c r="CW2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$122="×"),"△","〇")))</f>
        <v>〇</v>
      </c>
      <c r="CX2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$122="×"),"△","〇")))</f>
        <v>〇</v>
      </c>
      <c r="CY2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$122="×"),"△","〇")))</f>
        <v>△</v>
      </c>
      <c r="CZ2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$122="×"),"△","〇")))</f>
        <v>△</v>
      </c>
      <c r="DA2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$122="×"),"△","〇")))</f>
        <v>△</v>
      </c>
      <c r="DB2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$122="×"),"△","〇")))</f>
        <v>△</v>
      </c>
      <c r="DC2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$122="×"),"△","〇")))</f>
        <v>△</v>
      </c>
      <c r="DD2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$122="×"),"△","〇")))</f>
        <v>△</v>
      </c>
      <c r="DE2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$122="×"),"△","〇")))</f>
        <v>△</v>
      </c>
      <c r="DF2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$122="×"),"△","〇")))</f>
        <v>△</v>
      </c>
      <c r="DG2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$122="×"),"△","〇")))</f>
        <v>△</v>
      </c>
      <c r="DH2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$122="×"),"△","〇")))</f>
        <v>△</v>
      </c>
      <c r="DI2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$122="×"),"△","〇")))</f>
        <v>△</v>
      </c>
      <c r="DJ2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$122="×"),"△","〇")))</f>
        <v>△</v>
      </c>
      <c r="DK2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$122="×"),"△","〇")))</f>
        <v>△</v>
      </c>
      <c r="DL2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$122="×"),"△","〇")))</f>
        <v>△</v>
      </c>
      <c r="DM2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$122="×"),"△","〇")))</f>
        <v>△</v>
      </c>
      <c r="DN2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$122="×"),"△","〇")))</f>
        <v>△</v>
      </c>
      <c r="DO2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$122="×"),"△","〇")))</f>
        <v>〇</v>
      </c>
      <c r="DP2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$122="×"),"△","〇")))</f>
        <v>〇</v>
      </c>
      <c r="DQ2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$122="×"),"△","〇")))</f>
        <v>〇</v>
      </c>
      <c r="DR2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$122="×"),"△","〇")))</f>
        <v>〇</v>
      </c>
      <c r="DS2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$122="×"),"△","〇")))</f>
        <v>〇</v>
      </c>
      <c r="DT2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$122="×"),"△","〇")))</f>
        <v>〇</v>
      </c>
      <c r="DU2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$122="×"),"△","〇")))</f>
        <v>〇</v>
      </c>
      <c r="DV2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$122="×"),"△","〇")))</f>
        <v>〇</v>
      </c>
      <c r="DW2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$122="×"),"△","〇")))</f>
        <v>△</v>
      </c>
      <c r="DX2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$122="×"),"△","〇")))</f>
        <v>△</v>
      </c>
      <c r="DY2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$122="×"),"△","〇")))</f>
        <v>△</v>
      </c>
      <c r="DZ2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$122="×"),"△","〇")))</f>
        <v>△</v>
      </c>
      <c r="EA2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$122="×"),"△","〇")))</f>
        <v>△</v>
      </c>
      <c r="EB2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$122="×"),"△","〇")))</f>
        <v>△</v>
      </c>
      <c r="EC2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$122="×"),"△","〇")))</f>
        <v>△</v>
      </c>
      <c r="ED2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$122="×"),"△","〇")))</f>
        <v>×</v>
      </c>
      <c r="EE2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$122="×"),"△","〇")))</f>
        <v>×</v>
      </c>
      <c r="EF2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$122="×"),"△","〇")))</f>
        <v>×</v>
      </c>
      <c r="EG2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$122="×"),"△","〇")))</f>
        <v>×</v>
      </c>
      <c r="EH2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$122="×"),"△","〇")))</f>
        <v>×</v>
      </c>
      <c r="EI2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$122="×"),"△","〇")))</f>
        <v>×</v>
      </c>
      <c r="EJ2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$122="×"),"△","〇")))</f>
        <v>×</v>
      </c>
      <c r="EK2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$122="×"),"△","〇")))</f>
        <v>×</v>
      </c>
      <c r="EL2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$122="×"),"△","〇")))</f>
        <v>×</v>
      </c>
      <c r="EM2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$122="×"),"△","〇")))</f>
        <v>×</v>
      </c>
      <c r="EN2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$122="×"),"△","〇")))</f>
        <v>×</v>
      </c>
      <c r="EO2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$122="×"),"△","〇")))</f>
        <v>×</v>
      </c>
      <c r="EP2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$122="×"),"△","〇")))</f>
        <v>×</v>
      </c>
      <c r="EQ2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$122="×"),"△","〇")))</f>
        <v>×</v>
      </c>
      <c r="ER2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$122="×"),"△","〇")))</f>
        <v>×</v>
      </c>
      <c r="ES2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$122="×"),"△","〇")))</f>
        <v>×</v>
      </c>
      <c r="ET2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$122="×"),"△","〇")))</f>
        <v>×</v>
      </c>
      <c r="EU2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$122="×"),"△","〇")))</f>
        <v>×</v>
      </c>
      <c r="EV2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$122="×"),"△","〇")))</f>
        <v>×</v>
      </c>
      <c r="EW2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$122="×"),"△","〇")))</f>
        <v>×</v>
      </c>
      <c r="EX2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$122="×"),"△","〇")))</f>
        <v>×</v>
      </c>
      <c r="EY2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$122="×"),"△","〇")))</f>
        <v>×</v>
      </c>
      <c r="EZ2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$122="×"),"△","〇")))</f>
        <v>×</v>
      </c>
      <c r="FA2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$122="×"),"△","〇")))</f>
        <v>×</v>
      </c>
      <c r="FB2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$122="×"),"△","〇")))</f>
        <v>×</v>
      </c>
      <c r="FC2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$122="×"),"△","〇")))</f>
        <v>×</v>
      </c>
      <c r="FD2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$122="×"),"△","〇")))</f>
        <v>×</v>
      </c>
      <c r="FE2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$122="×"),"△","〇")))</f>
        <v>×</v>
      </c>
      <c r="FF2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$122="×"),"△","〇")))</f>
        <v>×</v>
      </c>
      <c r="FG2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$122="×"),"△","〇")))</f>
        <v>×</v>
      </c>
      <c r="FH2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$122="×"),"△","〇")))</f>
        <v>×</v>
      </c>
      <c r="FI2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$122="×"),"△","〇")))</f>
        <v>×</v>
      </c>
      <c r="FJ2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$122="×"),"△","〇")))</f>
        <v>×</v>
      </c>
      <c r="FK2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$122="×"),"△","〇")))</f>
        <v>×</v>
      </c>
      <c r="FL2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$122="×"),"△","〇")))</f>
        <v>×</v>
      </c>
      <c r="FM2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$122="×"),"△","〇")))</f>
        <v>×</v>
      </c>
      <c r="FN2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$122="×"),"△","〇")))</f>
        <v>×</v>
      </c>
      <c r="FO2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$122="×"),"△","〇")))</f>
        <v>×</v>
      </c>
      <c r="FP2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$122="×"),"△","〇")))</f>
        <v>×</v>
      </c>
      <c r="FQ2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$122="×"),"△","〇")))</f>
        <v>×</v>
      </c>
      <c r="FR2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$122="×"),"△","〇")))</f>
        <v>×</v>
      </c>
      <c r="FS2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$122="×"),"△","〇")))</f>
        <v>×</v>
      </c>
      <c r="FT2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$122="×"),"△","〇")))</f>
        <v>×</v>
      </c>
      <c r="FU2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$122="×"),"△","〇")))</f>
        <v>×</v>
      </c>
      <c r="FV2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$122="×"),"△","〇")))</f>
        <v>×</v>
      </c>
      <c r="FW2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$122="×"),"△","〇")))</f>
        <v>×</v>
      </c>
      <c r="FX2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$122="×"),"△","〇")))</f>
        <v>×</v>
      </c>
      <c r="FY2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$122="×"),"△","〇")))</f>
        <v>×</v>
      </c>
    </row>
    <row r="26" spans="1:181">
      <c r="A26" s="16"/>
      <c r="B26" s="72" t="s">
        <v>419</v>
      </c>
      <c r="C26" s="73"/>
      <c r="D26" s="11" t="s">
        <v>167</v>
      </c>
      <c r="E26" s="10" t="str">
        <f>INDEX(施設情報!$D$1:$D$1000,MATCH(D26,施設情報!$C$1:$C$1000,0))</f>
        <v>1</v>
      </c>
      <c r="F26" s="11"/>
      <c r="G26" s="8" t="str">
        <f t="shared" si="8"/>
        <v>017-46391</v>
      </c>
      <c r="H26" s="10" t="str">
        <f t="shared" si="14"/>
        <v>017-46392</v>
      </c>
      <c r="I26" s="10" t="str">
        <f t="shared" si="9"/>
        <v>017-46393</v>
      </c>
      <c r="J26" s="10" t="str">
        <f t="shared" si="10"/>
        <v>017-46394</v>
      </c>
      <c r="K26" s="10" t="str">
        <f t="shared" si="11"/>
        <v>017-46395</v>
      </c>
      <c r="L26" s="10" t="str">
        <f t="shared" si="12"/>
        <v>017-46396</v>
      </c>
      <c r="M26" s="10" t="str">
        <f t="shared" si="13"/>
        <v>017-46397</v>
      </c>
      <c r="N26"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$122="×"),"△","〇")))</f>
        <v>△</v>
      </c>
      <c r="O26"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$122="×"),"△","〇")))</f>
        <v>△</v>
      </c>
      <c r="P26"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$122="×"),"△","〇")))</f>
        <v>△</v>
      </c>
      <c r="Q26"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$122="×"),"△","〇")))</f>
        <v>△</v>
      </c>
      <c r="R26"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$122="×"),"△","〇")))</f>
        <v>△</v>
      </c>
      <c r="S26"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$122="×"),"△","〇")))</f>
        <v>△</v>
      </c>
      <c r="T26"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$122="×"),"△","〇")))</f>
        <v>△</v>
      </c>
      <c r="U26"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$122="×"),"△","〇")))</f>
        <v>△</v>
      </c>
      <c r="V26"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$122="×"),"△","〇")))</f>
        <v>△</v>
      </c>
      <c r="W26"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$122="×"),"△","〇")))</f>
        <v>〇</v>
      </c>
      <c r="X26"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$122="×"),"△","〇")))</f>
        <v>〇</v>
      </c>
      <c r="Y26"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$122="×"),"△","〇")))</f>
        <v>〇</v>
      </c>
      <c r="Z26"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$122="×"),"△","〇")))</f>
        <v>〇</v>
      </c>
      <c r="AA26"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$122="×"),"△","〇")))</f>
        <v>〇</v>
      </c>
      <c r="AB26"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$122="×"),"△","〇")))</f>
        <v>〇</v>
      </c>
      <c r="AC26"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$122="×"),"△","〇")))</f>
        <v>〇</v>
      </c>
      <c r="AD26"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$122="×"),"△","〇")))</f>
        <v>〇</v>
      </c>
      <c r="AE26"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$122="×"),"△","〇")))</f>
        <v>△</v>
      </c>
      <c r="AF26"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$122="×"),"△","〇")))</f>
        <v>△</v>
      </c>
      <c r="AG26"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$122="×"),"△","〇")))</f>
        <v>△</v>
      </c>
      <c r="AH26"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$122="×"),"△","〇")))</f>
        <v>△</v>
      </c>
      <c r="AI26"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$122="×"),"△","〇")))</f>
        <v>△</v>
      </c>
      <c r="AJ26"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$122="×"),"△","〇")))</f>
        <v>△</v>
      </c>
      <c r="AK26"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$122="×"),"△","〇")))</f>
        <v>△</v>
      </c>
      <c r="AL26"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$122="×"),"△","〇")))</f>
        <v>△</v>
      </c>
      <c r="AM26"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$122="×"),"△","〇")))</f>
        <v>△</v>
      </c>
      <c r="AN26"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$122="×"),"△","〇")))</f>
        <v>△</v>
      </c>
      <c r="AO26"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$122="×"),"△","〇")))</f>
        <v>△</v>
      </c>
      <c r="AP26"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$122="×"),"△","〇")))</f>
        <v>△</v>
      </c>
      <c r="AQ26"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$122="×"),"△","〇")))</f>
        <v>△</v>
      </c>
      <c r="AR26"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$122="×"),"△","〇")))</f>
        <v>△</v>
      </c>
      <c r="AS26"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$122="×"),"△","〇")))</f>
        <v>△</v>
      </c>
      <c r="AT26"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$122="×"),"△","〇")))</f>
        <v>△</v>
      </c>
      <c r="AU26"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$122="×"),"△","〇")))</f>
        <v>〇</v>
      </c>
      <c r="AV26"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$122="×"),"△","〇")))</f>
        <v>〇</v>
      </c>
      <c r="AW26"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$122="×"),"△","〇")))</f>
        <v>〇</v>
      </c>
      <c r="AX26"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$122="×"),"△","〇")))</f>
        <v>〇</v>
      </c>
      <c r="AY26"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$122="×"),"△","〇")))</f>
        <v>〇</v>
      </c>
      <c r="AZ26"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$122="×"),"△","〇")))</f>
        <v>〇</v>
      </c>
      <c r="BA26"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$122="×"),"△","〇")))</f>
        <v>〇</v>
      </c>
      <c r="BB26"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$122="×"),"△","〇")))</f>
        <v>〇</v>
      </c>
      <c r="BC26"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$122="×"),"△","〇")))</f>
        <v>△</v>
      </c>
      <c r="BD26"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$122="×"),"△","〇")))</f>
        <v>△</v>
      </c>
      <c r="BE26"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$122="×"),"△","〇")))</f>
        <v>△</v>
      </c>
      <c r="BF26"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$122="×"),"△","〇")))</f>
        <v>△</v>
      </c>
      <c r="BG26"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$122="×"),"△","〇")))</f>
        <v>△</v>
      </c>
      <c r="BH26"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$122="×"),"△","〇")))</f>
        <v>△</v>
      </c>
      <c r="BI26"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$122="×"),"△","〇")))</f>
        <v>△</v>
      </c>
      <c r="BJ26"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$122="×"),"△","〇")))</f>
        <v>△</v>
      </c>
      <c r="BK26"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$122="×"),"△","〇")))</f>
        <v>△</v>
      </c>
      <c r="BL26"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$122="×"),"△","〇")))</f>
        <v>△</v>
      </c>
      <c r="BM26"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$122="×"),"△","〇")))</f>
        <v>△</v>
      </c>
      <c r="BN26"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$122="×"),"△","〇")))</f>
        <v>△</v>
      </c>
      <c r="BO26"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$122="×"),"△","〇")))</f>
        <v>△</v>
      </c>
      <c r="BP26"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$122="×"),"△","〇")))</f>
        <v>△</v>
      </c>
      <c r="BQ26"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$122="×"),"△","〇")))</f>
        <v>△</v>
      </c>
      <c r="BR26"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$122="×"),"△","〇")))</f>
        <v>△</v>
      </c>
      <c r="BS26"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$122="×"),"△","〇")))</f>
        <v>〇</v>
      </c>
      <c r="BT26"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$122="×"),"△","〇")))</f>
        <v>〇</v>
      </c>
      <c r="BU26"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$122="×"),"△","〇")))</f>
        <v>〇</v>
      </c>
      <c r="BV26"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$122="×"),"△","〇")))</f>
        <v>〇</v>
      </c>
      <c r="BW26"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$122="×"),"△","〇")))</f>
        <v>〇</v>
      </c>
      <c r="BX26"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$122="×"),"△","〇")))</f>
        <v>〇</v>
      </c>
      <c r="BY26"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$122="×"),"△","〇")))</f>
        <v>〇</v>
      </c>
      <c r="BZ26"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$122="×"),"△","〇")))</f>
        <v>〇</v>
      </c>
      <c r="CA26"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$122="×"),"△","〇")))</f>
        <v>△</v>
      </c>
      <c r="CB26"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$122="×"),"△","〇")))</f>
        <v>△</v>
      </c>
      <c r="CC26"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$122="×"),"△","〇")))</f>
        <v>△</v>
      </c>
      <c r="CD26"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$122="×"),"△","〇")))</f>
        <v>△</v>
      </c>
      <c r="CE26"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$122="×"),"△","〇")))</f>
        <v>△</v>
      </c>
      <c r="CF26"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$122="×"),"△","〇")))</f>
        <v>△</v>
      </c>
      <c r="CG26"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$122="×"),"△","〇")))</f>
        <v>△</v>
      </c>
      <c r="CH26"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$122="×"),"△","〇")))</f>
        <v>△</v>
      </c>
      <c r="CI26"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$122="×"),"△","〇")))</f>
        <v>△</v>
      </c>
      <c r="CJ26"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$122="×"),"△","〇")))</f>
        <v>△</v>
      </c>
      <c r="CK26"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$122="×"),"△","〇")))</f>
        <v>△</v>
      </c>
      <c r="CL26"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$122="×"),"△","〇")))</f>
        <v>△</v>
      </c>
      <c r="CM26"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$122="×"),"△","〇")))</f>
        <v>△</v>
      </c>
      <c r="CN26"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$122="×"),"△","〇")))</f>
        <v>△</v>
      </c>
      <c r="CO26"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$122="×"),"△","〇")))</f>
        <v>△</v>
      </c>
      <c r="CP26"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$122="×"),"△","〇")))</f>
        <v>△</v>
      </c>
      <c r="CQ26"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$122="×"),"△","〇")))</f>
        <v>〇</v>
      </c>
      <c r="CR26"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$122="×"),"△","〇")))</f>
        <v>〇</v>
      </c>
      <c r="CS26"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$122="×"),"△","〇")))</f>
        <v>〇</v>
      </c>
      <c r="CT26"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$122="×"),"△","〇")))</f>
        <v>〇</v>
      </c>
      <c r="CU26"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$122="×"),"△","〇")))</f>
        <v>〇</v>
      </c>
      <c r="CV26"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$122="×"),"△","〇")))</f>
        <v>〇</v>
      </c>
      <c r="CW26"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$122="×"),"△","〇")))</f>
        <v>〇</v>
      </c>
      <c r="CX26"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$122="×"),"△","〇")))</f>
        <v>〇</v>
      </c>
      <c r="CY26"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$122="×"),"△","〇")))</f>
        <v>△</v>
      </c>
      <c r="CZ26"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$122="×"),"△","〇")))</f>
        <v>△</v>
      </c>
      <c r="DA26"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$122="×"),"△","〇")))</f>
        <v>△</v>
      </c>
      <c r="DB26"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$122="×"),"△","〇")))</f>
        <v>△</v>
      </c>
      <c r="DC26"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$122="×"),"△","〇")))</f>
        <v>△</v>
      </c>
      <c r="DD26"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$122="×"),"△","〇")))</f>
        <v>△</v>
      </c>
      <c r="DE26"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$122="×"),"△","〇")))</f>
        <v>△</v>
      </c>
      <c r="DF26"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$122="×"),"△","〇")))</f>
        <v>△</v>
      </c>
      <c r="DG26"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$122="×"),"△","〇")))</f>
        <v>△</v>
      </c>
      <c r="DH26"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$122="×"),"△","〇")))</f>
        <v>△</v>
      </c>
      <c r="DI26"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$122="×"),"△","〇")))</f>
        <v>△</v>
      </c>
      <c r="DJ26"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$122="×"),"△","〇")))</f>
        <v>△</v>
      </c>
      <c r="DK26"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$122="×"),"△","〇")))</f>
        <v>△</v>
      </c>
      <c r="DL26"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$122="×"),"△","〇")))</f>
        <v>△</v>
      </c>
      <c r="DM26"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$122="×"),"△","〇")))</f>
        <v>△</v>
      </c>
      <c r="DN26"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$122="×"),"△","〇")))</f>
        <v>△</v>
      </c>
      <c r="DO26"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$122="×"),"△","〇")))</f>
        <v>〇</v>
      </c>
      <c r="DP26"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$122="×"),"△","〇")))</f>
        <v>〇</v>
      </c>
      <c r="DQ26"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$122="×"),"△","〇")))</f>
        <v>〇</v>
      </c>
      <c r="DR26"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$122="×"),"△","〇")))</f>
        <v>〇</v>
      </c>
      <c r="DS26"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$122="×"),"△","〇")))</f>
        <v>〇</v>
      </c>
      <c r="DT26"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$122="×"),"△","〇")))</f>
        <v>〇</v>
      </c>
      <c r="DU26"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$122="×"),"△","〇")))</f>
        <v>〇</v>
      </c>
      <c r="DV26"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$122="×"),"△","〇")))</f>
        <v>〇</v>
      </c>
      <c r="DW26"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$122="×"),"△","〇")))</f>
        <v>△</v>
      </c>
      <c r="DX26"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$122="×"),"△","〇")))</f>
        <v>△</v>
      </c>
      <c r="DY26"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$122="×"),"△","〇")))</f>
        <v>△</v>
      </c>
      <c r="DZ26"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$122="×"),"△","〇")))</f>
        <v>△</v>
      </c>
      <c r="EA26"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$122="×"),"△","〇")))</f>
        <v>△</v>
      </c>
      <c r="EB26"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$122="×"),"△","〇")))</f>
        <v>△</v>
      </c>
      <c r="EC26"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$122="×"),"△","〇")))</f>
        <v>△</v>
      </c>
      <c r="ED26"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$122="×"),"△","〇")))</f>
        <v>×</v>
      </c>
      <c r="EE26"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$122="×"),"△","〇")))</f>
        <v>×</v>
      </c>
      <c r="EF26"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$122="×"),"△","〇")))</f>
        <v>×</v>
      </c>
      <c r="EG26"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$122="×"),"△","〇")))</f>
        <v>×</v>
      </c>
      <c r="EH26"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$122="×"),"△","〇")))</f>
        <v>×</v>
      </c>
      <c r="EI26"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$122="×"),"△","〇")))</f>
        <v>×</v>
      </c>
      <c r="EJ26"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$122="×"),"△","〇")))</f>
        <v>×</v>
      </c>
      <c r="EK26"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$122="×"),"△","〇")))</f>
        <v>×</v>
      </c>
      <c r="EL26"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$122="×"),"△","〇")))</f>
        <v>×</v>
      </c>
      <c r="EM26"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$122="×"),"△","〇")))</f>
        <v>×</v>
      </c>
      <c r="EN26"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$122="×"),"△","〇")))</f>
        <v>×</v>
      </c>
      <c r="EO26"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$122="×"),"△","〇")))</f>
        <v>×</v>
      </c>
      <c r="EP26"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$122="×"),"△","〇")))</f>
        <v>×</v>
      </c>
      <c r="EQ26"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$122="×"),"△","〇")))</f>
        <v>×</v>
      </c>
      <c r="ER26"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$122="×"),"△","〇")))</f>
        <v>×</v>
      </c>
      <c r="ES26"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$122="×"),"△","〇")))</f>
        <v>×</v>
      </c>
      <c r="ET26"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$122="×"),"△","〇")))</f>
        <v>×</v>
      </c>
      <c r="EU26"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$122="×"),"△","〇")))</f>
        <v>×</v>
      </c>
      <c r="EV26"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$122="×"),"△","〇")))</f>
        <v>×</v>
      </c>
      <c r="EW26"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$122="×"),"△","〇")))</f>
        <v>×</v>
      </c>
      <c r="EX26"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$122="×"),"△","〇")))</f>
        <v>×</v>
      </c>
      <c r="EY26"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$122="×"),"△","〇")))</f>
        <v>×</v>
      </c>
      <c r="EZ26"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$122="×"),"△","〇")))</f>
        <v>×</v>
      </c>
      <c r="FA26"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$122="×"),"△","〇")))</f>
        <v>×</v>
      </c>
      <c r="FB26"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$122="×"),"△","〇")))</f>
        <v>×</v>
      </c>
      <c r="FC26"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$122="×"),"△","〇")))</f>
        <v>×</v>
      </c>
      <c r="FD26"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$122="×"),"△","〇")))</f>
        <v>×</v>
      </c>
      <c r="FE26"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$122="×"),"△","〇")))</f>
        <v>×</v>
      </c>
      <c r="FF26"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$122="×"),"△","〇")))</f>
        <v>×</v>
      </c>
      <c r="FG26"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$122="×"),"△","〇")))</f>
        <v>×</v>
      </c>
      <c r="FH26"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$122="×"),"△","〇")))</f>
        <v>×</v>
      </c>
      <c r="FI26"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$122="×"),"△","〇")))</f>
        <v>×</v>
      </c>
      <c r="FJ26"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$122="×"),"△","〇")))</f>
        <v>×</v>
      </c>
      <c r="FK26"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$122="×"),"△","〇")))</f>
        <v>×</v>
      </c>
      <c r="FL26"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$122="×"),"△","〇")))</f>
        <v>×</v>
      </c>
      <c r="FM26"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$122="×"),"△","〇")))</f>
        <v>×</v>
      </c>
      <c r="FN26"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$122="×"),"△","〇")))</f>
        <v>×</v>
      </c>
      <c r="FO26"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$122="×"),"△","〇")))</f>
        <v>×</v>
      </c>
      <c r="FP26"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$122="×"),"△","〇")))</f>
        <v>×</v>
      </c>
      <c r="FQ26"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$122="×"),"△","〇")))</f>
        <v>×</v>
      </c>
      <c r="FR26"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$122="×"),"△","〇")))</f>
        <v>×</v>
      </c>
      <c r="FS26"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$122="×"),"△","〇")))</f>
        <v>×</v>
      </c>
      <c r="FT26"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$122="×"),"△","〇")))</f>
        <v>×</v>
      </c>
      <c r="FU26"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$122="×"),"△","〇")))</f>
        <v>×</v>
      </c>
      <c r="FV26"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$122="×"),"△","〇")))</f>
        <v>×</v>
      </c>
      <c r="FW26"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$122="×"),"△","〇")))</f>
        <v>×</v>
      </c>
      <c r="FX26"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$122="×"),"△","〇")))</f>
        <v>×</v>
      </c>
      <c r="FY26"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$122="×"),"△","〇")))</f>
        <v>×</v>
      </c>
    </row>
    <row r="27" spans="1:181">
      <c r="A27" s="16"/>
      <c r="B27" s="72" t="s">
        <v>287</v>
      </c>
      <c r="C27" s="73"/>
      <c r="D27" s="11" t="s">
        <v>320</v>
      </c>
      <c r="E27" s="10" t="str">
        <f>INDEX(施設情報!$D$1:$D$1000,MATCH(D27,施設情報!$C$1:$C$1000,0))</f>
        <v>1</v>
      </c>
      <c r="F27" s="11"/>
      <c r="G27" s="8" t="str">
        <f t="shared" si="8"/>
        <v>018-46391</v>
      </c>
      <c r="H27" s="10" t="str">
        <f t="shared" si="14"/>
        <v>018-46392</v>
      </c>
      <c r="I27" s="10" t="str">
        <f t="shared" si="9"/>
        <v>018-46393</v>
      </c>
      <c r="J27" s="10" t="str">
        <f t="shared" si="10"/>
        <v>018-46394</v>
      </c>
      <c r="K27" s="10" t="str">
        <f t="shared" si="11"/>
        <v>018-46395</v>
      </c>
      <c r="L27" s="10" t="str">
        <f t="shared" si="12"/>
        <v>018-46396</v>
      </c>
      <c r="M27" s="10" t="str">
        <f t="shared" si="13"/>
        <v>018-46397</v>
      </c>
      <c r="N27"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7"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7"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7"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7"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7"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7"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7"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7"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7"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7"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7"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7"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7"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7"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7"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7"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7"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7"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7"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7"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7"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7"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7"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7"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7"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7"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7"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7"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7"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7"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7"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7"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7"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7"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7"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7"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7"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7"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7"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7"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7"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7"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7"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7"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7"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7"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7"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7"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7"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7"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7"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7"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7"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7"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7"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7"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7"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7"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7"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7"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7"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7"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7"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7"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7"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7"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7"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7"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7"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7"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7"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7"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7"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7"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7"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7"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7"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7"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7"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7"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7"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7"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7"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7"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7"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7"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7"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7"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7"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7"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7"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7"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7"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7"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7"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7"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7"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7"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7"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7"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7"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7"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7"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7"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7"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7"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7"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7"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7"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7"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7"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7"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7"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7"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7"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7"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7"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7"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7"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7"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7"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7"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7"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7"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7"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7"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7"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7"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7"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7"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7"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7"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7"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7"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7"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7"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7"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7"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7"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7"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7"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7"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7"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7"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7"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7"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7"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7"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7"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7"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7"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7"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7"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7"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7"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7"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7"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7"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7"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7"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7"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7"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7"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7"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7"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7"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7"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8" spans="1:181">
      <c r="A28" s="16"/>
      <c r="B28" s="72" t="s">
        <v>288</v>
      </c>
      <c r="C28" s="73"/>
      <c r="D28" s="11" t="s">
        <v>168</v>
      </c>
      <c r="E28" s="10" t="str">
        <f>INDEX(施設情報!$D$1:$D$1000,MATCH(D28,施設情報!$C$1:$C$1000,0))</f>
        <v>1</v>
      </c>
      <c r="F28" s="11"/>
      <c r="G28" s="8" t="str">
        <f t="shared" si="8"/>
        <v>019-46391</v>
      </c>
      <c r="H28" s="10" t="str">
        <f t="shared" si="14"/>
        <v>019-46392</v>
      </c>
      <c r="I28" s="10" t="str">
        <f t="shared" si="9"/>
        <v>019-46393</v>
      </c>
      <c r="J28" s="10" t="str">
        <f t="shared" si="10"/>
        <v>019-46394</v>
      </c>
      <c r="K28" s="10" t="str">
        <f t="shared" si="11"/>
        <v>019-46395</v>
      </c>
      <c r="L28" s="10" t="str">
        <f t="shared" si="12"/>
        <v>019-46396</v>
      </c>
      <c r="M28" s="10" t="str">
        <f t="shared" si="13"/>
        <v>019-46397</v>
      </c>
      <c r="N28"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8"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8"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8"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8"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8"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8"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8"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8"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8"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8"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8"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8"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8"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8"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8"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8"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8"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8"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8"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8"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8"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8"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8"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8"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8"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8"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8"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8"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8"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8"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8"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8"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8"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8"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8"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8"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8"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8"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8"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8"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8"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8"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8"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8"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8"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8"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8"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8"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8"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8"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8"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8"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8"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8"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8"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8"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8"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8"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8"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8"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8"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8"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8"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8"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8"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8"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8"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8"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8"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8"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8"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8"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8"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8"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8"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8"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8"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8"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8"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8"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8"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8"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8"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8"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8"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8"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8"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8"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8"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8"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8"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8"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8"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8"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8"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8"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8"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8"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8"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8"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8"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8"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8"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8"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8"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8"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8"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8"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8"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8"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8"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8"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8"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8"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8"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8"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8"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8"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8"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8"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8"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8"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8"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8"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8"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8"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8"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8"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8"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8"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8"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8"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8"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8"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8"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8"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8"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8"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8"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8"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8"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8"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8"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8"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8"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8"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8"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8"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8"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8"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8"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8"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8"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8"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8"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8"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8"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8"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8"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8"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8"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8"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8"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8"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8"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8"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8"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9" spans="1:181">
      <c r="A29" s="16"/>
      <c r="B29" s="72" t="s">
        <v>289</v>
      </c>
      <c r="C29" s="73"/>
      <c r="D29" s="11" t="s">
        <v>169</v>
      </c>
      <c r="E29" s="10" t="str">
        <f>INDEX(施設情報!$D$1:$D$1000,MATCH(D29,施設情報!$C$1:$C$1000,0))</f>
        <v>1</v>
      </c>
      <c r="F29" s="11"/>
      <c r="G29" s="8" t="str">
        <f t="shared" si="8"/>
        <v>020-46391</v>
      </c>
      <c r="H29" s="10" t="str">
        <f t="shared" si="14"/>
        <v>020-46392</v>
      </c>
      <c r="I29" s="10" t="str">
        <f t="shared" si="9"/>
        <v>020-46393</v>
      </c>
      <c r="J29" s="10" t="str">
        <f t="shared" si="10"/>
        <v>020-46394</v>
      </c>
      <c r="K29" s="10" t="str">
        <f t="shared" si="11"/>
        <v>020-46395</v>
      </c>
      <c r="L29" s="10" t="str">
        <f t="shared" si="12"/>
        <v>020-46396</v>
      </c>
      <c r="M29" s="10" t="str">
        <f t="shared" si="13"/>
        <v>020-46397</v>
      </c>
      <c r="N29"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9"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9"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9"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9"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9"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9"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9"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9"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9"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9"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9"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9"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9"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9"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9"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9"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9"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9"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9"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9"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9"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9"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9"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9"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9"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9"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9"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9"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9"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9"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9"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9"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9"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9"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9"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9"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9"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9"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9"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9"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9"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9"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9"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9"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9"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9"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9"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9"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9"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9"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9"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9"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9"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9"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9"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9"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9"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9"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9"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9"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9"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9"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9"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9"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9"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9"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9"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9"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9"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9"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9"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9"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9"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9"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9"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9"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9"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9"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9"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9"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9"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9"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9"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9"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9"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9"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9"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9"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9"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9"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9"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9"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9"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9"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9"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9"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9"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9"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9"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9"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9"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9"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9"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9"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9"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9"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9"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9"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9"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9"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9"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9"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9"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9"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9"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9"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9"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9"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9"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9"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9"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9"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9"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9"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9"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9"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9"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9"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9"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9"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9"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9"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9"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9"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9"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9"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9"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9"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9"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9"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9"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9"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9"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9"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9"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9"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9"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9"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9"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9"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9"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9"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9"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9"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9"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9"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9"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9"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9"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9"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9"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9"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9"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9"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9"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9"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9"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30" spans="1:181">
      <c r="A30" s="16"/>
      <c r="B30" s="72" t="s">
        <v>290</v>
      </c>
      <c r="C30" s="73"/>
      <c r="D30" s="11" t="s">
        <v>170</v>
      </c>
      <c r="E30" s="10" t="str">
        <f>INDEX(施設情報!$D$1:$D$1000,MATCH(D30,施設情報!$C$1:$C$1000,0))</f>
        <v>1</v>
      </c>
      <c r="F30" s="11"/>
      <c r="G30" s="8" t="str">
        <f t="shared" si="8"/>
        <v>021-46391</v>
      </c>
      <c r="H30" s="10" t="str">
        <f t="shared" si="14"/>
        <v>021-46392</v>
      </c>
      <c r="I30" s="10" t="str">
        <f t="shared" si="9"/>
        <v>021-46393</v>
      </c>
      <c r="J30" s="10" t="str">
        <f t="shared" si="10"/>
        <v>021-46394</v>
      </c>
      <c r="K30" s="10" t="str">
        <f t="shared" si="11"/>
        <v>021-46395</v>
      </c>
      <c r="L30" s="10" t="str">
        <f t="shared" si="12"/>
        <v>021-46396</v>
      </c>
      <c r="M30" s="10" t="str">
        <f t="shared" si="13"/>
        <v>021-46397</v>
      </c>
      <c r="N30"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30"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30"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30"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30"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30"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30"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30"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30"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30"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30"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30"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30"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30"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30"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30"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30"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30"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30"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30"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30"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30"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30"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30"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30"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30"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30"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30"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30"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30"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30"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30"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30"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30"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30"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30"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30"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30"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30"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30"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30"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30"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30"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30"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30"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30"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30"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30"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30"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30"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30"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30"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30"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30"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30"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30"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30"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30"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30"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30"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30"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30"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30"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30"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30"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30"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30"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30"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30"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30"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30"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30"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30"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30"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30"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30"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30"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30"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30"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30"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30"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30"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30"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30"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30"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30"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30"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30"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30"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30"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30"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30"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30"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30"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30"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30"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30"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30"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30"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30"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30"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30"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30"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30"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30"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30"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30"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30"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30"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30"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30"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30"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30"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30"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30"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30"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30"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30"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30"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30"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30"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30"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30"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30"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30"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30"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30"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30"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30"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30"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30"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30"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30"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30"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30"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30"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30"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30"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30"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30"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30"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30"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30"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30"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30"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30"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30"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30"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30"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30"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30"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30"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30"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30"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30"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30"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30"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30"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30"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30"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30"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30"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30"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30"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30"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30"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30"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30"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31" spans="1:181">
      <c r="A31" s="16"/>
      <c r="B31" s="72" t="s">
        <v>49</v>
      </c>
      <c r="C31" s="73"/>
      <c r="D31" s="11" t="s">
        <v>171</v>
      </c>
      <c r="E31" s="10" t="str">
        <f>INDEX(施設情報!$D$1:$D$1000,MATCH(D31,施設情報!$C$1:$C$1000,0))</f>
        <v>1</v>
      </c>
      <c r="F31" s="11"/>
      <c r="G31" s="8" t="str">
        <f t="shared" si="8"/>
        <v>022-46391</v>
      </c>
      <c r="H31" s="10" t="str">
        <f t="shared" si="14"/>
        <v>022-46392</v>
      </c>
      <c r="I31" s="10" t="str">
        <f t="shared" si="9"/>
        <v>022-46393</v>
      </c>
      <c r="J31" s="10" t="str">
        <f t="shared" si="10"/>
        <v>022-46394</v>
      </c>
      <c r="K31" s="10" t="str">
        <f t="shared" si="11"/>
        <v>022-46395</v>
      </c>
      <c r="L31" s="10" t="str">
        <f t="shared" si="12"/>
        <v>022-46396</v>
      </c>
      <c r="M31" s="10" t="str">
        <f t="shared" si="13"/>
        <v>022-46397</v>
      </c>
      <c r="N31"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31"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31"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31"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31"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31"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31"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31"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31"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31"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31"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31"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31"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31"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31"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31"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31"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31"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31"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31"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31"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31"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31"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31"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31"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31"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31"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31"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31"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31"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31"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31"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31"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31"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31"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31"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31"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31"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31"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31"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31"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31"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31"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31"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31"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31"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31"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31"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31"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31"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31"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31"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31"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31"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31"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31"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31"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31"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31"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31"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31"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31"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31"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31"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31"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31"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31"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31"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31"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31"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31"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31"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31"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31"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31"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31"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31"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31"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31"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31"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31"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31"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31"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31"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31"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31"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31"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31"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31"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31"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31"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31"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31"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31"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31"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31"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31"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31"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31"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31"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31"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31"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31"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31"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31"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31"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31"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31"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31"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31"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31"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31"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31"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31"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31"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31"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31"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31"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31"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31"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31"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31"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31"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31"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31"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31"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31"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31"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31"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31"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31"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31"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31"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31"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31"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31"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31"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31"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31"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31"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31"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31"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31"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31"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31"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31"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31"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31"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31"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31"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31"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31"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31"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31"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31"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31"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31"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31"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31"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31"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31"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31"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31"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31"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31"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31"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31"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31"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32" spans="1:181">
      <c r="A32" s="16"/>
      <c r="B32" s="72" t="s">
        <v>291</v>
      </c>
      <c r="C32" s="73"/>
      <c r="D32" s="11" t="s">
        <v>172</v>
      </c>
      <c r="E32" s="10" t="str">
        <f>INDEX(施設情報!$D$1:$D$1000,MATCH(D32,施設情報!$C$1:$C$1000,0))</f>
        <v>1</v>
      </c>
      <c r="F32" s="11"/>
      <c r="G32" s="8" t="str">
        <f t="shared" si="8"/>
        <v>023-46391</v>
      </c>
      <c r="H32" s="10" t="str">
        <f t="shared" si="14"/>
        <v>023-46392</v>
      </c>
      <c r="I32" s="10" t="str">
        <f t="shared" si="9"/>
        <v>023-46393</v>
      </c>
      <c r="J32" s="10" t="str">
        <f t="shared" si="10"/>
        <v>023-46394</v>
      </c>
      <c r="K32" s="10" t="str">
        <f t="shared" si="11"/>
        <v>023-46395</v>
      </c>
      <c r="L32" s="10" t="str">
        <f t="shared" si="12"/>
        <v>023-46396</v>
      </c>
      <c r="M32" s="10" t="str">
        <f t="shared" si="13"/>
        <v>023-46397</v>
      </c>
      <c r="N32" s="36" t="str">
        <f ca="1">IF(OR(N$9="×",N$110="×",N$31="×"),"×",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$31="△",N$110="△"),"△","〇")))</f>
        <v>△</v>
      </c>
      <c r="O32" s="29" t="str">
        <f ca="1">IF(OR(O$9="×",O$110="×",O$31="×"),"×",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$31="△",O$110="△"),"△","〇")))</f>
        <v>△</v>
      </c>
      <c r="P32" s="29" t="str">
        <f ca="1">IF(OR(P$9="×",P$110="×",P$31="×"),"×",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$31="△",P$110="△"),"△","〇")))</f>
        <v>△</v>
      </c>
      <c r="Q32" s="29" t="str">
        <f ca="1">IF(OR(Q$9="×",Q$110="×",Q$31="×"),"×",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$31="△",Q$110="△"),"△","〇")))</f>
        <v>△</v>
      </c>
      <c r="R32" s="29" t="str">
        <f ca="1">IF(OR(R$9="×",R$110="×",R$31="×"),"×",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$31="△",R$110="△"),"△","〇")))</f>
        <v>△</v>
      </c>
      <c r="S32" s="29" t="str">
        <f ca="1">IF(OR(S$9="×",S$110="×",S$31="×"),"×",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$31="△",S$110="△"),"△","〇")))</f>
        <v>△</v>
      </c>
      <c r="T32" s="29" t="str">
        <f ca="1">IF(OR(T$9="×",T$110="×",T$31="×"),"×",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$31="△",T$110="△"),"△","〇")))</f>
        <v>△</v>
      </c>
      <c r="U32" s="29" t="str">
        <f ca="1">IF(OR(U$9="×",U$110="×",U$31="×"),"×",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$31="△",U$110="△"),"△","〇")))</f>
        <v>△</v>
      </c>
      <c r="V32" s="29" t="str">
        <f ca="1">IF(OR(V$9="×",V$110="×",V$31="×"),"×",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$31="△",V$110="△"),"△","〇")))</f>
        <v>△</v>
      </c>
      <c r="W32" s="28" t="str">
        <f ca="1">IF(OR(W$9="×",W$110="×",W$31="×"),"×",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$31="△",W$110="△"),"△","〇")))</f>
        <v>〇</v>
      </c>
      <c r="X32" s="29" t="str">
        <f ca="1">IF(OR(X$9="×",X$110="×",X$31="×"),"×",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$31="△",X$110="△"),"△","〇")))</f>
        <v>〇</v>
      </c>
      <c r="Y32" s="29" t="str">
        <f ca="1">IF(OR(Y$9="×",Y$110="×",Y$31="×"),"×",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$31="△",Y$110="△"),"△","〇")))</f>
        <v>〇</v>
      </c>
      <c r="Z32" s="30" t="str">
        <f ca="1">IF(OR(Z$9="×",Z$110="×",Z$31="×"),"×",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$31="△",Z$110="△"),"△","〇")))</f>
        <v>〇</v>
      </c>
      <c r="AA32" s="29" t="str">
        <f ca="1">IF(OR(AA$9="×",AA$110="×",AA$31="×"),"×",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$31="△",AA$110="△"),"△","〇")))</f>
        <v>〇</v>
      </c>
      <c r="AB32" s="29" t="str">
        <f ca="1">IF(OR(AB$9="×",AB$110="×",AB$31="×"),"×",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$31="△",AB$110="△"),"△","〇")))</f>
        <v>〇</v>
      </c>
      <c r="AC32" s="29" t="str">
        <f ca="1">IF(OR(AC$9="×",AC$110="×",AC$31="×"),"×",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$31="△",AC$110="△"),"△","〇")))</f>
        <v>〇</v>
      </c>
      <c r="AD32" s="29" t="str">
        <f ca="1">IF(OR(AD$9="×",AD$110="×",AD$31="×"),"×",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$31="△",AD$110="△"),"△","〇")))</f>
        <v>〇</v>
      </c>
      <c r="AE32" s="28" t="str">
        <f ca="1">IF(OR(AE$9="×",AE$110="×",AE$31="×"),"×",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$31="△",AE$110="△"),"△","〇")))</f>
        <v>△</v>
      </c>
      <c r="AF32" s="29" t="str">
        <f ca="1">IF(OR(AF$9="×",AF$110="×",AF$31="×"),"×",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$31="△",AF$110="△"),"△","〇")))</f>
        <v>△</v>
      </c>
      <c r="AG32" s="29" t="str">
        <f ca="1">IF(OR(AG$9="×",AG$110="×",AG$31="×"),"×",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$31="△",AG$110="△"),"△","〇")))</f>
        <v>△</v>
      </c>
      <c r="AH32" s="30" t="str">
        <f ca="1">IF(OR(AH$9="×",AH$110="×",AH$31="×"),"×",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$31="△",AH$110="△"),"△","〇")))</f>
        <v>△</v>
      </c>
      <c r="AI32" s="29" t="str">
        <f ca="1">IF(OR(AI$9="×",AI$110="×",AI$31="×"),"×",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$31="△",AI$110="△"),"△","〇")))</f>
        <v>△</v>
      </c>
      <c r="AJ32" s="29" t="str">
        <f ca="1">IF(OR(AJ$9="×",AJ$110="×",AJ$31="×"),"×",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$31="△",AJ$110="△"),"△","〇")))</f>
        <v>△</v>
      </c>
      <c r="AK32" s="37" t="str">
        <f ca="1">IF(OR(AK$9="×",AK$110="×",AK$31="×"),"×",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$31="△",AK$110="△"),"△","〇")))</f>
        <v>△</v>
      </c>
      <c r="AL32" s="36" t="str">
        <f ca="1">IF(OR(AL$9="×",AL$110="×",AL$31="×"),"×",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$31="△",AL$110="△"),"△","〇")))</f>
        <v>△</v>
      </c>
      <c r="AM32" s="29" t="str">
        <f ca="1">IF(OR(AM$9="×",AM$110="×",AM$31="×"),"×",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$31="△",AM$110="△"),"△","〇")))</f>
        <v>△</v>
      </c>
      <c r="AN32" s="29" t="str">
        <f ca="1">IF(OR(AN$9="×",AN$110="×",AN$31="×"),"×",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$31="△",AN$110="△"),"△","〇")))</f>
        <v>△</v>
      </c>
      <c r="AO32" s="29" t="str">
        <f ca="1">IF(OR(AO$9="×",AO$110="×",AO$31="×"),"×",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$31="△",AO$110="△"),"△","〇")))</f>
        <v>△</v>
      </c>
      <c r="AP32" s="29" t="str">
        <f ca="1">IF(OR(AP$9="×",AP$110="×",AP$31="×"),"×",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$31="△",AP$110="△"),"△","〇")))</f>
        <v>△</v>
      </c>
      <c r="AQ32" s="29" t="str">
        <f ca="1">IF(OR(AQ$9="×",AQ$110="×",AQ$31="×"),"×",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$31="△",AQ$110="△"),"△","〇")))</f>
        <v>△</v>
      </c>
      <c r="AR32" s="29" t="str">
        <f ca="1">IF(OR(AR$9="×",AR$110="×",AR$31="×"),"×",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$31="△",AR$110="△"),"△","〇")))</f>
        <v>△</v>
      </c>
      <c r="AS32" s="29" t="str">
        <f ca="1">IF(OR(AS$9="×",AS$110="×",AS$31="×"),"×",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$31="△",AS$110="△"),"△","〇")))</f>
        <v>△</v>
      </c>
      <c r="AT32" s="29" t="str">
        <f ca="1">IF(OR(AT$9="×",AT$110="×",AT$31="×"),"×",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$31="△",AT$110="△"),"△","〇")))</f>
        <v>△</v>
      </c>
      <c r="AU32" s="28" t="str">
        <f ca="1">IF(OR(AU$9="×",AU$110="×",AU$31="×"),"×",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$31="△",AU$110="△"),"△","〇")))</f>
        <v>〇</v>
      </c>
      <c r="AV32" s="29" t="str">
        <f ca="1">IF(OR(AV$9="×",AV$110="×",AV$31="×"),"×",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$31="△",AV$110="△"),"△","〇")))</f>
        <v>〇</v>
      </c>
      <c r="AW32" s="29" t="str">
        <f ca="1">IF(OR(AW$9="×",AW$110="×",AW$31="×"),"×",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$31="△",AW$110="△"),"△","〇")))</f>
        <v>〇</v>
      </c>
      <c r="AX32" s="30" t="str">
        <f ca="1">IF(OR(AX$9="×",AX$110="×",AX$31="×"),"×",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$31="△",AX$110="△"),"△","〇")))</f>
        <v>〇</v>
      </c>
      <c r="AY32" s="29" t="str">
        <f ca="1">IF(OR(AY$9="×",AY$110="×",AY$31="×"),"×",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$31="△",AY$110="△"),"△","〇")))</f>
        <v>〇</v>
      </c>
      <c r="AZ32" s="29" t="str">
        <f ca="1">IF(OR(AZ$9="×",AZ$110="×",AZ$31="×"),"×",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$31="△",AZ$110="△"),"△","〇")))</f>
        <v>〇</v>
      </c>
      <c r="BA32" s="29" t="str">
        <f ca="1">IF(OR(BA$9="×",BA$110="×",BA$31="×"),"×",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$31="△",BA$110="△"),"△","〇")))</f>
        <v>〇</v>
      </c>
      <c r="BB32" s="29" t="str">
        <f ca="1">IF(OR(BB$9="×",BB$110="×",BB$31="×"),"×",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$31="△",BB$110="△"),"△","〇")))</f>
        <v>〇</v>
      </c>
      <c r="BC32" s="28" t="str">
        <f ca="1">IF(OR(BC$9="×",BC$110="×",BC$31="×"),"×",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$31="△",BC$110="△"),"△","〇")))</f>
        <v>△</v>
      </c>
      <c r="BD32" s="29" t="str">
        <f ca="1">IF(OR(BD$9="×",BD$110="×",BD$31="×"),"×",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$31="△",BD$110="△"),"△","〇")))</f>
        <v>△</v>
      </c>
      <c r="BE32" s="29" t="str">
        <f ca="1">IF(OR(BE$9="×",BE$110="×",BE$31="×"),"×",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$31="△",BE$110="△"),"△","〇")))</f>
        <v>△</v>
      </c>
      <c r="BF32" s="30" t="str">
        <f ca="1">IF(OR(BF$9="×",BF$110="×",BF$31="×"),"×",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$31="△",BF$110="△"),"△","〇")))</f>
        <v>△</v>
      </c>
      <c r="BG32" s="29" t="str">
        <f ca="1">IF(OR(BG$9="×",BG$110="×",BG$31="×"),"×",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$31="△",BG$110="△"),"△","〇")))</f>
        <v>△</v>
      </c>
      <c r="BH32" s="29" t="str">
        <f ca="1">IF(OR(BH$9="×",BH$110="×",BH$31="×"),"×",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$31="△",BH$110="△"),"△","〇")))</f>
        <v>△</v>
      </c>
      <c r="BI32" s="37" t="str">
        <f ca="1">IF(OR(BI$9="×",BI$110="×",BI$31="×"),"×",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$31="△",BI$110="△"),"△","〇")))</f>
        <v>△</v>
      </c>
      <c r="BJ32" s="36" t="str">
        <f ca="1">IF(OR(BJ$9="×",BJ$110="×",BJ$31="×"),"×",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$31="△",BJ$110="△"),"△","〇")))</f>
        <v>△</v>
      </c>
      <c r="BK32" s="29" t="str">
        <f ca="1">IF(OR(BK$9="×",BK$110="×",BK$31="×"),"×",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$31="△",BK$110="△"),"△","〇")))</f>
        <v>△</v>
      </c>
      <c r="BL32" s="29" t="str">
        <f ca="1">IF(OR(BL$9="×",BL$110="×",BL$31="×"),"×",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$31="△",BL$110="△"),"△","〇")))</f>
        <v>△</v>
      </c>
      <c r="BM32" s="29" t="str">
        <f ca="1">IF(OR(BM$9="×",BM$110="×",BM$31="×"),"×",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$31="△",BM$110="△"),"△","〇")))</f>
        <v>△</v>
      </c>
      <c r="BN32" s="29" t="str">
        <f ca="1">IF(OR(BN$9="×",BN$110="×",BN$31="×"),"×",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$31="△",BN$110="△"),"△","〇")))</f>
        <v>△</v>
      </c>
      <c r="BO32" s="29" t="str">
        <f ca="1">IF(OR(BO$9="×",BO$110="×",BO$31="×"),"×",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$31="△",BO$110="△"),"△","〇")))</f>
        <v>△</v>
      </c>
      <c r="BP32" s="29" t="str">
        <f ca="1">IF(OR(BP$9="×",BP$110="×",BP$31="×"),"×",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$31="△",BP$110="△"),"△","〇")))</f>
        <v>△</v>
      </c>
      <c r="BQ32" s="29" t="str">
        <f ca="1">IF(OR(BQ$9="×",BQ$110="×",BQ$31="×"),"×",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$31="△",BQ$110="△"),"△","〇")))</f>
        <v>△</v>
      </c>
      <c r="BR32" s="29" t="str">
        <f ca="1">IF(OR(BR$9="×",BR$110="×",BR$31="×"),"×",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$31="△",BR$110="△"),"△","〇")))</f>
        <v>△</v>
      </c>
      <c r="BS32" s="28" t="str">
        <f ca="1">IF(OR(BS$9="×",BS$110="×",BS$31="×"),"×",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$31="△",BS$110="△"),"△","〇")))</f>
        <v>〇</v>
      </c>
      <c r="BT32" s="29" t="str">
        <f ca="1">IF(OR(BT$9="×",BT$110="×",BT$31="×"),"×",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$31="△",BT$110="△"),"△","〇")))</f>
        <v>〇</v>
      </c>
      <c r="BU32" s="29" t="str">
        <f ca="1">IF(OR(BU$9="×",BU$110="×",BU$31="×"),"×",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$31="△",BU$110="△"),"△","〇")))</f>
        <v>〇</v>
      </c>
      <c r="BV32" s="30" t="str">
        <f ca="1">IF(OR(BV$9="×",BV$110="×",BV$31="×"),"×",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$31="△",BV$110="△"),"△","〇")))</f>
        <v>〇</v>
      </c>
      <c r="BW32" s="29" t="str">
        <f ca="1">IF(OR(BW$9="×",BW$110="×",BW$31="×"),"×",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$31="△",BW$110="△"),"△","〇")))</f>
        <v>〇</v>
      </c>
      <c r="BX32" s="29" t="str">
        <f ca="1">IF(OR(BX$9="×",BX$110="×",BX$31="×"),"×",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$31="△",BX$110="△"),"△","〇")))</f>
        <v>〇</v>
      </c>
      <c r="BY32" s="29" t="str">
        <f ca="1">IF(OR(BY$9="×",BY$110="×",BY$31="×"),"×",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$31="△",BY$110="△"),"△","〇")))</f>
        <v>〇</v>
      </c>
      <c r="BZ32" s="29" t="str">
        <f ca="1">IF(OR(BZ$9="×",BZ$110="×",BZ$31="×"),"×",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$31="△",BZ$110="△"),"△","〇")))</f>
        <v>〇</v>
      </c>
      <c r="CA32" s="28" t="str">
        <f ca="1">IF(OR(CA$9="×",CA$110="×",CA$31="×"),"×",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$31="△",CA$110="△"),"△","〇")))</f>
        <v>△</v>
      </c>
      <c r="CB32" s="29" t="str">
        <f ca="1">IF(OR(CB$9="×",CB$110="×",CB$31="×"),"×",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$31="△",CB$110="△"),"△","〇")))</f>
        <v>△</v>
      </c>
      <c r="CC32" s="29" t="str">
        <f ca="1">IF(OR(CC$9="×",CC$110="×",CC$31="×"),"×",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$31="△",CC$110="△"),"△","〇")))</f>
        <v>△</v>
      </c>
      <c r="CD32" s="30" t="str">
        <f ca="1">IF(OR(CD$9="×",CD$110="×",CD$31="×"),"×",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$31="△",CD$110="△"),"△","〇")))</f>
        <v>△</v>
      </c>
      <c r="CE32" s="29" t="str">
        <f ca="1">IF(OR(CE$9="×",CE$110="×",CE$31="×"),"×",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$31="△",CE$110="△"),"△","〇")))</f>
        <v>△</v>
      </c>
      <c r="CF32" s="29" t="str">
        <f ca="1">IF(OR(CF$9="×",CF$110="×",CF$31="×"),"×",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$31="△",CF$110="△"),"△","〇")))</f>
        <v>△</v>
      </c>
      <c r="CG32" s="37" t="str">
        <f ca="1">IF(OR(CG$9="×",CG$110="×",CG$31="×"),"×",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$31="△",CG$110="△"),"△","〇")))</f>
        <v>△</v>
      </c>
      <c r="CH32" s="36" t="str">
        <f ca="1">IF(OR(CH$9="×",CH$110="×",CH$31="×"),"×",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$31="△",CH$110="△"),"△","〇")))</f>
        <v>△</v>
      </c>
      <c r="CI32" s="29" t="str">
        <f ca="1">IF(OR(CI$9="×",CI$110="×",CI$31="×"),"×",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$31="△",CI$110="△"),"△","〇")))</f>
        <v>△</v>
      </c>
      <c r="CJ32" s="29" t="str">
        <f ca="1">IF(OR(CJ$9="×",CJ$110="×",CJ$31="×"),"×",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$31="△",CJ$110="△"),"△","〇")))</f>
        <v>△</v>
      </c>
      <c r="CK32" s="29" t="str">
        <f ca="1">IF(OR(CK$9="×",CK$110="×",CK$31="×"),"×",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$31="△",CK$110="△"),"△","〇")))</f>
        <v>△</v>
      </c>
      <c r="CL32" s="29" t="str">
        <f ca="1">IF(OR(CL$9="×",CL$110="×",CL$31="×"),"×",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$31="△",CL$110="△"),"△","〇")))</f>
        <v>△</v>
      </c>
      <c r="CM32" s="29" t="str">
        <f ca="1">IF(OR(CM$9="×",CM$110="×",CM$31="×"),"×",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$31="△",CM$110="△"),"△","〇")))</f>
        <v>△</v>
      </c>
      <c r="CN32" s="29" t="str">
        <f ca="1">IF(OR(CN$9="×",CN$110="×",CN$31="×"),"×",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$31="△",CN$110="△"),"△","〇")))</f>
        <v>△</v>
      </c>
      <c r="CO32" s="29" t="str">
        <f ca="1">IF(OR(CO$9="×",CO$110="×",CO$31="×"),"×",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$31="△",CO$110="△"),"△","〇")))</f>
        <v>△</v>
      </c>
      <c r="CP32" s="29" t="str">
        <f ca="1">IF(OR(CP$9="×",CP$110="×",CP$31="×"),"×",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$31="△",CP$110="△"),"△","〇")))</f>
        <v>△</v>
      </c>
      <c r="CQ32" s="28" t="str">
        <f ca="1">IF(OR(CQ$9="×",CQ$110="×",CQ$31="×"),"×",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$31="△",CQ$110="△"),"△","〇")))</f>
        <v>〇</v>
      </c>
      <c r="CR32" s="29" t="str">
        <f ca="1">IF(OR(CR$9="×",CR$110="×",CR$31="×"),"×",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$31="△",CR$110="△"),"△","〇")))</f>
        <v>〇</v>
      </c>
      <c r="CS32" s="29" t="str">
        <f ca="1">IF(OR(CS$9="×",CS$110="×",CS$31="×"),"×",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$31="△",CS$110="△"),"△","〇")))</f>
        <v>〇</v>
      </c>
      <c r="CT32" s="30" t="str">
        <f ca="1">IF(OR(CT$9="×",CT$110="×",CT$31="×"),"×",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$31="△",CT$110="△"),"△","〇")))</f>
        <v>〇</v>
      </c>
      <c r="CU32" s="29" t="str">
        <f ca="1">IF(OR(CU$9="×",CU$110="×",CU$31="×"),"×",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$31="△",CU$110="△"),"△","〇")))</f>
        <v>〇</v>
      </c>
      <c r="CV32" s="29" t="str">
        <f ca="1">IF(OR(CV$9="×",CV$110="×",CV$31="×"),"×",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$31="△",CV$110="△"),"△","〇")))</f>
        <v>〇</v>
      </c>
      <c r="CW32" s="29" t="str">
        <f ca="1">IF(OR(CW$9="×",CW$110="×",CW$31="×"),"×",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$31="△",CW$110="△"),"△","〇")))</f>
        <v>〇</v>
      </c>
      <c r="CX32" s="29" t="str">
        <f ca="1">IF(OR(CX$9="×",CX$110="×",CX$31="×"),"×",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$31="△",CX$110="△"),"△","〇")))</f>
        <v>〇</v>
      </c>
      <c r="CY32" s="28" t="str">
        <f ca="1">IF(OR(CY$9="×",CY$110="×",CY$31="×"),"×",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$31="△",CY$110="△"),"△","〇")))</f>
        <v>△</v>
      </c>
      <c r="CZ32" s="29" t="str">
        <f ca="1">IF(OR(CZ$9="×",CZ$110="×",CZ$31="×"),"×",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$31="△",CZ$110="△"),"△","〇")))</f>
        <v>△</v>
      </c>
      <c r="DA32" s="29" t="str">
        <f ca="1">IF(OR(DA$9="×",DA$110="×",DA$31="×"),"×",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$31="△",DA$110="△"),"△","〇")))</f>
        <v>△</v>
      </c>
      <c r="DB32" s="30" t="str">
        <f ca="1">IF(OR(DB$9="×",DB$110="×",DB$31="×"),"×",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$31="△",DB$110="△"),"△","〇")))</f>
        <v>△</v>
      </c>
      <c r="DC32" s="29" t="str">
        <f ca="1">IF(OR(DC$9="×",DC$110="×",DC$31="×"),"×",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$31="△",DC$110="△"),"△","〇")))</f>
        <v>△</v>
      </c>
      <c r="DD32" s="29" t="str">
        <f ca="1">IF(OR(DD$9="×",DD$110="×",DD$31="×"),"×",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$31="△",DD$110="△"),"△","〇")))</f>
        <v>△</v>
      </c>
      <c r="DE32" s="37" t="str">
        <f ca="1">IF(OR(DE$9="×",DE$110="×",DE$31="×"),"×",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$31="△",DE$110="△"),"△","〇")))</f>
        <v>△</v>
      </c>
      <c r="DF32" s="36" t="str">
        <f ca="1">IF(OR(DF$9="×",DF$110="×",DF$31="×"),"×",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$31="△",DF$110="△"),"△","〇")))</f>
        <v>△</v>
      </c>
      <c r="DG32" s="29" t="str">
        <f ca="1">IF(OR(DG$9="×",DG$110="×",DG$31="×"),"×",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$31="△",DG$110="△"),"△","〇")))</f>
        <v>△</v>
      </c>
      <c r="DH32" s="29" t="str">
        <f ca="1">IF(OR(DH$9="×",DH$110="×",DH$31="×"),"×",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$31="△",DH$110="△"),"△","〇")))</f>
        <v>△</v>
      </c>
      <c r="DI32" s="29" t="str">
        <f ca="1">IF(OR(DI$9="×",DI$110="×",DI$31="×"),"×",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$31="△",DI$110="△"),"△","〇")))</f>
        <v>△</v>
      </c>
      <c r="DJ32" s="29" t="str">
        <f ca="1">IF(OR(DJ$9="×",DJ$110="×",DJ$31="×"),"×",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$31="△",DJ$110="△"),"△","〇")))</f>
        <v>△</v>
      </c>
      <c r="DK32" s="29" t="str">
        <f ca="1">IF(OR(DK$9="×",DK$110="×",DK$31="×"),"×",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$31="△",DK$110="△"),"△","〇")))</f>
        <v>△</v>
      </c>
      <c r="DL32" s="29" t="str">
        <f ca="1">IF(OR(DL$9="×",DL$110="×",DL$31="×"),"×",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$31="△",DL$110="△"),"△","〇")))</f>
        <v>△</v>
      </c>
      <c r="DM32" s="29" t="str">
        <f ca="1">IF(OR(DM$9="×",DM$110="×",DM$31="×"),"×",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$31="△",DM$110="△"),"△","〇")))</f>
        <v>△</v>
      </c>
      <c r="DN32" s="29" t="str">
        <f ca="1">IF(OR(DN$9="×",DN$110="×",DN$31="×"),"×",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$31="△",DN$110="△"),"△","〇")))</f>
        <v>△</v>
      </c>
      <c r="DO32" s="28" t="str">
        <f ca="1">IF(OR(DO$9="×",DO$110="×",DO$31="×"),"×",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$31="△",DO$110="△"),"△","〇")))</f>
        <v>〇</v>
      </c>
      <c r="DP32" s="29" t="str">
        <f ca="1">IF(OR(DP$9="×",DP$110="×",DP$31="×"),"×",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$31="△",DP$110="△"),"△","〇")))</f>
        <v>〇</v>
      </c>
      <c r="DQ32" s="29" t="str">
        <f ca="1">IF(OR(DQ$9="×",DQ$110="×",DQ$31="×"),"×",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$31="△",DQ$110="△"),"△","〇")))</f>
        <v>〇</v>
      </c>
      <c r="DR32" s="30" t="str">
        <f ca="1">IF(OR(DR$9="×",DR$110="×",DR$31="×"),"×",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$31="△",DR$110="△"),"△","〇")))</f>
        <v>〇</v>
      </c>
      <c r="DS32" s="29" t="str">
        <f ca="1">IF(OR(DS$9="×",DS$110="×",DS$31="×"),"×",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$31="△",DS$110="△"),"△","〇")))</f>
        <v>〇</v>
      </c>
      <c r="DT32" s="29" t="str">
        <f ca="1">IF(OR(DT$9="×",DT$110="×",DT$31="×"),"×",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$31="△",DT$110="△"),"△","〇")))</f>
        <v>〇</v>
      </c>
      <c r="DU32" s="29" t="str">
        <f ca="1">IF(OR(DU$9="×",DU$110="×",DU$31="×"),"×",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$31="△",DU$110="△"),"△","〇")))</f>
        <v>〇</v>
      </c>
      <c r="DV32" s="29" t="str">
        <f ca="1">IF(OR(DV$9="×",DV$110="×",DV$31="×"),"×",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$31="△",DV$110="△"),"△","〇")))</f>
        <v>〇</v>
      </c>
      <c r="DW32" s="28" t="str">
        <f ca="1">IF(OR(DW$9="×",DW$110="×",DW$31="×"),"×",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$31="△",DW$110="△"),"△","〇")))</f>
        <v>△</v>
      </c>
      <c r="DX32" s="29" t="str">
        <f ca="1">IF(OR(DX$9="×",DX$110="×",DX$31="×"),"×",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$31="△",DX$110="△"),"△","〇")))</f>
        <v>△</v>
      </c>
      <c r="DY32" s="29" t="str">
        <f ca="1">IF(OR(DY$9="×",DY$110="×",DY$31="×"),"×",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$31="△",DY$110="△"),"△","〇")))</f>
        <v>△</v>
      </c>
      <c r="DZ32" s="30" t="str">
        <f ca="1">IF(OR(DZ$9="×",DZ$110="×",DZ$31="×"),"×",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$31="△",DZ$110="△"),"△","〇")))</f>
        <v>△</v>
      </c>
      <c r="EA32" s="29" t="str">
        <f ca="1">IF(OR(EA$9="×",EA$110="×",EA$31="×"),"×",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$31="△",EA$110="△"),"△","〇")))</f>
        <v>△</v>
      </c>
      <c r="EB32" s="29" t="str">
        <f ca="1">IF(OR(EB$9="×",EB$110="×",EB$31="×"),"×",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$31="△",EB$110="△"),"△","〇")))</f>
        <v>△</v>
      </c>
      <c r="EC32" s="37" t="str">
        <f ca="1">IF(OR(EC$9="×",EC$110="×",EC$31="×"),"×",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$31="△",EC$110="△"),"△","〇")))</f>
        <v>△</v>
      </c>
      <c r="ED32" s="36" t="str">
        <f ca="1">IF(OR(ED$9="×",ED$110="×",ED$31="×"),"×",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$31="△",ED$110="△"),"△","〇")))</f>
        <v>×</v>
      </c>
      <c r="EE32" s="29" t="str">
        <f ca="1">IF(OR(EE$9="×",EE$110="×",EE$31="×"),"×",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$31="△",EE$110="△"),"△","〇")))</f>
        <v>×</v>
      </c>
      <c r="EF32" s="29" t="str">
        <f ca="1">IF(OR(EF$9="×",EF$110="×",EF$31="×"),"×",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$31="△",EF$110="△"),"△","〇")))</f>
        <v>×</v>
      </c>
      <c r="EG32" s="29" t="str">
        <f ca="1">IF(OR(EG$9="×",EG$110="×",EG$31="×"),"×",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$31="△",EG$110="△"),"△","〇")))</f>
        <v>×</v>
      </c>
      <c r="EH32" s="29" t="str">
        <f ca="1">IF(OR(EH$9="×",EH$110="×",EH$31="×"),"×",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$31="△",EH$110="△"),"△","〇")))</f>
        <v>×</v>
      </c>
      <c r="EI32" s="29" t="str">
        <f ca="1">IF(OR(EI$9="×",EI$110="×",EI$31="×"),"×",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$31="△",EI$110="△"),"△","〇")))</f>
        <v>×</v>
      </c>
      <c r="EJ32" s="29" t="str">
        <f ca="1">IF(OR(EJ$9="×",EJ$110="×",EJ$31="×"),"×",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$31="△",EJ$110="△"),"△","〇")))</f>
        <v>×</v>
      </c>
      <c r="EK32" s="29" t="str">
        <f ca="1">IF(OR(EK$9="×",EK$110="×",EK$31="×"),"×",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$31="△",EK$110="△"),"△","〇")))</f>
        <v>×</v>
      </c>
      <c r="EL32" s="29" t="str">
        <f ca="1">IF(OR(EL$9="×",EL$110="×",EL$31="×"),"×",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$31="△",EL$110="△"),"△","〇")))</f>
        <v>×</v>
      </c>
      <c r="EM32" s="28" t="str">
        <f ca="1">IF(OR(EM$9="×",EM$110="×",EM$31="×"),"×",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$31="△",EM$110="△"),"△","〇")))</f>
        <v>×</v>
      </c>
      <c r="EN32" s="29" t="str">
        <f ca="1">IF(OR(EN$9="×",EN$110="×",EN$31="×"),"×",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$31="△",EN$110="△"),"△","〇")))</f>
        <v>×</v>
      </c>
      <c r="EO32" s="29" t="str">
        <f ca="1">IF(OR(EO$9="×",EO$110="×",EO$31="×"),"×",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$31="△",EO$110="△"),"△","〇")))</f>
        <v>×</v>
      </c>
      <c r="EP32" s="30" t="str">
        <f ca="1">IF(OR(EP$9="×",EP$110="×",EP$31="×"),"×",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$31="△",EP$110="△"),"△","〇")))</f>
        <v>×</v>
      </c>
      <c r="EQ32" s="29" t="str">
        <f ca="1">IF(OR(EQ$9="×",EQ$110="×",EQ$31="×"),"×",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$31="△",EQ$110="△"),"△","〇")))</f>
        <v>×</v>
      </c>
      <c r="ER32" s="29" t="str">
        <f ca="1">IF(OR(ER$9="×",ER$110="×",ER$31="×"),"×",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$31="△",ER$110="△"),"△","〇")))</f>
        <v>×</v>
      </c>
      <c r="ES32" s="29" t="str">
        <f ca="1">IF(OR(ES$9="×",ES$110="×",ES$31="×"),"×",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$31="△",ES$110="△"),"△","〇")))</f>
        <v>×</v>
      </c>
      <c r="ET32" s="29" t="str">
        <f ca="1">IF(OR(ET$9="×",ET$110="×",ET$31="×"),"×",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$31="△",ET$110="△"),"△","〇")))</f>
        <v>×</v>
      </c>
      <c r="EU32" s="28" t="str">
        <f ca="1">IF(OR(EU$9="×",EU$110="×",EU$31="×"),"×",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$31="△",EU$110="△"),"△","〇")))</f>
        <v>×</v>
      </c>
      <c r="EV32" s="29" t="str">
        <f ca="1">IF(OR(EV$9="×",EV$110="×",EV$31="×"),"×",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$31="△",EV$110="△"),"△","〇")))</f>
        <v>×</v>
      </c>
      <c r="EW32" s="29" t="str">
        <f ca="1">IF(OR(EW$9="×",EW$110="×",EW$31="×"),"×",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$31="△",EW$110="△"),"△","〇")))</f>
        <v>×</v>
      </c>
      <c r="EX32" s="30" t="str">
        <f ca="1">IF(OR(EX$9="×",EX$110="×",EX$31="×"),"×",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$31="△",EX$110="△"),"△","〇")))</f>
        <v>×</v>
      </c>
      <c r="EY32" s="29" t="str">
        <f ca="1">IF(OR(EY$9="×",EY$110="×",EY$31="×"),"×",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$31="△",EY$110="△"),"△","〇")))</f>
        <v>×</v>
      </c>
      <c r="EZ32" s="29" t="str">
        <f ca="1">IF(OR(EZ$9="×",EZ$110="×",EZ$31="×"),"×",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$31="△",EZ$110="△"),"△","〇")))</f>
        <v>×</v>
      </c>
      <c r="FA32" s="37" t="str">
        <f ca="1">IF(OR(FA$9="×",FA$110="×",FA$31="×"),"×",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$31="△",FA$110="△"),"△","〇")))</f>
        <v>×</v>
      </c>
      <c r="FB32" s="36" t="str">
        <f ca="1">IF(OR(FB$9="×",FB$110="×",FB$31="×"),"×",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$31="△",FB$110="△"),"△","〇")))</f>
        <v>×</v>
      </c>
      <c r="FC32" s="29" t="str">
        <f ca="1">IF(OR(FC$9="×",FC$110="×",FC$31="×"),"×",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$31="△",FC$110="△"),"△","〇")))</f>
        <v>×</v>
      </c>
      <c r="FD32" s="29" t="str">
        <f ca="1">IF(OR(FD$9="×",FD$110="×",FD$31="×"),"×",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$31="△",FD$110="△"),"△","〇")))</f>
        <v>×</v>
      </c>
      <c r="FE32" s="29" t="str">
        <f ca="1">IF(OR(FE$9="×",FE$110="×",FE$31="×"),"×",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$31="△",FE$110="△"),"△","〇")))</f>
        <v>×</v>
      </c>
      <c r="FF32" s="29" t="str">
        <f ca="1">IF(OR(FF$9="×",FF$110="×",FF$31="×"),"×",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$31="△",FF$110="△"),"△","〇")))</f>
        <v>×</v>
      </c>
      <c r="FG32" s="29" t="str">
        <f ca="1">IF(OR(FG$9="×",FG$110="×",FG$31="×"),"×",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$31="△",FG$110="△"),"△","〇")))</f>
        <v>×</v>
      </c>
      <c r="FH32" s="29" t="str">
        <f ca="1">IF(OR(FH$9="×",FH$110="×",FH$31="×"),"×",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$31="△",FH$110="△"),"△","〇")))</f>
        <v>×</v>
      </c>
      <c r="FI32" s="29" t="str">
        <f ca="1">IF(OR(FI$9="×",FI$110="×",FI$31="×"),"×",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$31="△",FI$110="△"),"△","〇")))</f>
        <v>×</v>
      </c>
      <c r="FJ32" s="29" t="str">
        <f ca="1">IF(OR(FJ$9="×",FJ$110="×",FJ$31="×"),"×",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$31="△",FJ$110="△"),"△","〇")))</f>
        <v>×</v>
      </c>
      <c r="FK32" s="28" t="str">
        <f ca="1">IF(OR(FK$9="×",FK$110="×",FK$31="×"),"×",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$31="△",FK$110="△"),"△","〇")))</f>
        <v>×</v>
      </c>
      <c r="FL32" s="29" t="str">
        <f ca="1">IF(OR(FL$9="×",FL$110="×",FL$31="×"),"×",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$31="△",FL$110="△"),"△","〇")))</f>
        <v>×</v>
      </c>
      <c r="FM32" s="29" t="str">
        <f ca="1">IF(OR(FM$9="×",FM$110="×",FM$31="×"),"×",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$31="△",FM$110="△"),"△","〇")))</f>
        <v>×</v>
      </c>
      <c r="FN32" s="30" t="str">
        <f ca="1">IF(OR(FN$9="×",FN$110="×",FN$31="×"),"×",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$31="△",FN$110="△"),"△","〇")))</f>
        <v>×</v>
      </c>
      <c r="FO32" s="29" t="str">
        <f ca="1">IF(OR(FO$9="×",FO$110="×",FO$31="×"),"×",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$31="△",FO$110="△"),"△","〇")))</f>
        <v>×</v>
      </c>
      <c r="FP32" s="29" t="str">
        <f ca="1">IF(OR(FP$9="×",FP$110="×",FP$31="×"),"×",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$31="△",FP$110="△"),"△","〇")))</f>
        <v>×</v>
      </c>
      <c r="FQ32" s="29" t="str">
        <f ca="1">IF(OR(FQ$9="×",FQ$110="×",FQ$31="×"),"×",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$31="△",FQ$110="△"),"△","〇")))</f>
        <v>×</v>
      </c>
      <c r="FR32" s="29" t="str">
        <f ca="1">IF(OR(FR$9="×",FR$110="×",FR$31="×"),"×",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$31="△",FR$110="△"),"△","〇")))</f>
        <v>×</v>
      </c>
      <c r="FS32" s="28" t="str">
        <f ca="1">IF(OR(FS$9="×",FS$110="×",FS$31="×"),"×",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$31="△",FS$110="△"),"△","〇")))</f>
        <v>×</v>
      </c>
      <c r="FT32" s="29" t="str">
        <f ca="1">IF(OR(FT$9="×",FT$110="×",FT$31="×"),"×",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$31="△",FT$110="△"),"△","〇")))</f>
        <v>×</v>
      </c>
      <c r="FU32" s="29" t="str">
        <f ca="1">IF(OR(FU$9="×",FU$110="×",FU$31="×"),"×",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$31="△",FU$110="△"),"△","〇")))</f>
        <v>×</v>
      </c>
      <c r="FV32" s="30" t="str">
        <f ca="1">IF(OR(FV$9="×",FV$110="×",FV$31="×"),"×",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$31="△",FV$110="△"),"△","〇")))</f>
        <v>×</v>
      </c>
      <c r="FW32" s="29" t="str">
        <f ca="1">IF(OR(FW$9="×",FW$110="×",FW$31="×"),"×",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$31="△",FW$110="△"),"△","〇")))</f>
        <v>×</v>
      </c>
      <c r="FX32" s="29" t="str">
        <f ca="1">IF(OR(FX$9="×",FX$110="×",FX$31="×"),"×",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$31="△",FX$110="△"),"△","〇")))</f>
        <v>×</v>
      </c>
      <c r="FY32" s="37" t="str">
        <f ca="1">IF(OR(FY$9="×",FY$110="×",FY$31="×"),"×",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$31="△",FY$110="△"),"△","〇")))</f>
        <v>×</v>
      </c>
    </row>
    <row r="33" spans="1:181">
      <c r="A33" s="51"/>
      <c r="B33" s="72" t="s">
        <v>52</v>
      </c>
      <c r="C33" s="73"/>
      <c r="D33" s="11" t="s">
        <v>173</v>
      </c>
      <c r="E33" s="10" t="str">
        <f>INDEX(施設情報!$D$1:$D$1000,MATCH(D33,施設情報!$C$1:$C$1000,0))</f>
        <v>1</v>
      </c>
      <c r="F33" s="11"/>
      <c r="G33" s="35" t="str">
        <f t="shared" si="8"/>
        <v>024-46391</v>
      </c>
      <c r="H33" s="29" t="str">
        <f t="shared" si="14"/>
        <v>024-46392</v>
      </c>
      <c r="I33" s="29" t="str">
        <f t="shared" si="9"/>
        <v>024-46393</v>
      </c>
      <c r="J33" s="29" t="str">
        <f t="shared" si="10"/>
        <v>024-46394</v>
      </c>
      <c r="K33" s="29" t="str">
        <f t="shared" si="11"/>
        <v>024-46395</v>
      </c>
      <c r="L33" s="29" t="str">
        <f t="shared" si="12"/>
        <v>024-46396</v>
      </c>
      <c r="M33" s="29" t="str">
        <f t="shared" si="13"/>
        <v>024-46397</v>
      </c>
      <c r="N33"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33"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33"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33"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33"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33"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33"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33"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33"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33"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v>
      </c>
      <c r="X33"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v>
      </c>
      <c r="Y33"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v>
      </c>
      <c r="Z33"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v>
      </c>
      <c r="AA33"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v>
      </c>
      <c r="AB33"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v>
      </c>
      <c r="AC33"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v>
      </c>
      <c r="AD33"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v>
      </c>
      <c r="AE33"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33"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33"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33"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33"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33"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33"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33"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33"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33"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33"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33"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33"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33"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33"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33"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33"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v>
      </c>
      <c r="AV33"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v>
      </c>
      <c r="AW33"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v>
      </c>
      <c r="AX33"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v>
      </c>
      <c r="AY33"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v>
      </c>
      <c r="AZ33"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v>
      </c>
      <c r="BA33"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v>
      </c>
      <c r="BB33"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v>
      </c>
      <c r="BC33"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33"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33"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33"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33"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33"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33"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33"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33"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33"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33"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33"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33"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33"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33"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33"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33"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v>
      </c>
      <c r="BT33"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v>
      </c>
      <c r="BU33"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v>
      </c>
      <c r="BV33"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v>
      </c>
      <c r="BW33"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v>
      </c>
      <c r="BX33"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v>
      </c>
      <c r="BY33"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v>
      </c>
      <c r="BZ33"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v>
      </c>
      <c r="CA33"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33"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33"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33"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33"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33"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33"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33"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33"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33"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33"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33"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33"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33"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33"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33"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33"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v>
      </c>
      <c r="CR33"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v>
      </c>
      <c r="CS33"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v>
      </c>
      <c r="CT33"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v>
      </c>
      <c r="CU33"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v>
      </c>
      <c r="CV33"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v>
      </c>
      <c r="CW33"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v>
      </c>
      <c r="CX33"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v>
      </c>
      <c r="CY33"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33"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33"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33"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33"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33"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33"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33"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33"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33"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33"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33"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33"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33"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33"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33"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33"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v>
      </c>
      <c r="DP33"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v>
      </c>
      <c r="DQ33"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v>
      </c>
      <c r="DR33"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v>
      </c>
      <c r="DS33"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v>
      </c>
      <c r="DT33"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v>
      </c>
      <c r="DU33"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v>
      </c>
      <c r="DV33"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v>
      </c>
      <c r="DW33"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33"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33"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33"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33"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33"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33"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33"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33"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33"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33"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33"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33"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33"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33"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33"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33"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33"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33"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33"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33"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33"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33"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33"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33"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33"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33"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33"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33"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33"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33"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33"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33"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33"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33"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33"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33"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33"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33"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33"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33"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33"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33"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33"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33"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33"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33"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33"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33"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33"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33"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33"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33"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33"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33"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34" spans="1:181">
      <c r="A34" s="38" t="s">
        <v>124</v>
      </c>
      <c r="B34" s="39"/>
      <c r="C34" s="39"/>
      <c r="D34" s="11" t="s">
        <v>123</v>
      </c>
      <c r="E34" s="10"/>
      <c r="F34" s="11"/>
      <c r="G34" s="8"/>
      <c r="H34" s="10"/>
      <c r="I34" s="10"/>
      <c r="J34" s="10"/>
      <c r="K34" s="10"/>
      <c r="L34" s="10"/>
      <c r="M34" s="10"/>
      <c r="N34" s="36"/>
      <c r="O34" s="29"/>
      <c r="P34" s="29"/>
      <c r="Q34" s="29"/>
      <c r="R34" s="29"/>
      <c r="S34" s="29"/>
      <c r="T34" s="29"/>
      <c r="U34" s="29"/>
      <c r="V34" s="29"/>
      <c r="W34" s="28"/>
      <c r="X34" s="29"/>
      <c r="Y34" s="29"/>
      <c r="Z34" s="30"/>
      <c r="AA34" s="29"/>
      <c r="AB34" s="29"/>
      <c r="AC34" s="29"/>
      <c r="AD34" s="29"/>
      <c r="AE34" s="28"/>
      <c r="AF34" s="29"/>
      <c r="AG34" s="29"/>
      <c r="AH34" s="30"/>
      <c r="AI34" s="29"/>
      <c r="AJ34" s="29"/>
      <c r="AK34" s="37"/>
      <c r="AL34" s="36"/>
      <c r="AM34" s="29"/>
      <c r="AN34" s="29"/>
      <c r="AO34" s="29"/>
      <c r="AP34" s="29"/>
      <c r="AQ34" s="29"/>
      <c r="AR34" s="29"/>
      <c r="AS34" s="29"/>
      <c r="AT34" s="29"/>
      <c r="AU34" s="28"/>
      <c r="AV34" s="29"/>
      <c r="AW34" s="29"/>
      <c r="AX34" s="30"/>
      <c r="AY34" s="29"/>
      <c r="AZ34" s="29"/>
      <c r="BA34" s="29"/>
      <c r="BB34" s="29"/>
      <c r="BC34" s="28"/>
      <c r="BD34" s="29"/>
      <c r="BE34" s="29"/>
      <c r="BF34" s="30"/>
      <c r="BG34" s="29"/>
      <c r="BH34" s="29"/>
      <c r="BI34" s="37"/>
      <c r="BJ34" s="36"/>
      <c r="BK34" s="29"/>
      <c r="BL34" s="29"/>
      <c r="BM34" s="29"/>
      <c r="BN34" s="29"/>
      <c r="BO34" s="29"/>
      <c r="BP34" s="29"/>
      <c r="BQ34" s="29"/>
      <c r="BR34" s="29"/>
      <c r="BS34" s="28"/>
      <c r="BT34" s="29"/>
      <c r="BU34" s="29"/>
      <c r="BV34" s="30"/>
      <c r="BW34" s="29"/>
      <c r="BX34" s="29"/>
      <c r="BY34" s="29"/>
      <c r="BZ34" s="29"/>
      <c r="CA34" s="28"/>
      <c r="CB34" s="29"/>
      <c r="CC34" s="29"/>
      <c r="CD34" s="30"/>
      <c r="CE34" s="29"/>
      <c r="CF34" s="29"/>
      <c r="CG34" s="37"/>
      <c r="CH34" s="36"/>
      <c r="CI34" s="29"/>
      <c r="CJ34" s="29"/>
      <c r="CK34" s="29"/>
      <c r="CL34" s="29"/>
      <c r="CM34" s="29"/>
      <c r="CN34" s="29"/>
      <c r="CO34" s="29"/>
      <c r="CP34" s="29"/>
      <c r="CQ34" s="28"/>
      <c r="CR34" s="29"/>
      <c r="CS34" s="29"/>
      <c r="CT34" s="30"/>
      <c r="CU34" s="29"/>
      <c r="CV34" s="29"/>
      <c r="CW34" s="29"/>
      <c r="CX34" s="29"/>
      <c r="CY34" s="28"/>
      <c r="CZ34" s="29"/>
      <c r="DA34" s="29"/>
      <c r="DB34" s="30"/>
      <c r="DC34" s="29"/>
      <c r="DD34" s="29"/>
      <c r="DE34" s="37"/>
      <c r="DF34" s="36"/>
      <c r="DG34" s="29"/>
      <c r="DH34" s="29"/>
      <c r="DI34" s="29"/>
      <c r="DJ34" s="29"/>
      <c r="DK34" s="29"/>
      <c r="DL34" s="29"/>
      <c r="DM34" s="29"/>
      <c r="DN34" s="29"/>
      <c r="DO34" s="28"/>
      <c r="DP34" s="29"/>
      <c r="DQ34" s="29"/>
      <c r="DR34" s="30"/>
      <c r="DS34" s="29"/>
      <c r="DT34" s="29"/>
      <c r="DU34" s="29"/>
      <c r="DV34" s="29"/>
      <c r="DW34" s="28"/>
      <c r="DX34" s="29"/>
      <c r="DY34" s="29"/>
      <c r="DZ34" s="30"/>
      <c r="EA34" s="29"/>
      <c r="EB34" s="29"/>
      <c r="EC34" s="37"/>
      <c r="ED34" s="36"/>
      <c r="EE34" s="29"/>
      <c r="EF34" s="29"/>
      <c r="EG34" s="29"/>
      <c r="EH34" s="29"/>
      <c r="EI34" s="29"/>
      <c r="EJ34" s="29"/>
      <c r="EK34" s="29"/>
      <c r="EL34" s="29"/>
      <c r="EM34" s="28"/>
      <c r="EN34" s="29"/>
      <c r="EO34" s="29"/>
      <c r="EP34" s="30"/>
      <c r="EQ34" s="29"/>
      <c r="ER34" s="29"/>
      <c r="ES34" s="29"/>
      <c r="ET34" s="29"/>
      <c r="EU34" s="28"/>
      <c r="EV34" s="29"/>
      <c r="EW34" s="29"/>
      <c r="EX34" s="30"/>
      <c r="EY34" s="29"/>
      <c r="EZ34" s="29"/>
      <c r="FA34" s="37"/>
      <c r="FB34" s="36"/>
      <c r="FC34" s="29"/>
      <c r="FD34" s="29"/>
      <c r="FE34" s="29"/>
      <c r="FF34" s="29"/>
      <c r="FG34" s="29"/>
      <c r="FH34" s="29"/>
      <c r="FI34" s="29"/>
      <c r="FJ34" s="29"/>
      <c r="FK34" s="28"/>
      <c r="FL34" s="29"/>
      <c r="FM34" s="29"/>
      <c r="FN34" s="30"/>
      <c r="FO34" s="29"/>
      <c r="FP34" s="29"/>
      <c r="FQ34" s="29"/>
      <c r="FR34" s="29"/>
      <c r="FS34" s="28"/>
      <c r="FT34" s="29"/>
      <c r="FU34" s="29"/>
      <c r="FV34" s="30"/>
      <c r="FW34" s="29"/>
      <c r="FX34" s="29"/>
      <c r="FY34" s="37"/>
    </row>
    <row r="35" spans="1:181">
      <c r="A35" s="40"/>
      <c r="B35" s="74" t="s">
        <v>31</v>
      </c>
      <c r="C35" s="75"/>
      <c r="D35" s="88" t="s">
        <v>321</v>
      </c>
      <c r="E35" s="10" t="str">
        <f>INDEX(施設情報!$D$1:$D$1000,MATCH(D35,施設情報!$C$1:$C$1000,0))</f>
        <v>1</v>
      </c>
      <c r="F35" s="88"/>
      <c r="G35" s="44" t="str">
        <f t="shared" ref="G35:G45" si="15">$D35&amp;"-"&amp;$N$5</f>
        <v>025-46391</v>
      </c>
      <c r="H35" s="45" t="str">
        <f t="shared" ref="H35:H45" si="16">$D35&amp;"-"&amp;$AL$5</f>
        <v>025-46392</v>
      </c>
      <c r="I35" s="46" t="str">
        <f t="shared" ref="I35:I45" si="17">$D35&amp;"-"&amp;$BJ$5</f>
        <v>025-46393</v>
      </c>
      <c r="J35" s="10" t="str">
        <f t="shared" ref="J35:J45" si="18">$D35&amp;"-"&amp;$CH$5</f>
        <v>025-46394</v>
      </c>
      <c r="K35" s="10" t="str">
        <f t="shared" ref="K35:K45" si="19">$D35&amp;"-"&amp;$DF$5</f>
        <v>025-46395</v>
      </c>
      <c r="L35" s="10" t="str">
        <f t="shared" ref="L35:L45" si="20">$D35&amp;"-"&amp;$ED$5</f>
        <v>025-46396</v>
      </c>
      <c r="M35" s="10" t="str">
        <f t="shared" ref="M35:M45" si="21">$D35&amp;"-"&amp;$FB$5</f>
        <v>025-46397</v>
      </c>
      <c r="N3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3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3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3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3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3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3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3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3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3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3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3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3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3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3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3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3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3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3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3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3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3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3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3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3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3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3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3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3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3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3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3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3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3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3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3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3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3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3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3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3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3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3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3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3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3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3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3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3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3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3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3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3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3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3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3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3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3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3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3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3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3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3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3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3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3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3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3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3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3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3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3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3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3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3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3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3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3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3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3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3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3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3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3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3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3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3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3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3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3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3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3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3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3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3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3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3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3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3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3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3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3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3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3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3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3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3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3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3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3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3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3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3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3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3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3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3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3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3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3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3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3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3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3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3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3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3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3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3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3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3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3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3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3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3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3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3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3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3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3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3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3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3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3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3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3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3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3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3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3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3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3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3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3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3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3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3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3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3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3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3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3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3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3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3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3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3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3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36" spans="1:181">
      <c r="A36" s="40"/>
      <c r="B36" s="74" t="s">
        <v>420</v>
      </c>
      <c r="C36" s="75"/>
      <c r="D36" s="11" t="s">
        <v>222</v>
      </c>
      <c r="E36" s="10" t="str">
        <f>INDEX(施設情報!$D$1:$D$1000,MATCH(D36,施設情報!$C$1:$C$1000,0))</f>
        <v>1</v>
      </c>
      <c r="F36" s="11"/>
      <c r="G36" s="8" t="str">
        <f t="shared" si="15"/>
        <v>026-46391</v>
      </c>
      <c r="H36" s="10" t="str">
        <f t="shared" si="16"/>
        <v>026-46392</v>
      </c>
      <c r="I36" s="10" t="str">
        <f t="shared" si="17"/>
        <v>026-46393</v>
      </c>
      <c r="J36" s="10" t="str">
        <f t="shared" si="18"/>
        <v>026-46394</v>
      </c>
      <c r="K36" s="10" t="str">
        <f t="shared" si="19"/>
        <v>026-46395</v>
      </c>
      <c r="L36" s="10" t="str">
        <f t="shared" si="20"/>
        <v>026-46396</v>
      </c>
      <c r="M36" s="10" t="str">
        <f t="shared" si="21"/>
        <v>026-46397</v>
      </c>
      <c r="N36"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N$127="×"),"△","〇")))</f>
        <v>△</v>
      </c>
      <c r="O36"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O$127="×"),"△","〇")))</f>
        <v>△</v>
      </c>
      <c r="P36"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P$127="×"),"△","〇")))</f>
        <v>△</v>
      </c>
      <c r="Q36"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Q$127="×"),"△","〇")))</f>
        <v>△</v>
      </c>
      <c r="R36"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R$127="×"),"△","〇")))</f>
        <v>△</v>
      </c>
      <c r="S36"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S$127="×"),"△","〇")))</f>
        <v>△</v>
      </c>
      <c r="T36"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T$127="×"),"△","〇")))</f>
        <v>△</v>
      </c>
      <c r="U36"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U$127="×"),"△","〇")))</f>
        <v>△</v>
      </c>
      <c r="V36"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V$127="×"),"△","〇")))</f>
        <v>△</v>
      </c>
      <c r="W36"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W$127="×"),"△","〇")))</f>
        <v>〇</v>
      </c>
      <c r="X36"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X$127="×"),"△","〇")))</f>
        <v>〇</v>
      </c>
      <c r="Y36"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Y$127="×"),"△","〇")))</f>
        <v>〇</v>
      </c>
      <c r="Z36"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Z$127="×"),"△","〇")))</f>
        <v>〇</v>
      </c>
      <c r="AA36"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AA$127="×"),"△","〇")))</f>
        <v>〇</v>
      </c>
      <c r="AB36"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AB$127="×"),"△","〇")))</f>
        <v>〇</v>
      </c>
      <c r="AC36"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AC$127="×"),"△","〇")))</f>
        <v>〇</v>
      </c>
      <c r="AD36"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AD$127="×"),"△","〇")))</f>
        <v>〇</v>
      </c>
      <c r="AE36"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AE$127="×"),"△","〇")))</f>
        <v>△</v>
      </c>
      <c r="AF36"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AF$127="×"),"△","〇")))</f>
        <v>△</v>
      </c>
      <c r="AG36"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AG$127="×"),"△","〇")))</f>
        <v>△</v>
      </c>
      <c r="AH36"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AH$127="×"),"△","〇")))</f>
        <v>△</v>
      </c>
      <c r="AI36"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AI$127="×"),"△","〇")))</f>
        <v>△</v>
      </c>
      <c r="AJ36"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AJ$127="×"),"△","〇")))</f>
        <v>△</v>
      </c>
      <c r="AK36"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AK$127="×"),"△","〇")))</f>
        <v>△</v>
      </c>
      <c r="AL36"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AL$127="×"),"△","〇")))</f>
        <v>△</v>
      </c>
      <c r="AM36"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AM$127="×"),"△","〇")))</f>
        <v>△</v>
      </c>
      <c r="AN36"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AN$127="×"),"△","〇")))</f>
        <v>△</v>
      </c>
      <c r="AO36"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AO$127="×"),"△","〇")))</f>
        <v>△</v>
      </c>
      <c r="AP36"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AP$127="×"),"△","〇")))</f>
        <v>△</v>
      </c>
      <c r="AQ36"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AQ$127="×"),"△","〇")))</f>
        <v>△</v>
      </c>
      <c r="AR36"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AR$127="×"),"△","〇")))</f>
        <v>△</v>
      </c>
      <c r="AS36"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AS$127="×"),"△","〇")))</f>
        <v>△</v>
      </c>
      <c r="AT36"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AT$127="×"),"△","〇")))</f>
        <v>△</v>
      </c>
      <c r="AU36"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AU$127="×"),"△","〇")))</f>
        <v>〇</v>
      </c>
      <c r="AV36"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AV$127="×"),"△","〇")))</f>
        <v>〇</v>
      </c>
      <c r="AW36"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AW$127="×"),"△","〇")))</f>
        <v>〇</v>
      </c>
      <c r="AX36"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AX$127="×"),"△","〇")))</f>
        <v>〇</v>
      </c>
      <c r="AY36"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AY$127="×"),"△","〇")))</f>
        <v>〇</v>
      </c>
      <c r="AZ36"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AZ$127="×"),"△","〇")))</f>
        <v>〇</v>
      </c>
      <c r="BA36"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BA$127="×"),"△","〇")))</f>
        <v>〇</v>
      </c>
      <c r="BB36"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BB$127="×"),"△","〇")))</f>
        <v>〇</v>
      </c>
      <c r="BC36"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BC$127="×"),"△","〇")))</f>
        <v>△</v>
      </c>
      <c r="BD36"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BD$127="×"),"△","〇")))</f>
        <v>△</v>
      </c>
      <c r="BE36"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BE$127="×"),"△","〇")))</f>
        <v>△</v>
      </c>
      <c r="BF36"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BF$127="×"),"△","〇")))</f>
        <v>△</v>
      </c>
      <c r="BG36"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BG$127="×"),"△","〇")))</f>
        <v>△</v>
      </c>
      <c r="BH36"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BH$127="×"),"△","〇")))</f>
        <v>△</v>
      </c>
      <c r="BI36"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BI$127="×"),"△","〇")))</f>
        <v>△</v>
      </c>
      <c r="BJ36"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BJ$127="×"),"△","〇")))</f>
        <v>△</v>
      </c>
      <c r="BK36"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BK$127="×"),"△","〇")))</f>
        <v>△</v>
      </c>
      <c r="BL36"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BL$127="×"),"△","〇")))</f>
        <v>△</v>
      </c>
      <c r="BM36"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BM$127="×"),"△","〇")))</f>
        <v>△</v>
      </c>
      <c r="BN36"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BN$127="×"),"△","〇")))</f>
        <v>△</v>
      </c>
      <c r="BO36"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BO$127="×"),"△","〇")))</f>
        <v>△</v>
      </c>
      <c r="BP36"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BP$127="×"),"△","〇")))</f>
        <v>△</v>
      </c>
      <c r="BQ36"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BQ$127="×"),"△","〇")))</f>
        <v>△</v>
      </c>
      <c r="BR36"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BR$127="×"),"△","〇")))</f>
        <v>△</v>
      </c>
      <c r="BS36"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BS$127="×"),"△","〇")))</f>
        <v>〇</v>
      </c>
      <c r="BT36"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BT$127="×"),"△","〇")))</f>
        <v>〇</v>
      </c>
      <c r="BU36"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BU$127="×"),"△","〇")))</f>
        <v>〇</v>
      </c>
      <c r="BV36"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BV$127="×"),"△","〇")))</f>
        <v>〇</v>
      </c>
      <c r="BW36"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BW$127="×"),"△","〇")))</f>
        <v>〇</v>
      </c>
      <c r="BX36"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BX$127="×"),"△","〇")))</f>
        <v>〇</v>
      </c>
      <c r="BY36"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BY$127="×"),"△","〇")))</f>
        <v>〇</v>
      </c>
      <c r="BZ36"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BZ$127="×"),"△","〇")))</f>
        <v>〇</v>
      </c>
      <c r="CA36"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CA$127="×"),"△","〇")))</f>
        <v>△</v>
      </c>
      <c r="CB36"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CB$127="×"),"△","〇")))</f>
        <v>△</v>
      </c>
      <c r="CC36"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CC$127="×"),"△","〇")))</f>
        <v>△</v>
      </c>
      <c r="CD36"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CD$127="×"),"△","〇")))</f>
        <v>△</v>
      </c>
      <c r="CE36"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CE$127="×"),"△","〇")))</f>
        <v>△</v>
      </c>
      <c r="CF36"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CF$127="×"),"△","〇")))</f>
        <v>△</v>
      </c>
      <c r="CG36"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CG$127="×"),"△","〇")))</f>
        <v>△</v>
      </c>
      <c r="CH36"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CH$127="×"),"△","〇")))</f>
        <v>△</v>
      </c>
      <c r="CI36"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CI$127="×"),"△","〇")))</f>
        <v>△</v>
      </c>
      <c r="CJ36"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CJ$127="×"),"△","〇")))</f>
        <v>△</v>
      </c>
      <c r="CK36"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CK$127="×"),"△","〇")))</f>
        <v>△</v>
      </c>
      <c r="CL36"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CL$127="×"),"△","〇")))</f>
        <v>△</v>
      </c>
      <c r="CM36"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CM$127="×"),"△","〇")))</f>
        <v>△</v>
      </c>
      <c r="CN36"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CN$127="×"),"△","〇")))</f>
        <v>△</v>
      </c>
      <c r="CO36"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CO$127="×"),"△","〇")))</f>
        <v>△</v>
      </c>
      <c r="CP36"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CP$127="×"),"△","〇")))</f>
        <v>△</v>
      </c>
      <c r="CQ36"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CQ$127="×"),"△","〇")))</f>
        <v>〇</v>
      </c>
      <c r="CR36"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CR$127="×"),"△","〇")))</f>
        <v>〇</v>
      </c>
      <c r="CS36"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CS$127="×"),"△","〇")))</f>
        <v>〇</v>
      </c>
      <c r="CT36"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CT$127="×"),"△","〇")))</f>
        <v>〇</v>
      </c>
      <c r="CU36"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CU$127="×"),"△","〇")))</f>
        <v>〇</v>
      </c>
      <c r="CV36"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CV$127="×"),"△","〇")))</f>
        <v>〇</v>
      </c>
      <c r="CW36"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CW$127="×"),"△","〇")))</f>
        <v>〇</v>
      </c>
      <c r="CX36"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CX$127="×"),"△","〇")))</f>
        <v>〇</v>
      </c>
      <c r="CY36"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CY$127="×"),"△","〇")))</f>
        <v>△</v>
      </c>
      <c r="CZ36"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CZ$127="×"),"△","〇")))</f>
        <v>△</v>
      </c>
      <c r="DA36"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DA$127="×"),"△","〇")))</f>
        <v>△</v>
      </c>
      <c r="DB36"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DB$127="×"),"△","〇")))</f>
        <v>△</v>
      </c>
      <c r="DC36"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DC$127="×"),"△","〇")))</f>
        <v>△</v>
      </c>
      <c r="DD36"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DD$127="×"),"△","〇")))</f>
        <v>△</v>
      </c>
      <c r="DE36"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DE$127="×"),"△","〇")))</f>
        <v>△</v>
      </c>
      <c r="DF36"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DF$127="×"),"△","〇")))</f>
        <v>△</v>
      </c>
      <c r="DG36"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DG$127="×"),"△","〇")))</f>
        <v>△</v>
      </c>
      <c r="DH36"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DH$127="×"),"△","〇")))</f>
        <v>△</v>
      </c>
      <c r="DI36"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DI$127="×"),"△","〇")))</f>
        <v>△</v>
      </c>
      <c r="DJ36"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DJ$127="×"),"△","〇")))</f>
        <v>△</v>
      </c>
      <c r="DK36"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DK$127="×"),"△","〇")))</f>
        <v>△</v>
      </c>
      <c r="DL36"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DL$127="×"),"△","〇")))</f>
        <v>△</v>
      </c>
      <c r="DM36"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DM$127="×"),"△","〇")))</f>
        <v>△</v>
      </c>
      <c r="DN36"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DN$127="×"),"△","〇")))</f>
        <v>△</v>
      </c>
      <c r="DO36"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DO$127="×"),"△","〇")))</f>
        <v>〇</v>
      </c>
      <c r="DP36"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DP$127="×"),"△","〇")))</f>
        <v>〇</v>
      </c>
      <c r="DQ36"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DQ$127="×"),"△","〇")))</f>
        <v>〇</v>
      </c>
      <c r="DR36"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DR$127="×"),"△","〇")))</f>
        <v>〇</v>
      </c>
      <c r="DS36"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DS$127="×"),"△","〇")))</f>
        <v>〇</v>
      </c>
      <c r="DT36"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DT$127="×"),"△","〇")))</f>
        <v>〇</v>
      </c>
      <c r="DU36"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DU$127="×"),"△","〇")))</f>
        <v>〇</v>
      </c>
      <c r="DV36"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DV$127="×"),"△","〇")))</f>
        <v>〇</v>
      </c>
      <c r="DW36"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DW$127="×"),"△","〇")))</f>
        <v>△</v>
      </c>
      <c r="DX36"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DX$127="×"),"△","〇")))</f>
        <v>△</v>
      </c>
      <c r="DY36"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DY$127="×"),"△","〇")))</f>
        <v>△</v>
      </c>
      <c r="DZ36"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DZ$127="×"),"△","〇")))</f>
        <v>△</v>
      </c>
      <c r="EA36"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EA$127="×"),"△","〇")))</f>
        <v>△</v>
      </c>
      <c r="EB36"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EB$127="×"),"△","〇")))</f>
        <v>△</v>
      </c>
      <c r="EC36"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EC$127="×"),"△","〇")))</f>
        <v>△</v>
      </c>
      <c r="ED36"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ED$127="×"),"△","〇")))</f>
        <v>×</v>
      </c>
      <c r="EE36"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EE$127="×"),"△","〇")))</f>
        <v>×</v>
      </c>
      <c r="EF36"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EF$127="×"),"△","〇")))</f>
        <v>×</v>
      </c>
      <c r="EG36"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EG$127="×"),"△","〇")))</f>
        <v>×</v>
      </c>
      <c r="EH36"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EH$127="×"),"△","〇")))</f>
        <v>×</v>
      </c>
      <c r="EI36"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EI$127="×"),"△","〇")))</f>
        <v>×</v>
      </c>
      <c r="EJ36"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EJ$127="×"),"△","〇")))</f>
        <v>×</v>
      </c>
      <c r="EK36"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EK$127="×"),"△","〇")))</f>
        <v>×</v>
      </c>
      <c r="EL36"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EL$127="×"),"△","〇")))</f>
        <v>×</v>
      </c>
      <c r="EM36"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EM$127="×"),"△","〇")))</f>
        <v>×</v>
      </c>
      <c r="EN36"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EN$127="×"),"△","〇")))</f>
        <v>×</v>
      </c>
      <c r="EO36"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EO$127="×"),"△","〇")))</f>
        <v>×</v>
      </c>
      <c r="EP36"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EP$127="×"),"△","〇")))</f>
        <v>×</v>
      </c>
      <c r="EQ36"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EQ$127="×"),"△","〇")))</f>
        <v>×</v>
      </c>
      <c r="ER36"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ER$127="×"),"△","〇")))</f>
        <v>×</v>
      </c>
      <c r="ES36"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ES$127="×"),"△","〇")))</f>
        <v>×</v>
      </c>
      <c r="ET36"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ET$127="×"),"△","〇")))</f>
        <v>×</v>
      </c>
      <c r="EU36"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EU$127="×"),"△","〇")))</f>
        <v>×</v>
      </c>
      <c r="EV36"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EV$127="×"),"△","〇")))</f>
        <v>×</v>
      </c>
      <c r="EW36"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EW$127="×"),"△","〇")))</f>
        <v>×</v>
      </c>
      <c r="EX36"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EX$127="×"),"△","〇")))</f>
        <v>×</v>
      </c>
      <c r="EY36"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EY$127="×"),"△","〇")))</f>
        <v>×</v>
      </c>
      <c r="EZ36"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EZ$127="×"),"△","〇")))</f>
        <v>×</v>
      </c>
      <c r="FA36"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FA$127="×"),"△","〇")))</f>
        <v>×</v>
      </c>
      <c r="FB36"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FB$127="×"),"△","〇")))</f>
        <v>×</v>
      </c>
      <c r="FC36"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FC$127="×"),"△","〇")))</f>
        <v>×</v>
      </c>
      <c r="FD36"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FD$127="×"),"△","〇")))</f>
        <v>×</v>
      </c>
      <c r="FE36"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FE$127="×"),"△","〇")))</f>
        <v>×</v>
      </c>
      <c r="FF36"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FF$127="×"),"△","〇")))</f>
        <v>×</v>
      </c>
      <c r="FG36"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FG$127="×"),"△","〇")))</f>
        <v>×</v>
      </c>
      <c r="FH36"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FH$127="×"),"△","〇")))</f>
        <v>×</v>
      </c>
      <c r="FI36"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FI$127="×"),"△","〇")))</f>
        <v>×</v>
      </c>
      <c r="FJ36"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FJ$127="×"),"△","〇")))</f>
        <v>×</v>
      </c>
      <c r="FK36"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FK$127="×"),"△","〇")))</f>
        <v>×</v>
      </c>
      <c r="FL36"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FL$127="×"),"△","〇")))</f>
        <v>×</v>
      </c>
      <c r="FM36"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FM$127="×"),"△","〇")))</f>
        <v>×</v>
      </c>
      <c r="FN36"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FN$127="×"),"△","〇")))</f>
        <v>×</v>
      </c>
      <c r="FO36"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FO$127="×"),"△","〇")))</f>
        <v>×</v>
      </c>
      <c r="FP36"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FP$127="×"),"△","〇")))</f>
        <v>×</v>
      </c>
      <c r="FQ36"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FQ$127="×"),"△","〇")))</f>
        <v>×</v>
      </c>
      <c r="FR36"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FR$127="×"),"△","〇")))</f>
        <v>×</v>
      </c>
      <c r="FS36"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FS$127="×"),"△","〇")))</f>
        <v>×</v>
      </c>
      <c r="FT36"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FT$127="×"),"△","〇")))</f>
        <v>×</v>
      </c>
      <c r="FU36"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FU$127="×"),"△","〇")))</f>
        <v>×</v>
      </c>
      <c r="FV36"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FV$127="×"),"△","〇")))</f>
        <v>×</v>
      </c>
      <c r="FW36"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FW$127="×"),"△","〇")))</f>
        <v>×</v>
      </c>
      <c r="FX36"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FX$127="×"),"△","〇")))</f>
        <v>×</v>
      </c>
      <c r="FY36"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FY$127="×"),"△","〇")))</f>
        <v>×</v>
      </c>
    </row>
    <row r="37" spans="1:181">
      <c r="A37" s="40"/>
      <c r="B37" s="74" t="s">
        <v>421</v>
      </c>
      <c r="C37" s="75"/>
      <c r="D37" s="11" t="s">
        <v>176</v>
      </c>
      <c r="E37" s="10" t="str">
        <f>INDEX(施設情報!$D$1:$D$1000,MATCH(D37,施設情報!$C$1:$C$1000,0))</f>
        <v>1</v>
      </c>
      <c r="F37" s="11"/>
      <c r="G37" s="8" t="str">
        <f t="shared" si="15"/>
        <v>027-46391</v>
      </c>
      <c r="H37" s="10" t="str">
        <f t="shared" si="16"/>
        <v>027-46392</v>
      </c>
      <c r="I37" s="10" t="str">
        <f t="shared" si="17"/>
        <v>027-46393</v>
      </c>
      <c r="J37" s="10" t="str">
        <f t="shared" si="18"/>
        <v>027-46394</v>
      </c>
      <c r="K37" s="10" t="str">
        <f t="shared" si="19"/>
        <v>027-46395</v>
      </c>
      <c r="L37" s="10" t="str">
        <f t="shared" si="20"/>
        <v>027-46396</v>
      </c>
      <c r="M37" s="10" t="str">
        <f t="shared" si="21"/>
        <v>027-46397</v>
      </c>
      <c r="N37"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N$127="×"),"△","〇")))</f>
        <v>△</v>
      </c>
      <c r="O37"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O$127="×"),"△","〇")))</f>
        <v>△</v>
      </c>
      <c r="P37"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P$127="×"),"△","〇")))</f>
        <v>△</v>
      </c>
      <c r="Q37"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Q$127="×"),"△","〇")))</f>
        <v>△</v>
      </c>
      <c r="R37"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R$127="×"),"△","〇")))</f>
        <v>△</v>
      </c>
      <c r="S37"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S$127="×"),"△","〇")))</f>
        <v>△</v>
      </c>
      <c r="T37"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T$127="×"),"△","〇")))</f>
        <v>△</v>
      </c>
      <c r="U37"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U$127="×"),"△","〇")))</f>
        <v>△</v>
      </c>
      <c r="V37"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V$127="×"),"△","〇")))</f>
        <v>△</v>
      </c>
      <c r="W37"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W$127="×"),"△","〇")))</f>
        <v>〇</v>
      </c>
      <c r="X37"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X$127="×"),"△","〇")))</f>
        <v>〇</v>
      </c>
      <c r="Y37"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Y$127="×"),"△","〇")))</f>
        <v>〇</v>
      </c>
      <c r="Z37"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Z$127="×"),"△","〇")))</f>
        <v>〇</v>
      </c>
      <c r="AA37"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AA$127="×"),"△","〇")))</f>
        <v>〇</v>
      </c>
      <c r="AB37"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AB$127="×"),"△","〇")))</f>
        <v>〇</v>
      </c>
      <c r="AC37"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AC$127="×"),"△","〇")))</f>
        <v>〇</v>
      </c>
      <c r="AD37"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AD$127="×"),"△","〇")))</f>
        <v>〇</v>
      </c>
      <c r="AE37"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AE$127="×"),"△","〇")))</f>
        <v>△</v>
      </c>
      <c r="AF37"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AF$127="×"),"△","〇")))</f>
        <v>△</v>
      </c>
      <c r="AG37"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AG$127="×"),"△","〇")))</f>
        <v>△</v>
      </c>
      <c r="AH37"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AH$127="×"),"△","〇")))</f>
        <v>△</v>
      </c>
      <c r="AI37"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AI$127="×"),"△","〇")))</f>
        <v>△</v>
      </c>
      <c r="AJ37"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AJ$127="×"),"△","〇")))</f>
        <v>△</v>
      </c>
      <c r="AK37"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AK$127="×"),"△","〇")))</f>
        <v>△</v>
      </c>
      <c r="AL37"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AL$127="×"),"△","〇")))</f>
        <v>△</v>
      </c>
      <c r="AM37"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AM$127="×"),"△","〇")))</f>
        <v>△</v>
      </c>
      <c r="AN37"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AN$127="×"),"△","〇")))</f>
        <v>△</v>
      </c>
      <c r="AO37"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AO$127="×"),"△","〇")))</f>
        <v>△</v>
      </c>
      <c r="AP37"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AP$127="×"),"△","〇")))</f>
        <v>△</v>
      </c>
      <c r="AQ37"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AQ$127="×"),"△","〇")))</f>
        <v>△</v>
      </c>
      <c r="AR37"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AR$127="×"),"△","〇")))</f>
        <v>△</v>
      </c>
      <c r="AS37"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AS$127="×"),"△","〇")))</f>
        <v>△</v>
      </c>
      <c r="AT37"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AT$127="×"),"△","〇")))</f>
        <v>△</v>
      </c>
      <c r="AU37"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AU$127="×"),"△","〇")))</f>
        <v>〇</v>
      </c>
      <c r="AV37"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AV$127="×"),"△","〇")))</f>
        <v>〇</v>
      </c>
      <c r="AW37"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AW$127="×"),"△","〇")))</f>
        <v>〇</v>
      </c>
      <c r="AX37"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AX$127="×"),"△","〇")))</f>
        <v>〇</v>
      </c>
      <c r="AY37"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AY$127="×"),"△","〇")))</f>
        <v>〇</v>
      </c>
      <c r="AZ37"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AZ$127="×"),"△","〇")))</f>
        <v>〇</v>
      </c>
      <c r="BA37"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BA$127="×"),"△","〇")))</f>
        <v>〇</v>
      </c>
      <c r="BB37"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BB$127="×"),"△","〇")))</f>
        <v>〇</v>
      </c>
      <c r="BC37"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BC$127="×"),"△","〇")))</f>
        <v>△</v>
      </c>
      <c r="BD37"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BD$127="×"),"△","〇")))</f>
        <v>△</v>
      </c>
      <c r="BE37"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BE$127="×"),"△","〇")))</f>
        <v>△</v>
      </c>
      <c r="BF37"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BF$127="×"),"△","〇")))</f>
        <v>△</v>
      </c>
      <c r="BG37"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BG$127="×"),"△","〇")))</f>
        <v>△</v>
      </c>
      <c r="BH37"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BH$127="×"),"△","〇")))</f>
        <v>△</v>
      </c>
      <c r="BI37"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BI$127="×"),"△","〇")))</f>
        <v>△</v>
      </c>
      <c r="BJ37"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BJ$127="×"),"△","〇")))</f>
        <v>△</v>
      </c>
      <c r="BK37"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BK$127="×"),"△","〇")))</f>
        <v>△</v>
      </c>
      <c r="BL37"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BL$127="×"),"△","〇")))</f>
        <v>△</v>
      </c>
      <c r="BM37"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BM$127="×"),"△","〇")))</f>
        <v>△</v>
      </c>
      <c r="BN37"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BN$127="×"),"△","〇")))</f>
        <v>△</v>
      </c>
      <c r="BO37"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BO$127="×"),"△","〇")))</f>
        <v>△</v>
      </c>
      <c r="BP37"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BP$127="×"),"△","〇")))</f>
        <v>△</v>
      </c>
      <c r="BQ37"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BQ$127="×"),"△","〇")))</f>
        <v>△</v>
      </c>
      <c r="BR37"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BR$127="×"),"△","〇")))</f>
        <v>△</v>
      </c>
      <c r="BS37"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BS$127="×"),"△","〇")))</f>
        <v>〇</v>
      </c>
      <c r="BT37"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BT$127="×"),"△","〇")))</f>
        <v>〇</v>
      </c>
      <c r="BU37"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BU$127="×"),"△","〇")))</f>
        <v>〇</v>
      </c>
      <c r="BV37"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BV$127="×"),"△","〇")))</f>
        <v>〇</v>
      </c>
      <c r="BW37"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BW$127="×"),"△","〇")))</f>
        <v>〇</v>
      </c>
      <c r="BX37"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BX$127="×"),"△","〇")))</f>
        <v>〇</v>
      </c>
      <c r="BY37"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BY$127="×"),"△","〇")))</f>
        <v>〇</v>
      </c>
      <c r="BZ37"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BZ$127="×"),"△","〇")))</f>
        <v>〇</v>
      </c>
      <c r="CA37"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CA$127="×"),"△","〇")))</f>
        <v>△</v>
      </c>
      <c r="CB37"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CB$127="×"),"△","〇")))</f>
        <v>△</v>
      </c>
      <c r="CC37"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CC$127="×"),"△","〇")))</f>
        <v>△</v>
      </c>
      <c r="CD37"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CD$127="×"),"△","〇")))</f>
        <v>△</v>
      </c>
      <c r="CE37"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CE$127="×"),"△","〇")))</f>
        <v>△</v>
      </c>
      <c r="CF37"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CF$127="×"),"△","〇")))</f>
        <v>△</v>
      </c>
      <c r="CG37"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CG$127="×"),"△","〇")))</f>
        <v>△</v>
      </c>
      <c r="CH37"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CH$127="×"),"△","〇")))</f>
        <v>△</v>
      </c>
      <c r="CI37"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CI$127="×"),"△","〇")))</f>
        <v>△</v>
      </c>
      <c r="CJ37"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CJ$127="×"),"△","〇")))</f>
        <v>△</v>
      </c>
      <c r="CK37"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CK$127="×"),"△","〇")))</f>
        <v>△</v>
      </c>
      <c r="CL37"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CL$127="×"),"△","〇")))</f>
        <v>△</v>
      </c>
      <c r="CM37"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CM$127="×"),"△","〇")))</f>
        <v>△</v>
      </c>
      <c r="CN37"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CN$127="×"),"△","〇")))</f>
        <v>△</v>
      </c>
      <c r="CO37"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CO$127="×"),"△","〇")))</f>
        <v>△</v>
      </c>
      <c r="CP37"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CP$127="×"),"△","〇")))</f>
        <v>△</v>
      </c>
      <c r="CQ37"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CQ$127="×"),"△","〇")))</f>
        <v>〇</v>
      </c>
      <c r="CR37"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CR$127="×"),"△","〇")))</f>
        <v>〇</v>
      </c>
      <c r="CS37"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CS$127="×"),"△","〇")))</f>
        <v>〇</v>
      </c>
      <c r="CT37"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CT$127="×"),"△","〇")))</f>
        <v>〇</v>
      </c>
      <c r="CU37"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CU$127="×"),"△","〇")))</f>
        <v>〇</v>
      </c>
      <c r="CV37"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CV$127="×"),"△","〇")))</f>
        <v>〇</v>
      </c>
      <c r="CW37"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CW$127="×"),"△","〇")))</f>
        <v>〇</v>
      </c>
      <c r="CX37"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CX$127="×"),"△","〇")))</f>
        <v>〇</v>
      </c>
      <c r="CY37"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CY$127="×"),"△","〇")))</f>
        <v>△</v>
      </c>
      <c r="CZ37"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CZ$127="×"),"△","〇")))</f>
        <v>△</v>
      </c>
      <c r="DA37"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DA$127="×"),"△","〇")))</f>
        <v>△</v>
      </c>
      <c r="DB37"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DB$127="×"),"△","〇")))</f>
        <v>△</v>
      </c>
      <c r="DC37"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DC$127="×"),"△","〇")))</f>
        <v>△</v>
      </c>
      <c r="DD37"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DD$127="×"),"△","〇")))</f>
        <v>△</v>
      </c>
      <c r="DE37"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DE$127="×"),"△","〇")))</f>
        <v>△</v>
      </c>
      <c r="DF37"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DF$127="×"),"△","〇")))</f>
        <v>△</v>
      </c>
      <c r="DG37"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DG$127="×"),"△","〇")))</f>
        <v>△</v>
      </c>
      <c r="DH37"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DH$127="×"),"△","〇")))</f>
        <v>△</v>
      </c>
      <c r="DI37"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DI$127="×"),"△","〇")))</f>
        <v>△</v>
      </c>
      <c r="DJ37"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DJ$127="×"),"△","〇")))</f>
        <v>△</v>
      </c>
      <c r="DK37"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DK$127="×"),"△","〇")))</f>
        <v>△</v>
      </c>
      <c r="DL37"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DL$127="×"),"△","〇")))</f>
        <v>△</v>
      </c>
      <c r="DM37"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DM$127="×"),"△","〇")))</f>
        <v>△</v>
      </c>
      <c r="DN37"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DN$127="×"),"△","〇")))</f>
        <v>△</v>
      </c>
      <c r="DO37"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DO$127="×"),"△","〇")))</f>
        <v>〇</v>
      </c>
      <c r="DP37"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DP$127="×"),"△","〇")))</f>
        <v>〇</v>
      </c>
      <c r="DQ37"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DQ$127="×"),"△","〇")))</f>
        <v>〇</v>
      </c>
      <c r="DR37"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DR$127="×"),"△","〇")))</f>
        <v>〇</v>
      </c>
      <c r="DS37"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DS$127="×"),"△","〇")))</f>
        <v>〇</v>
      </c>
      <c r="DT37"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DT$127="×"),"△","〇")))</f>
        <v>〇</v>
      </c>
      <c r="DU37"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DU$127="×"),"△","〇")))</f>
        <v>〇</v>
      </c>
      <c r="DV37"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DV$127="×"),"△","〇")))</f>
        <v>〇</v>
      </c>
      <c r="DW37"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DW$127="×"),"△","〇")))</f>
        <v>△</v>
      </c>
      <c r="DX37"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DX$127="×"),"△","〇")))</f>
        <v>△</v>
      </c>
      <c r="DY37"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DY$127="×"),"△","〇")))</f>
        <v>△</v>
      </c>
      <c r="DZ37"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DZ$127="×"),"△","〇")))</f>
        <v>△</v>
      </c>
      <c r="EA37"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EA$127="×"),"△","〇")))</f>
        <v>△</v>
      </c>
      <c r="EB37"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EB$127="×"),"△","〇")))</f>
        <v>△</v>
      </c>
      <c r="EC37"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EC$127="×"),"△","〇")))</f>
        <v>△</v>
      </c>
      <c r="ED37"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ED$127="×"),"△","〇")))</f>
        <v>×</v>
      </c>
      <c r="EE37"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EE$127="×"),"△","〇")))</f>
        <v>×</v>
      </c>
      <c r="EF37"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EF$127="×"),"△","〇")))</f>
        <v>×</v>
      </c>
      <c r="EG37"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EG$127="×"),"△","〇")))</f>
        <v>×</v>
      </c>
      <c r="EH37"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EH$127="×"),"△","〇")))</f>
        <v>×</v>
      </c>
      <c r="EI37"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EI$127="×"),"△","〇")))</f>
        <v>×</v>
      </c>
      <c r="EJ37"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EJ$127="×"),"△","〇")))</f>
        <v>×</v>
      </c>
      <c r="EK37"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EK$127="×"),"△","〇")))</f>
        <v>×</v>
      </c>
      <c r="EL37"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EL$127="×"),"△","〇")))</f>
        <v>×</v>
      </c>
      <c r="EM37"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EM$127="×"),"△","〇")))</f>
        <v>×</v>
      </c>
      <c r="EN37"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EN$127="×"),"△","〇")))</f>
        <v>×</v>
      </c>
      <c r="EO37"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EO$127="×"),"△","〇")))</f>
        <v>×</v>
      </c>
      <c r="EP37"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EP$127="×"),"△","〇")))</f>
        <v>×</v>
      </c>
      <c r="EQ37"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EQ$127="×"),"△","〇")))</f>
        <v>×</v>
      </c>
      <c r="ER37"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ER$127="×"),"△","〇")))</f>
        <v>×</v>
      </c>
      <c r="ES37"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ES$127="×"),"△","〇")))</f>
        <v>×</v>
      </c>
      <c r="ET37"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ET$127="×"),"△","〇")))</f>
        <v>×</v>
      </c>
      <c r="EU37"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EU$127="×"),"△","〇")))</f>
        <v>×</v>
      </c>
      <c r="EV37"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EV$127="×"),"△","〇")))</f>
        <v>×</v>
      </c>
      <c r="EW37"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EW$127="×"),"△","〇")))</f>
        <v>×</v>
      </c>
      <c r="EX37"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EX$127="×"),"△","〇")))</f>
        <v>×</v>
      </c>
      <c r="EY37"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EY$127="×"),"△","〇")))</f>
        <v>×</v>
      </c>
      <c r="EZ37"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EZ$127="×"),"△","〇")))</f>
        <v>×</v>
      </c>
      <c r="FA37"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FA$127="×"),"△","〇")))</f>
        <v>×</v>
      </c>
      <c r="FB37"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FB$127="×"),"△","〇")))</f>
        <v>×</v>
      </c>
      <c r="FC37"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FC$127="×"),"△","〇")))</f>
        <v>×</v>
      </c>
      <c r="FD37"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FD$127="×"),"△","〇")))</f>
        <v>×</v>
      </c>
      <c r="FE37"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FE$127="×"),"△","〇")))</f>
        <v>×</v>
      </c>
      <c r="FF37"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FF$127="×"),"△","〇")))</f>
        <v>×</v>
      </c>
      <c r="FG37"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FG$127="×"),"△","〇")))</f>
        <v>×</v>
      </c>
      <c r="FH37"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FH$127="×"),"△","〇")))</f>
        <v>×</v>
      </c>
      <c r="FI37"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FI$127="×"),"△","〇")))</f>
        <v>×</v>
      </c>
      <c r="FJ37"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FJ$127="×"),"△","〇")))</f>
        <v>×</v>
      </c>
      <c r="FK37"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FK$127="×"),"△","〇")))</f>
        <v>×</v>
      </c>
      <c r="FL37"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FL$127="×"),"△","〇")))</f>
        <v>×</v>
      </c>
      <c r="FM37"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FM$127="×"),"△","〇")))</f>
        <v>×</v>
      </c>
      <c r="FN37"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FN$127="×"),"△","〇")))</f>
        <v>×</v>
      </c>
      <c r="FO37"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FO$127="×"),"△","〇")))</f>
        <v>×</v>
      </c>
      <c r="FP37"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FP$127="×"),"△","〇")))</f>
        <v>×</v>
      </c>
      <c r="FQ37"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FQ$127="×"),"△","〇")))</f>
        <v>×</v>
      </c>
      <c r="FR37"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FR$127="×"),"△","〇")))</f>
        <v>×</v>
      </c>
      <c r="FS37"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FS$127="×"),"△","〇")))</f>
        <v>×</v>
      </c>
      <c r="FT37"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FT$127="×"),"△","〇")))</f>
        <v>×</v>
      </c>
      <c r="FU37"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FU$127="×"),"△","〇")))</f>
        <v>×</v>
      </c>
      <c r="FV37"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FV$127="×"),"△","〇")))</f>
        <v>×</v>
      </c>
      <c r="FW37"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FW$127="×"),"△","〇")))</f>
        <v>×</v>
      </c>
      <c r="FX37"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FX$127="×"),"△","〇")))</f>
        <v>×</v>
      </c>
      <c r="FY37"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FY$127="×"),"△","〇")))</f>
        <v>×</v>
      </c>
    </row>
    <row r="38" spans="1:181">
      <c r="A38" s="40"/>
      <c r="B38" s="74" t="s">
        <v>422</v>
      </c>
      <c r="C38" s="75"/>
      <c r="D38" s="11" t="s">
        <v>177</v>
      </c>
      <c r="E38" s="10" t="str">
        <f>INDEX(施設情報!$D$1:$D$1000,MATCH(D38,施設情報!$C$1:$C$1000,0))</f>
        <v>1</v>
      </c>
      <c r="F38" s="11"/>
      <c r="G38" s="8" t="str">
        <f t="shared" si="15"/>
        <v>028-46391</v>
      </c>
      <c r="H38" s="10" t="str">
        <f t="shared" si="16"/>
        <v>028-46392</v>
      </c>
      <c r="I38" s="10" t="str">
        <f t="shared" si="17"/>
        <v>028-46393</v>
      </c>
      <c r="J38" s="10" t="str">
        <f t="shared" si="18"/>
        <v>028-46394</v>
      </c>
      <c r="K38" s="10" t="str">
        <f t="shared" si="19"/>
        <v>028-46395</v>
      </c>
      <c r="L38" s="10" t="str">
        <f t="shared" si="20"/>
        <v>028-46396</v>
      </c>
      <c r="M38" s="10" t="str">
        <f t="shared" si="21"/>
        <v>028-46397</v>
      </c>
      <c r="N38"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38"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38"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38"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38"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38"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38"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38"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38"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38"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38"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38"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38"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38"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38"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38"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38"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38"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38"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38"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38"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38"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38"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38"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38"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38"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38"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38"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38"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38"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38"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38"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38"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38"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38"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38"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38"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38"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38"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38"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38"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38"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38"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38"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38"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38"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38"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38"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38"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38"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38"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38"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38"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38"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38"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38"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38"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38"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38"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38"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38"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38"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38"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38"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38"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38"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38"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38"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38"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38"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38"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38"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38"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38"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38"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38"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38"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38"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38"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38"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38"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38"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38"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38"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38"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38"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38"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38"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38"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38"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38"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38"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38"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38"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38"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38"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38"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38"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38"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38"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38"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38"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38"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38"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38"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38"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38"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38"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38"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38"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38"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38"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38"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38"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38"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38"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38"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38"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38"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38"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38"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38"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38"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38"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38"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38"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38"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38"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38"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38"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38"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38"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38"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38"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38"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38"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38"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38"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38"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38"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38"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38"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38"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38"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38"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38"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38"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38"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38"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38"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38"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38"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38"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38"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38"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38"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38"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38"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38"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38"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38"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38"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38"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38"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38"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38"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38"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38"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39" spans="1:181">
      <c r="A39" s="40"/>
      <c r="B39" s="74" t="s">
        <v>423</v>
      </c>
      <c r="C39" s="75"/>
      <c r="D39" s="11" t="s">
        <v>178</v>
      </c>
      <c r="E39" s="10" t="str">
        <f>INDEX(施設情報!$D$1:$D$1000,MATCH(D39,施設情報!$C$1:$C$1000,0))</f>
        <v>1</v>
      </c>
      <c r="F39" s="11"/>
      <c r="G39" s="8" t="str">
        <f t="shared" si="15"/>
        <v>029-46391</v>
      </c>
      <c r="H39" s="10" t="str">
        <f t="shared" si="16"/>
        <v>029-46392</v>
      </c>
      <c r="I39" s="10" t="str">
        <f t="shared" si="17"/>
        <v>029-46393</v>
      </c>
      <c r="J39" s="10" t="str">
        <f t="shared" si="18"/>
        <v>029-46394</v>
      </c>
      <c r="K39" s="10" t="str">
        <f t="shared" si="19"/>
        <v>029-46395</v>
      </c>
      <c r="L39" s="10" t="str">
        <f t="shared" si="20"/>
        <v>029-46396</v>
      </c>
      <c r="M39" s="10" t="str">
        <f t="shared" si="21"/>
        <v>029-46397</v>
      </c>
      <c r="N39"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39"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39"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39"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39"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39"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39"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39"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39"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39"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39"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39"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39"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39"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39"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39"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39"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39"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39"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39"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39"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39"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39"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39"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39"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39"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39"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39"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39"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39"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39"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39"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39"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39"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39"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39"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39"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39"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39"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39"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39"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39"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39"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39"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39"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39"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39"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39"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39"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39"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39"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39"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39"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39"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39"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39"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39"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39"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39"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39"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39"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39"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39"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39"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39"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39"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39"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39"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39"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39"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39"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39"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39"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39"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39"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39"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39"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39"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39"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39"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39"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39"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39"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39"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39"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39"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39"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39"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39"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39"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39"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39"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39"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39"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39"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39"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39"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39"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39"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39"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39"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39"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39"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39"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39"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39"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39"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39"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39"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39"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39"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39"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39"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39"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39"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39"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39"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39"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39"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39"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39"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39"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39"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39"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39"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39"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39"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39"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39"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39"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39"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39"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39"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39"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39"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39"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39"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39"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39"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39"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39"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39"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39"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39"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39"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39"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39"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39"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39"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39"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39"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39"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39"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39"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39"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39"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39"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39"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39"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39"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39"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39"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39"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39"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39"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39"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39"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39"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0" spans="1:181">
      <c r="A40" s="40"/>
      <c r="B40" s="74" t="s">
        <v>424</v>
      </c>
      <c r="C40" s="75"/>
      <c r="D40" s="11" t="s">
        <v>179</v>
      </c>
      <c r="E40" s="10" t="str">
        <f>INDEX(施設情報!$D$1:$D$1000,MATCH(D40,施設情報!$C$1:$C$1000,0))</f>
        <v>1</v>
      </c>
      <c r="F40" s="11"/>
      <c r="G40" s="8" t="str">
        <f t="shared" si="15"/>
        <v>030-46391</v>
      </c>
      <c r="H40" s="10" t="str">
        <f t="shared" si="16"/>
        <v>030-46392</v>
      </c>
      <c r="I40" s="10" t="str">
        <f t="shared" si="17"/>
        <v>030-46393</v>
      </c>
      <c r="J40" s="10" t="str">
        <f t="shared" si="18"/>
        <v>030-46394</v>
      </c>
      <c r="K40" s="10" t="str">
        <f t="shared" si="19"/>
        <v>030-46395</v>
      </c>
      <c r="L40" s="10" t="str">
        <f t="shared" si="20"/>
        <v>030-46396</v>
      </c>
      <c r="M40" s="10" t="str">
        <f t="shared" si="21"/>
        <v>030-46397</v>
      </c>
      <c r="N40"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0"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0"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0"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0"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0"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0"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0"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0"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0"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0"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0"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0"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0"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0"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0"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0"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0"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0"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0"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0"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0"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0"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0"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0"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0"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0"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0"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0"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0"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0"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0"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0"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0"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0"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0"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0"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0"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0"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0"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0"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0"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0"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0"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0"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0"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0"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0"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0"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0"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0"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0"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0"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0"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0"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0"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0"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0"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0"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0"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0"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0"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0"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0"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0"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0"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0"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0"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0"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0"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0"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0"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0"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0"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0"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0"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0"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0"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0"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0"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0"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0"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0"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0"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0"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0"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0"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0"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0"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0"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0"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0"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0"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0"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0"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0"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0"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0"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0"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0"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0"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0"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0"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0"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0"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0"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0"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0"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0"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0"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0"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0"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0"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0"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0"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0"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0"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0"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0"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0"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0"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0"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0"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0"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0"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0"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0"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0"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0"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0"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0"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0"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0"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0"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0"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0"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0"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0"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0"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0"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0"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0"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0"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0"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0"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0"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0"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0"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0"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0"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0"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0"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0"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0"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0"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0"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0"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0"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0"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0"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0"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0"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0"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0"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0"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0"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0"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0"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1" spans="1:181">
      <c r="A41" s="40"/>
      <c r="B41" s="74" t="s">
        <v>292</v>
      </c>
      <c r="C41" s="75"/>
      <c r="D41" s="11" t="s">
        <v>180</v>
      </c>
      <c r="E41" s="10" t="str">
        <f>INDEX(施設情報!$D$1:$D$1000,MATCH(D41,施設情報!$C$1:$C$1000,0))</f>
        <v>1</v>
      </c>
      <c r="F41" s="11"/>
      <c r="G41" s="8" t="str">
        <f t="shared" si="15"/>
        <v>031-46391</v>
      </c>
      <c r="H41" s="10" t="str">
        <f t="shared" si="16"/>
        <v>031-46392</v>
      </c>
      <c r="I41" s="10" t="str">
        <f t="shared" si="17"/>
        <v>031-46393</v>
      </c>
      <c r="J41" s="10" t="str">
        <f t="shared" si="18"/>
        <v>031-46394</v>
      </c>
      <c r="K41" s="10" t="str">
        <f t="shared" si="19"/>
        <v>031-46395</v>
      </c>
      <c r="L41" s="10" t="str">
        <f t="shared" si="20"/>
        <v>031-46396</v>
      </c>
      <c r="M41" s="10" t="str">
        <f t="shared" si="21"/>
        <v>031-46397</v>
      </c>
      <c r="N41"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1"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1"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1"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1"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1"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1"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1"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1"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1"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1"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1"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1"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1"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1"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1"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1"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1"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1"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1"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1"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1"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1"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1"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1"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1"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1"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1"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1"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1"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1"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1"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1"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1"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1"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1"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1"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1"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1"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1"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1"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1"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1"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1"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1"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1"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1"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1"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1"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1"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1"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1"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1"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1"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1"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1"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1"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1"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1"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1"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1"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1"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1"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1"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1"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1"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1"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1"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1"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1"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1"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1"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1"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1"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1"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1"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1"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1"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1"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1"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1"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1"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1"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1"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1"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1"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1"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1"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1"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1"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1"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1"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1"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1"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1"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1"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1"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1"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1"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1"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1"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1"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1"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1"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1"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1"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1"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1"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1"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1"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1"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1"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1"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1"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1"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1"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1"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1"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1"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1"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1"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1"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1"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1"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1"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1"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1"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1"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1"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1"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1"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1"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1"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1"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1"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1"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1"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1"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1"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1"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1"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1"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1"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1"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1"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1"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1"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1"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1"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1"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1"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1"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1"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1"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1"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1"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1"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1"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1"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1"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1"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1"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1"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1"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1"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1"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1"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1"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2" spans="1:181">
      <c r="A42" s="40"/>
      <c r="B42" s="74" t="s">
        <v>293</v>
      </c>
      <c r="C42" s="75"/>
      <c r="D42" s="11" t="s">
        <v>181</v>
      </c>
      <c r="E42" s="10" t="str">
        <f>INDEX(施設情報!$D$1:$D$1000,MATCH(D42,施設情報!$C$1:$C$1000,0))</f>
        <v>1</v>
      </c>
      <c r="F42" s="11"/>
      <c r="G42" s="8" t="str">
        <f t="shared" si="15"/>
        <v>032-46391</v>
      </c>
      <c r="H42" s="10" t="str">
        <f t="shared" si="16"/>
        <v>032-46392</v>
      </c>
      <c r="I42" s="10" t="str">
        <f t="shared" si="17"/>
        <v>032-46393</v>
      </c>
      <c r="J42" s="10" t="str">
        <f t="shared" si="18"/>
        <v>032-46394</v>
      </c>
      <c r="K42" s="10" t="str">
        <f t="shared" si="19"/>
        <v>032-46395</v>
      </c>
      <c r="L42" s="10" t="str">
        <f t="shared" si="20"/>
        <v>032-46396</v>
      </c>
      <c r="M42" s="10" t="str">
        <f t="shared" si="21"/>
        <v>032-46397</v>
      </c>
      <c r="N42"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2"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2"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2"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2"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2"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2"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2"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2"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2"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2"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2"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2"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2"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2"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2"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2"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2"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2"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2"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2"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2"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2"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2"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2"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2"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2"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2"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2"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2"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2"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2"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2"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2"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2"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2"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2"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2"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2"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2"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2"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2"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2"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2"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2"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2"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2"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2"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2"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2"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2"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2"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2"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2"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2"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2"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2"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2"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2"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2"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2"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2"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2"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2"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2"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2"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2"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2"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2"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2"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2"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2"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2"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2"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2"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2"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2"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2"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2"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2"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2"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2"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2"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2"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2"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2"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2"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2"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2"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2"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2"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2"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2"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2"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2"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2"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2"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2"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2"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2"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2"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2"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2"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2"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2"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2"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2"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2"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2"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2"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2"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2"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2"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2"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2"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2"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2"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2"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2"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2"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2"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2"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2"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2"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2"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2"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2"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2"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2"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2"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2"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2"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2"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2"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2"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2"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2"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2"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2"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2"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2"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2"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2"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2"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2"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2"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2"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2"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2"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2"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2"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2"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2"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2"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2"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2"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2"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2"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2"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2"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2"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2"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2"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2"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2"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2"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2"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2"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3" spans="1:181">
      <c r="A43" s="40"/>
      <c r="B43" s="74" t="s">
        <v>294</v>
      </c>
      <c r="C43" s="75"/>
      <c r="D43" s="11" t="s">
        <v>182</v>
      </c>
      <c r="E43" s="10" t="str">
        <f>INDEX(施設情報!$D$1:$D$1000,MATCH(D43,施設情報!$C$1:$C$1000,0))</f>
        <v>1</v>
      </c>
      <c r="F43" s="11"/>
      <c r="G43" s="8" t="str">
        <f t="shared" si="15"/>
        <v>033-46391</v>
      </c>
      <c r="H43" s="10" t="str">
        <f t="shared" si="16"/>
        <v>033-46392</v>
      </c>
      <c r="I43" s="10" t="str">
        <f t="shared" si="17"/>
        <v>033-46393</v>
      </c>
      <c r="J43" s="10" t="str">
        <f t="shared" si="18"/>
        <v>033-46394</v>
      </c>
      <c r="K43" s="10" t="str">
        <f t="shared" si="19"/>
        <v>033-46395</v>
      </c>
      <c r="L43" s="10" t="str">
        <f t="shared" si="20"/>
        <v>033-46396</v>
      </c>
      <c r="M43" s="10" t="str">
        <f t="shared" si="21"/>
        <v>033-46397</v>
      </c>
      <c r="N43"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3"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3"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3"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3"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3"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3"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3"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3"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3"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3"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3"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3"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3"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3"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3"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3"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3"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3"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3"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3"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3"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3"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3"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3"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3"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3"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3"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3"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3"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3"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3"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3"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3"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3"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3"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3"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3"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3"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3"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3"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3"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3"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3"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3"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3"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3"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3"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3"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3"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3"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3"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3"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3"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3"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3"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3"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3"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3"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3"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3"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3"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3"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3"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3"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3"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3"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3"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3"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3"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3"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3"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3"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3"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3"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3"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3"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3"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3"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3"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3"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3"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3"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3"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3"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3"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3"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3"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3"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3"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3"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3"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3"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3"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3"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3"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3"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3"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3"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3"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3"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3"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3"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3"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3"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3"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3"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3"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3"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3"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3"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3"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3"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3"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3"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3"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3"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3"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3"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3"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3"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3"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3"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3"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3"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3"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3"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3"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3"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3"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3"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3"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3"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3"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3"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3"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3"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3"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3"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3"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3"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3"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3"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3"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3"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3"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3"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3"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3"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3"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3"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3"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3"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3"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3"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3"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3"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3"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3"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3"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3"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3"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3"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3"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3"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3"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3"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3"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4" spans="1:181">
      <c r="A44" s="40"/>
      <c r="B44" s="74" t="s">
        <v>295</v>
      </c>
      <c r="C44" s="75"/>
      <c r="D44" s="11" t="s">
        <v>183</v>
      </c>
      <c r="E44" s="10" t="str">
        <f>INDEX(施設情報!$D$1:$D$1000,MATCH(D44,施設情報!$C$1:$C$1000,0))</f>
        <v>1</v>
      </c>
      <c r="F44" s="11"/>
      <c r="G44" s="8" t="str">
        <f t="shared" si="15"/>
        <v>034-46391</v>
      </c>
      <c r="H44" s="10" t="str">
        <f t="shared" si="16"/>
        <v>034-46392</v>
      </c>
      <c r="I44" s="10" t="str">
        <f t="shared" si="17"/>
        <v>034-46393</v>
      </c>
      <c r="J44" s="10" t="str">
        <f t="shared" si="18"/>
        <v>034-46394</v>
      </c>
      <c r="K44" s="10" t="str">
        <f t="shared" si="19"/>
        <v>034-46395</v>
      </c>
      <c r="L44" s="10" t="str">
        <f t="shared" si="20"/>
        <v>034-46396</v>
      </c>
      <c r="M44" s="10" t="str">
        <f t="shared" si="21"/>
        <v>034-46397</v>
      </c>
      <c r="N44"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4"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4"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4"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4"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4"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4"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4"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4"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4"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4"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4"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4"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4"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4"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4"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4"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4"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4"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4"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4"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4"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4"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4"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4"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4"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4"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4"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4"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4"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4"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4"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4"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4"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4"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4"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4"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4"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4"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4"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4"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4"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4"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4"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4"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4"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4"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4"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4"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4"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4"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4"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4"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4"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4"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4"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4"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4"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4"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4"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4"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4"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4"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4"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4"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4"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4"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4"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4"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4"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4"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4"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4"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4"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4"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4"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4"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4"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4"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4"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4"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4"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4"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4"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4"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4"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4"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4"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4"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4"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4"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4"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4"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4"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4"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4"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4"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4"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4"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4"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4"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4"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4"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4"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4"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4"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4"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4"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4"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4"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4"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4"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4"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4"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4"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4"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4"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4"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4"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4"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4"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4"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4"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4"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4"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4"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4"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4"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4"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4"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4"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4"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4"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4"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4"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4"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4"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4"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4"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4"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4"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4"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4"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4"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4"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4"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4"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4"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4"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4"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4"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4"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4"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4"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4"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4"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4"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4"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4"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4"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4"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4"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4"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4"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4"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4"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4"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4"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5" spans="1:181">
      <c r="A45" s="41"/>
      <c r="B45" s="74" t="s">
        <v>296</v>
      </c>
      <c r="C45" s="75"/>
      <c r="D45" s="11" t="s">
        <v>184</v>
      </c>
      <c r="E45" s="10" t="str">
        <f>INDEX(施設情報!$D$1:$D$1000,MATCH(D45,施設情報!$C$1:$C$1000,0))</f>
        <v>1</v>
      </c>
      <c r="F45" s="11"/>
      <c r="G45" s="35" t="str">
        <f t="shared" si="15"/>
        <v>035-46391</v>
      </c>
      <c r="H45" s="29" t="str">
        <f t="shared" si="16"/>
        <v>035-46392</v>
      </c>
      <c r="I45" s="29" t="str">
        <f t="shared" si="17"/>
        <v>035-46393</v>
      </c>
      <c r="J45" s="29" t="str">
        <f t="shared" si="18"/>
        <v>035-46394</v>
      </c>
      <c r="K45" s="29" t="str">
        <f t="shared" si="19"/>
        <v>035-46395</v>
      </c>
      <c r="L45" s="29" t="str">
        <f t="shared" si="20"/>
        <v>035-46396</v>
      </c>
      <c r="M45" s="29" t="str">
        <f t="shared" si="21"/>
        <v>035-46397</v>
      </c>
      <c r="N45"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5"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5"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5"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5"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5"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5"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5"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5"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5"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5"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5"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5"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5"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5"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5"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5"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5"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5"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5"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5"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5"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5"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5"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5"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5"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5"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5"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5"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5"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5"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5"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5"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5"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5"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5"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5"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5"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5"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5"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5"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5"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5"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5"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5"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5"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5"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5"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5"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5"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5"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5"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5"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5"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5"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5"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5"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5"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5"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5"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5"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5"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5"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5"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5"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5"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5"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5"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5"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5"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5"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5"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5"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5"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5"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5"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5"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5"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5"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5"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5"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5"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5"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5"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5"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5"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5"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5"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5"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5"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5"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5"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5"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5"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5"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5"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5"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5"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5"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5"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5"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5"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5"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5"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5"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5"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5"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5"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5"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5"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5"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5"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5"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5"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5"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5"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5"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5"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5"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5"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5"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5"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5"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5"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5"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5"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5"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5"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5"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5"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5"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5"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5"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5"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5"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5"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5"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5"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5"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5"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5"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5"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5"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5"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5"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5"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5"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5"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5"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5"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5"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5"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5"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5"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5"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5"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5"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5"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5"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5"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5"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5"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5"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5"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5"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5"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5"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5"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6" spans="1:181">
      <c r="A46" s="42" t="s">
        <v>125</v>
      </c>
      <c r="B46" s="43"/>
      <c r="C46" s="48"/>
      <c r="D46" s="11" t="s">
        <v>123</v>
      </c>
      <c r="E46" s="10"/>
      <c r="F46" s="11"/>
      <c r="G46" s="44"/>
      <c r="H46" s="45"/>
      <c r="I46" s="45"/>
      <c r="J46" s="45"/>
      <c r="K46" s="45"/>
      <c r="L46" s="45"/>
      <c r="M46" s="45"/>
      <c r="N46" s="36"/>
      <c r="O46" s="29"/>
      <c r="P46" s="29"/>
      <c r="Q46" s="29"/>
      <c r="R46" s="29"/>
      <c r="S46" s="29"/>
      <c r="T46" s="29"/>
      <c r="U46" s="29"/>
      <c r="V46" s="29"/>
      <c r="W46" s="28"/>
      <c r="X46" s="29"/>
      <c r="Y46" s="29"/>
      <c r="Z46" s="30"/>
      <c r="AA46" s="29"/>
      <c r="AB46" s="29"/>
      <c r="AC46" s="29"/>
      <c r="AD46" s="29"/>
      <c r="AE46" s="28"/>
      <c r="AF46" s="29"/>
      <c r="AG46" s="29"/>
      <c r="AH46" s="30"/>
      <c r="AI46" s="29"/>
      <c r="AJ46" s="29"/>
      <c r="AK46" s="37"/>
      <c r="AL46" s="36"/>
      <c r="AM46" s="29"/>
      <c r="AN46" s="29"/>
      <c r="AO46" s="29"/>
      <c r="AP46" s="29"/>
      <c r="AQ46" s="29"/>
      <c r="AR46" s="29"/>
      <c r="AS46" s="29"/>
      <c r="AT46" s="29"/>
      <c r="AU46" s="28"/>
      <c r="AV46" s="29"/>
      <c r="AW46" s="29"/>
      <c r="AX46" s="30"/>
      <c r="AY46" s="29"/>
      <c r="AZ46" s="29"/>
      <c r="BA46" s="29"/>
      <c r="BB46" s="29"/>
      <c r="BC46" s="28"/>
      <c r="BD46" s="29"/>
      <c r="BE46" s="29"/>
      <c r="BF46" s="30"/>
      <c r="BG46" s="29"/>
      <c r="BH46" s="29"/>
      <c r="BI46" s="37"/>
      <c r="BJ46" s="36"/>
      <c r="BK46" s="29"/>
      <c r="BL46" s="29"/>
      <c r="BM46" s="29"/>
      <c r="BN46" s="29"/>
      <c r="BO46" s="29"/>
      <c r="BP46" s="29"/>
      <c r="BQ46" s="29"/>
      <c r="BR46" s="29"/>
      <c r="BS46" s="28"/>
      <c r="BT46" s="29"/>
      <c r="BU46" s="29"/>
      <c r="BV46" s="30"/>
      <c r="BW46" s="29"/>
      <c r="BX46" s="29"/>
      <c r="BY46" s="29"/>
      <c r="BZ46" s="29"/>
      <c r="CA46" s="28"/>
      <c r="CB46" s="29"/>
      <c r="CC46" s="29"/>
      <c r="CD46" s="30"/>
      <c r="CE46" s="29"/>
      <c r="CF46" s="29"/>
      <c r="CG46" s="37"/>
      <c r="CH46" s="36"/>
      <c r="CI46" s="29"/>
      <c r="CJ46" s="29"/>
      <c r="CK46" s="29"/>
      <c r="CL46" s="29"/>
      <c r="CM46" s="29"/>
      <c r="CN46" s="29"/>
      <c r="CO46" s="29"/>
      <c r="CP46" s="29"/>
      <c r="CQ46" s="28"/>
      <c r="CR46" s="29"/>
      <c r="CS46" s="29"/>
      <c r="CT46" s="30"/>
      <c r="CU46" s="29"/>
      <c r="CV46" s="29"/>
      <c r="CW46" s="29"/>
      <c r="CX46" s="29"/>
      <c r="CY46" s="28"/>
      <c r="CZ46" s="29"/>
      <c r="DA46" s="29"/>
      <c r="DB46" s="30"/>
      <c r="DC46" s="29"/>
      <c r="DD46" s="29"/>
      <c r="DE46" s="37"/>
      <c r="DF46" s="36"/>
      <c r="DG46" s="29"/>
      <c r="DH46" s="29"/>
      <c r="DI46" s="29"/>
      <c r="DJ46" s="29"/>
      <c r="DK46" s="29"/>
      <c r="DL46" s="29"/>
      <c r="DM46" s="29"/>
      <c r="DN46" s="29"/>
      <c r="DO46" s="28"/>
      <c r="DP46" s="29"/>
      <c r="DQ46" s="29"/>
      <c r="DR46" s="30"/>
      <c r="DS46" s="29"/>
      <c r="DT46" s="29"/>
      <c r="DU46" s="29"/>
      <c r="DV46" s="29"/>
      <c r="DW46" s="28"/>
      <c r="DX46" s="29"/>
      <c r="DY46" s="29"/>
      <c r="DZ46" s="30"/>
      <c r="EA46" s="29"/>
      <c r="EB46" s="29"/>
      <c r="EC46" s="37"/>
      <c r="ED46" s="36"/>
      <c r="EE46" s="29"/>
      <c r="EF46" s="29"/>
      <c r="EG46" s="29"/>
      <c r="EH46" s="29"/>
      <c r="EI46" s="29"/>
      <c r="EJ46" s="29"/>
      <c r="EK46" s="29"/>
      <c r="EL46" s="29"/>
      <c r="EM46" s="28"/>
      <c r="EN46" s="29"/>
      <c r="EO46" s="29"/>
      <c r="EP46" s="30"/>
      <c r="EQ46" s="29"/>
      <c r="ER46" s="29"/>
      <c r="ES46" s="29"/>
      <c r="ET46" s="29"/>
      <c r="EU46" s="28"/>
      <c r="EV46" s="29"/>
      <c r="EW46" s="29"/>
      <c r="EX46" s="30"/>
      <c r="EY46" s="29"/>
      <c r="EZ46" s="29"/>
      <c r="FA46" s="37"/>
      <c r="FB46" s="36"/>
      <c r="FC46" s="29"/>
      <c r="FD46" s="29"/>
      <c r="FE46" s="29"/>
      <c r="FF46" s="29"/>
      <c r="FG46" s="29"/>
      <c r="FH46" s="29"/>
      <c r="FI46" s="29"/>
      <c r="FJ46" s="29"/>
      <c r="FK46" s="28"/>
      <c r="FL46" s="29"/>
      <c r="FM46" s="29"/>
      <c r="FN46" s="30"/>
      <c r="FO46" s="29"/>
      <c r="FP46" s="29"/>
      <c r="FQ46" s="29"/>
      <c r="FR46" s="29"/>
      <c r="FS46" s="28"/>
      <c r="FT46" s="29"/>
      <c r="FU46" s="29"/>
      <c r="FV46" s="30"/>
      <c r="FW46" s="29"/>
      <c r="FX46" s="29"/>
      <c r="FY46" s="37"/>
    </row>
    <row r="47" spans="1:181">
      <c r="A47" s="47"/>
      <c r="B47" s="79" t="s">
        <v>62</v>
      </c>
      <c r="C47" s="80"/>
      <c r="D47" s="11" t="s">
        <v>322</v>
      </c>
      <c r="E47" s="10" t="str">
        <f>INDEX(施設情報!$D$1:$D$1000,MATCH(D47,施設情報!$C$1:$C$1000,0))</f>
        <v>1</v>
      </c>
      <c r="F47" s="11"/>
      <c r="G47" s="8" t="str">
        <f t="shared" ref="G47:G73" si="22">$D47&amp;"-"&amp;$N$5</f>
        <v>036-46391</v>
      </c>
      <c r="H47" s="10" t="str">
        <f t="shared" ref="H47:H73" si="23">$D47&amp;"-"&amp;$AL$5</f>
        <v>036-46392</v>
      </c>
      <c r="I47" s="10" t="str">
        <f t="shared" ref="I47:I73" si="24">$D47&amp;"-"&amp;$BJ$5</f>
        <v>036-46393</v>
      </c>
      <c r="J47" s="10" t="str">
        <f t="shared" ref="J47:J73" si="25">$D47&amp;"-"&amp;$CH$5</f>
        <v>036-46394</v>
      </c>
      <c r="K47" s="10" t="str">
        <f t="shared" ref="K47:K73" si="26">$D47&amp;"-"&amp;$DF$5</f>
        <v>036-46395</v>
      </c>
      <c r="L47" s="10" t="str">
        <f t="shared" ref="L47:L73" si="27">$D47&amp;"-"&amp;$ED$5</f>
        <v>036-46396</v>
      </c>
      <c r="M47" s="10" t="str">
        <f t="shared" ref="M47:M73" si="28">$D47&amp;"-"&amp;$FB$5</f>
        <v>036-46397</v>
      </c>
      <c r="N47"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47"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47"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47"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47"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47"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47"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47"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47"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47"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47"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47"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47"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47"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47"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47"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47"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47"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47"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47"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47"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47"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47"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47"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47"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47"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47"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47"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47"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47"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47"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47"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47"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47"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47"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47"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47"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47"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47"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47"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47"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47"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47"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47"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47"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47"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47"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47"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47"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47"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47"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47"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47"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47"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47"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47"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47"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47"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47"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47"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47"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47"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47"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47"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47"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47"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47"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47"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47"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47"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47"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47"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47"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47"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47"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47"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47"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47"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47"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47"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47"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47"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47"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47"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47"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47"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47"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47"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47"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47"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47"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47"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47"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47"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47"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47"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47"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47"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47"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47"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47"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47"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47"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47"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47"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47"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47"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47"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47"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47"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47"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47"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47"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47"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47"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47"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47"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47"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47"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47"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47"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47"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47"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47"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47"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47"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47"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47"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47"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47"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47"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47"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47"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47"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47"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47"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47"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47"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47"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47"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47"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47"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47"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47"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47"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47"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47"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47"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47"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47"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47"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47"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47"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47"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47"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47"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47"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47"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47"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47"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47"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47"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47"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47"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47"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47"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47"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47"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48" spans="1:181">
      <c r="A48" s="47"/>
      <c r="B48" s="79" t="s">
        <v>65</v>
      </c>
      <c r="C48" s="80"/>
      <c r="D48" s="11" t="s">
        <v>186</v>
      </c>
      <c r="E48" s="10" t="str">
        <f>INDEX(施設情報!$D$1:$D$1000,MATCH(D48,施設情報!$C$1:$C$1000,0))</f>
        <v>1</v>
      </c>
      <c r="F48" s="11"/>
      <c r="G48" s="8" t="str">
        <f t="shared" si="22"/>
        <v>037-46391</v>
      </c>
      <c r="H48" s="10" t="str">
        <f t="shared" si="23"/>
        <v>037-46392</v>
      </c>
      <c r="I48" s="10" t="str">
        <f t="shared" si="24"/>
        <v>037-46393</v>
      </c>
      <c r="J48" s="10" t="str">
        <f t="shared" si="25"/>
        <v>037-46394</v>
      </c>
      <c r="K48" s="10" t="str">
        <f t="shared" si="26"/>
        <v>037-46395</v>
      </c>
      <c r="L48" s="10" t="str">
        <f t="shared" si="27"/>
        <v>037-46396</v>
      </c>
      <c r="M48" s="10" t="str">
        <f t="shared" si="28"/>
        <v>037-46397</v>
      </c>
      <c r="N48"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48"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48"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48"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48"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48"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48"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48"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48"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48"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48"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48"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48"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48"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48"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48"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48"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48"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48"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48"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48"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48"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48"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48"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48"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48"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48"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48"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48"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48"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48"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48"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48"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48"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48"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48"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48"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48"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48"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48"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48"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48"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48"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48"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48"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48"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48"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48"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48"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48"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48"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48"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48"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48"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48"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48"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48"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48"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48"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48"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48"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48"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48"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48"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48"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48"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48"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48"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48"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48"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48"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48"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48"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48"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48"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48"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48"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48"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48"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48"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48"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48"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48"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48"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48"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48"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48"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48"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48"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48"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48"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48"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48"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48"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48"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48"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48"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48"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48"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48"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48"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48"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48"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48"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48"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48"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48"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48"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48"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48"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48"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48"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48"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48"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48"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48"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48"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48"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48"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48"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48"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48"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48"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48"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48"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48"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48"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48"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48"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48"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48"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48"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48"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48"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48"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48"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48"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48"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48"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48"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48"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48"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48"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48"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48"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48"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48"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48"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48"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48"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48"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48"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48"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48"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48"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48"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48"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48"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48"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48"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48"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48"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48"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48"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48"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48"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48"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48"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49" spans="1:181">
      <c r="A49" s="47"/>
      <c r="B49" s="79" t="s">
        <v>33</v>
      </c>
      <c r="C49" s="80"/>
      <c r="D49" s="11" t="s">
        <v>187</v>
      </c>
      <c r="E49" s="10" t="str">
        <f>INDEX(施設情報!$D$1:$D$1000,MATCH(D49,施設情報!$C$1:$C$1000,0))</f>
        <v>1</v>
      </c>
      <c r="F49" s="11"/>
      <c r="G49" s="8" t="str">
        <f t="shared" si="22"/>
        <v>038-46391</v>
      </c>
      <c r="H49" s="10" t="str">
        <f t="shared" si="23"/>
        <v>038-46392</v>
      </c>
      <c r="I49" s="10" t="str">
        <f t="shared" si="24"/>
        <v>038-46393</v>
      </c>
      <c r="J49" s="10" t="str">
        <f t="shared" si="25"/>
        <v>038-46394</v>
      </c>
      <c r="K49" s="10" t="str">
        <f t="shared" si="26"/>
        <v>038-46395</v>
      </c>
      <c r="L49" s="10" t="str">
        <f t="shared" si="27"/>
        <v>038-46396</v>
      </c>
      <c r="M49" s="10" t="str">
        <f t="shared" si="28"/>
        <v>038-46397</v>
      </c>
      <c r="N49"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49"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49"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49"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49"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49"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49"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49"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49"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49"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49"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49"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49"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49"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49"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49"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49"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49"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49"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49"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49"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49"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49"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49"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49"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49"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49"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49"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49"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49"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49"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49"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49"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49"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49"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49"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49"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49"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49"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49"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49"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49"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49"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49"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49"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49"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49"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49"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49"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49"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49"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49"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49"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49"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49"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49"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49"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49"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49"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49"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49"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49"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49"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49"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49"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49"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49"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49"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49"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49"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49"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49"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49"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49"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49"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49"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49"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49"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49"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49"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49"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49"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49"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49"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49"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49"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49"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49"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49"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49"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49"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49"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49"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49"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49"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49"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49"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49"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49"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49"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49"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49"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49"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49"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49"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49"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49"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49"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49"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49"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49"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49"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49"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49"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49"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49"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49"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49"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49"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49"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49"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49"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49"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49"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49"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49"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49"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49"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49"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49"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49"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49"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49"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49"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49"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49"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49"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49"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49"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49"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49"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49"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49"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49"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49"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49"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49"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49"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49"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49"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49"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49"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49"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49"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49"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49"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49"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49"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49"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49"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49"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49"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49"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49"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49"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49"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49"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49"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0" spans="1:181">
      <c r="A50" s="47"/>
      <c r="B50" s="79" t="s">
        <v>32</v>
      </c>
      <c r="C50" s="80"/>
      <c r="D50" s="11" t="s">
        <v>188</v>
      </c>
      <c r="E50" s="10" t="str">
        <f>INDEX(施設情報!$D$1:$D$1000,MATCH(D50,施設情報!$C$1:$C$1000,0))</f>
        <v>1</v>
      </c>
      <c r="F50" s="11"/>
      <c r="G50" s="8" t="str">
        <f t="shared" si="22"/>
        <v>039-46391</v>
      </c>
      <c r="H50" s="10" t="str">
        <f t="shared" si="23"/>
        <v>039-46392</v>
      </c>
      <c r="I50" s="10" t="str">
        <f t="shared" si="24"/>
        <v>039-46393</v>
      </c>
      <c r="J50" s="10" t="str">
        <f t="shared" si="25"/>
        <v>039-46394</v>
      </c>
      <c r="K50" s="10" t="str">
        <f t="shared" si="26"/>
        <v>039-46395</v>
      </c>
      <c r="L50" s="10" t="str">
        <f t="shared" si="27"/>
        <v>039-46396</v>
      </c>
      <c r="M50" s="10" t="str">
        <f t="shared" si="28"/>
        <v>039-46397</v>
      </c>
      <c r="N50"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50"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50"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50"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50"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50"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50"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50"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50"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50"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50"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50"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50"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50"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50"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50"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50"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50"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50"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50"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50"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50"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50"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50"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50"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50"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50"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50"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50"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50"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50"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50"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50"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50"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50"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50"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50"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50"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50"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50"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50"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50"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50"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50"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50"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50"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50"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50"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50"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50"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50"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50"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50"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50"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50"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50"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50"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50"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50"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50"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50"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50"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50"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50"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50"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50"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50"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50"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50"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50"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50"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50"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50"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50"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50"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50"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50"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50"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50"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50"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50"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50"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50"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50"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50"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50"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50"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50"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50"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50"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50"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50"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50"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50"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50"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50"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50"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50"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50"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50"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50"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50"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50"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50"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50"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50"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50"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50"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50"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50"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50"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50"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50"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50"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50"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50"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50"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50"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50"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50"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50"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50"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50"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50"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50"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50"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50"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50"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50"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50"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50"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50"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50"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50"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50"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50"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50"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50"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50"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50"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50"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50"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50"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50"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50"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50"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50"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50"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50"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50"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50"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50"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50"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50"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50"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50"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50"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50"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50"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50"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50"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50"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50"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50"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50"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50"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50"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50"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1" spans="1:181">
      <c r="A51" s="47"/>
      <c r="B51" s="79" t="s">
        <v>34</v>
      </c>
      <c r="C51" s="80"/>
      <c r="D51" s="11" t="s">
        <v>189</v>
      </c>
      <c r="E51" s="10" t="str">
        <f>INDEX(施設情報!$D$1:$D$1000,MATCH(D51,施設情報!$C$1:$C$1000,0))</f>
        <v>1</v>
      </c>
      <c r="F51" s="11"/>
      <c r="G51" s="8" t="str">
        <f t="shared" si="22"/>
        <v>040-46391</v>
      </c>
      <c r="H51" s="10" t="str">
        <f t="shared" si="23"/>
        <v>040-46392</v>
      </c>
      <c r="I51" s="10" t="str">
        <f t="shared" si="24"/>
        <v>040-46393</v>
      </c>
      <c r="J51" s="10" t="str">
        <f t="shared" si="25"/>
        <v>040-46394</v>
      </c>
      <c r="K51" s="10" t="str">
        <f t="shared" si="26"/>
        <v>040-46395</v>
      </c>
      <c r="L51" s="10" t="str">
        <f t="shared" si="27"/>
        <v>040-46396</v>
      </c>
      <c r="M51" s="10" t="str">
        <f t="shared" si="28"/>
        <v>040-46397</v>
      </c>
      <c r="N51"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51"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51"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51"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51"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51"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51"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51"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51"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51"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51"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51"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51"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51"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51"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51"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51"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51"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51"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51"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51"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51"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51"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51"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51"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51"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51"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51"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51"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51"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51"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51"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51"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51"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51"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51"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51"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51"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51"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51"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51"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51"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51"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51"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51"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51"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51"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51"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51"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51"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51"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51"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51"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51"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51"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51"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51"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51"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51"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51"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51"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51"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51"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51"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51"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51"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51"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51"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51"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51"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51"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51"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51"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51"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51"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51"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51"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51"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51"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51"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51"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51"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51"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51"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51"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51"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51"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51"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51"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51"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51"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51"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51"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51"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51"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51"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51"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51"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51"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51"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51"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51"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51"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51"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51"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51"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51"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51"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51"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51"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51"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51"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51"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51"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51"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51"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51"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51"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51"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51"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51"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51"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51"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51"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51"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51"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51"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51"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51"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51"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51"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51"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51"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51"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51"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51"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51"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51"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51"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51"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51"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51"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51"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51"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51"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51"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51"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51"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51"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51"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51"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51"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51"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51"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51"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51"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51"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51"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51"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51"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51"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51"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51"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51"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51"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51"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51"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51"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2" spans="1:181">
      <c r="A52" s="47"/>
      <c r="B52" s="79" t="s">
        <v>35</v>
      </c>
      <c r="C52" s="80"/>
      <c r="D52" s="11" t="s">
        <v>190</v>
      </c>
      <c r="E52" s="10" t="str">
        <f>INDEX(施設情報!$D$1:$D$1000,MATCH(D52,施設情報!$C$1:$C$1000,0))</f>
        <v>1</v>
      </c>
      <c r="F52" s="11"/>
      <c r="G52" s="8" t="str">
        <f t="shared" si="22"/>
        <v>041-46391</v>
      </c>
      <c r="H52" s="10" t="str">
        <f t="shared" si="23"/>
        <v>041-46392</v>
      </c>
      <c r="I52" s="10" t="str">
        <f t="shared" si="24"/>
        <v>041-46393</v>
      </c>
      <c r="J52" s="10" t="str">
        <f t="shared" si="25"/>
        <v>041-46394</v>
      </c>
      <c r="K52" s="10" t="str">
        <f t="shared" si="26"/>
        <v>041-46395</v>
      </c>
      <c r="L52" s="10" t="str">
        <f t="shared" si="27"/>
        <v>041-46396</v>
      </c>
      <c r="M52" s="10" t="str">
        <f t="shared" si="28"/>
        <v>041-46397</v>
      </c>
      <c r="N52"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52"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52"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52"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52"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52"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52"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52"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52"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52"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52"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52"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52"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52"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52"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52"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52"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52"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52"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52"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52"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52"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52"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52"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52"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52"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52"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52"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52"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52"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52"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52"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52"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52"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52"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52"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52"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52"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52"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52"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52"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52"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52"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52"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52"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52"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52"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52"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52"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52"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52"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52"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52"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52"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52"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52"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52"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52"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52"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52"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52"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52"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52"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52"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52"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52"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52"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52"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52"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52"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52"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52"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52"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52"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52"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52"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52"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52"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52"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52"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52"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52"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52"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52"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52"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52"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52"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52"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52"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52"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52"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52"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52"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52"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52"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52"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52"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52"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52"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52"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52"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52"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52"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52"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52"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52"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52"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52"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52"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52"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52"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52"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52"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52"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52"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52"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52"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52"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52"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52"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52"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52"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52"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52"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52"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52"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52"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52"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52"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52"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52"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52"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52"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52"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52"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52"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52"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52"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52"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52"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52"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52"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52"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52"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52"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52"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52"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52"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52"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52"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52"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52"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52"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52"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52"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52"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52"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52"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52"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52"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52"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52"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52"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52"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52"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52"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52"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52"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3" spans="1:181">
      <c r="A53" s="47"/>
      <c r="B53" s="79" t="s">
        <v>36</v>
      </c>
      <c r="C53" s="80"/>
      <c r="D53" s="11" t="s">
        <v>191</v>
      </c>
      <c r="E53" s="10" t="str">
        <f>INDEX(施設情報!$D$1:$D$1000,MATCH(D53,施設情報!$C$1:$C$1000,0))</f>
        <v>1</v>
      </c>
      <c r="F53" s="11"/>
      <c r="G53" s="8" t="str">
        <f t="shared" si="22"/>
        <v>042-46391</v>
      </c>
      <c r="H53" s="10" t="str">
        <f t="shared" si="23"/>
        <v>042-46392</v>
      </c>
      <c r="I53" s="10" t="str">
        <f t="shared" si="24"/>
        <v>042-46393</v>
      </c>
      <c r="J53" s="10" t="str">
        <f t="shared" si="25"/>
        <v>042-46394</v>
      </c>
      <c r="K53" s="10" t="str">
        <f t="shared" si="26"/>
        <v>042-46395</v>
      </c>
      <c r="L53" s="10" t="str">
        <f t="shared" si="27"/>
        <v>042-46396</v>
      </c>
      <c r="M53" s="10" t="str">
        <f t="shared" si="28"/>
        <v>042-46397</v>
      </c>
      <c r="N53"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53"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53"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53"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53"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53"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53"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53"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53"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53"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53"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53"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53"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53"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53"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53"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53"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53"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53"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53"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53"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53"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53"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53"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53"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53"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53"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53"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53"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53"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53"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53"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53"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53"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53"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53"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53"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53"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53"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53"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53"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53"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53"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53"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53"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53"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53"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53"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53"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53"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53"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53"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53"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53"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53"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53"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53"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53"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53"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53"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53"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53"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53"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53"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53"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53"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53"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53"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53"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53"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53"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53"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53"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53"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53"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53"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53"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53"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53"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53"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53"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53"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53"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53"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53"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53"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53"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53"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53"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53"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53"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53"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53"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53"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53"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53"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53"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53"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53"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53"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53"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53"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53"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53"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53"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53"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53"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53"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53"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53"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53"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53"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53"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53"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53"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53"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53"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53"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53"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53"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53"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53"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53"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53"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53"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53"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53"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53"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53"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53"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53"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53"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53"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53"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53"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53"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53"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53"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53"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53"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53"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53"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53"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53"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53"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53"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53"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53"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53"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53"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53"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53"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53"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53"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53"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53"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53"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53"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53"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53"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53"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53"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53"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53"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53"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53"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53"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53"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4" spans="1:181">
      <c r="A54" s="47"/>
      <c r="B54" s="79" t="s">
        <v>37</v>
      </c>
      <c r="C54" s="80"/>
      <c r="D54" s="11" t="s">
        <v>192</v>
      </c>
      <c r="E54" s="10" t="str">
        <f>INDEX(施設情報!$D$1:$D$1000,MATCH(D54,施設情報!$C$1:$C$1000,0))</f>
        <v>1</v>
      </c>
      <c r="F54" s="11"/>
      <c r="G54" s="8" t="str">
        <f t="shared" si="22"/>
        <v>043-46391</v>
      </c>
      <c r="H54" s="10" t="str">
        <f t="shared" si="23"/>
        <v>043-46392</v>
      </c>
      <c r="I54" s="10" t="str">
        <f t="shared" si="24"/>
        <v>043-46393</v>
      </c>
      <c r="J54" s="10" t="str">
        <f t="shared" si="25"/>
        <v>043-46394</v>
      </c>
      <c r="K54" s="10" t="str">
        <f t="shared" si="26"/>
        <v>043-46395</v>
      </c>
      <c r="L54" s="10" t="str">
        <f t="shared" si="27"/>
        <v>043-46396</v>
      </c>
      <c r="M54" s="10" t="str">
        <f t="shared" si="28"/>
        <v>043-46397</v>
      </c>
      <c r="N54"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54"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54"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54"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54"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54"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54"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54"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54"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54"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54"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54"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54"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54"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54"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54"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54"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54"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54"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54"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54"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54"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54"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54"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54"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54"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54"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54"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54"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54"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54"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54"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54"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54"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54"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54"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54"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54"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54"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54"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54"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54"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54"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54"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54"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54"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54"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54"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54"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54"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54"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54"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54"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54"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54"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54"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54"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54"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54"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54"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54"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54"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54"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54"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54"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54"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54"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54"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54"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54"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54"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54"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54"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54"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54"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54"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54"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54"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54"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54"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54"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54"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54"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54"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54"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54"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54"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54"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54"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54"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54"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54"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54"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54"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54"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54"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54"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54"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54"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54"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54"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54"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54"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54"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54"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54"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54"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54"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54"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54"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54"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54"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54"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54"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54"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54"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54"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54"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54"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54"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54"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54"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54"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54"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54"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54"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54"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54"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54"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54"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54"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54"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54"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54"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54"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54"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54"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54"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54"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54"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54"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54"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54"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54"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54"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54"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54"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54"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54"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54"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54"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54"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54"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54"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54"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54"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54"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54"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54"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54"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54"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54"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54"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54"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54"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54"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54"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54"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5" spans="1:181">
      <c r="A55" s="47"/>
      <c r="B55" s="79" t="s">
        <v>66</v>
      </c>
      <c r="C55" s="80"/>
      <c r="D55" s="11" t="s">
        <v>193</v>
      </c>
      <c r="E55" s="10" t="str">
        <f>INDEX(施設情報!$D$1:$D$1000,MATCH(D55,施設情報!$C$1:$C$1000,0))</f>
        <v>1</v>
      </c>
      <c r="F55" s="11"/>
      <c r="G55" s="8" t="str">
        <f t="shared" si="22"/>
        <v>044-46391</v>
      </c>
      <c r="H55" s="10" t="str">
        <f t="shared" si="23"/>
        <v>044-46392</v>
      </c>
      <c r="I55" s="10" t="str">
        <f t="shared" si="24"/>
        <v>044-46393</v>
      </c>
      <c r="J55" s="10" t="str">
        <f t="shared" si="25"/>
        <v>044-46394</v>
      </c>
      <c r="K55" s="10" t="str">
        <f t="shared" si="26"/>
        <v>044-46395</v>
      </c>
      <c r="L55" s="10" t="str">
        <f t="shared" si="27"/>
        <v>044-46396</v>
      </c>
      <c r="M55" s="10" t="str">
        <f t="shared" si="28"/>
        <v>044-46397</v>
      </c>
      <c r="N5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5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5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5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5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5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5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5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5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5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5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5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5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5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5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5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5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5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5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5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5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5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5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5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5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5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5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5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5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5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5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5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5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5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5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5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5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5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5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5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5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5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5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5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5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5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5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5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5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5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5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5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5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5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5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5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5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5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5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5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5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5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5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5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5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5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5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5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5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5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5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5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5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5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5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5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5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5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5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5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5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5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5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5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5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5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5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5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5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5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5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5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5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5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5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5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5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5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5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5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5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5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5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5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5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5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5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5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5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5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5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5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5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5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5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5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5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5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5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5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5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5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5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5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5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5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5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5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5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5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5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5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5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5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5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5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5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5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5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5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5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5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5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5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5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5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5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5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5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5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5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5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5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5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5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5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5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5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5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5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5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5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5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5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5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5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5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5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56" spans="1:181">
      <c r="A56" s="47"/>
      <c r="B56" s="79" t="s">
        <v>425</v>
      </c>
      <c r="C56" s="80"/>
      <c r="D56" s="11" t="s">
        <v>194</v>
      </c>
      <c r="E56" s="10" t="str">
        <f>INDEX(施設情報!$D$1:$D$1000,MATCH(D56,施設情報!$C$1:$C$1000,0))</f>
        <v>1</v>
      </c>
      <c r="F56" s="11" t="s">
        <v>275</v>
      </c>
      <c r="G56" s="8" t="str">
        <f t="shared" si="22"/>
        <v>045-46391</v>
      </c>
      <c r="H56" s="10" t="str">
        <f t="shared" si="23"/>
        <v>045-46392</v>
      </c>
      <c r="I56" s="10" t="str">
        <f t="shared" si="24"/>
        <v>045-46393</v>
      </c>
      <c r="J56" s="10" t="str">
        <f t="shared" si="25"/>
        <v>045-46394</v>
      </c>
      <c r="K56" s="10" t="str">
        <f t="shared" si="26"/>
        <v>045-46395</v>
      </c>
      <c r="L56" s="10" t="str">
        <f t="shared" si="27"/>
        <v>045-46396</v>
      </c>
      <c r="M56" s="10" t="str">
        <f t="shared" si="28"/>
        <v>045-46397</v>
      </c>
      <c r="N56" s="36" t="str">
        <f ca="1">IF(OR(N$9="×",N$110="×",N$110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56" s="29" t="str">
        <f ca="1">IF(OR(O$9="×",O$110="×",O$110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56" s="29" t="str">
        <f ca="1">IF(OR(P$9="×",P$110="×",P$110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56" s="29" t="str">
        <f ca="1">IF(OR(Q$9="×",Q$110="×",Q$110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56" s="29" t="str">
        <f ca="1">IF(OR(R$9="×",R$110="×",R$110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56" s="29" t="str">
        <f ca="1">IF(OR(S$9="×",S$110="×",S$110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56" s="29" t="str">
        <f ca="1">IF(OR(T$9="×",T$110="×",T$110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56" s="29" t="str">
        <f ca="1">IF(OR(U$9="×",U$110="×",U$110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56" s="29" t="str">
        <f ca="1">IF(OR(V$9="×",V$110="×",V$110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56" s="28" t="str">
        <f ca="1">IF(OR(W$9="×",W$110="×",W$110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56" s="29" t="str">
        <f ca="1">IF(OR(X$9="×",X$110="×",X$110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56" s="29" t="str">
        <f ca="1">IF(OR(Y$9="×",Y$110="×",Y$110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56" s="30" t="str">
        <f ca="1">IF(OR(Z$9="×",Z$110="×",Z$110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56" s="29" t="str">
        <f ca="1">IF(OR(AA$9="×",AA$110="×",AA$110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56" s="29" t="str">
        <f ca="1">IF(OR(AB$9="×",AB$110="×",AB$110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56" s="29" t="str">
        <f ca="1">IF(OR(AC$9="×",AC$110="×",AC$110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56" s="29" t="str">
        <f ca="1">IF(OR(AD$9="×",AD$110="×",AD$110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56" s="28" t="str">
        <f ca="1">IF(OR(AE$9="×",AE$110="×",AE$110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56" s="29" t="str">
        <f ca="1">IF(OR(AF$9="×",AF$110="×",AF$110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56" s="29" t="str">
        <f ca="1">IF(OR(AG$9="×",AG$110="×",AG$110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56" s="30" t="str">
        <f ca="1">IF(OR(AH$9="×",AH$110="×",AH$110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56" s="29" t="str">
        <f ca="1">IF(OR(AI$9="×",AI$110="×",AI$110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56" s="29" t="str">
        <f ca="1">IF(OR(AJ$9="×",AJ$110="×",AJ$110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56" s="37" t="str">
        <f ca="1">IF(OR(AK$9="×",AK$110="×",AK$110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56" s="36" t="str">
        <f ca="1">IF(OR(AL$9="×",AL$110="×",AL$110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56" s="29" t="str">
        <f ca="1">IF(OR(AM$9="×",AM$110="×",AM$110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56" s="29" t="str">
        <f ca="1">IF(OR(AN$9="×",AN$110="×",AN$110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56" s="29" t="str">
        <f ca="1">IF(OR(AO$9="×",AO$110="×",AO$110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56" s="29" t="str">
        <f ca="1">IF(OR(AP$9="×",AP$110="×",AP$110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56" s="29" t="str">
        <f ca="1">IF(OR(AQ$9="×",AQ$110="×",AQ$110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56" s="29" t="str">
        <f ca="1">IF(OR(AR$9="×",AR$110="×",AR$110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56" s="29" t="str">
        <f ca="1">IF(OR(AS$9="×",AS$110="×",AS$110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56" s="29" t="str">
        <f ca="1">IF(OR(AT$9="×",AT$110="×",AT$110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56" s="28" t="str">
        <f ca="1">IF(OR(AU$9="×",AU$110="×",AU$110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56" s="29" t="str">
        <f ca="1">IF(OR(AV$9="×",AV$110="×",AV$110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56" s="29" t="str">
        <f ca="1">IF(OR(AW$9="×",AW$110="×",AW$110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56" s="30" t="str">
        <f ca="1">IF(OR(AX$9="×",AX$110="×",AX$110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56" s="29" t="str">
        <f ca="1">IF(OR(AY$9="×",AY$110="×",AY$110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56" s="29" t="str">
        <f ca="1">IF(OR(AZ$9="×",AZ$110="×",AZ$110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56" s="29" t="str">
        <f ca="1">IF(OR(BA$9="×",BA$110="×",BA$110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56" s="29" t="str">
        <f ca="1">IF(OR(BB$9="×",BB$110="×",BB$110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56" s="28" t="str">
        <f ca="1">IF(OR(BC$9="×",BC$110="×",BC$110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56" s="29" t="str">
        <f ca="1">IF(OR(BD$9="×",BD$110="×",BD$110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56" s="29" t="str">
        <f ca="1">IF(OR(BE$9="×",BE$110="×",BE$110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56" s="30" t="str">
        <f ca="1">IF(OR(BF$9="×",BF$110="×",BF$110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56" s="29" t="str">
        <f ca="1">IF(OR(BG$9="×",BG$110="×",BG$110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56" s="29" t="str">
        <f ca="1">IF(OR(BH$9="×",BH$110="×",BH$110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56" s="37" t="str">
        <f ca="1">IF(OR(BI$9="×",BI$110="×",BI$110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56" s="36" t="str">
        <f ca="1">IF(OR(BJ$9="×",BJ$110="×",BJ$110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56" s="29" t="str">
        <f ca="1">IF(OR(BK$9="×",BK$110="×",BK$110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56" s="29" t="str">
        <f ca="1">IF(OR(BL$9="×",BL$110="×",BL$110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56" s="29" t="str">
        <f ca="1">IF(OR(BM$9="×",BM$110="×",BM$110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56" s="29" t="str">
        <f ca="1">IF(OR(BN$9="×",BN$110="×",BN$110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56" s="29" t="str">
        <f ca="1">IF(OR(BO$9="×",BO$110="×",BO$110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56" s="29" t="str">
        <f ca="1">IF(OR(BP$9="×",BP$110="×",BP$110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56" s="29" t="str">
        <f ca="1">IF(OR(BQ$9="×",BQ$110="×",BQ$110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56" s="29" t="str">
        <f ca="1">IF(OR(BR$9="×",BR$110="×",BR$110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56" s="28" t="str">
        <f ca="1">IF(OR(BS$9="×",BS$110="×",BS$110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56" s="29" t="str">
        <f ca="1">IF(OR(BT$9="×",BT$110="×",BT$110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56" s="29" t="str">
        <f ca="1">IF(OR(BU$9="×",BU$110="×",BU$110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56" s="30" t="str">
        <f ca="1">IF(OR(BV$9="×",BV$110="×",BV$110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56" s="29" t="str">
        <f ca="1">IF(OR(BW$9="×",BW$110="×",BW$110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56" s="29" t="str">
        <f ca="1">IF(OR(BX$9="×",BX$110="×",BX$110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56" s="29" t="str">
        <f ca="1">IF(OR(BY$9="×",BY$110="×",BY$110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56" s="29" t="str">
        <f ca="1">IF(OR(BZ$9="×",BZ$110="×",BZ$110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56" s="28" t="str">
        <f ca="1">IF(OR(CA$9="×",CA$110="×",CA$110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56" s="29" t="str">
        <f ca="1">IF(OR(CB$9="×",CB$110="×",CB$110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56" s="29" t="str">
        <f ca="1">IF(OR(CC$9="×",CC$110="×",CC$110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56" s="30" t="str">
        <f ca="1">IF(OR(CD$9="×",CD$110="×",CD$110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56" s="29" t="str">
        <f ca="1">IF(OR(CE$9="×",CE$110="×",CE$110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56" s="29" t="str">
        <f ca="1">IF(OR(CF$9="×",CF$110="×",CF$110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56" s="37" t="str">
        <f ca="1">IF(OR(CG$9="×",CG$110="×",CG$110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56" s="36" t="str">
        <f ca="1">IF(OR(CH$9="×",CH$110="×",CH$110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56" s="29" t="str">
        <f ca="1">IF(OR(CI$9="×",CI$110="×",CI$110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56" s="29" t="str">
        <f ca="1">IF(OR(CJ$9="×",CJ$110="×",CJ$110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56" s="29" t="str">
        <f ca="1">IF(OR(CK$9="×",CK$110="×",CK$110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56" s="29" t="str">
        <f ca="1">IF(OR(CL$9="×",CL$110="×",CL$110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56" s="29" t="str">
        <f ca="1">IF(OR(CM$9="×",CM$110="×",CM$110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56" s="29" t="str">
        <f ca="1">IF(OR(CN$9="×",CN$110="×",CN$110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56" s="29" t="str">
        <f ca="1">IF(OR(CO$9="×",CO$110="×",CO$110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56" s="29" t="str">
        <f ca="1">IF(OR(CP$9="×",CP$110="×",CP$110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56" s="28" t="str">
        <f ca="1">IF(OR(CQ$9="×",CQ$110="×",CQ$110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56" s="29" t="str">
        <f ca="1">IF(OR(CR$9="×",CR$110="×",CR$110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56" s="29" t="str">
        <f ca="1">IF(OR(CS$9="×",CS$110="×",CS$110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56" s="30" t="str">
        <f ca="1">IF(OR(CT$9="×",CT$110="×",CT$110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56" s="29" t="str">
        <f ca="1">IF(OR(CU$9="×",CU$110="×",CU$110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56" s="29" t="str">
        <f ca="1">IF(OR(CV$9="×",CV$110="×",CV$110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56" s="29" t="str">
        <f ca="1">IF(OR(CW$9="×",CW$110="×",CW$110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56" s="29" t="str">
        <f ca="1">IF(OR(CX$9="×",CX$110="×",CX$110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56" s="28" t="str">
        <f ca="1">IF(OR(CY$9="×",CY$110="×",CY$110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56" s="29" t="str">
        <f ca="1">IF(OR(CZ$9="×",CZ$110="×",CZ$110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56" s="29" t="str">
        <f ca="1">IF(OR(DA$9="×",DA$110="×",DA$110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56" s="30" t="str">
        <f ca="1">IF(OR(DB$9="×",DB$110="×",DB$110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56" s="29" t="str">
        <f ca="1">IF(OR(DC$9="×",DC$110="×",DC$110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56" s="29" t="str">
        <f ca="1">IF(OR(DD$9="×",DD$110="×",DD$110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56" s="37" t="str">
        <f ca="1">IF(OR(DE$9="×",DE$110="×",DE$110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56" s="36" t="str">
        <f ca="1">IF(OR(DF$9="×",DF$110="×",DF$110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56" s="29" t="str">
        <f ca="1">IF(OR(DG$9="×",DG$110="×",DG$110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56" s="29" t="str">
        <f ca="1">IF(OR(DH$9="×",DH$110="×",DH$110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56" s="29" t="str">
        <f ca="1">IF(OR(DI$9="×",DI$110="×",DI$110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56" s="29" t="str">
        <f ca="1">IF(OR(DJ$9="×",DJ$110="×",DJ$110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56" s="29" t="str">
        <f ca="1">IF(OR(DK$9="×",DK$110="×",DK$110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56" s="29" t="str">
        <f ca="1">IF(OR(DL$9="×",DL$110="×",DL$110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56" s="29" t="str">
        <f ca="1">IF(OR(DM$9="×",DM$110="×",DM$110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56" s="29" t="str">
        <f ca="1">IF(OR(DN$9="×",DN$110="×",DN$110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56" s="28" t="str">
        <f ca="1">IF(OR(DO$9="×",DO$110="×",DO$110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56" s="29" t="str">
        <f ca="1">IF(OR(DP$9="×",DP$110="×",DP$110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56" s="29" t="str">
        <f ca="1">IF(OR(DQ$9="×",DQ$110="×",DQ$110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56" s="30" t="str">
        <f ca="1">IF(OR(DR$9="×",DR$110="×",DR$110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56" s="29" t="str">
        <f ca="1">IF(OR(DS$9="×",DS$110="×",DS$110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56" s="29" t="str">
        <f ca="1">IF(OR(DT$9="×",DT$110="×",DT$110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56" s="29" t="str">
        <f ca="1">IF(OR(DU$9="×",DU$110="×",DU$110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56" s="29" t="str">
        <f ca="1">IF(OR(DV$9="×",DV$110="×",DV$110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56" s="28" t="str">
        <f ca="1">IF(OR(DW$9="×",DW$110="×",DW$110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56" s="29" t="str">
        <f ca="1">IF(OR(DX$9="×",DX$110="×",DX$110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56" s="29" t="str">
        <f ca="1">IF(OR(DY$9="×",DY$110="×",DY$110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56" s="30" t="str">
        <f ca="1">IF(OR(DZ$9="×",DZ$110="×",DZ$110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56" s="29" t="str">
        <f ca="1">IF(OR(EA$9="×",EA$110="×",EA$110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56" s="29" t="str">
        <f ca="1">IF(OR(EB$9="×",EB$110="×",EB$110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56" s="37" t="str">
        <f ca="1">IF(OR(EC$9="×",EC$110="×",EC$110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56" s="36" t="str">
        <f ca="1">IF(OR(ED$9="×",ED$110="×",ED$110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56" s="29" t="str">
        <f ca="1">IF(OR(EE$9="×",EE$110="×",EE$110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56" s="29" t="str">
        <f ca="1">IF(OR(EF$9="×",EF$110="×",EF$110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56" s="29" t="str">
        <f ca="1">IF(OR(EG$9="×",EG$110="×",EG$110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56" s="29" t="str">
        <f ca="1">IF(OR(EH$9="×",EH$110="×",EH$110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56" s="29" t="str">
        <f ca="1">IF(OR(EI$9="×",EI$110="×",EI$110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56" s="29" t="str">
        <f ca="1">IF(OR(EJ$9="×",EJ$110="×",EJ$110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56" s="29" t="str">
        <f ca="1">IF(OR(EK$9="×",EK$110="×",EK$110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56" s="29" t="str">
        <f ca="1">IF(OR(EL$9="×",EL$110="×",EL$110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56" s="28" t="str">
        <f ca="1">IF(OR(EM$9="×",EM$110="×",EM$110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56" s="29" t="str">
        <f ca="1">IF(OR(EN$9="×",EN$110="×",EN$110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56" s="29" t="str">
        <f ca="1">IF(OR(EO$9="×",EO$110="×",EO$110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56" s="30" t="str">
        <f ca="1">IF(OR(EP$9="×",EP$110="×",EP$110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56" s="29" t="str">
        <f ca="1">IF(OR(EQ$9="×",EQ$110="×",EQ$110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56" s="29" t="str">
        <f ca="1">IF(OR(ER$9="×",ER$110="×",ER$110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56" s="29" t="str">
        <f ca="1">IF(OR(ES$9="×",ES$110="×",ES$110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56" s="29" t="str">
        <f ca="1">IF(OR(ET$9="×",ET$110="×",ET$110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56" s="28" t="str">
        <f ca="1">IF(OR(EU$9="×",EU$110="×",EU$110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56" s="29" t="str">
        <f ca="1">IF(OR(EV$9="×",EV$110="×",EV$110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56" s="29" t="str">
        <f ca="1">IF(OR(EW$9="×",EW$110="×",EW$110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56" s="30" t="str">
        <f ca="1">IF(OR(EX$9="×",EX$110="×",EX$110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56" s="29" t="str">
        <f ca="1">IF(OR(EY$9="×",EY$110="×",EY$110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56" s="29" t="str">
        <f ca="1">IF(OR(EZ$9="×",EZ$110="×",EZ$110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56" s="37" t="str">
        <f ca="1">IF(OR(FA$9="×",FA$110="×",FA$110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56" s="36" t="str">
        <f ca="1">IF(OR(FB$9="×",FB$110="×",FB$110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56" s="29" t="str">
        <f ca="1">IF(OR(FC$9="×",FC$110="×",FC$110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56" s="29" t="str">
        <f ca="1">IF(OR(FD$9="×",FD$110="×",FD$110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56" s="29" t="str">
        <f ca="1">IF(OR(FE$9="×",FE$110="×",FE$110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56" s="29" t="str">
        <f ca="1">IF(OR(FF$9="×",FF$110="×",FF$110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56" s="29" t="str">
        <f ca="1">IF(OR(FG$9="×",FG$110="×",FG$110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56" s="29" t="str">
        <f ca="1">IF(OR(FH$9="×",FH$110="×",FH$110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56" s="29" t="str">
        <f ca="1">IF(OR(FI$9="×",FI$110="×",FI$110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56" s="29" t="str">
        <f ca="1">IF(OR(FJ$9="×",FJ$110="×",FJ$110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56" s="28" t="str">
        <f ca="1">IF(OR(FK$9="×",FK$110="×",FK$110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56" s="29" t="str">
        <f ca="1">IF(OR(FL$9="×",FL$110="×",FL$110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56" s="29" t="str">
        <f ca="1">IF(OR(FM$9="×",FM$110="×",FM$110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56" s="30" t="str">
        <f ca="1">IF(OR(FN$9="×",FN$110="×",FN$110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56" s="29" t="str">
        <f ca="1">IF(OR(FO$9="×",FO$110="×",FO$110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56" s="29" t="str">
        <f ca="1">IF(OR(FP$9="×",FP$110="×",FP$110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56" s="29" t="str">
        <f ca="1">IF(OR(FQ$9="×",FQ$110="×",FQ$110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56" s="29" t="str">
        <f ca="1">IF(OR(FR$9="×",FR$110="×",FR$110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56" s="28" t="str">
        <f ca="1">IF(OR(FS$9="×",FS$110="×",FS$110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56" s="29" t="str">
        <f ca="1">IF(OR(FT$9="×",FT$110="×",FT$110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56" s="29" t="str">
        <f ca="1">IF(OR(FU$9="×",FU$110="×",FU$110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56" s="30" t="str">
        <f ca="1">IF(OR(FV$9="×",FV$110="×",FV$110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56" s="29" t="str">
        <f ca="1">IF(OR(FW$9="×",FW$110="×",FW$110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56" s="29" t="str">
        <f ca="1">IF(OR(FX$9="×",FX$110="×",FX$110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56" s="37" t="str">
        <f ca="1">IF(OR(FY$9="×",FY$110="×",FY$110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57" spans="1:181">
      <c r="A57" s="47"/>
      <c r="B57" s="79" t="s">
        <v>426</v>
      </c>
      <c r="C57" s="80"/>
      <c r="D57" s="11" t="s">
        <v>195</v>
      </c>
      <c r="E57" s="10" t="str">
        <f>INDEX(施設情報!$D$1:$D$1000,MATCH(D57,施設情報!$C$1:$C$1000,0))</f>
        <v>1</v>
      </c>
      <c r="F57" s="11" t="s">
        <v>275</v>
      </c>
      <c r="G57" s="8" t="str">
        <f t="shared" si="22"/>
        <v>046-46391</v>
      </c>
      <c r="H57" s="10" t="str">
        <f t="shared" si="23"/>
        <v>046-46392</v>
      </c>
      <c r="I57" s="10" t="str">
        <f t="shared" si="24"/>
        <v>046-46393</v>
      </c>
      <c r="J57" s="10" t="str">
        <f t="shared" si="25"/>
        <v>046-46394</v>
      </c>
      <c r="K57" s="10" t="str">
        <f t="shared" si="26"/>
        <v>046-46395</v>
      </c>
      <c r="L57" s="10" t="str">
        <f t="shared" si="27"/>
        <v>046-46396</v>
      </c>
      <c r="M57" s="10" t="str">
        <f t="shared" si="28"/>
        <v>046-46397</v>
      </c>
      <c r="N57" s="36" t="str">
        <f ca="1">IF(OR(N$9="×",N$110="×",N$110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57" s="29" t="str">
        <f ca="1">IF(OR(O$9="×",O$110="×",O$110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57" s="29" t="str">
        <f ca="1">IF(OR(P$9="×",P$110="×",P$110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57" s="29" t="str">
        <f ca="1">IF(OR(Q$9="×",Q$110="×",Q$110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57" s="29" t="str">
        <f ca="1">IF(OR(R$9="×",R$110="×",R$110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57" s="29" t="str">
        <f ca="1">IF(OR(S$9="×",S$110="×",S$110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57" s="29" t="str">
        <f ca="1">IF(OR(T$9="×",T$110="×",T$110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57" s="29" t="str">
        <f ca="1">IF(OR(U$9="×",U$110="×",U$110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57" s="29" t="str">
        <f ca="1">IF(OR(V$9="×",V$110="×",V$110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57" s="28" t="str">
        <f ca="1">IF(OR(W$9="×",W$110="×",W$110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57" s="29" t="str">
        <f ca="1">IF(OR(X$9="×",X$110="×",X$110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57" s="29" t="str">
        <f ca="1">IF(OR(Y$9="×",Y$110="×",Y$110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57" s="30" t="str">
        <f ca="1">IF(OR(Z$9="×",Z$110="×",Z$110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57" s="29" t="str">
        <f ca="1">IF(OR(AA$9="×",AA$110="×",AA$110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57" s="29" t="str">
        <f ca="1">IF(OR(AB$9="×",AB$110="×",AB$110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57" s="29" t="str">
        <f ca="1">IF(OR(AC$9="×",AC$110="×",AC$110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57" s="29" t="str">
        <f ca="1">IF(OR(AD$9="×",AD$110="×",AD$110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57" s="28" t="str">
        <f ca="1">IF(OR(AE$9="×",AE$110="×",AE$110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57" s="29" t="str">
        <f ca="1">IF(OR(AF$9="×",AF$110="×",AF$110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57" s="29" t="str">
        <f ca="1">IF(OR(AG$9="×",AG$110="×",AG$110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57" s="30" t="str">
        <f ca="1">IF(OR(AH$9="×",AH$110="×",AH$110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57" s="29" t="str">
        <f ca="1">IF(OR(AI$9="×",AI$110="×",AI$110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57" s="29" t="str">
        <f ca="1">IF(OR(AJ$9="×",AJ$110="×",AJ$110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57" s="37" t="str">
        <f ca="1">IF(OR(AK$9="×",AK$110="×",AK$110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57" s="36" t="str">
        <f ca="1">IF(OR(AL$9="×",AL$110="×",AL$110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57" s="29" t="str">
        <f ca="1">IF(OR(AM$9="×",AM$110="×",AM$110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57" s="29" t="str">
        <f ca="1">IF(OR(AN$9="×",AN$110="×",AN$110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57" s="29" t="str">
        <f ca="1">IF(OR(AO$9="×",AO$110="×",AO$110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57" s="29" t="str">
        <f ca="1">IF(OR(AP$9="×",AP$110="×",AP$110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57" s="29" t="str">
        <f ca="1">IF(OR(AQ$9="×",AQ$110="×",AQ$110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57" s="29" t="str">
        <f ca="1">IF(OR(AR$9="×",AR$110="×",AR$110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57" s="29" t="str">
        <f ca="1">IF(OR(AS$9="×",AS$110="×",AS$110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57" s="29" t="str">
        <f ca="1">IF(OR(AT$9="×",AT$110="×",AT$110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57" s="28" t="str">
        <f ca="1">IF(OR(AU$9="×",AU$110="×",AU$110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57" s="29" t="str">
        <f ca="1">IF(OR(AV$9="×",AV$110="×",AV$110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57" s="29" t="str">
        <f ca="1">IF(OR(AW$9="×",AW$110="×",AW$110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57" s="30" t="str">
        <f ca="1">IF(OR(AX$9="×",AX$110="×",AX$110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57" s="29" t="str">
        <f ca="1">IF(OR(AY$9="×",AY$110="×",AY$110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57" s="29" t="str">
        <f ca="1">IF(OR(AZ$9="×",AZ$110="×",AZ$110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57" s="29" t="str">
        <f ca="1">IF(OR(BA$9="×",BA$110="×",BA$110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57" s="29" t="str">
        <f ca="1">IF(OR(BB$9="×",BB$110="×",BB$110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57" s="28" t="str">
        <f ca="1">IF(OR(BC$9="×",BC$110="×",BC$110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57" s="29" t="str">
        <f ca="1">IF(OR(BD$9="×",BD$110="×",BD$110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57" s="29" t="str">
        <f ca="1">IF(OR(BE$9="×",BE$110="×",BE$110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57" s="30" t="str">
        <f ca="1">IF(OR(BF$9="×",BF$110="×",BF$110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57" s="29" t="str">
        <f ca="1">IF(OR(BG$9="×",BG$110="×",BG$110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57" s="29" t="str">
        <f ca="1">IF(OR(BH$9="×",BH$110="×",BH$110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57" s="37" t="str">
        <f ca="1">IF(OR(BI$9="×",BI$110="×",BI$110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57" s="36" t="str">
        <f ca="1">IF(OR(BJ$9="×",BJ$110="×",BJ$110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57" s="29" t="str">
        <f ca="1">IF(OR(BK$9="×",BK$110="×",BK$110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57" s="29" t="str">
        <f ca="1">IF(OR(BL$9="×",BL$110="×",BL$110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57" s="29" t="str">
        <f ca="1">IF(OR(BM$9="×",BM$110="×",BM$110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57" s="29" t="str">
        <f ca="1">IF(OR(BN$9="×",BN$110="×",BN$110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57" s="29" t="str">
        <f ca="1">IF(OR(BO$9="×",BO$110="×",BO$110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57" s="29" t="str">
        <f ca="1">IF(OR(BP$9="×",BP$110="×",BP$110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57" s="29" t="str">
        <f ca="1">IF(OR(BQ$9="×",BQ$110="×",BQ$110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57" s="29" t="str">
        <f ca="1">IF(OR(BR$9="×",BR$110="×",BR$110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57" s="28" t="str">
        <f ca="1">IF(OR(BS$9="×",BS$110="×",BS$110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57" s="29" t="str">
        <f ca="1">IF(OR(BT$9="×",BT$110="×",BT$110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57" s="29" t="str">
        <f ca="1">IF(OR(BU$9="×",BU$110="×",BU$110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57" s="30" t="str">
        <f ca="1">IF(OR(BV$9="×",BV$110="×",BV$110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57" s="29" t="str">
        <f ca="1">IF(OR(BW$9="×",BW$110="×",BW$110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57" s="29" t="str">
        <f ca="1">IF(OR(BX$9="×",BX$110="×",BX$110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57" s="29" t="str">
        <f ca="1">IF(OR(BY$9="×",BY$110="×",BY$110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57" s="29" t="str">
        <f ca="1">IF(OR(BZ$9="×",BZ$110="×",BZ$110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57" s="28" t="str">
        <f ca="1">IF(OR(CA$9="×",CA$110="×",CA$110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57" s="29" t="str">
        <f ca="1">IF(OR(CB$9="×",CB$110="×",CB$110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57" s="29" t="str">
        <f ca="1">IF(OR(CC$9="×",CC$110="×",CC$110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57" s="30" t="str">
        <f ca="1">IF(OR(CD$9="×",CD$110="×",CD$110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57" s="29" t="str">
        <f ca="1">IF(OR(CE$9="×",CE$110="×",CE$110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57" s="29" t="str">
        <f ca="1">IF(OR(CF$9="×",CF$110="×",CF$110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57" s="37" t="str">
        <f ca="1">IF(OR(CG$9="×",CG$110="×",CG$110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57" s="36" t="str">
        <f ca="1">IF(OR(CH$9="×",CH$110="×",CH$110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57" s="29" t="str">
        <f ca="1">IF(OR(CI$9="×",CI$110="×",CI$110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57" s="29" t="str">
        <f ca="1">IF(OR(CJ$9="×",CJ$110="×",CJ$110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57" s="29" t="str">
        <f ca="1">IF(OR(CK$9="×",CK$110="×",CK$110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57" s="29" t="str">
        <f ca="1">IF(OR(CL$9="×",CL$110="×",CL$110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57" s="29" t="str">
        <f ca="1">IF(OR(CM$9="×",CM$110="×",CM$110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57" s="29" t="str">
        <f ca="1">IF(OR(CN$9="×",CN$110="×",CN$110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57" s="29" t="str">
        <f ca="1">IF(OR(CO$9="×",CO$110="×",CO$110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57" s="29" t="str">
        <f ca="1">IF(OR(CP$9="×",CP$110="×",CP$110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57" s="28" t="str">
        <f ca="1">IF(OR(CQ$9="×",CQ$110="×",CQ$110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57" s="29" t="str">
        <f ca="1">IF(OR(CR$9="×",CR$110="×",CR$110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57" s="29" t="str">
        <f ca="1">IF(OR(CS$9="×",CS$110="×",CS$110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57" s="30" t="str">
        <f ca="1">IF(OR(CT$9="×",CT$110="×",CT$110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57" s="29" t="str">
        <f ca="1">IF(OR(CU$9="×",CU$110="×",CU$110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57" s="29" t="str">
        <f ca="1">IF(OR(CV$9="×",CV$110="×",CV$110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57" s="29" t="str">
        <f ca="1">IF(OR(CW$9="×",CW$110="×",CW$110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57" s="29" t="str">
        <f ca="1">IF(OR(CX$9="×",CX$110="×",CX$110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57" s="28" t="str">
        <f ca="1">IF(OR(CY$9="×",CY$110="×",CY$110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57" s="29" t="str">
        <f ca="1">IF(OR(CZ$9="×",CZ$110="×",CZ$110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57" s="29" t="str">
        <f ca="1">IF(OR(DA$9="×",DA$110="×",DA$110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57" s="30" t="str">
        <f ca="1">IF(OR(DB$9="×",DB$110="×",DB$110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57" s="29" t="str">
        <f ca="1">IF(OR(DC$9="×",DC$110="×",DC$110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57" s="29" t="str">
        <f ca="1">IF(OR(DD$9="×",DD$110="×",DD$110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57" s="37" t="str">
        <f ca="1">IF(OR(DE$9="×",DE$110="×",DE$110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57" s="36" t="str">
        <f ca="1">IF(OR(DF$9="×",DF$110="×",DF$110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57" s="29" t="str">
        <f ca="1">IF(OR(DG$9="×",DG$110="×",DG$110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57" s="29" t="str">
        <f ca="1">IF(OR(DH$9="×",DH$110="×",DH$110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57" s="29" t="str">
        <f ca="1">IF(OR(DI$9="×",DI$110="×",DI$110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57" s="29" t="str">
        <f ca="1">IF(OR(DJ$9="×",DJ$110="×",DJ$110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57" s="29" t="str">
        <f ca="1">IF(OR(DK$9="×",DK$110="×",DK$110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57" s="29" t="str">
        <f ca="1">IF(OR(DL$9="×",DL$110="×",DL$110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57" s="29" t="str">
        <f ca="1">IF(OR(DM$9="×",DM$110="×",DM$110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57" s="29" t="str">
        <f ca="1">IF(OR(DN$9="×",DN$110="×",DN$110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57" s="28" t="str">
        <f ca="1">IF(OR(DO$9="×",DO$110="×",DO$110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57" s="29" t="str">
        <f ca="1">IF(OR(DP$9="×",DP$110="×",DP$110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57" s="29" t="str">
        <f ca="1">IF(OR(DQ$9="×",DQ$110="×",DQ$110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57" s="30" t="str">
        <f ca="1">IF(OR(DR$9="×",DR$110="×",DR$110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57" s="29" t="str">
        <f ca="1">IF(OR(DS$9="×",DS$110="×",DS$110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57" s="29" t="str">
        <f ca="1">IF(OR(DT$9="×",DT$110="×",DT$110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57" s="29" t="str">
        <f ca="1">IF(OR(DU$9="×",DU$110="×",DU$110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57" s="29" t="str">
        <f ca="1">IF(OR(DV$9="×",DV$110="×",DV$110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57" s="28" t="str">
        <f ca="1">IF(OR(DW$9="×",DW$110="×",DW$110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57" s="29" t="str">
        <f ca="1">IF(OR(DX$9="×",DX$110="×",DX$110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57" s="29" t="str">
        <f ca="1">IF(OR(DY$9="×",DY$110="×",DY$110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57" s="30" t="str">
        <f ca="1">IF(OR(DZ$9="×",DZ$110="×",DZ$110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57" s="29" t="str">
        <f ca="1">IF(OR(EA$9="×",EA$110="×",EA$110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57" s="29" t="str">
        <f ca="1">IF(OR(EB$9="×",EB$110="×",EB$110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57" s="37" t="str">
        <f ca="1">IF(OR(EC$9="×",EC$110="×",EC$110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57" s="36" t="str">
        <f ca="1">IF(OR(ED$9="×",ED$110="×",ED$110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57" s="29" t="str">
        <f ca="1">IF(OR(EE$9="×",EE$110="×",EE$110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57" s="29" t="str">
        <f ca="1">IF(OR(EF$9="×",EF$110="×",EF$110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57" s="29" t="str">
        <f ca="1">IF(OR(EG$9="×",EG$110="×",EG$110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57" s="29" t="str">
        <f ca="1">IF(OR(EH$9="×",EH$110="×",EH$110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57" s="29" t="str">
        <f ca="1">IF(OR(EI$9="×",EI$110="×",EI$110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57" s="29" t="str">
        <f ca="1">IF(OR(EJ$9="×",EJ$110="×",EJ$110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57" s="29" t="str">
        <f ca="1">IF(OR(EK$9="×",EK$110="×",EK$110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57" s="29" t="str">
        <f ca="1">IF(OR(EL$9="×",EL$110="×",EL$110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57" s="28" t="str">
        <f ca="1">IF(OR(EM$9="×",EM$110="×",EM$110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57" s="29" t="str">
        <f ca="1">IF(OR(EN$9="×",EN$110="×",EN$110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57" s="29" t="str">
        <f ca="1">IF(OR(EO$9="×",EO$110="×",EO$110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57" s="30" t="str">
        <f ca="1">IF(OR(EP$9="×",EP$110="×",EP$110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57" s="29" t="str">
        <f ca="1">IF(OR(EQ$9="×",EQ$110="×",EQ$110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57" s="29" t="str">
        <f ca="1">IF(OR(ER$9="×",ER$110="×",ER$110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57" s="29" t="str">
        <f ca="1">IF(OR(ES$9="×",ES$110="×",ES$110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57" s="29" t="str">
        <f ca="1">IF(OR(ET$9="×",ET$110="×",ET$110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57" s="28" t="str">
        <f ca="1">IF(OR(EU$9="×",EU$110="×",EU$110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57" s="29" t="str">
        <f ca="1">IF(OR(EV$9="×",EV$110="×",EV$110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57" s="29" t="str">
        <f ca="1">IF(OR(EW$9="×",EW$110="×",EW$110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57" s="30" t="str">
        <f ca="1">IF(OR(EX$9="×",EX$110="×",EX$110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57" s="29" t="str">
        <f ca="1">IF(OR(EY$9="×",EY$110="×",EY$110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57" s="29" t="str">
        <f ca="1">IF(OR(EZ$9="×",EZ$110="×",EZ$110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57" s="37" t="str">
        <f ca="1">IF(OR(FA$9="×",FA$110="×",FA$110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57" s="36" t="str">
        <f ca="1">IF(OR(FB$9="×",FB$110="×",FB$110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57" s="29" t="str">
        <f ca="1">IF(OR(FC$9="×",FC$110="×",FC$110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57" s="29" t="str">
        <f ca="1">IF(OR(FD$9="×",FD$110="×",FD$110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57" s="29" t="str">
        <f ca="1">IF(OR(FE$9="×",FE$110="×",FE$110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57" s="29" t="str">
        <f ca="1">IF(OR(FF$9="×",FF$110="×",FF$110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57" s="29" t="str">
        <f ca="1">IF(OR(FG$9="×",FG$110="×",FG$110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57" s="29" t="str">
        <f ca="1">IF(OR(FH$9="×",FH$110="×",FH$110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57" s="29" t="str">
        <f ca="1">IF(OR(FI$9="×",FI$110="×",FI$110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57" s="29" t="str">
        <f ca="1">IF(OR(FJ$9="×",FJ$110="×",FJ$110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57" s="28" t="str">
        <f ca="1">IF(OR(FK$9="×",FK$110="×",FK$110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57" s="29" t="str">
        <f ca="1">IF(OR(FL$9="×",FL$110="×",FL$110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57" s="29" t="str">
        <f ca="1">IF(OR(FM$9="×",FM$110="×",FM$110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57" s="30" t="str">
        <f ca="1">IF(OR(FN$9="×",FN$110="×",FN$110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57" s="29" t="str">
        <f ca="1">IF(OR(FO$9="×",FO$110="×",FO$110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57" s="29" t="str">
        <f ca="1">IF(OR(FP$9="×",FP$110="×",FP$110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57" s="29" t="str">
        <f ca="1">IF(OR(FQ$9="×",FQ$110="×",FQ$110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57" s="29" t="str">
        <f ca="1">IF(OR(FR$9="×",FR$110="×",FR$110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57" s="28" t="str">
        <f ca="1">IF(OR(FS$9="×",FS$110="×",FS$110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57" s="29" t="str">
        <f ca="1">IF(OR(FT$9="×",FT$110="×",FT$110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57" s="29" t="str">
        <f ca="1">IF(OR(FU$9="×",FU$110="×",FU$110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57" s="30" t="str">
        <f ca="1">IF(OR(FV$9="×",FV$110="×",FV$110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57" s="29" t="str">
        <f ca="1">IF(OR(FW$9="×",FW$110="×",FW$110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57" s="29" t="str">
        <f ca="1">IF(OR(FX$9="×",FX$110="×",FX$110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57" s="37" t="str">
        <f ca="1">IF(OR(FY$9="×",FY$110="×",FY$110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58" spans="1:181">
      <c r="A58" s="47"/>
      <c r="B58" s="79" t="s">
        <v>427</v>
      </c>
      <c r="C58" s="80"/>
      <c r="D58" s="11" t="s">
        <v>196</v>
      </c>
      <c r="E58" s="10" t="str">
        <f>INDEX(施設情報!$D$1:$D$1000,MATCH(D58,施設情報!$C$1:$C$1000,0))</f>
        <v>1</v>
      </c>
      <c r="F58" s="11" t="s">
        <v>275</v>
      </c>
      <c r="G58" s="8" t="str">
        <f t="shared" si="22"/>
        <v>047-46391</v>
      </c>
      <c r="H58" s="10" t="str">
        <f t="shared" si="23"/>
        <v>047-46392</v>
      </c>
      <c r="I58" s="10" t="str">
        <f t="shared" si="24"/>
        <v>047-46393</v>
      </c>
      <c r="J58" s="10" t="str">
        <f t="shared" si="25"/>
        <v>047-46394</v>
      </c>
      <c r="K58" s="10" t="str">
        <f t="shared" si="26"/>
        <v>047-46395</v>
      </c>
      <c r="L58" s="10" t="str">
        <f t="shared" si="27"/>
        <v>047-46396</v>
      </c>
      <c r="M58" s="10" t="str">
        <f t="shared" si="28"/>
        <v>047-46397</v>
      </c>
      <c r="N58" s="36" t="str">
        <f ca="1">IF(OR(N$9="×",N$110="×",N$110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58" s="29" t="str">
        <f ca="1">IF(OR(O$9="×",O$110="×",O$110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58" s="29" t="str">
        <f ca="1">IF(OR(P$9="×",P$110="×",P$110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58" s="29" t="str">
        <f ca="1">IF(OR(Q$9="×",Q$110="×",Q$110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58" s="29" t="str">
        <f ca="1">IF(OR(R$9="×",R$110="×",R$110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58" s="29" t="str">
        <f ca="1">IF(OR(S$9="×",S$110="×",S$110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58" s="29" t="str">
        <f ca="1">IF(OR(T$9="×",T$110="×",T$110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58" s="29" t="str">
        <f ca="1">IF(OR(U$9="×",U$110="×",U$110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58" s="29" t="str">
        <f ca="1">IF(OR(V$9="×",V$110="×",V$110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58" s="28" t="str">
        <f ca="1">IF(OR(W$9="×",W$110="×",W$110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58" s="29" t="str">
        <f ca="1">IF(OR(X$9="×",X$110="×",X$110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58" s="29" t="str">
        <f ca="1">IF(OR(Y$9="×",Y$110="×",Y$110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58" s="30" t="str">
        <f ca="1">IF(OR(Z$9="×",Z$110="×",Z$110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58" s="29" t="str">
        <f ca="1">IF(OR(AA$9="×",AA$110="×",AA$110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58" s="29" t="str">
        <f ca="1">IF(OR(AB$9="×",AB$110="×",AB$110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58" s="29" t="str">
        <f ca="1">IF(OR(AC$9="×",AC$110="×",AC$110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58" s="29" t="str">
        <f ca="1">IF(OR(AD$9="×",AD$110="×",AD$110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58" s="28" t="str">
        <f ca="1">IF(OR(AE$9="×",AE$110="×",AE$110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58" s="29" t="str">
        <f ca="1">IF(OR(AF$9="×",AF$110="×",AF$110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58" s="29" t="str">
        <f ca="1">IF(OR(AG$9="×",AG$110="×",AG$110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58" s="30" t="str">
        <f ca="1">IF(OR(AH$9="×",AH$110="×",AH$110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58" s="29" t="str">
        <f ca="1">IF(OR(AI$9="×",AI$110="×",AI$110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58" s="29" t="str">
        <f ca="1">IF(OR(AJ$9="×",AJ$110="×",AJ$110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58" s="37" t="str">
        <f ca="1">IF(OR(AK$9="×",AK$110="×",AK$110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58" s="36" t="str">
        <f ca="1">IF(OR(AL$9="×",AL$110="×",AL$110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58" s="29" t="str">
        <f ca="1">IF(OR(AM$9="×",AM$110="×",AM$110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58" s="29" t="str">
        <f ca="1">IF(OR(AN$9="×",AN$110="×",AN$110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58" s="29" t="str">
        <f ca="1">IF(OR(AO$9="×",AO$110="×",AO$110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58" s="29" t="str">
        <f ca="1">IF(OR(AP$9="×",AP$110="×",AP$110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58" s="29" t="str">
        <f ca="1">IF(OR(AQ$9="×",AQ$110="×",AQ$110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58" s="29" t="str">
        <f ca="1">IF(OR(AR$9="×",AR$110="×",AR$110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58" s="29" t="str">
        <f ca="1">IF(OR(AS$9="×",AS$110="×",AS$110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58" s="29" t="str">
        <f ca="1">IF(OR(AT$9="×",AT$110="×",AT$110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58" s="28" t="str">
        <f ca="1">IF(OR(AU$9="×",AU$110="×",AU$110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58" s="29" t="str">
        <f ca="1">IF(OR(AV$9="×",AV$110="×",AV$110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58" s="29" t="str">
        <f ca="1">IF(OR(AW$9="×",AW$110="×",AW$110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58" s="30" t="str">
        <f ca="1">IF(OR(AX$9="×",AX$110="×",AX$110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58" s="29" t="str">
        <f ca="1">IF(OR(AY$9="×",AY$110="×",AY$110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58" s="29" t="str">
        <f ca="1">IF(OR(AZ$9="×",AZ$110="×",AZ$110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58" s="29" t="str">
        <f ca="1">IF(OR(BA$9="×",BA$110="×",BA$110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58" s="29" t="str">
        <f ca="1">IF(OR(BB$9="×",BB$110="×",BB$110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58" s="28" t="str">
        <f ca="1">IF(OR(BC$9="×",BC$110="×",BC$110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58" s="29" t="str">
        <f ca="1">IF(OR(BD$9="×",BD$110="×",BD$110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58" s="29" t="str">
        <f ca="1">IF(OR(BE$9="×",BE$110="×",BE$110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58" s="30" t="str">
        <f ca="1">IF(OR(BF$9="×",BF$110="×",BF$110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58" s="29" t="str">
        <f ca="1">IF(OR(BG$9="×",BG$110="×",BG$110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58" s="29" t="str">
        <f ca="1">IF(OR(BH$9="×",BH$110="×",BH$110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58" s="37" t="str">
        <f ca="1">IF(OR(BI$9="×",BI$110="×",BI$110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58" s="36" t="str">
        <f ca="1">IF(OR(BJ$9="×",BJ$110="×",BJ$110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58" s="29" t="str">
        <f ca="1">IF(OR(BK$9="×",BK$110="×",BK$110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58" s="29" t="str">
        <f ca="1">IF(OR(BL$9="×",BL$110="×",BL$110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58" s="29" t="str">
        <f ca="1">IF(OR(BM$9="×",BM$110="×",BM$110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58" s="29" t="str">
        <f ca="1">IF(OR(BN$9="×",BN$110="×",BN$110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58" s="29" t="str">
        <f ca="1">IF(OR(BO$9="×",BO$110="×",BO$110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58" s="29" t="str">
        <f ca="1">IF(OR(BP$9="×",BP$110="×",BP$110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58" s="29" t="str">
        <f ca="1">IF(OR(BQ$9="×",BQ$110="×",BQ$110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58" s="29" t="str">
        <f ca="1">IF(OR(BR$9="×",BR$110="×",BR$110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58" s="28" t="str">
        <f ca="1">IF(OR(BS$9="×",BS$110="×",BS$110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58" s="29" t="str">
        <f ca="1">IF(OR(BT$9="×",BT$110="×",BT$110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58" s="29" t="str">
        <f ca="1">IF(OR(BU$9="×",BU$110="×",BU$110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58" s="30" t="str">
        <f ca="1">IF(OR(BV$9="×",BV$110="×",BV$110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58" s="29" t="str">
        <f ca="1">IF(OR(BW$9="×",BW$110="×",BW$110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58" s="29" t="str">
        <f ca="1">IF(OR(BX$9="×",BX$110="×",BX$110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58" s="29" t="str">
        <f ca="1">IF(OR(BY$9="×",BY$110="×",BY$110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58" s="29" t="str">
        <f ca="1">IF(OR(BZ$9="×",BZ$110="×",BZ$110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58" s="28" t="str">
        <f ca="1">IF(OR(CA$9="×",CA$110="×",CA$110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58" s="29" t="str">
        <f ca="1">IF(OR(CB$9="×",CB$110="×",CB$110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58" s="29" t="str">
        <f ca="1">IF(OR(CC$9="×",CC$110="×",CC$110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58" s="30" t="str">
        <f ca="1">IF(OR(CD$9="×",CD$110="×",CD$110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58" s="29" t="str">
        <f ca="1">IF(OR(CE$9="×",CE$110="×",CE$110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58" s="29" t="str">
        <f ca="1">IF(OR(CF$9="×",CF$110="×",CF$110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58" s="37" t="str">
        <f ca="1">IF(OR(CG$9="×",CG$110="×",CG$110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58" s="36" t="str">
        <f ca="1">IF(OR(CH$9="×",CH$110="×",CH$110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58" s="29" t="str">
        <f ca="1">IF(OR(CI$9="×",CI$110="×",CI$110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58" s="29" t="str">
        <f ca="1">IF(OR(CJ$9="×",CJ$110="×",CJ$110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58" s="29" t="str">
        <f ca="1">IF(OR(CK$9="×",CK$110="×",CK$110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58" s="29" t="str">
        <f ca="1">IF(OR(CL$9="×",CL$110="×",CL$110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58" s="29" t="str">
        <f ca="1">IF(OR(CM$9="×",CM$110="×",CM$110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58" s="29" t="str">
        <f ca="1">IF(OR(CN$9="×",CN$110="×",CN$110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58" s="29" t="str">
        <f ca="1">IF(OR(CO$9="×",CO$110="×",CO$110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58" s="29" t="str">
        <f ca="1">IF(OR(CP$9="×",CP$110="×",CP$110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58" s="28" t="str">
        <f ca="1">IF(OR(CQ$9="×",CQ$110="×",CQ$110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58" s="29" t="str">
        <f ca="1">IF(OR(CR$9="×",CR$110="×",CR$110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58" s="29" t="str">
        <f ca="1">IF(OR(CS$9="×",CS$110="×",CS$110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58" s="30" t="str">
        <f ca="1">IF(OR(CT$9="×",CT$110="×",CT$110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58" s="29" t="str">
        <f ca="1">IF(OR(CU$9="×",CU$110="×",CU$110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58" s="29" t="str">
        <f ca="1">IF(OR(CV$9="×",CV$110="×",CV$110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58" s="29" t="str">
        <f ca="1">IF(OR(CW$9="×",CW$110="×",CW$110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58" s="29" t="str">
        <f ca="1">IF(OR(CX$9="×",CX$110="×",CX$110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58" s="28" t="str">
        <f ca="1">IF(OR(CY$9="×",CY$110="×",CY$110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58" s="29" t="str">
        <f ca="1">IF(OR(CZ$9="×",CZ$110="×",CZ$110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58" s="29" t="str">
        <f ca="1">IF(OR(DA$9="×",DA$110="×",DA$110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58" s="30" t="str">
        <f ca="1">IF(OR(DB$9="×",DB$110="×",DB$110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58" s="29" t="str">
        <f ca="1">IF(OR(DC$9="×",DC$110="×",DC$110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58" s="29" t="str">
        <f ca="1">IF(OR(DD$9="×",DD$110="×",DD$110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58" s="37" t="str">
        <f ca="1">IF(OR(DE$9="×",DE$110="×",DE$110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58" s="36" t="str">
        <f ca="1">IF(OR(DF$9="×",DF$110="×",DF$110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58" s="29" t="str">
        <f ca="1">IF(OR(DG$9="×",DG$110="×",DG$110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58" s="29" t="str">
        <f ca="1">IF(OR(DH$9="×",DH$110="×",DH$110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58" s="29" t="str">
        <f ca="1">IF(OR(DI$9="×",DI$110="×",DI$110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58" s="29" t="str">
        <f ca="1">IF(OR(DJ$9="×",DJ$110="×",DJ$110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58" s="29" t="str">
        <f ca="1">IF(OR(DK$9="×",DK$110="×",DK$110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58" s="29" t="str">
        <f ca="1">IF(OR(DL$9="×",DL$110="×",DL$110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58" s="29" t="str">
        <f ca="1">IF(OR(DM$9="×",DM$110="×",DM$110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58" s="29" t="str">
        <f ca="1">IF(OR(DN$9="×",DN$110="×",DN$110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58" s="28" t="str">
        <f ca="1">IF(OR(DO$9="×",DO$110="×",DO$110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58" s="29" t="str">
        <f ca="1">IF(OR(DP$9="×",DP$110="×",DP$110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58" s="29" t="str">
        <f ca="1">IF(OR(DQ$9="×",DQ$110="×",DQ$110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58" s="30" t="str">
        <f ca="1">IF(OR(DR$9="×",DR$110="×",DR$110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58" s="29" t="str">
        <f ca="1">IF(OR(DS$9="×",DS$110="×",DS$110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58" s="29" t="str">
        <f ca="1">IF(OR(DT$9="×",DT$110="×",DT$110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58" s="29" t="str">
        <f ca="1">IF(OR(DU$9="×",DU$110="×",DU$110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58" s="29" t="str">
        <f ca="1">IF(OR(DV$9="×",DV$110="×",DV$110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58" s="28" t="str">
        <f ca="1">IF(OR(DW$9="×",DW$110="×",DW$110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58" s="29" t="str">
        <f ca="1">IF(OR(DX$9="×",DX$110="×",DX$110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58" s="29" t="str">
        <f ca="1">IF(OR(DY$9="×",DY$110="×",DY$110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58" s="30" t="str">
        <f ca="1">IF(OR(DZ$9="×",DZ$110="×",DZ$110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58" s="29" t="str">
        <f ca="1">IF(OR(EA$9="×",EA$110="×",EA$110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58" s="29" t="str">
        <f ca="1">IF(OR(EB$9="×",EB$110="×",EB$110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58" s="37" t="str">
        <f ca="1">IF(OR(EC$9="×",EC$110="×",EC$110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58" s="36" t="str">
        <f ca="1">IF(OR(ED$9="×",ED$110="×",ED$110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58" s="29" t="str">
        <f ca="1">IF(OR(EE$9="×",EE$110="×",EE$110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58" s="29" t="str">
        <f ca="1">IF(OR(EF$9="×",EF$110="×",EF$110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58" s="29" t="str">
        <f ca="1">IF(OR(EG$9="×",EG$110="×",EG$110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58" s="29" t="str">
        <f ca="1">IF(OR(EH$9="×",EH$110="×",EH$110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58" s="29" t="str">
        <f ca="1">IF(OR(EI$9="×",EI$110="×",EI$110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58" s="29" t="str">
        <f ca="1">IF(OR(EJ$9="×",EJ$110="×",EJ$110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58" s="29" t="str">
        <f ca="1">IF(OR(EK$9="×",EK$110="×",EK$110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58" s="29" t="str">
        <f ca="1">IF(OR(EL$9="×",EL$110="×",EL$110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58" s="28" t="str">
        <f ca="1">IF(OR(EM$9="×",EM$110="×",EM$110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58" s="29" t="str">
        <f ca="1">IF(OR(EN$9="×",EN$110="×",EN$110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58" s="29" t="str">
        <f ca="1">IF(OR(EO$9="×",EO$110="×",EO$110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58" s="30" t="str">
        <f ca="1">IF(OR(EP$9="×",EP$110="×",EP$110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58" s="29" t="str">
        <f ca="1">IF(OR(EQ$9="×",EQ$110="×",EQ$110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58" s="29" t="str">
        <f ca="1">IF(OR(ER$9="×",ER$110="×",ER$110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58" s="29" t="str">
        <f ca="1">IF(OR(ES$9="×",ES$110="×",ES$110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58" s="29" t="str">
        <f ca="1">IF(OR(ET$9="×",ET$110="×",ET$110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58" s="28" t="str">
        <f ca="1">IF(OR(EU$9="×",EU$110="×",EU$110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58" s="29" t="str">
        <f ca="1">IF(OR(EV$9="×",EV$110="×",EV$110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58" s="29" t="str">
        <f ca="1">IF(OR(EW$9="×",EW$110="×",EW$110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58" s="30" t="str">
        <f ca="1">IF(OR(EX$9="×",EX$110="×",EX$110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58" s="29" t="str">
        <f ca="1">IF(OR(EY$9="×",EY$110="×",EY$110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58" s="29" t="str">
        <f ca="1">IF(OR(EZ$9="×",EZ$110="×",EZ$110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58" s="37" t="str">
        <f ca="1">IF(OR(FA$9="×",FA$110="×",FA$110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58" s="36" t="str">
        <f ca="1">IF(OR(FB$9="×",FB$110="×",FB$110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58" s="29" t="str">
        <f ca="1">IF(OR(FC$9="×",FC$110="×",FC$110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58" s="29" t="str">
        <f ca="1">IF(OR(FD$9="×",FD$110="×",FD$110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58" s="29" t="str">
        <f ca="1">IF(OR(FE$9="×",FE$110="×",FE$110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58" s="29" t="str">
        <f ca="1">IF(OR(FF$9="×",FF$110="×",FF$110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58" s="29" t="str">
        <f ca="1">IF(OR(FG$9="×",FG$110="×",FG$110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58" s="29" t="str">
        <f ca="1">IF(OR(FH$9="×",FH$110="×",FH$110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58" s="29" t="str">
        <f ca="1">IF(OR(FI$9="×",FI$110="×",FI$110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58" s="29" t="str">
        <f ca="1">IF(OR(FJ$9="×",FJ$110="×",FJ$110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58" s="28" t="str">
        <f ca="1">IF(OR(FK$9="×",FK$110="×",FK$110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58" s="29" t="str">
        <f ca="1">IF(OR(FL$9="×",FL$110="×",FL$110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58" s="29" t="str">
        <f ca="1">IF(OR(FM$9="×",FM$110="×",FM$110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58" s="30" t="str">
        <f ca="1">IF(OR(FN$9="×",FN$110="×",FN$110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58" s="29" t="str">
        <f ca="1">IF(OR(FO$9="×",FO$110="×",FO$110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58" s="29" t="str">
        <f ca="1">IF(OR(FP$9="×",FP$110="×",FP$110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58" s="29" t="str">
        <f ca="1">IF(OR(FQ$9="×",FQ$110="×",FQ$110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58" s="29" t="str">
        <f ca="1">IF(OR(FR$9="×",FR$110="×",FR$110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58" s="28" t="str">
        <f ca="1">IF(OR(FS$9="×",FS$110="×",FS$110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58" s="29" t="str">
        <f ca="1">IF(OR(FT$9="×",FT$110="×",FT$110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58" s="29" t="str">
        <f ca="1">IF(OR(FU$9="×",FU$110="×",FU$110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58" s="30" t="str">
        <f ca="1">IF(OR(FV$9="×",FV$110="×",FV$110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58" s="29" t="str">
        <f ca="1">IF(OR(FW$9="×",FW$110="×",FW$110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58" s="29" t="str">
        <f ca="1">IF(OR(FX$9="×",FX$110="×",FX$110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58" s="37" t="str">
        <f ca="1">IF(OR(FY$9="×",FY$110="×",FY$110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59" spans="1:181">
      <c r="A59" s="47"/>
      <c r="B59" s="79" t="s">
        <v>428</v>
      </c>
      <c r="C59" s="80"/>
      <c r="D59" s="11" t="s">
        <v>197</v>
      </c>
      <c r="E59" s="10" t="str">
        <f>INDEX(施設情報!$D$1:$D$1000,MATCH(D59,施設情報!$C$1:$C$1000,0))</f>
        <v>1</v>
      </c>
      <c r="F59" s="11" t="s">
        <v>275</v>
      </c>
      <c r="G59" s="8" t="str">
        <f t="shared" si="22"/>
        <v>048-46391</v>
      </c>
      <c r="H59" s="10" t="str">
        <f t="shared" si="23"/>
        <v>048-46392</v>
      </c>
      <c r="I59" s="10" t="str">
        <f t="shared" si="24"/>
        <v>048-46393</v>
      </c>
      <c r="J59" s="10" t="str">
        <f t="shared" si="25"/>
        <v>048-46394</v>
      </c>
      <c r="K59" s="10" t="str">
        <f t="shared" si="26"/>
        <v>048-46395</v>
      </c>
      <c r="L59" s="10" t="str">
        <f t="shared" si="27"/>
        <v>048-46396</v>
      </c>
      <c r="M59" s="10" t="str">
        <f t="shared" si="28"/>
        <v>048-46397</v>
      </c>
      <c r="N59" s="36" t="str">
        <f ca="1">IF(OR(N$9="×",N$110="×",N$110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59" s="29" t="str">
        <f ca="1">IF(OR(O$9="×",O$110="×",O$110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59" s="29" t="str">
        <f ca="1">IF(OR(P$9="×",P$110="×",P$110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59" s="29" t="str">
        <f ca="1">IF(OR(Q$9="×",Q$110="×",Q$110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59" s="29" t="str">
        <f ca="1">IF(OR(R$9="×",R$110="×",R$110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59" s="29" t="str">
        <f ca="1">IF(OR(S$9="×",S$110="×",S$110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59" s="29" t="str">
        <f ca="1">IF(OR(T$9="×",T$110="×",T$110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59" s="29" t="str">
        <f ca="1">IF(OR(U$9="×",U$110="×",U$110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59" s="29" t="str">
        <f ca="1">IF(OR(V$9="×",V$110="×",V$110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59" s="28" t="str">
        <f ca="1">IF(OR(W$9="×",W$110="×",W$110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59" s="29" t="str">
        <f ca="1">IF(OR(X$9="×",X$110="×",X$110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59" s="29" t="str">
        <f ca="1">IF(OR(Y$9="×",Y$110="×",Y$110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59" s="30" t="str">
        <f ca="1">IF(OR(Z$9="×",Z$110="×",Z$110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59" s="29" t="str">
        <f ca="1">IF(OR(AA$9="×",AA$110="×",AA$110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59" s="29" t="str">
        <f ca="1">IF(OR(AB$9="×",AB$110="×",AB$110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59" s="29" t="str">
        <f ca="1">IF(OR(AC$9="×",AC$110="×",AC$110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59" s="29" t="str">
        <f ca="1">IF(OR(AD$9="×",AD$110="×",AD$110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59" s="28" t="str">
        <f ca="1">IF(OR(AE$9="×",AE$110="×",AE$110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59" s="29" t="str">
        <f ca="1">IF(OR(AF$9="×",AF$110="×",AF$110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59" s="29" t="str">
        <f ca="1">IF(OR(AG$9="×",AG$110="×",AG$110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59" s="30" t="str">
        <f ca="1">IF(OR(AH$9="×",AH$110="×",AH$110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59" s="29" t="str">
        <f ca="1">IF(OR(AI$9="×",AI$110="×",AI$110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59" s="29" t="str">
        <f ca="1">IF(OR(AJ$9="×",AJ$110="×",AJ$110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59" s="37" t="str">
        <f ca="1">IF(OR(AK$9="×",AK$110="×",AK$110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59" s="36" t="str">
        <f ca="1">IF(OR(AL$9="×",AL$110="×",AL$110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59" s="29" t="str">
        <f ca="1">IF(OR(AM$9="×",AM$110="×",AM$110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59" s="29" t="str">
        <f ca="1">IF(OR(AN$9="×",AN$110="×",AN$110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59" s="29" t="str">
        <f ca="1">IF(OR(AO$9="×",AO$110="×",AO$110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59" s="29" t="str">
        <f ca="1">IF(OR(AP$9="×",AP$110="×",AP$110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59" s="29" t="str">
        <f ca="1">IF(OR(AQ$9="×",AQ$110="×",AQ$110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59" s="29" t="str">
        <f ca="1">IF(OR(AR$9="×",AR$110="×",AR$110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59" s="29" t="str">
        <f ca="1">IF(OR(AS$9="×",AS$110="×",AS$110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59" s="29" t="str">
        <f ca="1">IF(OR(AT$9="×",AT$110="×",AT$110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59" s="28" t="str">
        <f ca="1">IF(OR(AU$9="×",AU$110="×",AU$110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59" s="29" t="str">
        <f ca="1">IF(OR(AV$9="×",AV$110="×",AV$110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59" s="29" t="str">
        <f ca="1">IF(OR(AW$9="×",AW$110="×",AW$110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59" s="30" t="str">
        <f ca="1">IF(OR(AX$9="×",AX$110="×",AX$110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59" s="29" t="str">
        <f ca="1">IF(OR(AY$9="×",AY$110="×",AY$110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59" s="29" t="str">
        <f ca="1">IF(OR(AZ$9="×",AZ$110="×",AZ$110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59" s="29" t="str">
        <f ca="1">IF(OR(BA$9="×",BA$110="×",BA$110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59" s="29" t="str">
        <f ca="1">IF(OR(BB$9="×",BB$110="×",BB$110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59" s="28" t="str">
        <f ca="1">IF(OR(BC$9="×",BC$110="×",BC$110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59" s="29" t="str">
        <f ca="1">IF(OR(BD$9="×",BD$110="×",BD$110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59" s="29" t="str">
        <f ca="1">IF(OR(BE$9="×",BE$110="×",BE$110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59" s="30" t="str">
        <f ca="1">IF(OR(BF$9="×",BF$110="×",BF$110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59" s="29" t="str">
        <f ca="1">IF(OR(BG$9="×",BG$110="×",BG$110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59" s="29" t="str">
        <f ca="1">IF(OR(BH$9="×",BH$110="×",BH$110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59" s="37" t="str">
        <f ca="1">IF(OR(BI$9="×",BI$110="×",BI$110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59" s="36" t="str">
        <f ca="1">IF(OR(BJ$9="×",BJ$110="×",BJ$110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59" s="29" t="str">
        <f ca="1">IF(OR(BK$9="×",BK$110="×",BK$110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59" s="29" t="str">
        <f ca="1">IF(OR(BL$9="×",BL$110="×",BL$110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59" s="29" t="str">
        <f ca="1">IF(OR(BM$9="×",BM$110="×",BM$110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59" s="29" t="str">
        <f ca="1">IF(OR(BN$9="×",BN$110="×",BN$110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59" s="29" t="str">
        <f ca="1">IF(OR(BO$9="×",BO$110="×",BO$110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59" s="29" t="str">
        <f ca="1">IF(OR(BP$9="×",BP$110="×",BP$110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59" s="29" t="str">
        <f ca="1">IF(OR(BQ$9="×",BQ$110="×",BQ$110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59" s="29" t="str">
        <f ca="1">IF(OR(BR$9="×",BR$110="×",BR$110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59" s="28" t="str">
        <f ca="1">IF(OR(BS$9="×",BS$110="×",BS$110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59" s="29" t="str">
        <f ca="1">IF(OR(BT$9="×",BT$110="×",BT$110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59" s="29" t="str">
        <f ca="1">IF(OR(BU$9="×",BU$110="×",BU$110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59" s="30" t="str">
        <f ca="1">IF(OR(BV$9="×",BV$110="×",BV$110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59" s="29" t="str">
        <f ca="1">IF(OR(BW$9="×",BW$110="×",BW$110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59" s="29" t="str">
        <f ca="1">IF(OR(BX$9="×",BX$110="×",BX$110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59" s="29" t="str">
        <f ca="1">IF(OR(BY$9="×",BY$110="×",BY$110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59" s="29" t="str">
        <f ca="1">IF(OR(BZ$9="×",BZ$110="×",BZ$110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59" s="28" t="str">
        <f ca="1">IF(OR(CA$9="×",CA$110="×",CA$110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59" s="29" t="str">
        <f ca="1">IF(OR(CB$9="×",CB$110="×",CB$110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59" s="29" t="str">
        <f ca="1">IF(OR(CC$9="×",CC$110="×",CC$110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59" s="30" t="str">
        <f ca="1">IF(OR(CD$9="×",CD$110="×",CD$110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59" s="29" t="str">
        <f ca="1">IF(OR(CE$9="×",CE$110="×",CE$110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59" s="29" t="str">
        <f ca="1">IF(OR(CF$9="×",CF$110="×",CF$110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59" s="37" t="str">
        <f ca="1">IF(OR(CG$9="×",CG$110="×",CG$110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59" s="36" t="str">
        <f ca="1">IF(OR(CH$9="×",CH$110="×",CH$110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59" s="29" t="str">
        <f ca="1">IF(OR(CI$9="×",CI$110="×",CI$110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59" s="29" t="str">
        <f ca="1">IF(OR(CJ$9="×",CJ$110="×",CJ$110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59" s="29" t="str">
        <f ca="1">IF(OR(CK$9="×",CK$110="×",CK$110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59" s="29" t="str">
        <f ca="1">IF(OR(CL$9="×",CL$110="×",CL$110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59" s="29" t="str">
        <f ca="1">IF(OR(CM$9="×",CM$110="×",CM$110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59" s="29" t="str">
        <f ca="1">IF(OR(CN$9="×",CN$110="×",CN$110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59" s="29" t="str">
        <f ca="1">IF(OR(CO$9="×",CO$110="×",CO$110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59" s="29" t="str">
        <f ca="1">IF(OR(CP$9="×",CP$110="×",CP$110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59" s="28" t="str">
        <f ca="1">IF(OR(CQ$9="×",CQ$110="×",CQ$110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59" s="29" t="str">
        <f ca="1">IF(OR(CR$9="×",CR$110="×",CR$110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59" s="29" t="str">
        <f ca="1">IF(OR(CS$9="×",CS$110="×",CS$110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59" s="30" t="str">
        <f ca="1">IF(OR(CT$9="×",CT$110="×",CT$110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59" s="29" t="str">
        <f ca="1">IF(OR(CU$9="×",CU$110="×",CU$110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59" s="29" t="str">
        <f ca="1">IF(OR(CV$9="×",CV$110="×",CV$110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59" s="29" t="str">
        <f ca="1">IF(OR(CW$9="×",CW$110="×",CW$110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59" s="29" t="str">
        <f ca="1">IF(OR(CX$9="×",CX$110="×",CX$110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59" s="28" t="str">
        <f ca="1">IF(OR(CY$9="×",CY$110="×",CY$110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59" s="29" t="str">
        <f ca="1">IF(OR(CZ$9="×",CZ$110="×",CZ$110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59" s="29" t="str">
        <f ca="1">IF(OR(DA$9="×",DA$110="×",DA$110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59" s="30" t="str">
        <f ca="1">IF(OR(DB$9="×",DB$110="×",DB$110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59" s="29" t="str">
        <f ca="1">IF(OR(DC$9="×",DC$110="×",DC$110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59" s="29" t="str">
        <f ca="1">IF(OR(DD$9="×",DD$110="×",DD$110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59" s="37" t="str">
        <f ca="1">IF(OR(DE$9="×",DE$110="×",DE$110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59" s="36" t="str">
        <f ca="1">IF(OR(DF$9="×",DF$110="×",DF$110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59" s="29" t="str">
        <f ca="1">IF(OR(DG$9="×",DG$110="×",DG$110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59" s="29" t="str">
        <f ca="1">IF(OR(DH$9="×",DH$110="×",DH$110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59" s="29" t="str">
        <f ca="1">IF(OR(DI$9="×",DI$110="×",DI$110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59" s="29" t="str">
        <f ca="1">IF(OR(DJ$9="×",DJ$110="×",DJ$110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59" s="29" t="str">
        <f ca="1">IF(OR(DK$9="×",DK$110="×",DK$110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59" s="29" t="str">
        <f ca="1">IF(OR(DL$9="×",DL$110="×",DL$110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59" s="29" t="str">
        <f ca="1">IF(OR(DM$9="×",DM$110="×",DM$110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59" s="29" t="str">
        <f ca="1">IF(OR(DN$9="×",DN$110="×",DN$110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59" s="28" t="str">
        <f ca="1">IF(OR(DO$9="×",DO$110="×",DO$110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59" s="29" t="str">
        <f ca="1">IF(OR(DP$9="×",DP$110="×",DP$110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59" s="29" t="str">
        <f ca="1">IF(OR(DQ$9="×",DQ$110="×",DQ$110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59" s="30" t="str">
        <f ca="1">IF(OR(DR$9="×",DR$110="×",DR$110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59" s="29" t="str">
        <f ca="1">IF(OR(DS$9="×",DS$110="×",DS$110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59" s="29" t="str">
        <f ca="1">IF(OR(DT$9="×",DT$110="×",DT$110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59" s="29" t="str">
        <f ca="1">IF(OR(DU$9="×",DU$110="×",DU$110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59" s="29" t="str">
        <f ca="1">IF(OR(DV$9="×",DV$110="×",DV$110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59" s="28" t="str">
        <f ca="1">IF(OR(DW$9="×",DW$110="×",DW$110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59" s="29" t="str">
        <f ca="1">IF(OR(DX$9="×",DX$110="×",DX$110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59" s="29" t="str">
        <f ca="1">IF(OR(DY$9="×",DY$110="×",DY$110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59" s="30" t="str">
        <f ca="1">IF(OR(DZ$9="×",DZ$110="×",DZ$110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59" s="29" t="str">
        <f ca="1">IF(OR(EA$9="×",EA$110="×",EA$110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59" s="29" t="str">
        <f ca="1">IF(OR(EB$9="×",EB$110="×",EB$110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59" s="37" t="str">
        <f ca="1">IF(OR(EC$9="×",EC$110="×",EC$110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59" s="36" t="str">
        <f ca="1">IF(OR(ED$9="×",ED$110="×",ED$110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59" s="29" t="str">
        <f ca="1">IF(OR(EE$9="×",EE$110="×",EE$110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59" s="29" t="str">
        <f ca="1">IF(OR(EF$9="×",EF$110="×",EF$110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59" s="29" t="str">
        <f ca="1">IF(OR(EG$9="×",EG$110="×",EG$110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59" s="29" t="str">
        <f ca="1">IF(OR(EH$9="×",EH$110="×",EH$110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59" s="29" t="str">
        <f ca="1">IF(OR(EI$9="×",EI$110="×",EI$110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59" s="29" t="str">
        <f ca="1">IF(OR(EJ$9="×",EJ$110="×",EJ$110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59" s="29" t="str">
        <f ca="1">IF(OR(EK$9="×",EK$110="×",EK$110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59" s="29" t="str">
        <f ca="1">IF(OR(EL$9="×",EL$110="×",EL$110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59" s="28" t="str">
        <f ca="1">IF(OR(EM$9="×",EM$110="×",EM$110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59" s="29" t="str">
        <f ca="1">IF(OR(EN$9="×",EN$110="×",EN$110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59" s="29" t="str">
        <f ca="1">IF(OR(EO$9="×",EO$110="×",EO$110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59" s="30" t="str">
        <f ca="1">IF(OR(EP$9="×",EP$110="×",EP$110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59" s="29" t="str">
        <f ca="1">IF(OR(EQ$9="×",EQ$110="×",EQ$110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59" s="29" t="str">
        <f ca="1">IF(OR(ER$9="×",ER$110="×",ER$110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59" s="29" t="str">
        <f ca="1">IF(OR(ES$9="×",ES$110="×",ES$110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59" s="29" t="str">
        <f ca="1">IF(OR(ET$9="×",ET$110="×",ET$110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59" s="28" t="str">
        <f ca="1">IF(OR(EU$9="×",EU$110="×",EU$110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59" s="29" t="str">
        <f ca="1">IF(OR(EV$9="×",EV$110="×",EV$110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59" s="29" t="str">
        <f ca="1">IF(OR(EW$9="×",EW$110="×",EW$110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59" s="30" t="str">
        <f ca="1">IF(OR(EX$9="×",EX$110="×",EX$110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59" s="29" t="str">
        <f ca="1">IF(OR(EY$9="×",EY$110="×",EY$110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59" s="29" t="str">
        <f ca="1">IF(OR(EZ$9="×",EZ$110="×",EZ$110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59" s="37" t="str">
        <f ca="1">IF(OR(FA$9="×",FA$110="×",FA$110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59" s="36" t="str">
        <f ca="1">IF(OR(FB$9="×",FB$110="×",FB$110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59" s="29" t="str">
        <f ca="1">IF(OR(FC$9="×",FC$110="×",FC$110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59" s="29" t="str">
        <f ca="1">IF(OR(FD$9="×",FD$110="×",FD$110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59" s="29" t="str">
        <f ca="1">IF(OR(FE$9="×",FE$110="×",FE$110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59" s="29" t="str">
        <f ca="1">IF(OR(FF$9="×",FF$110="×",FF$110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59" s="29" t="str">
        <f ca="1">IF(OR(FG$9="×",FG$110="×",FG$110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59" s="29" t="str">
        <f ca="1">IF(OR(FH$9="×",FH$110="×",FH$110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59" s="29" t="str">
        <f ca="1">IF(OR(FI$9="×",FI$110="×",FI$110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59" s="29" t="str">
        <f ca="1">IF(OR(FJ$9="×",FJ$110="×",FJ$110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59" s="28" t="str">
        <f ca="1">IF(OR(FK$9="×",FK$110="×",FK$110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59" s="29" t="str">
        <f ca="1">IF(OR(FL$9="×",FL$110="×",FL$110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59" s="29" t="str">
        <f ca="1">IF(OR(FM$9="×",FM$110="×",FM$110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59" s="30" t="str">
        <f ca="1">IF(OR(FN$9="×",FN$110="×",FN$110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59" s="29" t="str">
        <f ca="1">IF(OR(FO$9="×",FO$110="×",FO$110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59" s="29" t="str">
        <f ca="1">IF(OR(FP$9="×",FP$110="×",FP$110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59" s="29" t="str">
        <f ca="1">IF(OR(FQ$9="×",FQ$110="×",FQ$110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59" s="29" t="str">
        <f ca="1">IF(OR(FR$9="×",FR$110="×",FR$110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59" s="28" t="str">
        <f ca="1">IF(OR(FS$9="×",FS$110="×",FS$110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59" s="29" t="str">
        <f ca="1">IF(OR(FT$9="×",FT$110="×",FT$110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59" s="29" t="str">
        <f ca="1">IF(OR(FU$9="×",FU$110="×",FU$110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59" s="30" t="str">
        <f ca="1">IF(OR(FV$9="×",FV$110="×",FV$110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59" s="29" t="str">
        <f ca="1">IF(OR(FW$9="×",FW$110="×",FW$110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59" s="29" t="str">
        <f ca="1">IF(OR(FX$9="×",FX$110="×",FX$110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59" s="37" t="str">
        <f ca="1">IF(OR(FY$9="×",FY$110="×",FY$110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60" spans="1:181">
      <c r="A60" s="47"/>
      <c r="B60" s="79" t="s">
        <v>429</v>
      </c>
      <c r="C60" s="80"/>
      <c r="D60" s="11" t="s">
        <v>198</v>
      </c>
      <c r="E60" s="10" t="str">
        <f>INDEX(施設情報!$D$1:$D$1000,MATCH(D60,施設情報!$C$1:$C$1000,0))</f>
        <v>1</v>
      </c>
      <c r="F60" s="11" t="s">
        <v>275</v>
      </c>
      <c r="G60" s="8" t="str">
        <f t="shared" si="22"/>
        <v>049-46391</v>
      </c>
      <c r="H60" s="10" t="str">
        <f t="shared" si="23"/>
        <v>049-46392</v>
      </c>
      <c r="I60" s="10" t="str">
        <f t="shared" si="24"/>
        <v>049-46393</v>
      </c>
      <c r="J60" s="10" t="str">
        <f t="shared" si="25"/>
        <v>049-46394</v>
      </c>
      <c r="K60" s="10" t="str">
        <f t="shared" si="26"/>
        <v>049-46395</v>
      </c>
      <c r="L60" s="10" t="str">
        <f t="shared" si="27"/>
        <v>049-46396</v>
      </c>
      <c r="M60" s="10" t="str">
        <f t="shared" si="28"/>
        <v>049-46397</v>
      </c>
      <c r="N60" s="36" t="str">
        <f ca="1">IF(OR(N$9="×",N$110="×",N$110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60" s="29" t="str">
        <f ca="1">IF(OR(O$9="×",O$110="×",O$110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60" s="29" t="str">
        <f ca="1">IF(OR(P$9="×",P$110="×",P$110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60" s="29" t="str">
        <f ca="1">IF(OR(Q$9="×",Q$110="×",Q$110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60" s="29" t="str">
        <f ca="1">IF(OR(R$9="×",R$110="×",R$110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60" s="29" t="str">
        <f ca="1">IF(OR(S$9="×",S$110="×",S$110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60" s="29" t="str">
        <f ca="1">IF(OR(T$9="×",T$110="×",T$110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60" s="29" t="str">
        <f ca="1">IF(OR(U$9="×",U$110="×",U$110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60" s="29" t="str">
        <f ca="1">IF(OR(V$9="×",V$110="×",V$110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60" s="28" t="str">
        <f ca="1">IF(OR(W$9="×",W$110="×",W$110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60" s="29" t="str">
        <f ca="1">IF(OR(X$9="×",X$110="×",X$110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60" s="29" t="str">
        <f ca="1">IF(OR(Y$9="×",Y$110="×",Y$110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60" s="30" t="str">
        <f ca="1">IF(OR(Z$9="×",Z$110="×",Z$110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60" s="29" t="str">
        <f ca="1">IF(OR(AA$9="×",AA$110="×",AA$110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60" s="29" t="str">
        <f ca="1">IF(OR(AB$9="×",AB$110="×",AB$110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60" s="29" t="str">
        <f ca="1">IF(OR(AC$9="×",AC$110="×",AC$110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60" s="29" t="str">
        <f ca="1">IF(OR(AD$9="×",AD$110="×",AD$110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60" s="28" t="str">
        <f ca="1">IF(OR(AE$9="×",AE$110="×",AE$110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60" s="29" t="str">
        <f ca="1">IF(OR(AF$9="×",AF$110="×",AF$110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60" s="29" t="str">
        <f ca="1">IF(OR(AG$9="×",AG$110="×",AG$110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60" s="30" t="str">
        <f ca="1">IF(OR(AH$9="×",AH$110="×",AH$110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60" s="29" t="str">
        <f ca="1">IF(OR(AI$9="×",AI$110="×",AI$110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60" s="29" t="str">
        <f ca="1">IF(OR(AJ$9="×",AJ$110="×",AJ$110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60" s="37" t="str">
        <f ca="1">IF(OR(AK$9="×",AK$110="×",AK$110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60" s="36" t="str">
        <f ca="1">IF(OR(AL$9="×",AL$110="×",AL$110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60" s="29" t="str">
        <f ca="1">IF(OR(AM$9="×",AM$110="×",AM$110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60" s="29" t="str">
        <f ca="1">IF(OR(AN$9="×",AN$110="×",AN$110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60" s="29" t="str">
        <f ca="1">IF(OR(AO$9="×",AO$110="×",AO$110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60" s="29" t="str">
        <f ca="1">IF(OR(AP$9="×",AP$110="×",AP$110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60" s="29" t="str">
        <f ca="1">IF(OR(AQ$9="×",AQ$110="×",AQ$110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60" s="29" t="str">
        <f ca="1">IF(OR(AR$9="×",AR$110="×",AR$110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60" s="29" t="str">
        <f ca="1">IF(OR(AS$9="×",AS$110="×",AS$110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60" s="29" t="str">
        <f ca="1">IF(OR(AT$9="×",AT$110="×",AT$110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60" s="28" t="str">
        <f ca="1">IF(OR(AU$9="×",AU$110="×",AU$110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60" s="29" t="str">
        <f ca="1">IF(OR(AV$9="×",AV$110="×",AV$110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60" s="29" t="str">
        <f ca="1">IF(OR(AW$9="×",AW$110="×",AW$110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60" s="30" t="str">
        <f ca="1">IF(OR(AX$9="×",AX$110="×",AX$110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60" s="29" t="str">
        <f ca="1">IF(OR(AY$9="×",AY$110="×",AY$110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60" s="29" t="str">
        <f ca="1">IF(OR(AZ$9="×",AZ$110="×",AZ$110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60" s="29" t="str">
        <f ca="1">IF(OR(BA$9="×",BA$110="×",BA$110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60" s="29" t="str">
        <f ca="1">IF(OR(BB$9="×",BB$110="×",BB$110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60" s="28" t="str">
        <f ca="1">IF(OR(BC$9="×",BC$110="×",BC$110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60" s="29" t="str">
        <f ca="1">IF(OR(BD$9="×",BD$110="×",BD$110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60" s="29" t="str">
        <f ca="1">IF(OR(BE$9="×",BE$110="×",BE$110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60" s="30" t="str">
        <f ca="1">IF(OR(BF$9="×",BF$110="×",BF$110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60" s="29" t="str">
        <f ca="1">IF(OR(BG$9="×",BG$110="×",BG$110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60" s="29" t="str">
        <f ca="1">IF(OR(BH$9="×",BH$110="×",BH$110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60" s="37" t="str">
        <f ca="1">IF(OR(BI$9="×",BI$110="×",BI$110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60" s="36" t="str">
        <f ca="1">IF(OR(BJ$9="×",BJ$110="×",BJ$110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60" s="29" t="str">
        <f ca="1">IF(OR(BK$9="×",BK$110="×",BK$110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60" s="29" t="str">
        <f ca="1">IF(OR(BL$9="×",BL$110="×",BL$110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60" s="29" t="str">
        <f ca="1">IF(OR(BM$9="×",BM$110="×",BM$110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60" s="29" t="str">
        <f ca="1">IF(OR(BN$9="×",BN$110="×",BN$110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60" s="29" t="str">
        <f ca="1">IF(OR(BO$9="×",BO$110="×",BO$110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60" s="29" t="str">
        <f ca="1">IF(OR(BP$9="×",BP$110="×",BP$110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60" s="29" t="str">
        <f ca="1">IF(OR(BQ$9="×",BQ$110="×",BQ$110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60" s="29" t="str">
        <f ca="1">IF(OR(BR$9="×",BR$110="×",BR$110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60" s="28" t="str">
        <f ca="1">IF(OR(BS$9="×",BS$110="×",BS$110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60" s="29" t="str">
        <f ca="1">IF(OR(BT$9="×",BT$110="×",BT$110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60" s="29" t="str">
        <f ca="1">IF(OR(BU$9="×",BU$110="×",BU$110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60" s="30" t="str">
        <f ca="1">IF(OR(BV$9="×",BV$110="×",BV$110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60" s="29" t="str">
        <f ca="1">IF(OR(BW$9="×",BW$110="×",BW$110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60" s="29" t="str">
        <f ca="1">IF(OR(BX$9="×",BX$110="×",BX$110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60" s="29" t="str">
        <f ca="1">IF(OR(BY$9="×",BY$110="×",BY$110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60" s="29" t="str">
        <f ca="1">IF(OR(BZ$9="×",BZ$110="×",BZ$110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60" s="28" t="str">
        <f ca="1">IF(OR(CA$9="×",CA$110="×",CA$110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60" s="29" t="str">
        <f ca="1">IF(OR(CB$9="×",CB$110="×",CB$110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60" s="29" t="str">
        <f ca="1">IF(OR(CC$9="×",CC$110="×",CC$110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60" s="30" t="str">
        <f ca="1">IF(OR(CD$9="×",CD$110="×",CD$110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60" s="29" t="str">
        <f ca="1">IF(OR(CE$9="×",CE$110="×",CE$110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60" s="29" t="str">
        <f ca="1">IF(OR(CF$9="×",CF$110="×",CF$110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60" s="37" t="str">
        <f ca="1">IF(OR(CG$9="×",CG$110="×",CG$110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60" s="36" t="str">
        <f ca="1">IF(OR(CH$9="×",CH$110="×",CH$110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60" s="29" t="str">
        <f ca="1">IF(OR(CI$9="×",CI$110="×",CI$110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60" s="29" t="str">
        <f ca="1">IF(OR(CJ$9="×",CJ$110="×",CJ$110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60" s="29" t="str">
        <f ca="1">IF(OR(CK$9="×",CK$110="×",CK$110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60" s="29" t="str">
        <f ca="1">IF(OR(CL$9="×",CL$110="×",CL$110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60" s="29" t="str">
        <f ca="1">IF(OR(CM$9="×",CM$110="×",CM$110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60" s="29" t="str">
        <f ca="1">IF(OR(CN$9="×",CN$110="×",CN$110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60" s="29" t="str">
        <f ca="1">IF(OR(CO$9="×",CO$110="×",CO$110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60" s="29" t="str">
        <f ca="1">IF(OR(CP$9="×",CP$110="×",CP$110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60" s="28" t="str">
        <f ca="1">IF(OR(CQ$9="×",CQ$110="×",CQ$110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60" s="29" t="str">
        <f ca="1">IF(OR(CR$9="×",CR$110="×",CR$110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60" s="29" t="str">
        <f ca="1">IF(OR(CS$9="×",CS$110="×",CS$110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60" s="30" t="str">
        <f ca="1">IF(OR(CT$9="×",CT$110="×",CT$110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60" s="29" t="str">
        <f ca="1">IF(OR(CU$9="×",CU$110="×",CU$110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60" s="29" t="str">
        <f ca="1">IF(OR(CV$9="×",CV$110="×",CV$110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60" s="29" t="str">
        <f ca="1">IF(OR(CW$9="×",CW$110="×",CW$110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60" s="29" t="str">
        <f ca="1">IF(OR(CX$9="×",CX$110="×",CX$110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60" s="28" t="str">
        <f ca="1">IF(OR(CY$9="×",CY$110="×",CY$110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60" s="29" t="str">
        <f ca="1">IF(OR(CZ$9="×",CZ$110="×",CZ$110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60" s="29" t="str">
        <f ca="1">IF(OR(DA$9="×",DA$110="×",DA$110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60" s="30" t="str">
        <f ca="1">IF(OR(DB$9="×",DB$110="×",DB$110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60" s="29" t="str">
        <f ca="1">IF(OR(DC$9="×",DC$110="×",DC$110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60" s="29" t="str">
        <f ca="1">IF(OR(DD$9="×",DD$110="×",DD$110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60" s="37" t="str">
        <f ca="1">IF(OR(DE$9="×",DE$110="×",DE$110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60" s="36" t="str">
        <f ca="1">IF(OR(DF$9="×",DF$110="×",DF$110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60" s="29" t="str">
        <f ca="1">IF(OR(DG$9="×",DG$110="×",DG$110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60" s="29" t="str">
        <f ca="1">IF(OR(DH$9="×",DH$110="×",DH$110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60" s="29" t="str">
        <f ca="1">IF(OR(DI$9="×",DI$110="×",DI$110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60" s="29" t="str">
        <f ca="1">IF(OR(DJ$9="×",DJ$110="×",DJ$110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60" s="29" t="str">
        <f ca="1">IF(OR(DK$9="×",DK$110="×",DK$110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60" s="29" t="str">
        <f ca="1">IF(OR(DL$9="×",DL$110="×",DL$110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60" s="29" t="str">
        <f ca="1">IF(OR(DM$9="×",DM$110="×",DM$110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60" s="29" t="str">
        <f ca="1">IF(OR(DN$9="×",DN$110="×",DN$110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60" s="28" t="str">
        <f ca="1">IF(OR(DO$9="×",DO$110="×",DO$110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60" s="29" t="str">
        <f ca="1">IF(OR(DP$9="×",DP$110="×",DP$110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60" s="29" t="str">
        <f ca="1">IF(OR(DQ$9="×",DQ$110="×",DQ$110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60" s="30" t="str">
        <f ca="1">IF(OR(DR$9="×",DR$110="×",DR$110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60" s="29" t="str">
        <f ca="1">IF(OR(DS$9="×",DS$110="×",DS$110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60" s="29" t="str">
        <f ca="1">IF(OR(DT$9="×",DT$110="×",DT$110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60" s="29" t="str">
        <f ca="1">IF(OR(DU$9="×",DU$110="×",DU$110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60" s="29" t="str">
        <f ca="1">IF(OR(DV$9="×",DV$110="×",DV$110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60" s="28" t="str">
        <f ca="1">IF(OR(DW$9="×",DW$110="×",DW$110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60" s="29" t="str">
        <f ca="1">IF(OR(DX$9="×",DX$110="×",DX$110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60" s="29" t="str">
        <f ca="1">IF(OR(DY$9="×",DY$110="×",DY$110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60" s="30" t="str">
        <f ca="1">IF(OR(DZ$9="×",DZ$110="×",DZ$110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60" s="29" t="str">
        <f ca="1">IF(OR(EA$9="×",EA$110="×",EA$110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60" s="29" t="str">
        <f ca="1">IF(OR(EB$9="×",EB$110="×",EB$110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60" s="37" t="str">
        <f ca="1">IF(OR(EC$9="×",EC$110="×",EC$110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60" s="36" t="str">
        <f ca="1">IF(OR(ED$9="×",ED$110="×",ED$110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60" s="29" t="str">
        <f ca="1">IF(OR(EE$9="×",EE$110="×",EE$110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60" s="29" t="str">
        <f ca="1">IF(OR(EF$9="×",EF$110="×",EF$110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60" s="29" t="str">
        <f ca="1">IF(OR(EG$9="×",EG$110="×",EG$110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60" s="29" t="str">
        <f ca="1">IF(OR(EH$9="×",EH$110="×",EH$110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60" s="29" t="str">
        <f ca="1">IF(OR(EI$9="×",EI$110="×",EI$110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60" s="29" t="str">
        <f ca="1">IF(OR(EJ$9="×",EJ$110="×",EJ$110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60" s="29" t="str">
        <f ca="1">IF(OR(EK$9="×",EK$110="×",EK$110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60" s="29" t="str">
        <f ca="1">IF(OR(EL$9="×",EL$110="×",EL$110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60" s="28" t="str">
        <f ca="1">IF(OR(EM$9="×",EM$110="×",EM$110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60" s="29" t="str">
        <f ca="1">IF(OR(EN$9="×",EN$110="×",EN$110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60" s="29" t="str">
        <f ca="1">IF(OR(EO$9="×",EO$110="×",EO$110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60" s="30" t="str">
        <f ca="1">IF(OR(EP$9="×",EP$110="×",EP$110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60" s="29" t="str">
        <f ca="1">IF(OR(EQ$9="×",EQ$110="×",EQ$110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60" s="29" t="str">
        <f ca="1">IF(OR(ER$9="×",ER$110="×",ER$110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60" s="29" t="str">
        <f ca="1">IF(OR(ES$9="×",ES$110="×",ES$110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60" s="29" t="str">
        <f ca="1">IF(OR(ET$9="×",ET$110="×",ET$110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60" s="28" t="str">
        <f ca="1">IF(OR(EU$9="×",EU$110="×",EU$110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60" s="29" t="str">
        <f ca="1">IF(OR(EV$9="×",EV$110="×",EV$110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60" s="29" t="str">
        <f ca="1">IF(OR(EW$9="×",EW$110="×",EW$110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60" s="30" t="str">
        <f ca="1">IF(OR(EX$9="×",EX$110="×",EX$110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60" s="29" t="str">
        <f ca="1">IF(OR(EY$9="×",EY$110="×",EY$110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60" s="29" t="str">
        <f ca="1">IF(OR(EZ$9="×",EZ$110="×",EZ$110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60" s="37" t="str">
        <f ca="1">IF(OR(FA$9="×",FA$110="×",FA$110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60" s="36" t="str">
        <f ca="1">IF(OR(FB$9="×",FB$110="×",FB$110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60" s="29" t="str">
        <f ca="1">IF(OR(FC$9="×",FC$110="×",FC$110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60" s="29" t="str">
        <f ca="1">IF(OR(FD$9="×",FD$110="×",FD$110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60" s="29" t="str">
        <f ca="1">IF(OR(FE$9="×",FE$110="×",FE$110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60" s="29" t="str">
        <f ca="1">IF(OR(FF$9="×",FF$110="×",FF$110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60" s="29" t="str">
        <f ca="1">IF(OR(FG$9="×",FG$110="×",FG$110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60" s="29" t="str">
        <f ca="1">IF(OR(FH$9="×",FH$110="×",FH$110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60" s="29" t="str">
        <f ca="1">IF(OR(FI$9="×",FI$110="×",FI$110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60" s="29" t="str">
        <f ca="1">IF(OR(FJ$9="×",FJ$110="×",FJ$110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60" s="28" t="str">
        <f ca="1">IF(OR(FK$9="×",FK$110="×",FK$110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60" s="29" t="str">
        <f ca="1">IF(OR(FL$9="×",FL$110="×",FL$110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60" s="29" t="str">
        <f ca="1">IF(OR(FM$9="×",FM$110="×",FM$110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60" s="30" t="str">
        <f ca="1">IF(OR(FN$9="×",FN$110="×",FN$110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60" s="29" t="str">
        <f ca="1">IF(OR(FO$9="×",FO$110="×",FO$110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60" s="29" t="str">
        <f ca="1">IF(OR(FP$9="×",FP$110="×",FP$110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60" s="29" t="str">
        <f ca="1">IF(OR(FQ$9="×",FQ$110="×",FQ$110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60" s="29" t="str">
        <f ca="1">IF(OR(FR$9="×",FR$110="×",FR$110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60" s="28" t="str">
        <f ca="1">IF(OR(FS$9="×",FS$110="×",FS$110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60" s="29" t="str">
        <f ca="1">IF(OR(FT$9="×",FT$110="×",FT$110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60" s="29" t="str">
        <f ca="1">IF(OR(FU$9="×",FU$110="×",FU$110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60" s="30" t="str">
        <f ca="1">IF(OR(FV$9="×",FV$110="×",FV$110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60" s="29" t="str">
        <f ca="1">IF(OR(FW$9="×",FW$110="×",FW$110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60" s="29" t="str">
        <f ca="1">IF(OR(FX$9="×",FX$110="×",FX$110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60" s="37" t="str">
        <f ca="1">IF(OR(FY$9="×",FY$110="×",FY$110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61" spans="1:181">
      <c r="A61" s="47"/>
      <c r="B61" s="79" t="s">
        <v>430</v>
      </c>
      <c r="C61" s="80"/>
      <c r="D61" s="11" t="s">
        <v>199</v>
      </c>
      <c r="E61" s="10" t="str">
        <f>INDEX(施設情報!$D$1:$D$1000,MATCH(D61,施設情報!$C$1:$C$1000,0))</f>
        <v>1</v>
      </c>
      <c r="F61" s="11" t="s">
        <v>275</v>
      </c>
      <c r="G61" s="8" t="str">
        <f t="shared" si="22"/>
        <v>050-46391</v>
      </c>
      <c r="H61" s="10" t="str">
        <f t="shared" si="23"/>
        <v>050-46392</v>
      </c>
      <c r="I61" s="10" t="str">
        <f t="shared" si="24"/>
        <v>050-46393</v>
      </c>
      <c r="J61" s="10" t="str">
        <f t="shared" si="25"/>
        <v>050-46394</v>
      </c>
      <c r="K61" s="10" t="str">
        <f t="shared" si="26"/>
        <v>050-46395</v>
      </c>
      <c r="L61" s="10" t="str">
        <f t="shared" si="27"/>
        <v>050-46396</v>
      </c>
      <c r="M61" s="10" t="str">
        <f t="shared" si="28"/>
        <v>050-46397</v>
      </c>
      <c r="N61"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N$130="×","△","〇")))</f>
        <v>〇</v>
      </c>
      <c r="O61"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$130="×","△","〇")))</f>
        <v>〇</v>
      </c>
      <c r="P61"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P$130="×","△","〇")))</f>
        <v>〇</v>
      </c>
      <c r="Q61"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Q$130="×","△","〇")))</f>
        <v>〇</v>
      </c>
      <c r="R61"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R$130="×","△","〇")))</f>
        <v>〇</v>
      </c>
      <c r="S61"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S$130="×","△","〇")))</f>
        <v>〇</v>
      </c>
      <c r="T61"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T$130="×","△","〇")))</f>
        <v>〇</v>
      </c>
      <c r="U61"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U$130="×","△","〇")))</f>
        <v>〇</v>
      </c>
      <c r="V61"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V$130="×","△","〇")))</f>
        <v>〇</v>
      </c>
      <c r="W61"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W$130="×","△","〇")))</f>
        <v>〇</v>
      </c>
      <c r="X61"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X$130="×","△","〇")))</f>
        <v>〇</v>
      </c>
      <c r="Y61"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Y$130="×","△","〇")))</f>
        <v>〇</v>
      </c>
      <c r="Z61"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Z$130="×","△","〇")))</f>
        <v>〇</v>
      </c>
      <c r="AA61"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AA$130="×","△","〇")))</f>
        <v>〇</v>
      </c>
      <c r="AB61"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AB$130="×","△","〇")))</f>
        <v>〇</v>
      </c>
      <c r="AC61"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AC$130="×","△","〇")))</f>
        <v>〇</v>
      </c>
      <c r="AD61"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AD$130="×","△","〇")))</f>
        <v>〇</v>
      </c>
      <c r="AE61"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AE$130="×","△","〇")))</f>
        <v>〇</v>
      </c>
      <c r="AF61"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AF$130="×","△","〇")))</f>
        <v>〇</v>
      </c>
      <c r="AG61"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AG$130="×","△","〇")))</f>
        <v>〇</v>
      </c>
      <c r="AH61"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AH$130="×","△","〇")))</f>
        <v>〇</v>
      </c>
      <c r="AI61"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AI$130="×","△","〇")))</f>
        <v>〇</v>
      </c>
      <c r="AJ61"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AJ$130="×","△","〇")))</f>
        <v>〇</v>
      </c>
      <c r="AK61"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AK$130="×","△","〇")))</f>
        <v>〇</v>
      </c>
      <c r="AL61"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AL$130="×","△","〇")))</f>
        <v>〇</v>
      </c>
      <c r="AM61"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AM$130="×","△","〇")))</f>
        <v>〇</v>
      </c>
      <c r="AN61"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AN$130="×","△","〇")))</f>
        <v>〇</v>
      </c>
      <c r="AO61"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AO$130="×","△","〇")))</f>
        <v>〇</v>
      </c>
      <c r="AP61"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AP$130="×","△","〇")))</f>
        <v>〇</v>
      </c>
      <c r="AQ61"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AQ$130="×","△","〇")))</f>
        <v>〇</v>
      </c>
      <c r="AR61"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AR$130="×","△","〇")))</f>
        <v>〇</v>
      </c>
      <c r="AS61"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AS$130="×","△","〇")))</f>
        <v>〇</v>
      </c>
      <c r="AT61"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AT$130="×","△","〇")))</f>
        <v>〇</v>
      </c>
      <c r="AU61"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AU$130="×","△","〇")))</f>
        <v>〇</v>
      </c>
      <c r="AV61"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AV$130="×","△","〇")))</f>
        <v>〇</v>
      </c>
      <c r="AW61"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AW$130="×","△","〇")))</f>
        <v>〇</v>
      </c>
      <c r="AX61"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AX$130="×","△","〇")))</f>
        <v>〇</v>
      </c>
      <c r="AY61"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AY$130="×","△","〇")))</f>
        <v>〇</v>
      </c>
      <c r="AZ61"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AZ$130="×","△","〇")))</f>
        <v>〇</v>
      </c>
      <c r="BA61"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BA$130="×","△","〇")))</f>
        <v>〇</v>
      </c>
      <c r="BB61"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BB$130="×","△","〇")))</f>
        <v>〇</v>
      </c>
      <c r="BC61"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BC$130="×","△","〇")))</f>
        <v>〇</v>
      </c>
      <c r="BD61"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BD$130="×","△","〇")))</f>
        <v>〇</v>
      </c>
      <c r="BE61"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BE$130="×","△","〇")))</f>
        <v>〇</v>
      </c>
      <c r="BF61"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BF$130="×","△","〇")))</f>
        <v>〇</v>
      </c>
      <c r="BG61"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BG$130="×","△","〇")))</f>
        <v>〇</v>
      </c>
      <c r="BH61"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BH$130="×","△","〇")))</f>
        <v>〇</v>
      </c>
      <c r="BI61"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BI$130="×","△","〇")))</f>
        <v>〇</v>
      </c>
      <c r="BJ61"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BJ$130="×","△","〇")))</f>
        <v>〇</v>
      </c>
      <c r="BK61"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BK$130="×","△","〇")))</f>
        <v>〇</v>
      </c>
      <c r="BL61"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BL$130="×","△","〇")))</f>
        <v>〇</v>
      </c>
      <c r="BM61"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BM$130="×","△","〇")))</f>
        <v>〇</v>
      </c>
      <c r="BN61"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BN$130="×","△","〇")))</f>
        <v>〇</v>
      </c>
      <c r="BO61"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BO$130="×","△","〇")))</f>
        <v>〇</v>
      </c>
      <c r="BP61"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BP$130="×","△","〇")))</f>
        <v>〇</v>
      </c>
      <c r="BQ61"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BQ$130="×","△","〇")))</f>
        <v>〇</v>
      </c>
      <c r="BR61"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BR$130="×","△","〇")))</f>
        <v>〇</v>
      </c>
      <c r="BS61"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BS$130="×","△","〇")))</f>
        <v>〇</v>
      </c>
      <c r="BT61"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BT$130="×","△","〇")))</f>
        <v>〇</v>
      </c>
      <c r="BU61"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BU$130="×","△","〇")))</f>
        <v>〇</v>
      </c>
      <c r="BV61"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BV$130="×","△","〇")))</f>
        <v>〇</v>
      </c>
      <c r="BW61"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BW$130="×","△","〇")))</f>
        <v>〇</v>
      </c>
      <c r="BX61"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BX$130="×","△","〇")))</f>
        <v>〇</v>
      </c>
      <c r="BY61"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BY$130="×","△","〇")))</f>
        <v>〇</v>
      </c>
      <c r="BZ61"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BZ$130="×","△","〇")))</f>
        <v>〇</v>
      </c>
      <c r="CA61"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CA$130="×","△","〇")))</f>
        <v>〇</v>
      </c>
      <c r="CB61"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CB$130="×","△","〇")))</f>
        <v>〇</v>
      </c>
      <c r="CC61"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CC$130="×","△","〇")))</f>
        <v>〇</v>
      </c>
      <c r="CD61"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CD$130="×","△","〇")))</f>
        <v>〇</v>
      </c>
      <c r="CE61"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CE$130="×","△","〇")))</f>
        <v>〇</v>
      </c>
      <c r="CF61"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CF$130="×","△","〇")))</f>
        <v>〇</v>
      </c>
      <c r="CG61"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CG$130="×","△","〇")))</f>
        <v>〇</v>
      </c>
      <c r="CH61"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CH$130="×","△","〇")))</f>
        <v>〇</v>
      </c>
      <c r="CI61"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CI$130="×","△","〇")))</f>
        <v>〇</v>
      </c>
      <c r="CJ61"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CJ$130="×","△","〇")))</f>
        <v>〇</v>
      </c>
      <c r="CK61"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CK$130="×","△","〇")))</f>
        <v>〇</v>
      </c>
      <c r="CL61"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CL$130="×","△","〇")))</f>
        <v>〇</v>
      </c>
      <c r="CM61"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CM$130="×","△","〇")))</f>
        <v>〇</v>
      </c>
      <c r="CN61"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CN$130="×","△","〇")))</f>
        <v>〇</v>
      </c>
      <c r="CO61"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CO$130="×","△","〇")))</f>
        <v>〇</v>
      </c>
      <c r="CP61"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CP$130="×","△","〇")))</f>
        <v>〇</v>
      </c>
      <c r="CQ61"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CQ$130="×","△","〇")))</f>
        <v>〇</v>
      </c>
      <c r="CR61"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CR$130="×","△","〇")))</f>
        <v>〇</v>
      </c>
      <c r="CS61"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CS$130="×","△","〇")))</f>
        <v>〇</v>
      </c>
      <c r="CT61"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CT$130="×","△","〇")))</f>
        <v>〇</v>
      </c>
      <c r="CU61"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CU$130="×","△","〇")))</f>
        <v>〇</v>
      </c>
      <c r="CV61"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CV$130="×","△","〇")))</f>
        <v>〇</v>
      </c>
      <c r="CW61"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CW$130="×","△","〇")))</f>
        <v>〇</v>
      </c>
      <c r="CX61"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CX$130="×","△","〇")))</f>
        <v>〇</v>
      </c>
      <c r="CY61"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CY$130="×","△","〇")))</f>
        <v>〇</v>
      </c>
      <c r="CZ61"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CZ$130="×","△","〇")))</f>
        <v>〇</v>
      </c>
      <c r="DA61"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DA$130="×","△","〇")))</f>
        <v>〇</v>
      </c>
      <c r="DB61"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DB$130="×","△","〇")))</f>
        <v>〇</v>
      </c>
      <c r="DC61"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DC$130="×","△","〇")))</f>
        <v>〇</v>
      </c>
      <c r="DD61"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DD$130="×","△","〇")))</f>
        <v>〇</v>
      </c>
      <c r="DE61"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DE$130="×","△","〇")))</f>
        <v>〇</v>
      </c>
      <c r="DF61"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DF$130="×","△","〇")))</f>
        <v>〇</v>
      </c>
      <c r="DG61"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DG$130="×","△","〇")))</f>
        <v>〇</v>
      </c>
      <c r="DH61"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DH$130="×","△","〇")))</f>
        <v>〇</v>
      </c>
      <c r="DI61"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DI$130="×","△","〇")))</f>
        <v>〇</v>
      </c>
      <c r="DJ61"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DJ$130="×","△","〇")))</f>
        <v>〇</v>
      </c>
      <c r="DK61"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DK$130="×","△","〇")))</f>
        <v>〇</v>
      </c>
      <c r="DL61"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DL$130="×","△","〇")))</f>
        <v>〇</v>
      </c>
      <c r="DM61"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DM$130="×","△","〇")))</f>
        <v>〇</v>
      </c>
      <c r="DN61"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DN$130="×","△","〇")))</f>
        <v>〇</v>
      </c>
      <c r="DO61"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DO$130="×","△","〇")))</f>
        <v>〇</v>
      </c>
      <c r="DP61"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DP$130="×","△","〇")))</f>
        <v>〇</v>
      </c>
      <c r="DQ61"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DQ$130="×","△","〇")))</f>
        <v>〇</v>
      </c>
      <c r="DR61"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DR$130="×","△","〇")))</f>
        <v>〇</v>
      </c>
      <c r="DS61"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DS$130="×","△","〇")))</f>
        <v>〇</v>
      </c>
      <c r="DT61"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DT$130="×","△","〇")))</f>
        <v>〇</v>
      </c>
      <c r="DU61"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DU$130="×","△","〇")))</f>
        <v>〇</v>
      </c>
      <c r="DV61"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DV$130="×","△","〇")))</f>
        <v>〇</v>
      </c>
      <c r="DW61"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DW$130="×","△","〇")))</f>
        <v>〇</v>
      </c>
      <c r="DX61"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DX$130="×","△","〇")))</f>
        <v>〇</v>
      </c>
      <c r="DY61"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DY$130="×","△","〇")))</f>
        <v>〇</v>
      </c>
      <c r="DZ61"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DZ$130="×","△","〇")))</f>
        <v>〇</v>
      </c>
      <c r="EA61"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EA$130="×","△","〇")))</f>
        <v>〇</v>
      </c>
      <c r="EB61"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EB$130="×","△","〇")))</f>
        <v>〇</v>
      </c>
      <c r="EC61"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EC$130="×","△","〇")))</f>
        <v>〇</v>
      </c>
      <c r="ED61"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ED$130="×","△","〇")))</f>
        <v>×</v>
      </c>
      <c r="EE61"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EE$130="×","△","〇")))</f>
        <v>×</v>
      </c>
      <c r="EF61"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EF$130="×","△","〇")))</f>
        <v>×</v>
      </c>
      <c r="EG61"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EG$130="×","△","〇")))</f>
        <v>×</v>
      </c>
      <c r="EH61"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EH$130="×","△","〇")))</f>
        <v>×</v>
      </c>
      <c r="EI61"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EI$130="×","△","〇")))</f>
        <v>×</v>
      </c>
      <c r="EJ61"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EJ$130="×","△","〇")))</f>
        <v>×</v>
      </c>
      <c r="EK61"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EK$130="×","△","〇")))</f>
        <v>×</v>
      </c>
      <c r="EL61"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EL$130="×","△","〇")))</f>
        <v>×</v>
      </c>
      <c r="EM61"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EM$130="×","△","〇")))</f>
        <v>×</v>
      </c>
      <c r="EN61"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EN$130="×","△","〇")))</f>
        <v>×</v>
      </c>
      <c r="EO61"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EO$130="×","△","〇")))</f>
        <v>×</v>
      </c>
      <c r="EP61"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EP$130="×","△","〇")))</f>
        <v>×</v>
      </c>
      <c r="EQ61"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EQ$130="×","△","〇")))</f>
        <v>×</v>
      </c>
      <c r="ER61"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ER$130="×","△","〇")))</f>
        <v>×</v>
      </c>
      <c r="ES61"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ES$130="×","△","〇")))</f>
        <v>×</v>
      </c>
      <c r="ET61"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ET$130="×","△","〇")))</f>
        <v>×</v>
      </c>
      <c r="EU61"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EU$130="×","△","〇")))</f>
        <v>×</v>
      </c>
      <c r="EV61"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EV$130="×","△","〇")))</f>
        <v>×</v>
      </c>
      <c r="EW61"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EW$130="×","△","〇")))</f>
        <v>×</v>
      </c>
      <c r="EX61"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EX$130="×","△","〇")))</f>
        <v>×</v>
      </c>
      <c r="EY61"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EY$130="×","△","〇")))</f>
        <v>×</v>
      </c>
      <c r="EZ61"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EZ$130="×","△","〇")))</f>
        <v>×</v>
      </c>
      <c r="FA61"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FA$130="×","△","〇")))</f>
        <v>×</v>
      </c>
      <c r="FB61"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FB$130="×","△","〇")))</f>
        <v>×</v>
      </c>
      <c r="FC61"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FC$130="×","△","〇")))</f>
        <v>×</v>
      </c>
      <c r="FD61"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FD$130="×","△","〇")))</f>
        <v>×</v>
      </c>
      <c r="FE61"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FE$130="×","△","〇")))</f>
        <v>×</v>
      </c>
      <c r="FF61"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FF$130="×","△","〇")))</f>
        <v>×</v>
      </c>
      <c r="FG61"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FG$130="×","△","〇")))</f>
        <v>×</v>
      </c>
      <c r="FH61"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FH$130="×","△","〇")))</f>
        <v>×</v>
      </c>
      <c r="FI61"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FI$130="×","△","〇")))</f>
        <v>×</v>
      </c>
      <c r="FJ61"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FJ$130="×","△","〇")))</f>
        <v>×</v>
      </c>
      <c r="FK61"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FK$130="×","△","〇")))</f>
        <v>×</v>
      </c>
      <c r="FL61"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FL$130="×","△","〇")))</f>
        <v>×</v>
      </c>
      <c r="FM61"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FM$130="×","△","〇")))</f>
        <v>×</v>
      </c>
      <c r="FN61"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FN$130="×","△","〇")))</f>
        <v>×</v>
      </c>
      <c r="FO61"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FO$130="×","△","〇")))</f>
        <v>×</v>
      </c>
      <c r="FP61"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FP$130="×","△","〇")))</f>
        <v>×</v>
      </c>
      <c r="FQ61"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FQ$130="×","△","〇")))</f>
        <v>×</v>
      </c>
      <c r="FR61"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FR$130="×","△","〇")))</f>
        <v>×</v>
      </c>
      <c r="FS61"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FS$130="×","△","〇")))</f>
        <v>×</v>
      </c>
      <c r="FT61"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FT$130="×","△","〇")))</f>
        <v>×</v>
      </c>
      <c r="FU61"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FU$130="×","△","〇")))</f>
        <v>×</v>
      </c>
      <c r="FV61"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FV$130="×","△","〇")))</f>
        <v>×</v>
      </c>
      <c r="FW61"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FW$130="×","△","〇")))</f>
        <v>×</v>
      </c>
      <c r="FX61"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FX$130="×","△","〇")))</f>
        <v>×</v>
      </c>
      <c r="FY61"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FY$130="×","△","〇")))</f>
        <v>×</v>
      </c>
    </row>
    <row r="62" spans="1:181">
      <c r="A62" s="47"/>
      <c r="B62" s="79" t="s">
        <v>431</v>
      </c>
      <c r="C62" s="80"/>
      <c r="D62" s="11" t="s">
        <v>200</v>
      </c>
      <c r="E62" s="10" t="str">
        <f>INDEX(施設情報!$D$1:$D$1000,MATCH(D62,施設情報!$C$1:$C$1000,0))</f>
        <v>1</v>
      </c>
      <c r="F62" s="11" t="s">
        <v>275</v>
      </c>
      <c r="G62" s="8" t="str">
        <f t="shared" si="22"/>
        <v>051-46391</v>
      </c>
      <c r="H62" s="10" t="str">
        <f t="shared" si="23"/>
        <v>051-46392</v>
      </c>
      <c r="I62" s="10" t="str">
        <f t="shared" si="24"/>
        <v>051-46393</v>
      </c>
      <c r="J62" s="10" t="str">
        <f t="shared" si="25"/>
        <v>051-46394</v>
      </c>
      <c r="K62" s="10" t="str">
        <f t="shared" si="26"/>
        <v>051-46395</v>
      </c>
      <c r="L62" s="10" t="str">
        <f t="shared" si="27"/>
        <v>051-46396</v>
      </c>
      <c r="M62" s="10" t="str">
        <f t="shared" si="28"/>
        <v>051-46397</v>
      </c>
      <c r="N62"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N$130="×","△","〇")))</f>
        <v>〇</v>
      </c>
      <c r="O62"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$130="×","△","〇")))</f>
        <v>〇</v>
      </c>
      <c r="P62"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P$130="×","△","〇")))</f>
        <v>〇</v>
      </c>
      <c r="Q62"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Q$130="×","△","〇")))</f>
        <v>〇</v>
      </c>
      <c r="R62"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R$130="×","△","〇")))</f>
        <v>〇</v>
      </c>
      <c r="S62"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S$130="×","△","〇")))</f>
        <v>〇</v>
      </c>
      <c r="T62"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T$130="×","△","〇")))</f>
        <v>〇</v>
      </c>
      <c r="U62"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U$130="×","△","〇")))</f>
        <v>〇</v>
      </c>
      <c r="V62"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V$130="×","△","〇")))</f>
        <v>〇</v>
      </c>
      <c r="W62"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W$130="×","△","〇")))</f>
        <v>〇</v>
      </c>
      <c r="X62"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X$130="×","△","〇")))</f>
        <v>〇</v>
      </c>
      <c r="Y62"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Y$130="×","△","〇")))</f>
        <v>〇</v>
      </c>
      <c r="Z62"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Z$130="×","△","〇")))</f>
        <v>〇</v>
      </c>
      <c r="AA62"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AA$130="×","△","〇")))</f>
        <v>〇</v>
      </c>
      <c r="AB62"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AB$130="×","△","〇")))</f>
        <v>〇</v>
      </c>
      <c r="AC62"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AC$130="×","△","〇")))</f>
        <v>〇</v>
      </c>
      <c r="AD62"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AD$130="×","△","〇")))</f>
        <v>〇</v>
      </c>
      <c r="AE62"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AE$130="×","△","〇")))</f>
        <v>〇</v>
      </c>
      <c r="AF62"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AF$130="×","△","〇")))</f>
        <v>〇</v>
      </c>
      <c r="AG62"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AG$130="×","△","〇")))</f>
        <v>〇</v>
      </c>
      <c r="AH62"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AH$130="×","△","〇")))</f>
        <v>〇</v>
      </c>
      <c r="AI62"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AI$130="×","△","〇")))</f>
        <v>〇</v>
      </c>
      <c r="AJ62"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AJ$130="×","△","〇")))</f>
        <v>〇</v>
      </c>
      <c r="AK62"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AK$130="×","△","〇")))</f>
        <v>〇</v>
      </c>
      <c r="AL62"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AL$130="×","△","〇")))</f>
        <v>〇</v>
      </c>
      <c r="AM62"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AM$130="×","△","〇")))</f>
        <v>〇</v>
      </c>
      <c r="AN62"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AN$130="×","△","〇")))</f>
        <v>〇</v>
      </c>
      <c r="AO62"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AO$130="×","△","〇")))</f>
        <v>〇</v>
      </c>
      <c r="AP62"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AP$130="×","△","〇")))</f>
        <v>〇</v>
      </c>
      <c r="AQ62"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AQ$130="×","△","〇")))</f>
        <v>〇</v>
      </c>
      <c r="AR62"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AR$130="×","△","〇")))</f>
        <v>〇</v>
      </c>
      <c r="AS62"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AS$130="×","△","〇")))</f>
        <v>〇</v>
      </c>
      <c r="AT62"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AT$130="×","△","〇")))</f>
        <v>〇</v>
      </c>
      <c r="AU62"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AU$130="×","△","〇")))</f>
        <v>〇</v>
      </c>
      <c r="AV62"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AV$130="×","△","〇")))</f>
        <v>〇</v>
      </c>
      <c r="AW62"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AW$130="×","△","〇")))</f>
        <v>〇</v>
      </c>
      <c r="AX62"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AX$130="×","△","〇")))</f>
        <v>〇</v>
      </c>
      <c r="AY62"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AY$130="×","△","〇")))</f>
        <v>〇</v>
      </c>
      <c r="AZ62"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AZ$130="×","△","〇")))</f>
        <v>〇</v>
      </c>
      <c r="BA62"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BA$130="×","△","〇")))</f>
        <v>〇</v>
      </c>
      <c r="BB62"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BB$130="×","△","〇")))</f>
        <v>〇</v>
      </c>
      <c r="BC62"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BC$130="×","△","〇")))</f>
        <v>〇</v>
      </c>
      <c r="BD62"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BD$130="×","△","〇")))</f>
        <v>〇</v>
      </c>
      <c r="BE62"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BE$130="×","△","〇")))</f>
        <v>〇</v>
      </c>
      <c r="BF62"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BF$130="×","△","〇")))</f>
        <v>〇</v>
      </c>
      <c r="BG62"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BG$130="×","△","〇")))</f>
        <v>〇</v>
      </c>
      <c r="BH62"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BH$130="×","△","〇")))</f>
        <v>〇</v>
      </c>
      <c r="BI62"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BI$130="×","△","〇")))</f>
        <v>〇</v>
      </c>
      <c r="BJ62"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BJ$130="×","△","〇")))</f>
        <v>〇</v>
      </c>
      <c r="BK62"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BK$130="×","△","〇")))</f>
        <v>〇</v>
      </c>
      <c r="BL62"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BL$130="×","△","〇")))</f>
        <v>〇</v>
      </c>
      <c r="BM62"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BM$130="×","△","〇")))</f>
        <v>〇</v>
      </c>
      <c r="BN62"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BN$130="×","△","〇")))</f>
        <v>〇</v>
      </c>
      <c r="BO62"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BO$130="×","△","〇")))</f>
        <v>〇</v>
      </c>
      <c r="BP62"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BP$130="×","△","〇")))</f>
        <v>〇</v>
      </c>
      <c r="BQ62"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BQ$130="×","△","〇")))</f>
        <v>〇</v>
      </c>
      <c r="BR62"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BR$130="×","△","〇")))</f>
        <v>〇</v>
      </c>
      <c r="BS62"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BS$130="×","△","〇")))</f>
        <v>〇</v>
      </c>
      <c r="BT62"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BT$130="×","△","〇")))</f>
        <v>〇</v>
      </c>
      <c r="BU62"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BU$130="×","△","〇")))</f>
        <v>〇</v>
      </c>
      <c r="BV62"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BV$130="×","△","〇")))</f>
        <v>〇</v>
      </c>
      <c r="BW62"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BW$130="×","△","〇")))</f>
        <v>〇</v>
      </c>
      <c r="BX62"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BX$130="×","△","〇")))</f>
        <v>〇</v>
      </c>
      <c r="BY62"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BY$130="×","△","〇")))</f>
        <v>〇</v>
      </c>
      <c r="BZ62"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BZ$130="×","△","〇")))</f>
        <v>〇</v>
      </c>
      <c r="CA62"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CA$130="×","△","〇")))</f>
        <v>〇</v>
      </c>
      <c r="CB62"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CB$130="×","△","〇")))</f>
        <v>〇</v>
      </c>
      <c r="CC62"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CC$130="×","△","〇")))</f>
        <v>〇</v>
      </c>
      <c r="CD62"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CD$130="×","△","〇")))</f>
        <v>〇</v>
      </c>
      <c r="CE62"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CE$130="×","△","〇")))</f>
        <v>〇</v>
      </c>
      <c r="CF62"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CF$130="×","△","〇")))</f>
        <v>〇</v>
      </c>
      <c r="CG62"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CG$130="×","△","〇")))</f>
        <v>〇</v>
      </c>
      <c r="CH62"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CH$130="×","△","〇")))</f>
        <v>〇</v>
      </c>
      <c r="CI62"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CI$130="×","△","〇")))</f>
        <v>〇</v>
      </c>
      <c r="CJ62"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CJ$130="×","△","〇")))</f>
        <v>〇</v>
      </c>
      <c r="CK62"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CK$130="×","△","〇")))</f>
        <v>〇</v>
      </c>
      <c r="CL62"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CL$130="×","△","〇")))</f>
        <v>〇</v>
      </c>
      <c r="CM62"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CM$130="×","△","〇")))</f>
        <v>〇</v>
      </c>
      <c r="CN62"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CN$130="×","△","〇")))</f>
        <v>〇</v>
      </c>
      <c r="CO62"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CO$130="×","△","〇")))</f>
        <v>〇</v>
      </c>
      <c r="CP62"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CP$130="×","△","〇")))</f>
        <v>〇</v>
      </c>
      <c r="CQ62"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CQ$130="×","△","〇")))</f>
        <v>〇</v>
      </c>
      <c r="CR62"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CR$130="×","△","〇")))</f>
        <v>〇</v>
      </c>
      <c r="CS62"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CS$130="×","△","〇")))</f>
        <v>〇</v>
      </c>
      <c r="CT62"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CT$130="×","△","〇")))</f>
        <v>〇</v>
      </c>
      <c r="CU62"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CU$130="×","△","〇")))</f>
        <v>〇</v>
      </c>
      <c r="CV62"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CV$130="×","△","〇")))</f>
        <v>〇</v>
      </c>
      <c r="CW62"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CW$130="×","△","〇")))</f>
        <v>〇</v>
      </c>
      <c r="CX62"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CX$130="×","△","〇")))</f>
        <v>〇</v>
      </c>
      <c r="CY62"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CY$130="×","△","〇")))</f>
        <v>〇</v>
      </c>
      <c r="CZ62"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CZ$130="×","△","〇")))</f>
        <v>〇</v>
      </c>
      <c r="DA62"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DA$130="×","△","〇")))</f>
        <v>〇</v>
      </c>
      <c r="DB62"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DB$130="×","△","〇")))</f>
        <v>〇</v>
      </c>
      <c r="DC62"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DC$130="×","△","〇")))</f>
        <v>〇</v>
      </c>
      <c r="DD62"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DD$130="×","△","〇")))</f>
        <v>〇</v>
      </c>
      <c r="DE62"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DE$130="×","△","〇")))</f>
        <v>〇</v>
      </c>
      <c r="DF62"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DF$130="×","△","〇")))</f>
        <v>〇</v>
      </c>
      <c r="DG62"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DG$130="×","△","〇")))</f>
        <v>〇</v>
      </c>
      <c r="DH62"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DH$130="×","△","〇")))</f>
        <v>〇</v>
      </c>
      <c r="DI62"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DI$130="×","△","〇")))</f>
        <v>〇</v>
      </c>
      <c r="DJ62"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DJ$130="×","△","〇")))</f>
        <v>〇</v>
      </c>
      <c r="DK62"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DK$130="×","△","〇")))</f>
        <v>〇</v>
      </c>
      <c r="DL62"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DL$130="×","△","〇")))</f>
        <v>〇</v>
      </c>
      <c r="DM62"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DM$130="×","△","〇")))</f>
        <v>〇</v>
      </c>
      <c r="DN62"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DN$130="×","△","〇")))</f>
        <v>〇</v>
      </c>
      <c r="DO62"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DO$130="×","△","〇")))</f>
        <v>〇</v>
      </c>
      <c r="DP62"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DP$130="×","△","〇")))</f>
        <v>〇</v>
      </c>
      <c r="DQ62"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DQ$130="×","△","〇")))</f>
        <v>〇</v>
      </c>
      <c r="DR62"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DR$130="×","△","〇")))</f>
        <v>〇</v>
      </c>
      <c r="DS62"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DS$130="×","△","〇")))</f>
        <v>〇</v>
      </c>
      <c r="DT62"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DT$130="×","△","〇")))</f>
        <v>〇</v>
      </c>
      <c r="DU62"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DU$130="×","△","〇")))</f>
        <v>〇</v>
      </c>
      <c r="DV62"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DV$130="×","△","〇")))</f>
        <v>〇</v>
      </c>
      <c r="DW62"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DW$130="×","△","〇")))</f>
        <v>〇</v>
      </c>
      <c r="DX62"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DX$130="×","△","〇")))</f>
        <v>〇</v>
      </c>
      <c r="DY62"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DY$130="×","△","〇")))</f>
        <v>〇</v>
      </c>
      <c r="DZ62"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DZ$130="×","△","〇")))</f>
        <v>〇</v>
      </c>
      <c r="EA62"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EA$130="×","△","〇")))</f>
        <v>〇</v>
      </c>
      <c r="EB62"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EB$130="×","△","〇")))</f>
        <v>〇</v>
      </c>
      <c r="EC62"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EC$130="×","△","〇")))</f>
        <v>〇</v>
      </c>
      <c r="ED62"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ED$130="×","△","〇")))</f>
        <v>×</v>
      </c>
      <c r="EE62"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EE$130="×","△","〇")))</f>
        <v>×</v>
      </c>
      <c r="EF62"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EF$130="×","△","〇")))</f>
        <v>×</v>
      </c>
      <c r="EG62"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EG$130="×","△","〇")))</f>
        <v>×</v>
      </c>
      <c r="EH62"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EH$130="×","△","〇")))</f>
        <v>×</v>
      </c>
      <c r="EI62"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EI$130="×","△","〇")))</f>
        <v>×</v>
      </c>
      <c r="EJ62"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EJ$130="×","△","〇")))</f>
        <v>×</v>
      </c>
      <c r="EK62"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EK$130="×","△","〇")))</f>
        <v>×</v>
      </c>
      <c r="EL62"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EL$130="×","△","〇")))</f>
        <v>×</v>
      </c>
      <c r="EM62"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EM$130="×","△","〇")))</f>
        <v>×</v>
      </c>
      <c r="EN62"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EN$130="×","△","〇")))</f>
        <v>×</v>
      </c>
      <c r="EO62"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EO$130="×","△","〇")))</f>
        <v>×</v>
      </c>
      <c r="EP62"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EP$130="×","△","〇")))</f>
        <v>×</v>
      </c>
      <c r="EQ62"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EQ$130="×","△","〇")))</f>
        <v>×</v>
      </c>
      <c r="ER62"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ER$130="×","△","〇")))</f>
        <v>×</v>
      </c>
      <c r="ES62"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ES$130="×","△","〇")))</f>
        <v>×</v>
      </c>
      <c r="ET62"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ET$130="×","△","〇")))</f>
        <v>×</v>
      </c>
      <c r="EU62"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EU$130="×","△","〇")))</f>
        <v>×</v>
      </c>
      <c r="EV62"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EV$130="×","△","〇")))</f>
        <v>×</v>
      </c>
      <c r="EW62"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EW$130="×","△","〇")))</f>
        <v>×</v>
      </c>
      <c r="EX62"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EX$130="×","△","〇")))</f>
        <v>×</v>
      </c>
      <c r="EY62"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EY$130="×","△","〇")))</f>
        <v>×</v>
      </c>
      <c r="EZ62"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EZ$130="×","△","〇")))</f>
        <v>×</v>
      </c>
      <c r="FA62"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FA$130="×","△","〇")))</f>
        <v>×</v>
      </c>
      <c r="FB62"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FB$130="×","△","〇")))</f>
        <v>×</v>
      </c>
      <c r="FC62"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FC$130="×","△","〇")))</f>
        <v>×</v>
      </c>
      <c r="FD62"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FD$130="×","△","〇")))</f>
        <v>×</v>
      </c>
      <c r="FE62"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FE$130="×","△","〇")))</f>
        <v>×</v>
      </c>
      <c r="FF62"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FF$130="×","△","〇")))</f>
        <v>×</v>
      </c>
      <c r="FG62"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FG$130="×","△","〇")))</f>
        <v>×</v>
      </c>
      <c r="FH62"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FH$130="×","△","〇")))</f>
        <v>×</v>
      </c>
      <c r="FI62"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FI$130="×","△","〇")))</f>
        <v>×</v>
      </c>
      <c r="FJ62"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FJ$130="×","△","〇")))</f>
        <v>×</v>
      </c>
      <c r="FK62"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FK$130="×","△","〇")))</f>
        <v>×</v>
      </c>
      <c r="FL62"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FL$130="×","△","〇")))</f>
        <v>×</v>
      </c>
      <c r="FM62"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FM$130="×","△","〇")))</f>
        <v>×</v>
      </c>
      <c r="FN62"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FN$130="×","△","〇")))</f>
        <v>×</v>
      </c>
      <c r="FO62"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FO$130="×","△","〇")))</f>
        <v>×</v>
      </c>
      <c r="FP62"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FP$130="×","△","〇")))</f>
        <v>×</v>
      </c>
      <c r="FQ62"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FQ$130="×","△","〇")))</f>
        <v>×</v>
      </c>
      <c r="FR62"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FR$130="×","△","〇")))</f>
        <v>×</v>
      </c>
      <c r="FS62"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FS$130="×","△","〇")))</f>
        <v>×</v>
      </c>
      <c r="FT62"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FT$130="×","△","〇")))</f>
        <v>×</v>
      </c>
      <c r="FU62"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FU$130="×","△","〇")))</f>
        <v>×</v>
      </c>
      <c r="FV62"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FV$130="×","△","〇")))</f>
        <v>×</v>
      </c>
      <c r="FW62"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FW$130="×","△","〇")))</f>
        <v>×</v>
      </c>
      <c r="FX62"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FX$130="×","△","〇")))</f>
        <v>×</v>
      </c>
      <c r="FY62"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FY$130="×","△","〇")))</f>
        <v>×</v>
      </c>
    </row>
    <row r="63" spans="1:181">
      <c r="A63" s="47"/>
      <c r="B63" s="79" t="s">
        <v>432</v>
      </c>
      <c r="C63" s="80"/>
      <c r="D63" s="11" t="s">
        <v>201</v>
      </c>
      <c r="E63" s="10" t="str">
        <f>INDEX(施設情報!$D$1:$D$1000,MATCH(D63,施設情報!$C$1:$C$1000,0))</f>
        <v>1</v>
      </c>
      <c r="F63" s="11" t="s">
        <v>275</v>
      </c>
      <c r="G63" s="8" t="str">
        <f t="shared" si="22"/>
        <v>052-46391</v>
      </c>
      <c r="H63" s="10" t="str">
        <f t="shared" si="23"/>
        <v>052-46392</v>
      </c>
      <c r="I63" s="10" t="str">
        <f t="shared" si="24"/>
        <v>052-46393</v>
      </c>
      <c r="J63" s="10" t="str">
        <f t="shared" si="25"/>
        <v>052-46394</v>
      </c>
      <c r="K63" s="10" t="str">
        <f t="shared" si="26"/>
        <v>052-46395</v>
      </c>
      <c r="L63" s="10" t="str">
        <f t="shared" si="27"/>
        <v>052-46396</v>
      </c>
      <c r="M63" s="10" t="str">
        <f t="shared" si="28"/>
        <v>052-46397</v>
      </c>
      <c r="N63"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N$130="×","△","〇")))</f>
        <v>〇</v>
      </c>
      <c r="O63"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$130="×","△","〇")))</f>
        <v>〇</v>
      </c>
      <c r="P63"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P$130="×","△","〇")))</f>
        <v>〇</v>
      </c>
      <c r="Q63"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Q$130="×","△","〇")))</f>
        <v>〇</v>
      </c>
      <c r="R63"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R$130="×","△","〇")))</f>
        <v>〇</v>
      </c>
      <c r="S63"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S$130="×","△","〇")))</f>
        <v>〇</v>
      </c>
      <c r="T63"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T$130="×","△","〇")))</f>
        <v>〇</v>
      </c>
      <c r="U63"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U$130="×","△","〇")))</f>
        <v>〇</v>
      </c>
      <c r="V63"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V$130="×","△","〇")))</f>
        <v>〇</v>
      </c>
      <c r="W63"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W$130="×","△","〇")))</f>
        <v>〇</v>
      </c>
      <c r="X63"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X$130="×","△","〇")))</f>
        <v>〇</v>
      </c>
      <c r="Y63"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Y$130="×","△","〇")))</f>
        <v>〇</v>
      </c>
      <c r="Z63"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Z$130="×","△","〇")))</f>
        <v>〇</v>
      </c>
      <c r="AA63"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AA$130="×","△","〇")))</f>
        <v>〇</v>
      </c>
      <c r="AB63"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AB$130="×","△","〇")))</f>
        <v>〇</v>
      </c>
      <c r="AC63"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AC$130="×","△","〇")))</f>
        <v>〇</v>
      </c>
      <c r="AD63"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AD$130="×","△","〇")))</f>
        <v>〇</v>
      </c>
      <c r="AE63"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AE$130="×","△","〇")))</f>
        <v>〇</v>
      </c>
      <c r="AF63"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AF$130="×","△","〇")))</f>
        <v>〇</v>
      </c>
      <c r="AG63"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AG$130="×","△","〇")))</f>
        <v>〇</v>
      </c>
      <c r="AH63"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AH$130="×","△","〇")))</f>
        <v>〇</v>
      </c>
      <c r="AI63"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AI$130="×","△","〇")))</f>
        <v>〇</v>
      </c>
      <c r="AJ63"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AJ$130="×","△","〇")))</f>
        <v>〇</v>
      </c>
      <c r="AK63"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AK$130="×","△","〇")))</f>
        <v>〇</v>
      </c>
      <c r="AL63"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AL$130="×","△","〇")))</f>
        <v>〇</v>
      </c>
      <c r="AM63"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AM$130="×","△","〇")))</f>
        <v>〇</v>
      </c>
      <c r="AN63"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AN$130="×","△","〇")))</f>
        <v>〇</v>
      </c>
      <c r="AO63"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AO$130="×","△","〇")))</f>
        <v>〇</v>
      </c>
      <c r="AP63"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AP$130="×","△","〇")))</f>
        <v>〇</v>
      </c>
      <c r="AQ63"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AQ$130="×","△","〇")))</f>
        <v>〇</v>
      </c>
      <c r="AR63"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AR$130="×","△","〇")))</f>
        <v>〇</v>
      </c>
      <c r="AS63"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AS$130="×","△","〇")))</f>
        <v>〇</v>
      </c>
      <c r="AT63"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AT$130="×","△","〇")))</f>
        <v>〇</v>
      </c>
      <c r="AU63"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AU$130="×","△","〇")))</f>
        <v>〇</v>
      </c>
      <c r="AV63"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AV$130="×","△","〇")))</f>
        <v>〇</v>
      </c>
      <c r="AW63"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AW$130="×","△","〇")))</f>
        <v>〇</v>
      </c>
      <c r="AX63"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AX$130="×","△","〇")))</f>
        <v>〇</v>
      </c>
      <c r="AY63"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AY$130="×","△","〇")))</f>
        <v>〇</v>
      </c>
      <c r="AZ63"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AZ$130="×","△","〇")))</f>
        <v>〇</v>
      </c>
      <c r="BA63"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BA$130="×","△","〇")))</f>
        <v>〇</v>
      </c>
      <c r="BB63"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BB$130="×","△","〇")))</f>
        <v>〇</v>
      </c>
      <c r="BC63"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BC$130="×","△","〇")))</f>
        <v>〇</v>
      </c>
      <c r="BD63"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BD$130="×","△","〇")))</f>
        <v>〇</v>
      </c>
      <c r="BE63"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BE$130="×","△","〇")))</f>
        <v>〇</v>
      </c>
      <c r="BF63"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BF$130="×","△","〇")))</f>
        <v>〇</v>
      </c>
      <c r="BG63"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BG$130="×","△","〇")))</f>
        <v>〇</v>
      </c>
      <c r="BH63"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BH$130="×","△","〇")))</f>
        <v>〇</v>
      </c>
      <c r="BI63"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BI$130="×","△","〇")))</f>
        <v>〇</v>
      </c>
      <c r="BJ63"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BJ$130="×","△","〇")))</f>
        <v>〇</v>
      </c>
      <c r="BK63"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BK$130="×","△","〇")))</f>
        <v>〇</v>
      </c>
      <c r="BL63"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BL$130="×","△","〇")))</f>
        <v>〇</v>
      </c>
      <c r="BM63"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BM$130="×","△","〇")))</f>
        <v>〇</v>
      </c>
      <c r="BN63"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BN$130="×","△","〇")))</f>
        <v>〇</v>
      </c>
      <c r="BO63"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BO$130="×","△","〇")))</f>
        <v>〇</v>
      </c>
      <c r="BP63"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BP$130="×","△","〇")))</f>
        <v>〇</v>
      </c>
      <c r="BQ63"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BQ$130="×","△","〇")))</f>
        <v>〇</v>
      </c>
      <c r="BR63"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BR$130="×","△","〇")))</f>
        <v>〇</v>
      </c>
      <c r="BS63"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BS$130="×","△","〇")))</f>
        <v>〇</v>
      </c>
      <c r="BT63"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BT$130="×","△","〇")))</f>
        <v>〇</v>
      </c>
      <c r="BU63"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BU$130="×","△","〇")))</f>
        <v>〇</v>
      </c>
      <c r="BV63"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BV$130="×","△","〇")))</f>
        <v>〇</v>
      </c>
      <c r="BW63"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BW$130="×","△","〇")))</f>
        <v>〇</v>
      </c>
      <c r="BX63"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BX$130="×","△","〇")))</f>
        <v>〇</v>
      </c>
      <c r="BY63"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BY$130="×","△","〇")))</f>
        <v>〇</v>
      </c>
      <c r="BZ63"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BZ$130="×","△","〇")))</f>
        <v>〇</v>
      </c>
      <c r="CA63"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CA$130="×","△","〇")))</f>
        <v>〇</v>
      </c>
      <c r="CB63"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CB$130="×","△","〇")))</f>
        <v>〇</v>
      </c>
      <c r="CC63"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CC$130="×","△","〇")))</f>
        <v>〇</v>
      </c>
      <c r="CD63"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CD$130="×","△","〇")))</f>
        <v>〇</v>
      </c>
      <c r="CE63"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CE$130="×","△","〇")))</f>
        <v>〇</v>
      </c>
      <c r="CF63"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CF$130="×","△","〇")))</f>
        <v>〇</v>
      </c>
      <c r="CG63"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CG$130="×","△","〇")))</f>
        <v>〇</v>
      </c>
      <c r="CH63"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CH$130="×","△","〇")))</f>
        <v>〇</v>
      </c>
      <c r="CI63"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CI$130="×","△","〇")))</f>
        <v>〇</v>
      </c>
      <c r="CJ63"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CJ$130="×","△","〇")))</f>
        <v>〇</v>
      </c>
      <c r="CK63"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CK$130="×","△","〇")))</f>
        <v>〇</v>
      </c>
      <c r="CL63"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CL$130="×","△","〇")))</f>
        <v>〇</v>
      </c>
      <c r="CM63"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CM$130="×","△","〇")))</f>
        <v>〇</v>
      </c>
      <c r="CN63"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CN$130="×","△","〇")))</f>
        <v>〇</v>
      </c>
      <c r="CO63"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CO$130="×","△","〇")))</f>
        <v>〇</v>
      </c>
      <c r="CP63"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CP$130="×","△","〇")))</f>
        <v>〇</v>
      </c>
      <c r="CQ63"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CQ$130="×","△","〇")))</f>
        <v>〇</v>
      </c>
      <c r="CR63"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CR$130="×","△","〇")))</f>
        <v>〇</v>
      </c>
      <c r="CS63"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CS$130="×","△","〇")))</f>
        <v>〇</v>
      </c>
      <c r="CT63"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CT$130="×","△","〇")))</f>
        <v>〇</v>
      </c>
      <c r="CU63"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CU$130="×","△","〇")))</f>
        <v>〇</v>
      </c>
      <c r="CV63"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CV$130="×","△","〇")))</f>
        <v>〇</v>
      </c>
      <c r="CW63"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CW$130="×","△","〇")))</f>
        <v>〇</v>
      </c>
      <c r="CX63"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CX$130="×","△","〇")))</f>
        <v>〇</v>
      </c>
      <c r="CY63"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CY$130="×","△","〇")))</f>
        <v>〇</v>
      </c>
      <c r="CZ63"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CZ$130="×","△","〇")))</f>
        <v>〇</v>
      </c>
      <c r="DA63"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DA$130="×","△","〇")))</f>
        <v>〇</v>
      </c>
      <c r="DB63"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DB$130="×","△","〇")))</f>
        <v>〇</v>
      </c>
      <c r="DC63"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DC$130="×","△","〇")))</f>
        <v>〇</v>
      </c>
      <c r="DD63"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DD$130="×","△","〇")))</f>
        <v>〇</v>
      </c>
      <c r="DE63"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DE$130="×","△","〇")))</f>
        <v>〇</v>
      </c>
      <c r="DF63"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DF$130="×","△","〇")))</f>
        <v>〇</v>
      </c>
      <c r="DG63"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DG$130="×","△","〇")))</f>
        <v>〇</v>
      </c>
      <c r="DH63"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DH$130="×","△","〇")))</f>
        <v>〇</v>
      </c>
      <c r="DI63"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DI$130="×","△","〇")))</f>
        <v>〇</v>
      </c>
      <c r="DJ63"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DJ$130="×","△","〇")))</f>
        <v>〇</v>
      </c>
      <c r="DK63"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DK$130="×","△","〇")))</f>
        <v>〇</v>
      </c>
      <c r="DL63"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DL$130="×","△","〇")))</f>
        <v>〇</v>
      </c>
      <c r="DM63"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DM$130="×","△","〇")))</f>
        <v>〇</v>
      </c>
      <c r="DN63"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DN$130="×","△","〇")))</f>
        <v>〇</v>
      </c>
      <c r="DO63"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DO$130="×","△","〇")))</f>
        <v>〇</v>
      </c>
      <c r="DP63"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DP$130="×","△","〇")))</f>
        <v>〇</v>
      </c>
      <c r="DQ63"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DQ$130="×","△","〇")))</f>
        <v>〇</v>
      </c>
      <c r="DR63"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DR$130="×","△","〇")))</f>
        <v>〇</v>
      </c>
      <c r="DS63"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DS$130="×","△","〇")))</f>
        <v>〇</v>
      </c>
      <c r="DT63"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DT$130="×","△","〇")))</f>
        <v>〇</v>
      </c>
      <c r="DU63"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DU$130="×","△","〇")))</f>
        <v>〇</v>
      </c>
      <c r="DV63"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DV$130="×","△","〇")))</f>
        <v>〇</v>
      </c>
      <c r="DW63"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DW$130="×","△","〇")))</f>
        <v>〇</v>
      </c>
      <c r="DX63"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DX$130="×","△","〇")))</f>
        <v>〇</v>
      </c>
      <c r="DY63"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DY$130="×","△","〇")))</f>
        <v>〇</v>
      </c>
      <c r="DZ63"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DZ$130="×","△","〇")))</f>
        <v>〇</v>
      </c>
      <c r="EA63"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EA$130="×","△","〇")))</f>
        <v>〇</v>
      </c>
      <c r="EB63"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EB$130="×","△","〇")))</f>
        <v>〇</v>
      </c>
      <c r="EC63"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EC$130="×","△","〇")))</f>
        <v>〇</v>
      </c>
      <c r="ED63"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ED$130="×","△","〇")))</f>
        <v>×</v>
      </c>
      <c r="EE63"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EE$130="×","△","〇")))</f>
        <v>×</v>
      </c>
      <c r="EF63"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EF$130="×","△","〇")))</f>
        <v>×</v>
      </c>
      <c r="EG63"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EG$130="×","△","〇")))</f>
        <v>×</v>
      </c>
      <c r="EH63"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EH$130="×","△","〇")))</f>
        <v>×</v>
      </c>
      <c r="EI63"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EI$130="×","△","〇")))</f>
        <v>×</v>
      </c>
      <c r="EJ63"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EJ$130="×","△","〇")))</f>
        <v>×</v>
      </c>
      <c r="EK63"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EK$130="×","△","〇")))</f>
        <v>×</v>
      </c>
      <c r="EL63"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EL$130="×","△","〇")))</f>
        <v>×</v>
      </c>
      <c r="EM63"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EM$130="×","△","〇")))</f>
        <v>×</v>
      </c>
      <c r="EN63"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EN$130="×","△","〇")))</f>
        <v>×</v>
      </c>
      <c r="EO63"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EO$130="×","△","〇")))</f>
        <v>×</v>
      </c>
      <c r="EP63"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EP$130="×","△","〇")))</f>
        <v>×</v>
      </c>
      <c r="EQ63"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EQ$130="×","△","〇")))</f>
        <v>×</v>
      </c>
      <c r="ER63"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ER$130="×","△","〇")))</f>
        <v>×</v>
      </c>
      <c r="ES63"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ES$130="×","△","〇")))</f>
        <v>×</v>
      </c>
      <c r="ET63"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ET$130="×","△","〇")))</f>
        <v>×</v>
      </c>
      <c r="EU63"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EU$130="×","△","〇")))</f>
        <v>×</v>
      </c>
      <c r="EV63"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EV$130="×","△","〇")))</f>
        <v>×</v>
      </c>
      <c r="EW63"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EW$130="×","△","〇")))</f>
        <v>×</v>
      </c>
      <c r="EX63"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EX$130="×","△","〇")))</f>
        <v>×</v>
      </c>
      <c r="EY63"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EY$130="×","△","〇")))</f>
        <v>×</v>
      </c>
      <c r="EZ63"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EZ$130="×","△","〇")))</f>
        <v>×</v>
      </c>
      <c r="FA63"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FA$130="×","△","〇")))</f>
        <v>×</v>
      </c>
      <c r="FB63"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FB$130="×","△","〇")))</f>
        <v>×</v>
      </c>
      <c r="FC63"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FC$130="×","△","〇")))</f>
        <v>×</v>
      </c>
      <c r="FD63"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FD$130="×","△","〇")))</f>
        <v>×</v>
      </c>
      <c r="FE63"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FE$130="×","△","〇")))</f>
        <v>×</v>
      </c>
      <c r="FF63"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FF$130="×","△","〇")))</f>
        <v>×</v>
      </c>
      <c r="FG63"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FG$130="×","△","〇")))</f>
        <v>×</v>
      </c>
      <c r="FH63"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FH$130="×","△","〇")))</f>
        <v>×</v>
      </c>
      <c r="FI63"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FI$130="×","△","〇")))</f>
        <v>×</v>
      </c>
      <c r="FJ63"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FJ$130="×","△","〇")))</f>
        <v>×</v>
      </c>
      <c r="FK63"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FK$130="×","△","〇")))</f>
        <v>×</v>
      </c>
      <c r="FL63"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FL$130="×","△","〇")))</f>
        <v>×</v>
      </c>
      <c r="FM63"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FM$130="×","△","〇")))</f>
        <v>×</v>
      </c>
      <c r="FN63"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FN$130="×","△","〇")))</f>
        <v>×</v>
      </c>
      <c r="FO63"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FO$130="×","△","〇")))</f>
        <v>×</v>
      </c>
      <c r="FP63"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FP$130="×","△","〇")))</f>
        <v>×</v>
      </c>
      <c r="FQ63"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FQ$130="×","△","〇")))</f>
        <v>×</v>
      </c>
      <c r="FR63"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FR$130="×","△","〇")))</f>
        <v>×</v>
      </c>
      <c r="FS63"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FS$130="×","△","〇")))</f>
        <v>×</v>
      </c>
      <c r="FT63"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FT$130="×","△","〇")))</f>
        <v>×</v>
      </c>
      <c r="FU63"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FU$130="×","△","〇")))</f>
        <v>×</v>
      </c>
      <c r="FV63"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FV$130="×","△","〇")))</f>
        <v>×</v>
      </c>
      <c r="FW63"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FW$130="×","△","〇")))</f>
        <v>×</v>
      </c>
      <c r="FX63"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FX$130="×","△","〇")))</f>
        <v>×</v>
      </c>
      <c r="FY63"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FY$130="×","△","〇")))</f>
        <v>×</v>
      </c>
    </row>
    <row r="64" spans="1:181">
      <c r="A64" s="47"/>
      <c r="B64" s="79" t="s">
        <v>433</v>
      </c>
      <c r="C64" s="80"/>
      <c r="D64" s="11" t="s">
        <v>202</v>
      </c>
      <c r="E64" s="10" t="str">
        <f>INDEX(施設情報!$D$1:$D$1000,MATCH(D64,施設情報!$C$1:$C$1000,0))</f>
        <v>1</v>
      </c>
      <c r="F64" s="11" t="s">
        <v>275</v>
      </c>
      <c r="G64" s="8" t="str">
        <f t="shared" si="22"/>
        <v>053-46391</v>
      </c>
      <c r="H64" s="10" t="str">
        <f t="shared" si="23"/>
        <v>053-46392</v>
      </c>
      <c r="I64" s="10" t="str">
        <f t="shared" si="24"/>
        <v>053-46393</v>
      </c>
      <c r="J64" s="10" t="str">
        <f t="shared" si="25"/>
        <v>053-46394</v>
      </c>
      <c r="K64" s="10" t="str">
        <f t="shared" si="26"/>
        <v>053-46395</v>
      </c>
      <c r="L64" s="10" t="str">
        <f t="shared" si="27"/>
        <v>053-46396</v>
      </c>
      <c r="M64" s="10" t="str">
        <f t="shared" si="28"/>
        <v>053-46397</v>
      </c>
      <c r="N64"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N$130="×","△","〇")))</f>
        <v>〇</v>
      </c>
      <c r="O64"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$130="×","△","〇")))</f>
        <v>〇</v>
      </c>
      <c r="P64"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P$130="×","△","〇")))</f>
        <v>〇</v>
      </c>
      <c r="Q64"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Q$130="×","△","〇")))</f>
        <v>〇</v>
      </c>
      <c r="R64"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R$130="×","△","〇")))</f>
        <v>〇</v>
      </c>
      <c r="S64"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S$130="×","△","〇")))</f>
        <v>〇</v>
      </c>
      <c r="T64"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T$130="×","△","〇")))</f>
        <v>〇</v>
      </c>
      <c r="U64"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U$130="×","△","〇")))</f>
        <v>〇</v>
      </c>
      <c r="V64"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V$130="×","△","〇")))</f>
        <v>〇</v>
      </c>
      <c r="W64"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W$130="×","△","〇")))</f>
        <v>〇</v>
      </c>
      <c r="X64"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X$130="×","△","〇")))</f>
        <v>〇</v>
      </c>
      <c r="Y64"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Y$130="×","△","〇")))</f>
        <v>〇</v>
      </c>
      <c r="Z64"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Z$130="×","△","〇")))</f>
        <v>〇</v>
      </c>
      <c r="AA64"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AA$130="×","△","〇")))</f>
        <v>〇</v>
      </c>
      <c r="AB64"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AB$130="×","△","〇")))</f>
        <v>〇</v>
      </c>
      <c r="AC64"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AC$130="×","△","〇")))</f>
        <v>〇</v>
      </c>
      <c r="AD64"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AD$130="×","△","〇")))</f>
        <v>〇</v>
      </c>
      <c r="AE64"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AE$130="×","△","〇")))</f>
        <v>〇</v>
      </c>
      <c r="AF64"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AF$130="×","△","〇")))</f>
        <v>〇</v>
      </c>
      <c r="AG64"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AG$130="×","△","〇")))</f>
        <v>〇</v>
      </c>
      <c r="AH64"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AH$130="×","△","〇")))</f>
        <v>〇</v>
      </c>
      <c r="AI64"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AI$130="×","△","〇")))</f>
        <v>〇</v>
      </c>
      <c r="AJ64"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AJ$130="×","△","〇")))</f>
        <v>〇</v>
      </c>
      <c r="AK64"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AK$130="×","△","〇")))</f>
        <v>〇</v>
      </c>
      <c r="AL64"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AL$130="×","△","〇")))</f>
        <v>〇</v>
      </c>
      <c r="AM64"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AM$130="×","△","〇")))</f>
        <v>〇</v>
      </c>
      <c r="AN64"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AN$130="×","△","〇")))</f>
        <v>〇</v>
      </c>
      <c r="AO64"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AO$130="×","△","〇")))</f>
        <v>〇</v>
      </c>
      <c r="AP64"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AP$130="×","△","〇")))</f>
        <v>〇</v>
      </c>
      <c r="AQ64"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AQ$130="×","△","〇")))</f>
        <v>〇</v>
      </c>
      <c r="AR64"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AR$130="×","△","〇")))</f>
        <v>〇</v>
      </c>
      <c r="AS64"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AS$130="×","△","〇")))</f>
        <v>〇</v>
      </c>
      <c r="AT64"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AT$130="×","△","〇")))</f>
        <v>〇</v>
      </c>
      <c r="AU64"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AU$130="×","△","〇")))</f>
        <v>〇</v>
      </c>
      <c r="AV64"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AV$130="×","△","〇")))</f>
        <v>〇</v>
      </c>
      <c r="AW64"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AW$130="×","△","〇")))</f>
        <v>〇</v>
      </c>
      <c r="AX64"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AX$130="×","△","〇")))</f>
        <v>〇</v>
      </c>
      <c r="AY64"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AY$130="×","△","〇")))</f>
        <v>〇</v>
      </c>
      <c r="AZ64"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AZ$130="×","△","〇")))</f>
        <v>〇</v>
      </c>
      <c r="BA64"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BA$130="×","△","〇")))</f>
        <v>〇</v>
      </c>
      <c r="BB64"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BB$130="×","△","〇")))</f>
        <v>〇</v>
      </c>
      <c r="BC64"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BC$130="×","△","〇")))</f>
        <v>〇</v>
      </c>
      <c r="BD64"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BD$130="×","△","〇")))</f>
        <v>〇</v>
      </c>
      <c r="BE64"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BE$130="×","△","〇")))</f>
        <v>〇</v>
      </c>
      <c r="BF64"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BF$130="×","△","〇")))</f>
        <v>〇</v>
      </c>
      <c r="BG64"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BG$130="×","△","〇")))</f>
        <v>〇</v>
      </c>
      <c r="BH64"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BH$130="×","△","〇")))</f>
        <v>〇</v>
      </c>
      <c r="BI64"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BI$130="×","△","〇")))</f>
        <v>〇</v>
      </c>
      <c r="BJ64"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BJ$130="×","△","〇")))</f>
        <v>〇</v>
      </c>
      <c r="BK64"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BK$130="×","△","〇")))</f>
        <v>〇</v>
      </c>
      <c r="BL64"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BL$130="×","△","〇")))</f>
        <v>〇</v>
      </c>
      <c r="BM64"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BM$130="×","△","〇")))</f>
        <v>〇</v>
      </c>
      <c r="BN64"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BN$130="×","△","〇")))</f>
        <v>〇</v>
      </c>
      <c r="BO64"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BO$130="×","△","〇")))</f>
        <v>〇</v>
      </c>
      <c r="BP64"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BP$130="×","△","〇")))</f>
        <v>〇</v>
      </c>
      <c r="BQ64"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BQ$130="×","△","〇")))</f>
        <v>〇</v>
      </c>
      <c r="BR64"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BR$130="×","△","〇")))</f>
        <v>〇</v>
      </c>
      <c r="BS64"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BS$130="×","△","〇")))</f>
        <v>〇</v>
      </c>
      <c r="BT64"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BT$130="×","△","〇")))</f>
        <v>〇</v>
      </c>
      <c r="BU64"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BU$130="×","△","〇")))</f>
        <v>〇</v>
      </c>
      <c r="BV64"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BV$130="×","△","〇")))</f>
        <v>〇</v>
      </c>
      <c r="BW64"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BW$130="×","△","〇")))</f>
        <v>〇</v>
      </c>
      <c r="BX64"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BX$130="×","△","〇")))</f>
        <v>〇</v>
      </c>
      <c r="BY64"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BY$130="×","△","〇")))</f>
        <v>〇</v>
      </c>
      <c r="BZ64"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BZ$130="×","△","〇")))</f>
        <v>〇</v>
      </c>
      <c r="CA64"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CA$130="×","△","〇")))</f>
        <v>〇</v>
      </c>
      <c r="CB64"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CB$130="×","△","〇")))</f>
        <v>〇</v>
      </c>
      <c r="CC64"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CC$130="×","△","〇")))</f>
        <v>〇</v>
      </c>
      <c r="CD64"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CD$130="×","△","〇")))</f>
        <v>〇</v>
      </c>
      <c r="CE64"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CE$130="×","△","〇")))</f>
        <v>〇</v>
      </c>
      <c r="CF64"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CF$130="×","△","〇")))</f>
        <v>〇</v>
      </c>
      <c r="CG64"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CG$130="×","△","〇")))</f>
        <v>〇</v>
      </c>
      <c r="CH64"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CH$130="×","△","〇")))</f>
        <v>〇</v>
      </c>
      <c r="CI64"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CI$130="×","△","〇")))</f>
        <v>〇</v>
      </c>
      <c r="CJ64"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CJ$130="×","△","〇")))</f>
        <v>〇</v>
      </c>
      <c r="CK64"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CK$130="×","△","〇")))</f>
        <v>〇</v>
      </c>
      <c r="CL64"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CL$130="×","△","〇")))</f>
        <v>〇</v>
      </c>
      <c r="CM64"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CM$130="×","△","〇")))</f>
        <v>〇</v>
      </c>
      <c r="CN64"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CN$130="×","△","〇")))</f>
        <v>〇</v>
      </c>
      <c r="CO64"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CO$130="×","△","〇")))</f>
        <v>〇</v>
      </c>
      <c r="CP64"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CP$130="×","△","〇")))</f>
        <v>〇</v>
      </c>
      <c r="CQ64"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CQ$130="×","△","〇")))</f>
        <v>〇</v>
      </c>
      <c r="CR64"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CR$130="×","△","〇")))</f>
        <v>〇</v>
      </c>
      <c r="CS64"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CS$130="×","△","〇")))</f>
        <v>〇</v>
      </c>
      <c r="CT64"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CT$130="×","△","〇")))</f>
        <v>〇</v>
      </c>
      <c r="CU64"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CU$130="×","△","〇")))</f>
        <v>〇</v>
      </c>
      <c r="CV64"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CV$130="×","△","〇")))</f>
        <v>〇</v>
      </c>
      <c r="CW64"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CW$130="×","△","〇")))</f>
        <v>〇</v>
      </c>
      <c r="CX64"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CX$130="×","△","〇")))</f>
        <v>〇</v>
      </c>
      <c r="CY64"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CY$130="×","△","〇")))</f>
        <v>〇</v>
      </c>
      <c r="CZ64"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CZ$130="×","△","〇")))</f>
        <v>〇</v>
      </c>
      <c r="DA64"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DA$130="×","△","〇")))</f>
        <v>〇</v>
      </c>
      <c r="DB64"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DB$130="×","△","〇")))</f>
        <v>〇</v>
      </c>
      <c r="DC64"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DC$130="×","△","〇")))</f>
        <v>〇</v>
      </c>
      <c r="DD64"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DD$130="×","△","〇")))</f>
        <v>〇</v>
      </c>
      <c r="DE64"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DE$130="×","△","〇")))</f>
        <v>〇</v>
      </c>
      <c r="DF64"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DF$130="×","△","〇")))</f>
        <v>〇</v>
      </c>
      <c r="DG64"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DG$130="×","△","〇")))</f>
        <v>〇</v>
      </c>
      <c r="DH64"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DH$130="×","△","〇")))</f>
        <v>〇</v>
      </c>
      <c r="DI64"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DI$130="×","△","〇")))</f>
        <v>〇</v>
      </c>
      <c r="DJ64"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DJ$130="×","△","〇")))</f>
        <v>〇</v>
      </c>
      <c r="DK64"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DK$130="×","△","〇")))</f>
        <v>〇</v>
      </c>
      <c r="DL64"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DL$130="×","△","〇")))</f>
        <v>〇</v>
      </c>
      <c r="DM64"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DM$130="×","△","〇")))</f>
        <v>〇</v>
      </c>
      <c r="DN64"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DN$130="×","△","〇")))</f>
        <v>〇</v>
      </c>
      <c r="DO64"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DO$130="×","△","〇")))</f>
        <v>〇</v>
      </c>
      <c r="DP64"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DP$130="×","△","〇")))</f>
        <v>〇</v>
      </c>
      <c r="DQ64"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DQ$130="×","△","〇")))</f>
        <v>〇</v>
      </c>
      <c r="DR64"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DR$130="×","△","〇")))</f>
        <v>〇</v>
      </c>
      <c r="DS64"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DS$130="×","△","〇")))</f>
        <v>〇</v>
      </c>
      <c r="DT64"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DT$130="×","△","〇")))</f>
        <v>〇</v>
      </c>
      <c r="DU64"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DU$130="×","△","〇")))</f>
        <v>〇</v>
      </c>
      <c r="DV64"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DV$130="×","△","〇")))</f>
        <v>〇</v>
      </c>
      <c r="DW64"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DW$130="×","△","〇")))</f>
        <v>〇</v>
      </c>
      <c r="DX64"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DX$130="×","△","〇")))</f>
        <v>〇</v>
      </c>
      <c r="DY64"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DY$130="×","△","〇")))</f>
        <v>〇</v>
      </c>
      <c r="DZ64"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DZ$130="×","△","〇")))</f>
        <v>〇</v>
      </c>
      <c r="EA64"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EA$130="×","△","〇")))</f>
        <v>〇</v>
      </c>
      <c r="EB64"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EB$130="×","△","〇")))</f>
        <v>〇</v>
      </c>
      <c r="EC64"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EC$130="×","△","〇")))</f>
        <v>〇</v>
      </c>
      <c r="ED64"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ED$130="×","△","〇")))</f>
        <v>×</v>
      </c>
      <c r="EE64"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EE$130="×","△","〇")))</f>
        <v>×</v>
      </c>
      <c r="EF64"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EF$130="×","△","〇")))</f>
        <v>×</v>
      </c>
      <c r="EG64"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EG$130="×","△","〇")))</f>
        <v>×</v>
      </c>
      <c r="EH64"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EH$130="×","△","〇")))</f>
        <v>×</v>
      </c>
      <c r="EI64"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EI$130="×","△","〇")))</f>
        <v>×</v>
      </c>
      <c r="EJ64"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EJ$130="×","△","〇")))</f>
        <v>×</v>
      </c>
      <c r="EK64"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EK$130="×","△","〇")))</f>
        <v>×</v>
      </c>
      <c r="EL64"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EL$130="×","△","〇")))</f>
        <v>×</v>
      </c>
      <c r="EM64"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EM$130="×","△","〇")))</f>
        <v>×</v>
      </c>
      <c r="EN64"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EN$130="×","△","〇")))</f>
        <v>×</v>
      </c>
      <c r="EO64"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EO$130="×","△","〇")))</f>
        <v>×</v>
      </c>
      <c r="EP64"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EP$130="×","△","〇")))</f>
        <v>×</v>
      </c>
      <c r="EQ64"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EQ$130="×","△","〇")))</f>
        <v>×</v>
      </c>
      <c r="ER64"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ER$130="×","△","〇")))</f>
        <v>×</v>
      </c>
      <c r="ES64"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ES$130="×","△","〇")))</f>
        <v>×</v>
      </c>
      <c r="ET64"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ET$130="×","△","〇")))</f>
        <v>×</v>
      </c>
      <c r="EU64"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EU$130="×","△","〇")))</f>
        <v>×</v>
      </c>
      <c r="EV64"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EV$130="×","△","〇")))</f>
        <v>×</v>
      </c>
      <c r="EW64"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EW$130="×","△","〇")))</f>
        <v>×</v>
      </c>
      <c r="EX64"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EX$130="×","△","〇")))</f>
        <v>×</v>
      </c>
      <c r="EY64"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EY$130="×","△","〇")))</f>
        <v>×</v>
      </c>
      <c r="EZ64"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EZ$130="×","△","〇")))</f>
        <v>×</v>
      </c>
      <c r="FA64"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FA$130="×","△","〇")))</f>
        <v>×</v>
      </c>
      <c r="FB64"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FB$130="×","△","〇")))</f>
        <v>×</v>
      </c>
      <c r="FC64"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FC$130="×","△","〇")))</f>
        <v>×</v>
      </c>
      <c r="FD64"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FD$130="×","△","〇")))</f>
        <v>×</v>
      </c>
      <c r="FE64"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FE$130="×","△","〇")))</f>
        <v>×</v>
      </c>
      <c r="FF64"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FF$130="×","△","〇")))</f>
        <v>×</v>
      </c>
      <c r="FG64"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FG$130="×","△","〇")))</f>
        <v>×</v>
      </c>
      <c r="FH64"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FH$130="×","△","〇")))</f>
        <v>×</v>
      </c>
      <c r="FI64"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FI$130="×","△","〇")))</f>
        <v>×</v>
      </c>
      <c r="FJ64"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FJ$130="×","△","〇")))</f>
        <v>×</v>
      </c>
      <c r="FK64"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FK$130="×","△","〇")))</f>
        <v>×</v>
      </c>
      <c r="FL64"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FL$130="×","△","〇")))</f>
        <v>×</v>
      </c>
      <c r="FM64"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FM$130="×","△","〇")))</f>
        <v>×</v>
      </c>
      <c r="FN64"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FN$130="×","△","〇")))</f>
        <v>×</v>
      </c>
      <c r="FO64"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FO$130="×","△","〇")))</f>
        <v>×</v>
      </c>
      <c r="FP64"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FP$130="×","△","〇")))</f>
        <v>×</v>
      </c>
      <c r="FQ64"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FQ$130="×","△","〇")))</f>
        <v>×</v>
      </c>
      <c r="FR64"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FR$130="×","△","〇")))</f>
        <v>×</v>
      </c>
      <c r="FS64"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FS$130="×","△","〇")))</f>
        <v>×</v>
      </c>
      <c r="FT64"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FT$130="×","△","〇")))</f>
        <v>×</v>
      </c>
      <c r="FU64"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FU$130="×","△","〇")))</f>
        <v>×</v>
      </c>
      <c r="FV64"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FV$130="×","△","〇")))</f>
        <v>×</v>
      </c>
      <c r="FW64"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FW$130="×","△","〇")))</f>
        <v>×</v>
      </c>
      <c r="FX64"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FX$130="×","△","〇")))</f>
        <v>×</v>
      </c>
      <c r="FY64"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FY$130="×","△","〇")))</f>
        <v>×</v>
      </c>
    </row>
    <row r="65" spans="1:181">
      <c r="A65" s="47"/>
      <c r="B65" s="79" t="s">
        <v>434</v>
      </c>
      <c r="C65" s="80"/>
      <c r="D65" s="11" t="s">
        <v>203</v>
      </c>
      <c r="E65" s="10" t="str">
        <f>INDEX(施設情報!$D$1:$D$1000,MATCH(D65,施設情報!$C$1:$C$1000,0))</f>
        <v>1</v>
      </c>
      <c r="F65" s="11"/>
      <c r="G65" s="8" t="str">
        <f t="shared" si="22"/>
        <v>054-46391</v>
      </c>
      <c r="H65" s="10" t="str">
        <f t="shared" si="23"/>
        <v>054-46392</v>
      </c>
      <c r="I65" s="10" t="str">
        <f t="shared" si="24"/>
        <v>054-46393</v>
      </c>
      <c r="J65" s="10" t="str">
        <f t="shared" si="25"/>
        <v>054-46394</v>
      </c>
      <c r="K65" s="10" t="str">
        <f t="shared" si="26"/>
        <v>054-46395</v>
      </c>
      <c r="L65" s="10" t="str">
        <f t="shared" si="27"/>
        <v>054-46396</v>
      </c>
      <c r="M65" s="10" t="str">
        <f t="shared" si="28"/>
        <v>054-46397</v>
      </c>
      <c r="N6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6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6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6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6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6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6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6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6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6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6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6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6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6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6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6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6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6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6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6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6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6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6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6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6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6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6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6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6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6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6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6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6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6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6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6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6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6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6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6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6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6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6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6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6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6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6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6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6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6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6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6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6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6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6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6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6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6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6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6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6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6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6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6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6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6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6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6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6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6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6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6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6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6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6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6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6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6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6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6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6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6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6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6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6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6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6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6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6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6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6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6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6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6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6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6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6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6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6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6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6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6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6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6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6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6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6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6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6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6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6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6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6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6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6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6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6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6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6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6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6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6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6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6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6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6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6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6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6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6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6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6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6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6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6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6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6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6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6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6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6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6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6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6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6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6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6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6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6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6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6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6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6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6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6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6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6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6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6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6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6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6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6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6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6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6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6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6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66" spans="1:181">
      <c r="A66" s="47"/>
      <c r="B66" s="79" t="s">
        <v>435</v>
      </c>
      <c r="C66" s="80"/>
      <c r="D66" s="11" t="s">
        <v>204</v>
      </c>
      <c r="E66" s="10" t="str">
        <f>INDEX(施設情報!$D$1:$D$1000,MATCH(D66,施設情報!$C$1:$C$1000,0))</f>
        <v>1</v>
      </c>
      <c r="F66" s="11" t="s">
        <v>275</v>
      </c>
      <c r="G66" s="8" t="str">
        <f t="shared" si="22"/>
        <v>055-46391</v>
      </c>
      <c r="H66" s="10" t="str">
        <f t="shared" si="23"/>
        <v>055-46392</v>
      </c>
      <c r="I66" s="10" t="str">
        <f t="shared" si="24"/>
        <v>055-46393</v>
      </c>
      <c r="J66" s="10" t="str">
        <f t="shared" si="25"/>
        <v>055-46394</v>
      </c>
      <c r="K66" s="10" t="str">
        <f t="shared" si="26"/>
        <v>055-46395</v>
      </c>
      <c r="L66" s="10" t="str">
        <f t="shared" si="27"/>
        <v>055-46396</v>
      </c>
      <c r="M66" s="10" t="str">
        <f t="shared" si="28"/>
        <v>055-46397</v>
      </c>
      <c r="N66"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66"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66"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66"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66"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66"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66"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66"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66"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66"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66"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66"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66"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66"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66"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66"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66"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66"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66"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66"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66"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66"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66"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66"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66"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66"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66"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66"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66"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66"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66"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66"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66"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66"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66"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66"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66"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66"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66"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66"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66"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66"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66"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66"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66"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66"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66"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66"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66"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66"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66"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66"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66"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66"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66"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66"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66"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66"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66"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66"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66"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66"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66"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66"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66"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66"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66"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66"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66"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66"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66"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66"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66"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66"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66"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66"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66"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66"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66"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66"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66"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66"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66"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66"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66"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66"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66"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66"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66"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66"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66"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66"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66"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66"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66"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66"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66"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66"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66"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66"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66"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66"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66"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66"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66"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66"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66"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66"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66"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66"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66"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66"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66"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66"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66"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66"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66"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66"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66"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66"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66"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66"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66"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66"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66"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66"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66"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66"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66"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66"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66"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66"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66"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66"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66"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66"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66"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66"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66"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66"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66"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66"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66"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66"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66"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66"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66"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66"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66"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66"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66"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66"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66"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66"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66"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66"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66"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66"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66"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66"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66"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66"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66"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66"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66"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66"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66"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66"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67" spans="1:181">
      <c r="A67" s="47"/>
      <c r="B67" s="79" t="s">
        <v>436</v>
      </c>
      <c r="C67" s="80"/>
      <c r="D67" s="11" t="s">
        <v>205</v>
      </c>
      <c r="E67" s="10" t="str">
        <f>INDEX(施設情報!$D$1:$D$1000,MATCH(D67,施設情報!$C$1:$C$1000,0))</f>
        <v>1</v>
      </c>
      <c r="F67" s="11" t="s">
        <v>275</v>
      </c>
      <c r="G67" s="8" t="str">
        <f t="shared" si="22"/>
        <v>056-46391</v>
      </c>
      <c r="H67" s="10" t="str">
        <f t="shared" si="23"/>
        <v>056-46392</v>
      </c>
      <c r="I67" s="10" t="str">
        <f t="shared" si="24"/>
        <v>056-46393</v>
      </c>
      <c r="J67" s="10" t="str">
        <f t="shared" si="25"/>
        <v>056-46394</v>
      </c>
      <c r="K67" s="10" t="str">
        <f t="shared" si="26"/>
        <v>056-46395</v>
      </c>
      <c r="L67" s="10" t="str">
        <f t="shared" si="27"/>
        <v>056-46396</v>
      </c>
      <c r="M67" s="10" t="str">
        <f t="shared" si="28"/>
        <v>056-46397</v>
      </c>
      <c r="N67"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67"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67"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67"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67"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67"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67"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67"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67"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67"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67"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67"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67"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67"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67"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67"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67"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67"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67"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67"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67"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67"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67"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67"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67"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67"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67"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67"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67"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67"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67"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67"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67"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67"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67"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67"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67"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67"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67"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67"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67"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67"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67"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67"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67"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67"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67"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67"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67"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67"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67"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67"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67"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67"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67"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67"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67"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67"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67"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67"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67"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67"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67"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67"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67"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67"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67"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67"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67"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67"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67"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67"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67"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67"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67"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67"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67"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67"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67"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67"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67"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67"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67"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67"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67"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67"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67"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67"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67"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67"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67"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67"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67"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67"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67"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67"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67"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67"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67"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67"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67"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67"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67"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67"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67"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67"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67"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67"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67"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67"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67"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67"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67"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67"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67"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67"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67"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67"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67"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67"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67"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67"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67"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67"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67"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67"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67"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67"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67"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67"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67"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67"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67"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67"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67"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67"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67"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67"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67"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67"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67"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67"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67"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67"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67"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67"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67"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67"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67"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67"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67"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67"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67"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67"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67"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67"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67"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67"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67"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67"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67"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67"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67"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67"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67"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67"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67"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67"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68" spans="1:181">
      <c r="A68" s="47"/>
      <c r="B68" s="79" t="s">
        <v>437</v>
      </c>
      <c r="C68" s="80"/>
      <c r="D68" s="11" t="s">
        <v>206</v>
      </c>
      <c r="E68" s="10" t="str">
        <f>INDEX(施設情報!$D$1:$D$1000,MATCH(D68,施設情報!$C$1:$C$1000,0))</f>
        <v>1</v>
      </c>
      <c r="F68" s="11" t="s">
        <v>275</v>
      </c>
      <c r="G68" s="8" t="str">
        <f t="shared" si="22"/>
        <v>057-46391</v>
      </c>
      <c r="H68" s="10" t="str">
        <f t="shared" si="23"/>
        <v>057-46392</v>
      </c>
      <c r="I68" s="10" t="str">
        <f t="shared" si="24"/>
        <v>057-46393</v>
      </c>
      <c r="J68" s="10" t="str">
        <f t="shared" si="25"/>
        <v>057-46394</v>
      </c>
      <c r="K68" s="10" t="str">
        <f t="shared" si="26"/>
        <v>057-46395</v>
      </c>
      <c r="L68" s="10" t="str">
        <f t="shared" si="27"/>
        <v>057-46396</v>
      </c>
      <c r="M68" s="10" t="str">
        <f t="shared" si="28"/>
        <v>057-46397</v>
      </c>
      <c r="N68"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68"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68"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68"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68"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68"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68"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68"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68"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68"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68"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68"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68"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68"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68"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68"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68"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68"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68"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68"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68"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68"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68"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68"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68"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68"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68"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68"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68"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68"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68"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68"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68"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68"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68"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68"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68"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68"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68"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68"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68"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68"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68"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68"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68"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68"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68"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68"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68"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68"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68"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68"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68"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68"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68"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68"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68"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68"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68"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68"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68"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68"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68"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68"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68"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68"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68"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68"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68"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68"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68"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68"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68"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68"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68"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68"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68"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68"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68"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68"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68"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68"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68"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68"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68"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68"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68"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68"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68"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68"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68"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68"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68"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68"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68"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68"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68"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68"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68"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68"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68"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68"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68"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68"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68"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68"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68"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68"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68"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68"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68"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68"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68"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68"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68"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68"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68"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68"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68"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68"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68"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68"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68"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68"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68"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68"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68"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68"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68"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68"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68"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68"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68"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68"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68"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68"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68"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68"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68"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68"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68"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68"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68"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68"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68"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68"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68"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68"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68"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68"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68"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68"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68"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68"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68"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68"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68"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68"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68"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68"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68"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68"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68"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68"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68"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68"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68"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68"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69" spans="1:181">
      <c r="A69" s="47"/>
      <c r="B69" s="79" t="s">
        <v>438</v>
      </c>
      <c r="C69" s="80"/>
      <c r="D69" s="11" t="s">
        <v>207</v>
      </c>
      <c r="E69" s="10" t="str">
        <f>INDEX(施設情報!$D$1:$D$1000,MATCH(D69,施設情報!$C$1:$C$1000,0))</f>
        <v>1</v>
      </c>
      <c r="F69" s="11" t="s">
        <v>275</v>
      </c>
      <c r="G69" s="8" t="str">
        <f t="shared" si="22"/>
        <v>058-46391</v>
      </c>
      <c r="H69" s="10" t="str">
        <f t="shared" si="23"/>
        <v>058-46392</v>
      </c>
      <c r="I69" s="10" t="str">
        <f t="shared" si="24"/>
        <v>058-46393</v>
      </c>
      <c r="J69" s="10" t="str">
        <f t="shared" si="25"/>
        <v>058-46394</v>
      </c>
      <c r="K69" s="10" t="str">
        <f t="shared" si="26"/>
        <v>058-46395</v>
      </c>
      <c r="L69" s="10" t="str">
        <f t="shared" si="27"/>
        <v>058-46396</v>
      </c>
      <c r="M69" s="10" t="str">
        <f t="shared" si="28"/>
        <v>058-46397</v>
      </c>
      <c r="N69"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69"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69"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69"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69"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69"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69"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69"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69"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69"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69"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69"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69"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69"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69"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69"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69"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69"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69"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69"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69"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69"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69"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69"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69"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69"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69"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69"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69"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69"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69"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69"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69"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69"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69"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69"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69"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69"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69"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69"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69"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69"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69"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69"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69"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69"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69"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69"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69"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69"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69"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69"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69"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69"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69"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69"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69"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69"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69"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69"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69"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69"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69"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69"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69"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69"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69"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69"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69"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69"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69"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69"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69"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69"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69"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69"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69"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69"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69"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69"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69"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69"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69"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69"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69"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69"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69"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69"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69"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69"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69"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69"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69"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69"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69"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69"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69"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69"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69"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69"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69"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69"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69"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69"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69"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69"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69"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69"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69"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69"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69"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69"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69"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69"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69"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69"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69"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69"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69"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69"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69"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69"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69"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69"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69"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69"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69"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69"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69"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69"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69"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69"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69"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69"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69"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69"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69"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69"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69"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69"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69"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69"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69"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69"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69"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69"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69"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69"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69"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69"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69"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69"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69"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69"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69"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69"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69"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69"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69"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69"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69"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69"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69"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69"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69"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69"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69"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69"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0" spans="1:181">
      <c r="A70" s="47"/>
      <c r="B70" s="79" t="s">
        <v>439</v>
      </c>
      <c r="C70" s="80"/>
      <c r="D70" s="11" t="s">
        <v>208</v>
      </c>
      <c r="E70" s="10" t="str">
        <f>INDEX(施設情報!$D$1:$D$1000,MATCH(D70,施設情報!$C$1:$C$1000,0))</f>
        <v>1</v>
      </c>
      <c r="F70" s="11" t="s">
        <v>275</v>
      </c>
      <c r="G70" s="8" t="str">
        <f t="shared" si="22"/>
        <v>059-46391</v>
      </c>
      <c r="H70" s="10" t="str">
        <f t="shared" si="23"/>
        <v>059-46392</v>
      </c>
      <c r="I70" s="10" t="str">
        <f t="shared" si="24"/>
        <v>059-46393</v>
      </c>
      <c r="J70" s="10" t="str">
        <f t="shared" si="25"/>
        <v>059-46394</v>
      </c>
      <c r="K70" s="10" t="str">
        <f t="shared" si="26"/>
        <v>059-46395</v>
      </c>
      <c r="L70" s="10" t="str">
        <f t="shared" si="27"/>
        <v>059-46396</v>
      </c>
      <c r="M70" s="10" t="str">
        <f t="shared" si="28"/>
        <v>059-46397</v>
      </c>
      <c r="N70"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0"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0"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0"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0"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0"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0"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0"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0"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0"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0"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0"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0"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0"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0"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0"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0"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0"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0"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0"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0"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0"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0"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0"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0"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0"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0"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0"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0"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0"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0"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0"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0"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0"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0"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0"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0"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0"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0"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0"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0"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0"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0"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0"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0"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0"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0"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0"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0"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0"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0"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0"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0"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0"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0"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0"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0"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0"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0"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0"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0"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0"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0"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0"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0"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0"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0"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0"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0"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0"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0"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0"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0"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0"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0"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0"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0"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0"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0"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0"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0"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0"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0"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0"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0"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0"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0"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0"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0"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0"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0"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0"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0"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0"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0"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0"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0"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0"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0"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0"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0"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0"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0"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0"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0"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0"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70"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70"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70"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0"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0"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0"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0"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0"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0"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0"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0"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0"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0"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0"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0"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0"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0"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0"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0"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0"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0"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0"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0"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0"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0"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0"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0"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0"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0"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0"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0"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0"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0"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0"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0"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0"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0"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0"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0"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0"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0"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0"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0"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0"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0"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0"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0"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0"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0"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0"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0"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0"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0"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0"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0"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0"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0"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0"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0"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0"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0"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0"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1" spans="1:181">
      <c r="A71" s="47"/>
      <c r="B71" s="79" t="s">
        <v>440</v>
      </c>
      <c r="C71" s="80"/>
      <c r="D71" s="11" t="s">
        <v>209</v>
      </c>
      <c r="E71" s="10" t="str">
        <f>INDEX(施設情報!$D$1:$D$1000,MATCH(D71,施設情報!$C$1:$C$1000,0))</f>
        <v>1</v>
      </c>
      <c r="F71" s="11" t="s">
        <v>275</v>
      </c>
      <c r="G71" s="8" t="str">
        <f t="shared" si="22"/>
        <v>060-46391</v>
      </c>
      <c r="H71" s="10" t="str">
        <f t="shared" si="23"/>
        <v>060-46392</v>
      </c>
      <c r="I71" s="10" t="str">
        <f t="shared" si="24"/>
        <v>060-46393</v>
      </c>
      <c r="J71" s="10" t="str">
        <f t="shared" si="25"/>
        <v>060-46394</v>
      </c>
      <c r="K71" s="10" t="str">
        <f t="shared" si="26"/>
        <v>060-46395</v>
      </c>
      <c r="L71" s="10" t="str">
        <f t="shared" si="27"/>
        <v>060-46396</v>
      </c>
      <c r="M71" s="10" t="str">
        <f t="shared" si="28"/>
        <v>060-46397</v>
      </c>
      <c r="N71"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1"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1"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1"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1"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1"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1"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1"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1"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1"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1"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1"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1"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1"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1"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1"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1"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1"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1"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1"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1"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1"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1"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1"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1"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1"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1"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1"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1"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1"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1"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1"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1"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1"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1"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1"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1"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1"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1"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1"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1"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1"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1"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1"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1"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1"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1"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1"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1"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1"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1"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1"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1"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1"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1"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1"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1"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1"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1"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1"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1"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1"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1"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1"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1"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1"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1"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1"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1"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1"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1"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1"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1"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1"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1"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1"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1"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1"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1"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1"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1"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1"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1"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1"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1"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1"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1"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1"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1"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1"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1"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1"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1"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1"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1"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1"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1"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1"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1"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1"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1"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1"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1"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1"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1"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1"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71"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71"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71"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1"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1"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1"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1"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1"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1"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1"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1"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1"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1"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1"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1"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1"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1"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1"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1"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1"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1"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1"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1"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1"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1"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1"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1"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1"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1"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1"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1"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1"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1"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1"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1"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1"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1"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1"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1"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1"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1"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1"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1"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1"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1"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1"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1"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1"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1"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1"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1"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1"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1"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1"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1"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1"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1"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1"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1"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1"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1"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1"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2" spans="1:181">
      <c r="A72" s="47"/>
      <c r="B72" s="79" t="s">
        <v>297</v>
      </c>
      <c r="C72" s="80"/>
      <c r="D72" s="11" t="s">
        <v>210</v>
      </c>
      <c r="E72" s="10" t="str">
        <f>INDEX(施設情報!$D$1:$D$1000,MATCH(D72,施設情報!$C$1:$C$1000,0))</f>
        <v>1</v>
      </c>
      <c r="F72" s="11"/>
      <c r="G72" s="8" t="str">
        <f t="shared" si="22"/>
        <v>061-46391</v>
      </c>
      <c r="H72" s="10" t="str">
        <f t="shared" si="23"/>
        <v>061-46392</v>
      </c>
      <c r="I72" s="10" t="str">
        <f t="shared" si="24"/>
        <v>061-46393</v>
      </c>
      <c r="J72" s="10" t="str">
        <f t="shared" si="25"/>
        <v>061-46394</v>
      </c>
      <c r="K72" s="10" t="str">
        <f t="shared" si="26"/>
        <v>061-46395</v>
      </c>
      <c r="L72" s="10" t="str">
        <f t="shared" si="27"/>
        <v>061-46396</v>
      </c>
      <c r="M72" s="10" t="str">
        <f t="shared" si="28"/>
        <v>061-46397</v>
      </c>
      <c r="N72"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2"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2"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2"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2"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2"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2"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2"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2"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2"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2"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2"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2"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2"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2"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2"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2"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2"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2"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2"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2"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2"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2"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2"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2"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2"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2"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2"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2"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2"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2"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2"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2"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2"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2"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2"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2"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2"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2"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2"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2"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2"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2"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2"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2"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2"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2"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2"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2"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2"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2"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2"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2"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2"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2"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2"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2"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2"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2"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2"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2"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2"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2"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2"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2"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2"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2"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2"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2"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2"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2"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2"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2"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2"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2"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2"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2"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2"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2"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2"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2"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2"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2"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2"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2"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2"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2"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2"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2"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2"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2"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2"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2"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2"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2"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2"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2"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2"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2"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2"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2"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2"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2"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2"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2"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2"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72"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72"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72"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2"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2"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2"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2"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2"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2"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2"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2"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2"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2"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2"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2"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2"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2"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2"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2"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2"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2"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2"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2"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2"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2"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2"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2"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2"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2"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2"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2"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2"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2"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2"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2"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2"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2"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2"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2"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2"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2"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2"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2"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2"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2"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2"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2"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2"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2"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2"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2"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2"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2"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2"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2"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2"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2"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2"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2"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2"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2"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2"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3" spans="1:181">
      <c r="A73" s="49"/>
      <c r="B73" s="79" t="s">
        <v>298</v>
      </c>
      <c r="C73" s="80"/>
      <c r="D73" s="11" t="s">
        <v>211</v>
      </c>
      <c r="E73" s="10" t="str">
        <f>INDEX(施設情報!$D$1:$D$1000,MATCH(D73,施設情報!$C$1:$C$1000,0))</f>
        <v>1</v>
      </c>
      <c r="F73" s="11"/>
      <c r="G73" s="35" t="str">
        <f t="shared" si="22"/>
        <v>062-46391</v>
      </c>
      <c r="H73" s="29" t="str">
        <f t="shared" si="23"/>
        <v>062-46392</v>
      </c>
      <c r="I73" s="29" t="str">
        <f t="shared" si="24"/>
        <v>062-46393</v>
      </c>
      <c r="J73" s="29" t="str">
        <f t="shared" si="25"/>
        <v>062-46394</v>
      </c>
      <c r="K73" s="29" t="str">
        <f t="shared" si="26"/>
        <v>062-46395</v>
      </c>
      <c r="L73" s="29" t="str">
        <f t="shared" si="27"/>
        <v>062-46396</v>
      </c>
      <c r="M73" s="29" t="str">
        <f t="shared" si="28"/>
        <v>062-46397</v>
      </c>
      <c r="N73"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3"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3"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3"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3"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3"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3"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3"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3"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3"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3"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3"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3"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3"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3"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3"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3"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3"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3"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3"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3"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3"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3"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3"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3"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3"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3"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3"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3"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3"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3"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3"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3"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3"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3"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3"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3"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3"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3"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3"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3"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3"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3"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3"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3"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3"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3"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3"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3"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3"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3"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3"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3"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3"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3"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3"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3"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3"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3"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3"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3"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3"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3"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3"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3"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3"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3"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3"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3"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3"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3"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3"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3"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3"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3"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3"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3"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3"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3"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3"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3"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3"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3"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3"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3"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3"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3"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3"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3"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3"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3"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3"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3"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3"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3"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3"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3"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3"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3"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3"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3"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3"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3"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3"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3"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3"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73"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73"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73"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3"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3"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3"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3"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3"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3"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3"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3"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3"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3"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3"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3"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3"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3"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3"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3"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3"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3"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3"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3"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3"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3"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3"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3"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3"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3"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3"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3"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3"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3"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3"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3"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3"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3"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3"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3"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3"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3"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3"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3"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3"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3"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3"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3"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3"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3"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3"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3"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3"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3"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3"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3"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3"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3"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3"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3"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3"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3"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3"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4" spans="1:181">
      <c r="A74" s="18" t="s">
        <v>126</v>
      </c>
      <c r="B74" s="13"/>
      <c r="C74" s="13"/>
      <c r="D74" s="11" t="s">
        <v>123</v>
      </c>
      <c r="E74" s="10"/>
      <c r="F74" s="11"/>
      <c r="G74" s="8"/>
      <c r="H74" s="10"/>
      <c r="I74" s="10"/>
      <c r="J74" s="10"/>
      <c r="K74" s="10"/>
      <c r="L74" s="10"/>
      <c r="M74" s="10"/>
      <c r="N74" s="36"/>
      <c r="O74" s="29"/>
      <c r="P74" s="29"/>
      <c r="Q74" s="29"/>
      <c r="R74" s="29"/>
      <c r="S74" s="29"/>
      <c r="T74" s="29"/>
      <c r="U74" s="29"/>
      <c r="V74" s="29"/>
      <c r="W74" s="28"/>
      <c r="X74" s="29"/>
      <c r="Y74" s="29"/>
      <c r="Z74" s="30"/>
      <c r="AA74" s="29"/>
      <c r="AB74" s="29"/>
      <c r="AC74" s="29"/>
      <c r="AD74" s="29"/>
      <c r="AE74" s="28"/>
      <c r="AF74" s="29"/>
      <c r="AG74" s="29"/>
      <c r="AH74" s="30"/>
      <c r="AI74" s="29"/>
      <c r="AJ74" s="29"/>
      <c r="AK74" s="37"/>
      <c r="AL74" s="36"/>
      <c r="AM74" s="29"/>
      <c r="AN74" s="29"/>
      <c r="AO74" s="29"/>
      <c r="AP74" s="29"/>
      <c r="AQ74" s="29"/>
      <c r="AR74" s="29"/>
      <c r="AS74" s="29"/>
      <c r="AT74" s="29"/>
      <c r="AU74" s="28"/>
      <c r="AV74" s="29"/>
      <c r="AW74" s="29"/>
      <c r="AX74" s="30"/>
      <c r="AY74" s="29"/>
      <c r="AZ74" s="29"/>
      <c r="BA74" s="29"/>
      <c r="BB74" s="29"/>
      <c r="BC74" s="28"/>
      <c r="BD74" s="29"/>
      <c r="BE74" s="29"/>
      <c r="BF74" s="30"/>
      <c r="BG74" s="29"/>
      <c r="BH74" s="29"/>
      <c r="BI74" s="37"/>
      <c r="BJ74" s="36"/>
      <c r="BK74" s="29"/>
      <c r="BL74" s="29"/>
      <c r="BM74" s="29"/>
      <c r="BN74" s="29"/>
      <c r="BO74" s="29"/>
      <c r="BP74" s="29"/>
      <c r="BQ74" s="29"/>
      <c r="BR74" s="29"/>
      <c r="BS74" s="28"/>
      <c r="BT74" s="29"/>
      <c r="BU74" s="29"/>
      <c r="BV74" s="30"/>
      <c r="BW74" s="29"/>
      <c r="BX74" s="29"/>
      <c r="BY74" s="29"/>
      <c r="BZ74" s="29"/>
      <c r="CA74" s="28"/>
      <c r="CB74" s="29"/>
      <c r="CC74" s="29"/>
      <c r="CD74" s="30"/>
      <c r="CE74" s="29"/>
      <c r="CF74" s="29"/>
      <c r="CG74" s="37"/>
      <c r="CH74" s="36"/>
      <c r="CI74" s="29"/>
      <c r="CJ74" s="29"/>
      <c r="CK74" s="29"/>
      <c r="CL74" s="29"/>
      <c r="CM74" s="29"/>
      <c r="CN74" s="29"/>
      <c r="CO74" s="29"/>
      <c r="CP74" s="29"/>
      <c r="CQ74" s="28"/>
      <c r="CR74" s="29"/>
      <c r="CS74" s="29"/>
      <c r="CT74" s="30"/>
      <c r="CU74" s="29"/>
      <c r="CV74" s="29"/>
      <c r="CW74" s="29"/>
      <c r="CX74" s="29"/>
      <c r="CY74" s="28"/>
      <c r="CZ74" s="29"/>
      <c r="DA74" s="29"/>
      <c r="DB74" s="30"/>
      <c r="DC74" s="29"/>
      <c r="DD74" s="29"/>
      <c r="DE74" s="37"/>
      <c r="DF74" s="36"/>
      <c r="DG74" s="29"/>
      <c r="DH74" s="29"/>
      <c r="DI74" s="29"/>
      <c r="DJ74" s="29"/>
      <c r="DK74" s="29"/>
      <c r="DL74" s="29"/>
      <c r="DM74" s="29"/>
      <c r="DN74" s="29"/>
      <c r="DO74" s="28"/>
      <c r="DP74" s="29"/>
      <c r="DQ74" s="29"/>
      <c r="DR74" s="30"/>
      <c r="DS74" s="29"/>
      <c r="DT74" s="29"/>
      <c r="DU74" s="29"/>
      <c r="DV74" s="29"/>
      <c r="DW74" s="28"/>
      <c r="DX74" s="29"/>
      <c r="DY74" s="29"/>
      <c r="DZ74" s="30"/>
      <c r="EA74" s="29"/>
      <c r="EB74" s="29"/>
      <c r="EC74" s="37"/>
      <c r="ED74" s="36"/>
      <c r="EE74" s="29"/>
      <c r="EF74" s="29"/>
      <c r="EG74" s="29"/>
      <c r="EH74" s="29"/>
      <c r="EI74" s="29"/>
      <c r="EJ74" s="29"/>
      <c r="EK74" s="29"/>
      <c r="EL74" s="29"/>
      <c r="EM74" s="28"/>
      <c r="EN74" s="29"/>
      <c r="EO74" s="29"/>
      <c r="EP74" s="30"/>
      <c r="EQ74" s="29"/>
      <c r="ER74" s="29"/>
      <c r="ES74" s="29"/>
      <c r="ET74" s="29"/>
      <c r="EU74" s="28"/>
      <c r="EV74" s="29"/>
      <c r="EW74" s="29"/>
      <c r="EX74" s="30"/>
      <c r="EY74" s="29"/>
      <c r="EZ74" s="29"/>
      <c r="FA74" s="37"/>
      <c r="FB74" s="36"/>
      <c r="FC74" s="29"/>
      <c r="FD74" s="29"/>
      <c r="FE74" s="29"/>
      <c r="FF74" s="29"/>
      <c r="FG74" s="29"/>
      <c r="FH74" s="29"/>
      <c r="FI74" s="29"/>
      <c r="FJ74" s="29"/>
      <c r="FK74" s="28"/>
      <c r="FL74" s="29"/>
      <c r="FM74" s="29"/>
      <c r="FN74" s="30"/>
      <c r="FO74" s="29"/>
      <c r="FP74" s="29"/>
      <c r="FQ74" s="29"/>
      <c r="FR74" s="29"/>
      <c r="FS74" s="28"/>
      <c r="FT74" s="29"/>
      <c r="FU74" s="29"/>
      <c r="FV74" s="30"/>
      <c r="FW74" s="29"/>
      <c r="FX74" s="29"/>
      <c r="FY74" s="37"/>
    </row>
    <row r="75" spans="1:181">
      <c r="A75" s="17"/>
      <c r="B75" s="81" t="s">
        <v>87</v>
      </c>
      <c r="C75" s="82"/>
      <c r="D75" s="11" t="s">
        <v>323</v>
      </c>
      <c r="E75" s="10" t="str">
        <f>INDEX(施設情報!$D$1:$D$1000,MATCH(D75,施設情報!$C$1:$C$1000,0))</f>
        <v>1</v>
      </c>
      <c r="F75" s="11"/>
      <c r="G75" s="8" t="str">
        <f t="shared" ref="G75:G105" si="29">$D75&amp;"-"&amp;$N$5</f>
        <v>063-46391</v>
      </c>
      <c r="H75" s="10" t="str">
        <f t="shared" ref="H75:H105" si="30">$D75&amp;"-"&amp;$AL$5</f>
        <v>063-46392</v>
      </c>
      <c r="I75" s="10" t="str">
        <f t="shared" ref="I75:I105" si="31">$D75&amp;"-"&amp;$BJ$5</f>
        <v>063-46393</v>
      </c>
      <c r="J75" s="10" t="str">
        <f t="shared" ref="J75:J107" si="32">$D75&amp;"-"&amp;$CH$5</f>
        <v>063-46394</v>
      </c>
      <c r="K75" s="10" t="str">
        <f t="shared" ref="K75:K107" si="33">$D75&amp;"-"&amp;$DF$5</f>
        <v>063-46395</v>
      </c>
      <c r="L75" s="10" t="str">
        <f t="shared" ref="L75:L107" si="34">$D75&amp;"-"&amp;$ED$5</f>
        <v>063-46396</v>
      </c>
      <c r="M75" s="10" t="str">
        <f t="shared" ref="M75:M107" si="35">$D75&amp;"-"&amp;$FB$5</f>
        <v>063-46397</v>
      </c>
      <c r="N7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v>
      </c>
      <c r="DP7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v>
      </c>
      <c r="DQ7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v>
      </c>
      <c r="DR7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6" spans="1:181">
      <c r="A76" s="17"/>
      <c r="B76" s="81" t="s">
        <v>88</v>
      </c>
      <c r="C76" s="82"/>
      <c r="D76" s="11" t="s">
        <v>213</v>
      </c>
      <c r="E76" s="10" t="str">
        <f>INDEX(施設情報!$D$1:$D$1000,MATCH(D76,施設情報!$C$1:$C$1000,0))</f>
        <v>1</v>
      </c>
      <c r="F76" s="11"/>
      <c r="G76" s="8" t="str">
        <f t="shared" si="29"/>
        <v>064-46391</v>
      </c>
      <c r="H76" s="10" t="str">
        <f t="shared" si="30"/>
        <v>064-46392</v>
      </c>
      <c r="I76" s="10" t="str">
        <f t="shared" si="31"/>
        <v>064-46393</v>
      </c>
      <c r="J76" s="10" t="str">
        <f t="shared" si="32"/>
        <v>064-46394</v>
      </c>
      <c r="K76" s="10" t="str">
        <f t="shared" si="33"/>
        <v>064-46395</v>
      </c>
      <c r="L76" s="10" t="str">
        <f t="shared" si="34"/>
        <v>064-46396</v>
      </c>
      <c r="M76" s="10" t="str">
        <f t="shared" si="35"/>
        <v>064-46397</v>
      </c>
      <c r="N76"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6"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6"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6"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6"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6"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6"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6"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6"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6"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6"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6"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6"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6"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6"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6"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6"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6"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6"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6"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6"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6"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6"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6"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6"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6"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6"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6"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6"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6"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6"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6"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6"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6"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6"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6"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6"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6"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6"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6"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6"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6"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6"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6"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6"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6"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6"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6"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6"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6"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6"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6"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6"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6"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6"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6"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6"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6"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6"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6"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6"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6"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6"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6"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6"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6"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6"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6"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6"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6"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6"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6"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6"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6"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6"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6"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6"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6"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6"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6"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6"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6"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6"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6"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6"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6"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6"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6"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6"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6"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6"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6"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6"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6"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6"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6"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6"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6"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6"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6"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6"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6"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6"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6"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6"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6"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v>
      </c>
      <c r="DP76"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v>
      </c>
      <c r="DQ76"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v>
      </c>
      <c r="DR76"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6"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6"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6"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6"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6"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6"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6"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6"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6"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6"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6"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6"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6"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6"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6"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6"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6"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6"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6"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6"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6"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6"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6"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6"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6"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6"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6"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6"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6"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6"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6"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6"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6"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6"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6"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6"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6"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6"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6"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6"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6"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6"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6"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6"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6"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6"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6"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6"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6"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6"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6"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6"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6"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6"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6"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6"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6"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6"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6"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7" spans="1:181">
      <c r="A77" s="17"/>
      <c r="B77" s="81" t="s">
        <v>84</v>
      </c>
      <c r="C77" s="82"/>
      <c r="D77" s="11" t="s">
        <v>214</v>
      </c>
      <c r="E77" s="10" t="str">
        <f>INDEX(施設情報!$D$1:$D$1000,MATCH(D77,施設情報!$C$1:$C$1000,0))</f>
        <v>1</v>
      </c>
      <c r="F77" s="11"/>
      <c r="G77" s="8" t="str">
        <f t="shared" si="29"/>
        <v>065-46391</v>
      </c>
      <c r="H77" s="10" t="str">
        <f t="shared" si="30"/>
        <v>065-46392</v>
      </c>
      <c r="I77" s="10" t="str">
        <f t="shared" si="31"/>
        <v>065-46393</v>
      </c>
      <c r="J77" s="10" t="str">
        <f t="shared" si="32"/>
        <v>065-46394</v>
      </c>
      <c r="K77" s="10" t="str">
        <f t="shared" si="33"/>
        <v>065-46395</v>
      </c>
      <c r="L77" s="10" t="str">
        <f t="shared" si="34"/>
        <v>065-46396</v>
      </c>
      <c r="M77" s="10" t="str">
        <f t="shared" si="35"/>
        <v>065-46397</v>
      </c>
      <c r="N77"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77"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77"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77"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77"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77"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77"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77"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77"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77"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77"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77"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77"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77"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77"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77"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77"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77"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77"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77"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77"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77"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77"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77"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77"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77"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77"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77"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77"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77"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77"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77"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77"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77"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77"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77"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77"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77"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77"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77"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77"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77"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77"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77"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77"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77"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77"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77"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77"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77"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77"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77"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77"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77"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77"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77"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77"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77"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77"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77"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77"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77"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77"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77"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77"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77"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77"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77"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77"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77"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77"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77"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77"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77"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77"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77"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77"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77"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77"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77"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77"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77"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77"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77"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77"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77"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77"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77"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77"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77"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77"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77"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77"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77"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77"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77"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77"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77"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77"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77"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77"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77"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77"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77"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77"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77"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77"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77"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77"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77"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77"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77"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77"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77"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77"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77"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77"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77"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77"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77"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77"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77"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77"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77"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77"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77"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77"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77"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77"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77"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77"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77"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77"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77"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77"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77"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77"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77"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77"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77"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77"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77"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77"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77"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77"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77"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77"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77"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77"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77"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77"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77"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77"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77"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77"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77"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77"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77"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77"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77"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77"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77"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77"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77"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77"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77"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77"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77"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78" spans="1:181">
      <c r="A78" s="17"/>
      <c r="B78" s="81" t="s">
        <v>85</v>
      </c>
      <c r="C78" s="82"/>
      <c r="D78" s="11" t="s">
        <v>215</v>
      </c>
      <c r="E78" s="10" t="str">
        <f>INDEX(施設情報!$D$1:$D$1000,MATCH(D78,施設情報!$C$1:$C$1000,0))</f>
        <v>1</v>
      </c>
      <c r="F78" s="11"/>
      <c r="G78" s="8" t="str">
        <f t="shared" si="29"/>
        <v>066-46391</v>
      </c>
      <c r="H78" s="10" t="str">
        <f t="shared" si="30"/>
        <v>066-46392</v>
      </c>
      <c r="I78" s="10" t="str">
        <f t="shared" si="31"/>
        <v>066-46393</v>
      </c>
      <c r="J78" s="10" t="str">
        <f t="shared" si="32"/>
        <v>066-46394</v>
      </c>
      <c r="K78" s="10" t="str">
        <f t="shared" si="33"/>
        <v>066-46395</v>
      </c>
      <c r="L78" s="10" t="str">
        <f t="shared" si="34"/>
        <v>066-46396</v>
      </c>
      <c r="M78" s="10" t="str">
        <f t="shared" si="35"/>
        <v>066-46397</v>
      </c>
      <c r="N78"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$142="×",N$110="△"),"△","〇")))</f>
        <v>△</v>
      </c>
      <c r="O78"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$142="×",O$110="△"),"△","〇")))</f>
        <v>△</v>
      </c>
      <c r="P78"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$142="×",P$110="△"),"△","〇")))</f>
        <v>△</v>
      </c>
      <c r="Q78"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$142="×",Q$110="△"),"△","〇")))</f>
        <v>△</v>
      </c>
      <c r="R78"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$142="×",R$110="△"),"△","〇")))</f>
        <v>△</v>
      </c>
      <c r="S78"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$142="×",S$110="△"),"△","〇")))</f>
        <v>△</v>
      </c>
      <c r="T78"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$142="×",T$110="△"),"△","〇")))</f>
        <v>△</v>
      </c>
      <c r="U78"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$142="×",U$110="△"),"△","〇")))</f>
        <v>△</v>
      </c>
      <c r="V78"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$142="×",V$110="△"),"△","〇")))</f>
        <v>△</v>
      </c>
      <c r="W78"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$142="×",W$110="△"),"△","〇")))</f>
        <v>〇</v>
      </c>
      <c r="X78"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$142="×",X$110="△"),"△","〇")))</f>
        <v>〇</v>
      </c>
      <c r="Y78"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$142="×",Y$110="△"),"△","〇")))</f>
        <v>〇</v>
      </c>
      <c r="Z78"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$142="×",Z$110="△"),"△","〇")))</f>
        <v>〇</v>
      </c>
      <c r="AA78"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$142="×",AA$110="△"),"△","〇")))</f>
        <v>〇</v>
      </c>
      <c r="AB78"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$142="×",AB$110="△"),"△","〇")))</f>
        <v>〇</v>
      </c>
      <c r="AC78"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$142="×",AC$110="△"),"△","〇")))</f>
        <v>〇</v>
      </c>
      <c r="AD78"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$142="×",AD$110="△"),"△","〇")))</f>
        <v>〇</v>
      </c>
      <c r="AE78"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$142="×",AE$110="△"),"△","〇")))</f>
        <v>△</v>
      </c>
      <c r="AF78"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$142="×",AF$110="△"),"△","〇")))</f>
        <v>△</v>
      </c>
      <c r="AG78"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$142="×",AG$110="△"),"△","〇")))</f>
        <v>△</v>
      </c>
      <c r="AH78"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$142="×",AH$110="△"),"△","〇")))</f>
        <v>△</v>
      </c>
      <c r="AI78"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$142="×",AI$110="△"),"△","〇")))</f>
        <v>△</v>
      </c>
      <c r="AJ78"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$142="×",AJ$110="△"),"△","〇")))</f>
        <v>△</v>
      </c>
      <c r="AK78"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$142="×",AK$110="△"),"△","〇")))</f>
        <v>△</v>
      </c>
      <c r="AL78"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$142="×",AL$110="△"),"△","〇")))</f>
        <v>△</v>
      </c>
      <c r="AM78"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$142="×",AM$110="△"),"△","〇")))</f>
        <v>△</v>
      </c>
      <c r="AN78"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$142="×",AN$110="△"),"△","〇")))</f>
        <v>△</v>
      </c>
      <c r="AO78"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$142="×",AO$110="△"),"△","〇")))</f>
        <v>△</v>
      </c>
      <c r="AP78"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$142="×",AP$110="△"),"△","〇")))</f>
        <v>△</v>
      </c>
      <c r="AQ78"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$142="×",AQ$110="△"),"△","〇")))</f>
        <v>△</v>
      </c>
      <c r="AR78"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$142="×",AR$110="△"),"△","〇")))</f>
        <v>△</v>
      </c>
      <c r="AS78"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$142="×",AS$110="△"),"△","〇")))</f>
        <v>△</v>
      </c>
      <c r="AT78"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$142="×",AT$110="△"),"△","〇")))</f>
        <v>△</v>
      </c>
      <c r="AU78"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$142="×",AU$110="△"),"△","〇")))</f>
        <v>〇</v>
      </c>
      <c r="AV78"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$142="×",AV$110="△"),"△","〇")))</f>
        <v>〇</v>
      </c>
      <c r="AW78"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$142="×",AW$110="△"),"△","〇")))</f>
        <v>〇</v>
      </c>
      <c r="AX78"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$142="×",AX$110="△"),"△","〇")))</f>
        <v>〇</v>
      </c>
      <c r="AY78"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$142="×",AY$110="△"),"△","〇")))</f>
        <v>〇</v>
      </c>
      <c r="AZ78"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$142="×",AZ$110="△"),"△","〇")))</f>
        <v>〇</v>
      </c>
      <c r="BA78"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$142="×",BA$110="△"),"△","〇")))</f>
        <v>〇</v>
      </c>
      <c r="BB78"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$142="×",BB$110="△"),"△","〇")))</f>
        <v>〇</v>
      </c>
      <c r="BC78"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$142="×",BC$110="△"),"△","〇")))</f>
        <v>△</v>
      </c>
      <c r="BD78"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$142="×",BD$110="△"),"△","〇")))</f>
        <v>△</v>
      </c>
      <c r="BE78"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$142="×",BE$110="△"),"△","〇")))</f>
        <v>△</v>
      </c>
      <c r="BF78"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$142="×",BF$110="△"),"△","〇")))</f>
        <v>△</v>
      </c>
      <c r="BG78"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$142="×",BG$110="△"),"△","〇")))</f>
        <v>△</v>
      </c>
      <c r="BH78"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$142="×",BH$110="△"),"△","〇")))</f>
        <v>△</v>
      </c>
      <c r="BI78"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$142="×",BI$110="△"),"△","〇")))</f>
        <v>△</v>
      </c>
      <c r="BJ78"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$142="×",BJ$110="△"),"△","〇")))</f>
        <v>△</v>
      </c>
      <c r="BK78"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$142="×",BK$110="△"),"△","〇")))</f>
        <v>△</v>
      </c>
      <c r="BL78"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$142="×",BL$110="△"),"△","〇")))</f>
        <v>△</v>
      </c>
      <c r="BM78"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$142="×",BM$110="△"),"△","〇")))</f>
        <v>△</v>
      </c>
      <c r="BN78"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$142="×",BN$110="△"),"△","〇")))</f>
        <v>△</v>
      </c>
      <c r="BO78"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$142="×",BO$110="△"),"△","〇")))</f>
        <v>△</v>
      </c>
      <c r="BP78"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$142="×",BP$110="△"),"△","〇")))</f>
        <v>△</v>
      </c>
      <c r="BQ78"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$142="×",BQ$110="△"),"△","〇")))</f>
        <v>△</v>
      </c>
      <c r="BR78"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$142="×",BR$110="△"),"△","〇")))</f>
        <v>△</v>
      </c>
      <c r="BS78"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$142="×",BS$110="△"),"△","〇")))</f>
        <v>〇</v>
      </c>
      <c r="BT78"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$142="×",BT$110="△"),"△","〇")))</f>
        <v>〇</v>
      </c>
      <c r="BU78"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$142="×",BU$110="△"),"△","〇")))</f>
        <v>〇</v>
      </c>
      <c r="BV78"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$142="×",BV$110="△"),"△","〇")))</f>
        <v>〇</v>
      </c>
      <c r="BW78"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$142="×",BW$110="△"),"△","〇")))</f>
        <v>〇</v>
      </c>
      <c r="BX78"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$142="×",BX$110="△"),"△","〇")))</f>
        <v>〇</v>
      </c>
      <c r="BY78"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$142="×",BY$110="△"),"△","〇")))</f>
        <v>〇</v>
      </c>
      <c r="BZ78"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$142="×",BZ$110="△"),"△","〇")))</f>
        <v>〇</v>
      </c>
      <c r="CA78"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$142="×",CA$110="△"),"△","〇")))</f>
        <v>△</v>
      </c>
      <c r="CB78"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$142="×",CB$110="△"),"△","〇")))</f>
        <v>△</v>
      </c>
      <c r="CC78"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$142="×",CC$110="△"),"△","〇")))</f>
        <v>△</v>
      </c>
      <c r="CD78"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$142="×",CD$110="△"),"△","〇")))</f>
        <v>△</v>
      </c>
      <c r="CE78"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$142="×",CE$110="△"),"△","〇")))</f>
        <v>△</v>
      </c>
      <c r="CF78"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$142="×",CF$110="△"),"△","〇")))</f>
        <v>△</v>
      </c>
      <c r="CG78"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$142="×",CG$110="△"),"△","〇")))</f>
        <v>△</v>
      </c>
      <c r="CH78"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$142="×",CH$110="△"),"△","〇")))</f>
        <v>△</v>
      </c>
      <c r="CI78"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$142="×",CI$110="△"),"△","〇")))</f>
        <v>△</v>
      </c>
      <c r="CJ78"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$142="×",CJ$110="△"),"△","〇")))</f>
        <v>△</v>
      </c>
      <c r="CK78"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$142="×",CK$110="△"),"△","〇")))</f>
        <v>△</v>
      </c>
      <c r="CL78"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$142="×",CL$110="△"),"△","〇")))</f>
        <v>△</v>
      </c>
      <c r="CM78"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$142="×",CM$110="△"),"△","〇")))</f>
        <v>△</v>
      </c>
      <c r="CN78"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$142="×",CN$110="△"),"△","〇")))</f>
        <v>△</v>
      </c>
      <c r="CO78"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$142="×",CO$110="△"),"△","〇")))</f>
        <v>△</v>
      </c>
      <c r="CP78"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$142="×",CP$110="△"),"△","〇")))</f>
        <v>△</v>
      </c>
      <c r="CQ78"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$142="×",CQ$110="△"),"△","〇")))</f>
        <v>〇</v>
      </c>
      <c r="CR78"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$142="×",CR$110="△"),"△","〇")))</f>
        <v>〇</v>
      </c>
      <c r="CS78"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$142="×",CS$110="△"),"△","〇")))</f>
        <v>〇</v>
      </c>
      <c r="CT78"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$142="×",CT$110="△"),"△","〇")))</f>
        <v>〇</v>
      </c>
      <c r="CU78"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$142="×",CU$110="△"),"△","〇")))</f>
        <v>〇</v>
      </c>
      <c r="CV78"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$142="×",CV$110="△"),"△","〇")))</f>
        <v>〇</v>
      </c>
      <c r="CW78"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$142="×",CW$110="△"),"△","〇")))</f>
        <v>〇</v>
      </c>
      <c r="CX78"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$142="×",CX$110="△"),"△","〇")))</f>
        <v>〇</v>
      </c>
      <c r="CY78"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$142="×",CY$110="△"),"△","〇")))</f>
        <v>△</v>
      </c>
      <c r="CZ78"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$142="×",CZ$110="△"),"△","〇")))</f>
        <v>△</v>
      </c>
      <c r="DA78"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$142="×",DA$110="△"),"△","〇")))</f>
        <v>△</v>
      </c>
      <c r="DB78"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$142="×",DB$110="△"),"△","〇")))</f>
        <v>△</v>
      </c>
      <c r="DC78"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$142="×",DC$110="△"),"△","〇")))</f>
        <v>△</v>
      </c>
      <c r="DD78"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$142="×",DD$110="△"),"△","〇")))</f>
        <v>△</v>
      </c>
      <c r="DE78"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$142="×",DE$110="△"),"△","〇")))</f>
        <v>△</v>
      </c>
      <c r="DF78"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$142="×",DF$110="△"),"△","〇")))</f>
        <v>△</v>
      </c>
      <c r="DG78"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$142="×",DG$110="△"),"△","〇")))</f>
        <v>△</v>
      </c>
      <c r="DH78"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$142="×",DH$110="△"),"△","〇")))</f>
        <v>△</v>
      </c>
      <c r="DI78"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$142="×",DI$110="△"),"△","〇")))</f>
        <v>△</v>
      </c>
      <c r="DJ78"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$142="×",DJ$110="△"),"△","〇")))</f>
        <v>△</v>
      </c>
      <c r="DK78"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$142="×",DK$110="△"),"△","〇")))</f>
        <v>△</v>
      </c>
      <c r="DL78"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$142="×",DL$110="△"),"△","〇")))</f>
        <v>△</v>
      </c>
      <c r="DM78"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$142="×",DM$110="△"),"△","〇")))</f>
        <v>△</v>
      </c>
      <c r="DN78"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$142="×",DN$110="△"),"△","〇")))</f>
        <v>△</v>
      </c>
      <c r="DO78"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$142="×",DO$110="△"),"△","〇")))</f>
        <v>〇</v>
      </c>
      <c r="DP78"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$142="×",DP$110="△"),"△","〇")))</f>
        <v>〇</v>
      </c>
      <c r="DQ78"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$142="×",DQ$110="△"),"△","〇")))</f>
        <v>〇</v>
      </c>
      <c r="DR78"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$142="×",DR$110="△"),"△","〇")))</f>
        <v>〇</v>
      </c>
      <c r="DS78"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$142="×",DS$110="△"),"△","〇")))</f>
        <v>〇</v>
      </c>
      <c r="DT78"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$142="×",DT$110="△"),"△","〇")))</f>
        <v>〇</v>
      </c>
      <c r="DU78"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$142="×",DU$110="△"),"△","〇")))</f>
        <v>〇</v>
      </c>
      <c r="DV78"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$142="×",DV$110="△"),"△","〇")))</f>
        <v>〇</v>
      </c>
      <c r="DW78"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$142="×",DW$110="△"),"△","〇")))</f>
        <v>△</v>
      </c>
      <c r="DX78"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$142="×",DX$110="△"),"△","〇")))</f>
        <v>△</v>
      </c>
      <c r="DY78"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$142="×",DY$110="△"),"△","〇")))</f>
        <v>△</v>
      </c>
      <c r="DZ78"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$142="×",DZ$110="△"),"△","〇")))</f>
        <v>△</v>
      </c>
      <c r="EA78"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$142="×",EA$110="△"),"△","〇")))</f>
        <v>△</v>
      </c>
      <c r="EB78"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$142="×",EB$110="△"),"△","〇")))</f>
        <v>△</v>
      </c>
      <c r="EC78"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$142="×",EC$110="△"),"△","〇")))</f>
        <v>△</v>
      </c>
      <c r="ED78"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$142="×",ED$110="△"),"△","〇")))</f>
        <v>×</v>
      </c>
      <c r="EE78"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$142="×",EE$110="△"),"△","〇")))</f>
        <v>×</v>
      </c>
      <c r="EF78"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$142="×",EF$110="△"),"△","〇")))</f>
        <v>×</v>
      </c>
      <c r="EG78"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$142="×",EG$110="△"),"△","〇")))</f>
        <v>×</v>
      </c>
      <c r="EH78"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$142="×",EH$110="△"),"△","〇")))</f>
        <v>×</v>
      </c>
      <c r="EI78"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$142="×",EI$110="△"),"△","〇")))</f>
        <v>×</v>
      </c>
      <c r="EJ78"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$142="×",EJ$110="△"),"△","〇")))</f>
        <v>×</v>
      </c>
      <c r="EK78"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$142="×",EK$110="△"),"△","〇")))</f>
        <v>×</v>
      </c>
      <c r="EL78"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$142="×",EL$110="△"),"△","〇")))</f>
        <v>×</v>
      </c>
      <c r="EM78"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$142="×",EM$110="△"),"△","〇")))</f>
        <v>×</v>
      </c>
      <c r="EN78"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$142="×",EN$110="△"),"△","〇")))</f>
        <v>×</v>
      </c>
      <c r="EO78"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$142="×",EO$110="△"),"△","〇")))</f>
        <v>×</v>
      </c>
      <c r="EP78"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$142="×",EP$110="△"),"△","〇")))</f>
        <v>×</v>
      </c>
      <c r="EQ78"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$142="×",EQ$110="△"),"△","〇")))</f>
        <v>×</v>
      </c>
      <c r="ER78"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$142="×",ER$110="△"),"△","〇")))</f>
        <v>×</v>
      </c>
      <c r="ES78"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$142="×",ES$110="△"),"△","〇")))</f>
        <v>×</v>
      </c>
      <c r="ET78"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$142="×",ET$110="△"),"△","〇")))</f>
        <v>×</v>
      </c>
      <c r="EU78"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$142="×",EU$110="△"),"△","〇")))</f>
        <v>×</v>
      </c>
      <c r="EV78"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$142="×",EV$110="△"),"△","〇")))</f>
        <v>×</v>
      </c>
      <c r="EW78"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$142="×",EW$110="△"),"△","〇")))</f>
        <v>×</v>
      </c>
      <c r="EX78"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$142="×",EX$110="△"),"△","〇")))</f>
        <v>×</v>
      </c>
      <c r="EY78"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$142="×",EY$110="△"),"△","〇")))</f>
        <v>×</v>
      </c>
      <c r="EZ78"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$142="×",EZ$110="△"),"△","〇")))</f>
        <v>×</v>
      </c>
      <c r="FA78"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$142="×",FA$110="△"),"△","〇")))</f>
        <v>×</v>
      </c>
      <c r="FB78"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$142="×",FB$110="△"),"△","〇")))</f>
        <v>×</v>
      </c>
      <c r="FC78"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$142="×",FC$110="△"),"△","〇")))</f>
        <v>×</v>
      </c>
      <c r="FD78"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$142="×",FD$110="△"),"△","〇")))</f>
        <v>×</v>
      </c>
      <c r="FE78"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$142="×",FE$110="△"),"△","〇")))</f>
        <v>×</v>
      </c>
      <c r="FF78"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$142="×",FF$110="△"),"△","〇")))</f>
        <v>×</v>
      </c>
      <c r="FG78"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$142="×",FG$110="△"),"△","〇")))</f>
        <v>×</v>
      </c>
      <c r="FH78"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$142="×",FH$110="△"),"△","〇")))</f>
        <v>×</v>
      </c>
      <c r="FI78"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$142="×",FI$110="△"),"△","〇")))</f>
        <v>×</v>
      </c>
      <c r="FJ78"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$142="×",FJ$110="△"),"△","〇")))</f>
        <v>×</v>
      </c>
      <c r="FK78"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$142="×",FK$110="△"),"△","〇")))</f>
        <v>×</v>
      </c>
      <c r="FL78"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$142="×",FL$110="△"),"△","〇")))</f>
        <v>×</v>
      </c>
      <c r="FM78"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$142="×",FM$110="△"),"△","〇")))</f>
        <v>×</v>
      </c>
      <c r="FN78"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$142="×",FN$110="△"),"△","〇")))</f>
        <v>×</v>
      </c>
      <c r="FO78"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$142="×",FO$110="△"),"△","〇")))</f>
        <v>×</v>
      </c>
      <c r="FP78"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$142="×",FP$110="△"),"△","〇")))</f>
        <v>×</v>
      </c>
      <c r="FQ78"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$142="×",FQ$110="△"),"△","〇")))</f>
        <v>×</v>
      </c>
      <c r="FR78"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$142="×",FR$110="△"),"△","〇")))</f>
        <v>×</v>
      </c>
      <c r="FS78"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$142="×",FS$110="△"),"△","〇")))</f>
        <v>×</v>
      </c>
      <c r="FT78"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$142="×",FT$110="△"),"△","〇")))</f>
        <v>×</v>
      </c>
      <c r="FU78"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$142="×",FU$110="△"),"△","〇")))</f>
        <v>×</v>
      </c>
      <c r="FV78"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$142="×",FV$110="△"),"△","〇")))</f>
        <v>×</v>
      </c>
      <c r="FW78"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$142="×",FW$110="△"),"△","〇")))</f>
        <v>×</v>
      </c>
      <c r="FX78"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$142="×",FX$110="△"),"△","〇")))</f>
        <v>×</v>
      </c>
      <c r="FY78"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$142="×",FY$110="△"),"△","〇")))</f>
        <v>×</v>
      </c>
    </row>
    <row r="79" spans="1:181">
      <c r="A79" s="17"/>
      <c r="B79" s="81" t="s">
        <v>83</v>
      </c>
      <c r="C79" s="82"/>
      <c r="D79" s="11" t="s">
        <v>216</v>
      </c>
      <c r="E79" s="10" t="str">
        <f>INDEX(施設情報!$D$1:$D$1000,MATCH(D79,施設情報!$C$1:$C$1000,0))</f>
        <v>1</v>
      </c>
      <c r="F79" s="11"/>
      <c r="G79" s="8" t="str">
        <f t="shared" si="29"/>
        <v>067-46391</v>
      </c>
      <c r="H79" s="10" t="str">
        <f t="shared" si="30"/>
        <v>067-46392</v>
      </c>
      <c r="I79" s="10" t="str">
        <f t="shared" si="31"/>
        <v>067-46393</v>
      </c>
      <c r="J79" s="10" t="str">
        <f t="shared" si="32"/>
        <v>067-46394</v>
      </c>
      <c r="K79" s="10" t="str">
        <f t="shared" si="33"/>
        <v>067-46395</v>
      </c>
      <c r="L79" s="10" t="str">
        <f t="shared" si="34"/>
        <v>067-46396</v>
      </c>
      <c r="M79" s="10" t="str">
        <f t="shared" si="35"/>
        <v>067-46397</v>
      </c>
      <c r="N79"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$142="×",N$110="△"),"△","〇")))</f>
        <v>△</v>
      </c>
      <c r="O79"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$142="×",O$110="△"),"△","〇")))</f>
        <v>△</v>
      </c>
      <c r="P79"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$142="×",P$110="△"),"△","〇")))</f>
        <v>△</v>
      </c>
      <c r="Q79"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$142="×",Q$110="△"),"△","〇")))</f>
        <v>△</v>
      </c>
      <c r="R79"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$142="×",R$110="△"),"△","〇")))</f>
        <v>△</v>
      </c>
      <c r="S79"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$142="×",S$110="△"),"△","〇")))</f>
        <v>△</v>
      </c>
      <c r="T79"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$142="×",T$110="△"),"△","〇")))</f>
        <v>△</v>
      </c>
      <c r="U79"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$142="×",U$110="△"),"△","〇")))</f>
        <v>△</v>
      </c>
      <c r="V79"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$142="×",V$110="△"),"△","〇")))</f>
        <v>△</v>
      </c>
      <c r="W79"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$142="×",W$110="△"),"△","〇")))</f>
        <v>〇</v>
      </c>
      <c r="X79"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$142="×",X$110="△"),"△","〇")))</f>
        <v>〇</v>
      </c>
      <c r="Y79"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$142="×",Y$110="△"),"△","〇")))</f>
        <v>〇</v>
      </c>
      <c r="Z79"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$142="×",Z$110="△"),"△","〇")))</f>
        <v>〇</v>
      </c>
      <c r="AA79"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$142="×",AA$110="△"),"△","〇")))</f>
        <v>〇</v>
      </c>
      <c r="AB79"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$142="×",AB$110="△"),"△","〇")))</f>
        <v>〇</v>
      </c>
      <c r="AC79"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$142="×",AC$110="△"),"△","〇")))</f>
        <v>〇</v>
      </c>
      <c r="AD79"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$142="×",AD$110="△"),"△","〇")))</f>
        <v>〇</v>
      </c>
      <c r="AE79"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$142="×",AE$110="△"),"△","〇")))</f>
        <v>△</v>
      </c>
      <c r="AF79"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$142="×",AF$110="△"),"△","〇")))</f>
        <v>△</v>
      </c>
      <c r="AG79"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$142="×",AG$110="△"),"△","〇")))</f>
        <v>△</v>
      </c>
      <c r="AH79"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$142="×",AH$110="△"),"△","〇")))</f>
        <v>△</v>
      </c>
      <c r="AI79"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$142="×",AI$110="△"),"△","〇")))</f>
        <v>△</v>
      </c>
      <c r="AJ79"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$142="×",AJ$110="△"),"△","〇")))</f>
        <v>△</v>
      </c>
      <c r="AK79"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$142="×",AK$110="△"),"△","〇")))</f>
        <v>△</v>
      </c>
      <c r="AL79"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$142="×",AL$110="△"),"△","〇")))</f>
        <v>△</v>
      </c>
      <c r="AM79"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$142="×",AM$110="△"),"△","〇")))</f>
        <v>△</v>
      </c>
      <c r="AN79"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$142="×",AN$110="△"),"△","〇")))</f>
        <v>△</v>
      </c>
      <c r="AO79"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$142="×",AO$110="△"),"△","〇")))</f>
        <v>△</v>
      </c>
      <c r="AP79"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$142="×",AP$110="△"),"△","〇")))</f>
        <v>△</v>
      </c>
      <c r="AQ79"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$142="×",AQ$110="△"),"△","〇")))</f>
        <v>△</v>
      </c>
      <c r="AR79"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$142="×",AR$110="△"),"△","〇")))</f>
        <v>△</v>
      </c>
      <c r="AS79"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$142="×",AS$110="△"),"△","〇")))</f>
        <v>△</v>
      </c>
      <c r="AT79"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$142="×",AT$110="△"),"△","〇")))</f>
        <v>△</v>
      </c>
      <c r="AU79"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$142="×",AU$110="△"),"△","〇")))</f>
        <v>〇</v>
      </c>
      <c r="AV79"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$142="×",AV$110="△"),"△","〇")))</f>
        <v>〇</v>
      </c>
      <c r="AW79"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$142="×",AW$110="△"),"△","〇")))</f>
        <v>〇</v>
      </c>
      <c r="AX79"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$142="×",AX$110="△"),"△","〇")))</f>
        <v>〇</v>
      </c>
      <c r="AY79"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$142="×",AY$110="△"),"△","〇")))</f>
        <v>〇</v>
      </c>
      <c r="AZ79"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$142="×",AZ$110="△"),"△","〇")))</f>
        <v>〇</v>
      </c>
      <c r="BA79"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$142="×",BA$110="△"),"△","〇")))</f>
        <v>〇</v>
      </c>
      <c r="BB79"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$142="×",BB$110="△"),"△","〇")))</f>
        <v>〇</v>
      </c>
      <c r="BC79"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$142="×",BC$110="△"),"△","〇")))</f>
        <v>△</v>
      </c>
      <c r="BD79"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$142="×",BD$110="△"),"△","〇")))</f>
        <v>△</v>
      </c>
      <c r="BE79"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$142="×",BE$110="△"),"△","〇")))</f>
        <v>△</v>
      </c>
      <c r="BF79"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$142="×",BF$110="△"),"△","〇")))</f>
        <v>△</v>
      </c>
      <c r="BG79"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$142="×",BG$110="△"),"△","〇")))</f>
        <v>△</v>
      </c>
      <c r="BH79"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$142="×",BH$110="△"),"△","〇")))</f>
        <v>△</v>
      </c>
      <c r="BI79"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$142="×",BI$110="△"),"△","〇")))</f>
        <v>△</v>
      </c>
      <c r="BJ79"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$142="×",BJ$110="△"),"△","〇")))</f>
        <v>△</v>
      </c>
      <c r="BK79"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$142="×",BK$110="△"),"△","〇")))</f>
        <v>△</v>
      </c>
      <c r="BL79"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$142="×",BL$110="△"),"△","〇")))</f>
        <v>△</v>
      </c>
      <c r="BM79"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$142="×",BM$110="△"),"△","〇")))</f>
        <v>△</v>
      </c>
      <c r="BN79"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$142="×",BN$110="△"),"△","〇")))</f>
        <v>△</v>
      </c>
      <c r="BO79"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$142="×",BO$110="△"),"△","〇")))</f>
        <v>△</v>
      </c>
      <c r="BP79"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$142="×",BP$110="△"),"△","〇")))</f>
        <v>△</v>
      </c>
      <c r="BQ79"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$142="×",BQ$110="△"),"△","〇")))</f>
        <v>△</v>
      </c>
      <c r="BR79"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$142="×",BR$110="△"),"△","〇")))</f>
        <v>△</v>
      </c>
      <c r="BS79"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$142="×",BS$110="△"),"△","〇")))</f>
        <v>〇</v>
      </c>
      <c r="BT79"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$142="×",BT$110="△"),"△","〇")))</f>
        <v>〇</v>
      </c>
      <c r="BU79"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$142="×",BU$110="△"),"△","〇")))</f>
        <v>〇</v>
      </c>
      <c r="BV79"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$142="×",BV$110="△"),"△","〇")))</f>
        <v>〇</v>
      </c>
      <c r="BW79"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$142="×",BW$110="△"),"△","〇")))</f>
        <v>〇</v>
      </c>
      <c r="BX79"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$142="×",BX$110="△"),"△","〇")))</f>
        <v>〇</v>
      </c>
      <c r="BY79"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$142="×",BY$110="△"),"△","〇")))</f>
        <v>〇</v>
      </c>
      <c r="BZ79"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$142="×",BZ$110="△"),"△","〇")))</f>
        <v>〇</v>
      </c>
      <c r="CA79"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$142="×",CA$110="△"),"△","〇")))</f>
        <v>△</v>
      </c>
      <c r="CB79"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$142="×",CB$110="△"),"△","〇")))</f>
        <v>△</v>
      </c>
      <c r="CC79"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$142="×",CC$110="△"),"△","〇")))</f>
        <v>△</v>
      </c>
      <c r="CD79"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$142="×",CD$110="△"),"△","〇")))</f>
        <v>△</v>
      </c>
      <c r="CE79"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$142="×",CE$110="△"),"△","〇")))</f>
        <v>△</v>
      </c>
      <c r="CF79"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$142="×",CF$110="△"),"△","〇")))</f>
        <v>△</v>
      </c>
      <c r="CG79"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$142="×",CG$110="△"),"△","〇")))</f>
        <v>△</v>
      </c>
      <c r="CH79"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$142="×",CH$110="△"),"△","〇")))</f>
        <v>△</v>
      </c>
      <c r="CI79"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$142="×",CI$110="△"),"△","〇")))</f>
        <v>△</v>
      </c>
      <c r="CJ79"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$142="×",CJ$110="△"),"△","〇")))</f>
        <v>△</v>
      </c>
      <c r="CK79"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$142="×",CK$110="△"),"△","〇")))</f>
        <v>△</v>
      </c>
      <c r="CL79"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$142="×",CL$110="△"),"△","〇")))</f>
        <v>△</v>
      </c>
      <c r="CM79"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$142="×",CM$110="△"),"△","〇")))</f>
        <v>△</v>
      </c>
      <c r="CN79"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$142="×",CN$110="△"),"△","〇")))</f>
        <v>△</v>
      </c>
      <c r="CO79"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$142="×",CO$110="△"),"△","〇")))</f>
        <v>△</v>
      </c>
      <c r="CP79"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$142="×",CP$110="△"),"△","〇")))</f>
        <v>△</v>
      </c>
      <c r="CQ79"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$142="×",CQ$110="△"),"△","〇")))</f>
        <v>〇</v>
      </c>
      <c r="CR79"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$142="×",CR$110="△"),"△","〇")))</f>
        <v>〇</v>
      </c>
      <c r="CS79"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$142="×",CS$110="△"),"△","〇")))</f>
        <v>〇</v>
      </c>
      <c r="CT79"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$142="×",CT$110="△"),"△","〇")))</f>
        <v>〇</v>
      </c>
      <c r="CU79"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$142="×",CU$110="△"),"△","〇")))</f>
        <v>〇</v>
      </c>
      <c r="CV79"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$142="×",CV$110="△"),"△","〇")))</f>
        <v>〇</v>
      </c>
      <c r="CW79"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$142="×",CW$110="△"),"△","〇")))</f>
        <v>〇</v>
      </c>
      <c r="CX79"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$142="×",CX$110="△"),"△","〇")))</f>
        <v>〇</v>
      </c>
      <c r="CY79"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$142="×",CY$110="△"),"△","〇")))</f>
        <v>△</v>
      </c>
      <c r="CZ79"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$142="×",CZ$110="△"),"△","〇")))</f>
        <v>△</v>
      </c>
      <c r="DA79"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$142="×",DA$110="△"),"△","〇")))</f>
        <v>△</v>
      </c>
      <c r="DB79"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$142="×",DB$110="△"),"△","〇")))</f>
        <v>△</v>
      </c>
      <c r="DC79"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$142="×",DC$110="△"),"△","〇")))</f>
        <v>△</v>
      </c>
      <c r="DD79"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$142="×",DD$110="△"),"△","〇")))</f>
        <v>△</v>
      </c>
      <c r="DE79"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$142="×",DE$110="△"),"△","〇")))</f>
        <v>△</v>
      </c>
      <c r="DF79"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$142="×",DF$110="△"),"△","〇")))</f>
        <v>△</v>
      </c>
      <c r="DG79"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$142="×",DG$110="△"),"△","〇")))</f>
        <v>△</v>
      </c>
      <c r="DH79"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$142="×",DH$110="△"),"△","〇")))</f>
        <v>△</v>
      </c>
      <c r="DI79"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$142="×",DI$110="△"),"△","〇")))</f>
        <v>△</v>
      </c>
      <c r="DJ79"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$142="×",DJ$110="△"),"△","〇")))</f>
        <v>△</v>
      </c>
      <c r="DK79"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$142="×",DK$110="△"),"△","〇")))</f>
        <v>△</v>
      </c>
      <c r="DL79"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$142="×",DL$110="△"),"△","〇")))</f>
        <v>△</v>
      </c>
      <c r="DM79"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$142="×",DM$110="△"),"△","〇")))</f>
        <v>△</v>
      </c>
      <c r="DN79"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$142="×",DN$110="△"),"△","〇")))</f>
        <v>△</v>
      </c>
      <c r="DO79"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$142="×",DO$110="△"),"△","〇")))</f>
        <v>〇</v>
      </c>
      <c r="DP79"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$142="×",DP$110="△"),"△","〇")))</f>
        <v>〇</v>
      </c>
      <c r="DQ79"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$142="×",DQ$110="△"),"△","〇")))</f>
        <v>〇</v>
      </c>
      <c r="DR79"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$142="×",DR$110="△"),"△","〇")))</f>
        <v>〇</v>
      </c>
      <c r="DS79"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$142="×",DS$110="△"),"△","〇")))</f>
        <v>〇</v>
      </c>
      <c r="DT79"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$142="×",DT$110="△"),"△","〇")))</f>
        <v>〇</v>
      </c>
      <c r="DU79"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$142="×",DU$110="△"),"△","〇")))</f>
        <v>〇</v>
      </c>
      <c r="DV79"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$142="×",DV$110="△"),"△","〇")))</f>
        <v>〇</v>
      </c>
      <c r="DW79"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$142="×",DW$110="△"),"△","〇")))</f>
        <v>△</v>
      </c>
      <c r="DX79"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$142="×",DX$110="△"),"△","〇")))</f>
        <v>△</v>
      </c>
      <c r="DY79"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$142="×",DY$110="△"),"△","〇")))</f>
        <v>△</v>
      </c>
      <c r="DZ79"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$142="×",DZ$110="△"),"△","〇")))</f>
        <v>△</v>
      </c>
      <c r="EA79"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$142="×",EA$110="△"),"△","〇")))</f>
        <v>△</v>
      </c>
      <c r="EB79"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$142="×",EB$110="△"),"△","〇")))</f>
        <v>△</v>
      </c>
      <c r="EC79"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$142="×",EC$110="△"),"△","〇")))</f>
        <v>△</v>
      </c>
      <c r="ED79"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$142="×",ED$110="△"),"△","〇")))</f>
        <v>×</v>
      </c>
      <c r="EE79"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$142="×",EE$110="△"),"△","〇")))</f>
        <v>×</v>
      </c>
      <c r="EF79"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$142="×",EF$110="△"),"△","〇")))</f>
        <v>×</v>
      </c>
      <c r="EG79"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$142="×",EG$110="△"),"△","〇")))</f>
        <v>×</v>
      </c>
      <c r="EH79"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$142="×",EH$110="△"),"△","〇")))</f>
        <v>×</v>
      </c>
      <c r="EI79"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$142="×",EI$110="△"),"△","〇")))</f>
        <v>×</v>
      </c>
      <c r="EJ79"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$142="×",EJ$110="△"),"△","〇")))</f>
        <v>×</v>
      </c>
      <c r="EK79"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$142="×",EK$110="△"),"△","〇")))</f>
        <v>×</v>
      </c>
      <c r="EL79"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$142="×",EL$110="△"),"△","〇")))</f>
        <v>×</v>
      </c>
      <c r="EM79"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$142="×",EM$110="△"),"△","〇")))</f>
        <v>×</v>
      </c>
      <c r="EN79"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$142="×",EN$110="△"),"△","〇")))</f>
        <v>×</v>
      </c>
      <c r="EO79"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$142="×",EO$110="△"),"△","〇")))</f>
        <v>×</v>
      </c>
      <c r="EP79"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$142="×",EP$110="△"),"△","〇")))</f>
        <v>×</v>
      </c>
      <c r="EQ79"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$142="×",EQ$110="△"),"△","〇")))</f>
        <v>×</v>
      </c>
      <c r="ER79"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$142="×",ER$110="△"),"△","〇")))</f>
        <v>×</v>
      </c>
      <c r="ES79"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$142="×",ES$110="△"),"△","〇")))</f>
        <v>×</v>
      </c>
      <c r="ET79"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$142="×",ET$110="△"),"△","〇")))</f>
        <v>×</v>
      </c>
      <c r="EU79"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$142="×",EU$110="△"),"△","〇")))</f>
        <v>×</v>
      </c>
      <c r="EV79"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$142="×",EV$110="△"),"△","〇")))</f>
        <v>×</v>
      </c>
      <c r="EW79"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$142="×",EW$110="△"),"△","〇")))</f>
        <v>×</v>
      </c>
      <c r="EX79"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$142="×",EX$110="△"),"△","〇")))</f>
        <v>×</v>
      </c>
      <c r="EY79"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$142="×",EY$110="△"),"△","〇")))</f>
        <v>×</v>
      </c>
      <c r="EZ79"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$142="×",EZ$110="△"),"△","〇")))</f>
        <v>×</v>
      </c>
      <c r="FA79"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$142="×",FA$110="△"),"△","〇")))</f>
        <v>×</v>
      </c>
      <c r="FB79"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$142="×",FB$110="△"),"△","〇")))</f>
        <v>×</v>
      </c>
      <c r="FC79"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$142="×",FC$110="△"),"△","〇")))</f>
        <v>×</v>
      </c>
      <c r="FD79"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$142="×",FD$110="△"),"△","〇")))</f>
        <v>×</v>
      </c>
      <c r="FE79"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$142="×",FE$110="△"),"△","〇")))</f>
        <v>×</v>
      </c>
      <c r="FF79"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$142="×",FF$110="△"),"△","〇")))</f>
        <v>×</v>
      </c>
      <c r="FG79"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$142="×",FG$110="△"),"△","〇")))</f>
        <v>×</v>
      </c>
      <c r="FH79"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$142="×",FH$110="△"),"△","〇")))</f>
        <v>×</v>
      </c>
      <c r="FI79"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$142="×",FI$110="△"),"△","〇")))</f>
        <v>×</v>
      </c>
      <c r="FJ79"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$142="×",FJ$110="△"),"△","〇")))</f>
        <v>×</v>
      </c>
      <c r="FK79"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$142="×",FK$110="△"),"△","〇")))</f>
        <v>×</v>
      </c>
      <c r="FL79"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$142="×",FL$110="△"),"△","〇")))</f>
        <v>×</v>
      </c>
      <c r="FM79"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$142="×",FM$110="△"),"△","〇")))</f>
        <v>×</v>
      </c>
      <c r="FN79"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$142="×",FN$110="△"),"△","〇")))</f>
        <v>×</v>
      </c>
      <c r="FO79"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$142="×",FO$110="△"),"△","〇")))</f>
        <v>×</v>
      </c>
      <c r="FP79"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$142="×",FP$110="△"),"△","〇")))</f>
        <v>×</v>
      </c>
      <c r="FQ79"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$142="×",FQ$110="△"),"△","〇")))</f>
        <v>×</v>
      </c>
      <c r="FR79"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$142="×",FR$110="△"),"△","〇")))</f>
        <v>×</v>
      </c>
      <c r="FS79"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$142="×",FS$110="△"),"△","〇")))</f>
        <v>×</v>
      </c>
      <c r="FT79"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$142="×",FT$110="△"),"△","〇")))</f>
        <v>×</v>
      </c>
      <c r="FU79"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$142="×",FU$110="△"),"△","〇")))</f>
        <v>×</v>
      </c>
      <c r="FV79"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$142="×",FV$110="△"),"△","〇")))</f>
        <v>×</v>
      </c>
      <c r="FW79"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$142="×",FW$110="△"),"△","〇")))</f>
        <v>×</v>
      </c>
      <c r="FX79"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$142="×",FX$110="△"),"△","〇")))</f>
        <v>×</v>
      </c>
      <c r="FY79"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$142="×",FY$110="△"),"△","〇")))</f>
        <v>×</v>
      </c>
    </row>
    <row r="80" spans="1:181">
      <c r="A80" s="17"/>
      <c r="B80" s="81" t="s">
        <v>86</v>
      </c>
      <c r="C80" s="82"/>
      <c r="D80" s="11" t="s">
        <v>217</v>
      </c>
      <c r="E80" s="10" t="str">
        <f>INDEX(施設情報!$D$1:$D$1000,MATCH(D80,施設情報!$C$1:$C$1000,0))</f>
        <v>1</v>
      </c>
      <c r="F80" s="11"/>
      <c r="G80" s="8" t="str">
        <f t="shared" si="29"/>
        <v>068-46391</v>
      </c>
      <c r="H80" s="10" t="str">
        <f t="shared" si="30"/>
        <v>068-46392</v>
      </c>
      <c r="I80" s="10" t="str">
        <f t="shared" si="31"/>
        <v>068-46393</v>
      </c>
      <c r="J80" s="10" t="str">
        <f t="shared" si="32"/>
        <v>068-46394</v>
      </c>
      <c r="K80" s="10" t="str">
        <f t="shared" si="33"/>
        <v>068-46395</v>
      </c>
      <c r="L80" s="10" t="str">
        <f t="shared" si="34"/>
        <v>068-46396</v>
      </c>
      <c r="M80" s="10" t="str">
        <f t="shared" si="35"/>
        <v>068-46397</v>
      </c>
      <c r="N80"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80"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80"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80"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80"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80"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80"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80"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80"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80"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80"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80"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80"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80"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80"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80"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80"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80"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80"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80"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80"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80"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80"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80"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80"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80"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80"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80"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80"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80"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80"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80"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80"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80"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80"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80"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80"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80"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80"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80"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80"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80"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80"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80"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80"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80"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80"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80"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80"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80"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80"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80"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80"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80"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80"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80"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80"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80"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80"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80"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80"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80"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80"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80"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80"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80"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80"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80"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80"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80"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80"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80"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80"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80"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80"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80"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80"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80"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80"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80"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80"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80"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80"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80"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80"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80"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80"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80"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80"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80"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80"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80"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80"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80"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80"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80"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80"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80"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80"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80"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80"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80"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80"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80"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80"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80"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80"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80"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80"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80"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80"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80"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80"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80"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80"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80"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80"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80"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80"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80"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80"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80"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80"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80"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80"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80"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80"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80"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80"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80"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80"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80"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80"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80"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80"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80"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80"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80"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80"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80"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80"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80"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80"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80"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80"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80"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80"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80"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80"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80"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80"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80"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80"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80"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80"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80"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80"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80"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80"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80"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80"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80"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80"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80"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80"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80"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80"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80"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81" spans="1:181">
      <c r="A81" s="17"/>
      <c r="B81" s="81" t="s">
        <v>270</v>
      </c>
      <c r="C81" s="82"/>
      <c r="D81" s="11" t="s">
        <v>247</v>
      </c>
      <c r="E81" s="10" t="str">
        <f>INDEX(施設情報!$D$1:$D$1000,MATCH(D81,施設情報!$C$1:$C$1000,0))</f>
        <v>1</v>
      </c>
      <c r="F81" s="11" t="s">
        <v>275</v>
      </c>
      <c r="G81" s="8" t="str">
        <f t="shared" si="29"/>
        <v>101-46391</v>
      </c>
      <c r="H81" s="10" t="str">
        <f t="shared" si="30"/>
        <v>101-46392</v>
      </c>
      <c r="I81" s="10" t="str">
        <f t="shared" si="31"/>
        <v>101-46393</v>
      </c>
      <c r="J81" s="10" t="str">
        <f t="shared" si="32"/>
        <v>101-46394</v>
      </c>
      <c r="K81" s="10" t="str">
        <f t="shared" si="33"/>
        <v>101-46395</v>
      </c>
      <c r="L81" s="10" t="str">
        <f t="shared" si="34"/>
        <v>101-46396</v>
      </c>
      <c r="M81" s="10" t="str">
        <f t="shared" si="35"/>
        <v>101-46397</v>
      </c>
      <c r="N81"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1"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1"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1"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1"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1"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1"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1"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1"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1"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1"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1"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1"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1"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1"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1"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1"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1"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1"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1"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1"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1"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1"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1"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1"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1"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1"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1"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1"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1"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1"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1"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1"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1"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1"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1"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1"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1"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1"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1"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1"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1"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1"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1"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1"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1"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1"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1"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1"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1"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1"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1"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1"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1"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1"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1"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1"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1"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1"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1"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1"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1"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1"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1"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1"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1"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1"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1"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1"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1"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1"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1"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1"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1"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1"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1"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1"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1"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1"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1"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1"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1"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1"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1"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1"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1"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1"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1"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1"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1"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1"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1"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1"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1"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1"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1"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1"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1"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1"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1"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1"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1"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1"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1"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1"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1"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v>
      </c>
      <c r="DP81"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v>
      </c>
      <c r="DQ81"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v>
      </c>
      <c r="DR81"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v>
      </c>
      <c r="DS81"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v>
      </c>
      <c r="DT81"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1"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1"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1"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1"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1"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1"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1"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1"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1"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1"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1"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1"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1"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1"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1"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1"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1"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1"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1"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1"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1"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1"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1"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1"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1"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1"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1"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1"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1"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1"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1"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1"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1"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1"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1"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1"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1"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1"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1"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1"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1"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1"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1"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1"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1"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1"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1"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1"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1"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1"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1"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1"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1"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1"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1"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1"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1"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2" spans="1:181">
      <c r="A82" s="17"/>
      <c r="B82" s="81" t="s">
        <v>271</v>
      </c>
      <c r="C82" s="82"/>
      <c r="D82" s="11" t="s">
        <v>248</v>
      </c>
      <c r="E82" s="10" t="str">
        <f>INDEX(施設情報!$D$1:$D$1000,MATCH(D82,施設情報!$C$1:$C$1000,0))</f>
        <v>1</v>
      </c>
      <c r="F82" s="11" t="s">
        <v>275</v>
      </c>
      <c r="G82" s="8" t="str">
        <f t="shared" si="29"/>
        <v>102-46391</v>
      </c>
      <c r="H82" s="10" t="str">
        <f t="shared" si="30"/>
        <v>102-46392</v>
      </c>
      <c r="I82" s="10" t="str">
        <f t="shared" si="31"/>
        <v>102-46393</v>
      </c>
      <c r="J82" s="10" t="str">
        <f t="shared" si="32"/>
        <v>102-46394</v>
      </c>
      <c r="K82" s="10" t="str">
        <f t="shared" si="33"/>
        <v>102-46395</v>
      </c>
      <c r="L82" s="10" t="str">
        <f t="shared" si="34"/>
        <v>102-46396</v>
      </c>
      <c r="M82" s="10" t="str">
        <f t="shared" si="35"/>
        <v>102-46397</v>
      </c>
      <c r="N82"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2"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2"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2"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2"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2"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2"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2"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2"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2"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2"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2"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2"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2"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2"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2"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2"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2"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2"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2"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2"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2"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2"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2"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2"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2"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2"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2"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2"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2"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2"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2"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2"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2"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2"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2"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2"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2"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2"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2"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2"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2"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2"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2"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2"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2"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2"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2"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2"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2"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2"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2"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2"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2"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2"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2"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2"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2"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2"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2"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2"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2"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2"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2"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2"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2"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2"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2"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2"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2"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2"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2"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2"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2"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2"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2"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2"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2"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2"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2"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2"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2"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2"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2"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2"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2"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2"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2"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2"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2"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2"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2"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2"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2"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2"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2"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2"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2"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2"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2"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2"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2"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2"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2"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2"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2"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〇</v>
      </c>
      <c r="DP82"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〇</v>
      </c>
      <c r="DQ82"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〇</v>
      </c>
      <c r="DR82"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〇</v>
      </c>
      <c r="DS82"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〇</v>
      </c>
      <c r="DT82"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2"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2"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2"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2"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2"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2"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2"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2"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2"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2"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2"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2"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2"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2"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2"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2"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2"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2"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2"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2"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2"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2"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2"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2"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2"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2"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2"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2"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2"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2"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2"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2"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2"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2"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2"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2"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2"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2"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2"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2"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2"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2"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2"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2"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2"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2"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2"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2"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2"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2"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2"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2"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2"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2"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2"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2"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2"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3" spans="1:181">
      <c r="A83" s="17"/>
      <c r="B83" s="81" t="s">
        <v>272</v>
      </c>
      <c r="C83" s="82"/>
      <c r="D83" s="11" t="s">
        <v>249</v>
      </c>
      <c r="E83" s="10" t="str">
        <f>INDEX(施設情報!$D$1:$D$1000,MATCH(D83,施設情報!$C$1:$C$1000,0))</f>
        <v>1</v>
      </c>
      <c r="F83" s="11" t="s">
        <v>275</v>
      </c>
      <c r="G83" s="8" t="str">
        <f t="shared" si="29"/>
        <v>103-46391</v>
      </c>
      <c r="H83" s="10" t="str">
        <f t="shared" si="30"/>
        <v>103-46392</v>
      </c>
      <c r="I83" s="10" t="str">
        <f t="shared" si="31"/>
        <v>103-46393</v>
      </c>
      <c r="J83" s="10" t="str">
        <f t="shared" si="32"/>
        <v>103-46394</v>
      </c>
      <c r="K83" s="10" t="str">
        <f t="shared" si="33"/>
        <v>103-46395</v>
      </c>
      <c r="L83" s="10" t="str">
        <f t="shared" si="34"/>
        <v>103-46396</v>
      </c>
      <c r="M83" s="10" t="str">
        <f t="shared" si="35"/>
        <v>103-46397</v>
      </c>
      <c r="N83"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3"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3"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3"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3"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3"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3"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3"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3"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3"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3"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3"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3"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3"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3"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3"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3"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3"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3"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3"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3"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3"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3"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3"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3"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3"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3"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3"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3"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3"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3"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3"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3"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3"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3"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3"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3"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3"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3"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3"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3"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3"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3"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3"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3"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3"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3"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3"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3"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3"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3"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3"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3"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3"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3"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3"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3"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3"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3"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3"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3"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3"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3"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3"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3"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3"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3"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3"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3"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3"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3"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3"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3"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3"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3"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3"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3"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3"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3"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3"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3"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3"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3"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3"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3"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3"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3"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3"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3"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3"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3"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3"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3"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3"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3"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3"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3"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3"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3"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3"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3"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3"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3"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3"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3"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3"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〇</v>
      </c>
      <c r="DP83"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〇</v>
      </c>
      <c r="DQ83"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〇</v>
      </c>
      <c r="DR83"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〇</v>
      </c>
      <c r="DS83"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〇</v>
      </c>
      <c r="DT83"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3"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3"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3"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3"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3"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3"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3"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3"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3"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3"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3"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3"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3"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3"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3"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3"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3"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3"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3"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3"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3"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3"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3"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3"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3"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3"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3"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3"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3"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3"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3"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3"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3"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3"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3"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3"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3"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3"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3"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3"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3"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3"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3"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3"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3"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3"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3"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3"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3"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3"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3"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3"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3"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3"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3"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3"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3"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4" spans="1:181">
      <c r="A84" s="17"/>
      <c r="B84" s="81" t="s">
        <v>277</v>
      </c>
      <c r="C84" s="82"/>
      <c r="D84" s="11" t="s">
        <v>250</v>
      </c>
      <c r="E84" s="10" t="str">
        <f>INDEX(施設情報!$D$1:$D$1000,MATCH(D84,施設情報!$C$1:$C$1000,0))</f>
        <v>1</v>
      </c>
      <c r="F84" s="11" t="s">
        <v>275</v>
      </c>
      <c r="G84" s="8" t="str">
        <f t="shared" si="29"/>
        <v>104-46391</v>
      </c>
      <c r="H84" s="10" t="str">
        <f t="shared" si="30"/>
        <v>104-46392</v>
      </c>
      <c r="I84" s="10" t="str">
        <f t="shared" si="31"/>
        <v>104-46393</v>
      </c>
      <c r="J84" s="10" t="str">
        <f t="shared" si="32"/>
        <v>104-46394</v>
      </c>
      <c r="K84" s="10" t="str">
        <f t="shared" si="33"/>
        <v>104-46395</v>
      </c>
      <c r="L84" s="10" t="str">
        <f t="shared" si="34"/>
        <v>104-46396</v>
      </c>
      <c r="M84" s="10" t="str">
        <f t="shared" si="35"/>
        <v>104-46397</v>
      </c>
      <c r="N84"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4"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4"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4"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4"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4"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4"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4"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4"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4"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4"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4"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4"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4"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4"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4"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4"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4"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4"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4"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4"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4"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4"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4"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4"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4"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4"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4"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4"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4"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4"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4"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4"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4"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4"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4"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4"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4"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4"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4"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4"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4"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4"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4"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4"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4"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4"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4"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4"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4"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4"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4"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4"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4"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4"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4"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4"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4"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4"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4"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4"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4"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4"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4"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4"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4"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4"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4"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4"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4"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4"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4"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4"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4"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4"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4"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4"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4"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4"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4"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4"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4"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4"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4"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4"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4"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4"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4"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4"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4"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4"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4"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4"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4"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4"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4"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4"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4"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4"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4"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4"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4"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4"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4"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4"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4"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v>
      </c>
      <c r="DP84"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v>
      </c>
      <c r="DQ84"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v>
      </c>
      <c r="DR84"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v>
      </c>
      <c r="DS84"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v>
      </c>
      <c r="DT84"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4"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4"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4"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4"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4"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4"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4"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4"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4"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4"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4"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4"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4"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4"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4"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4"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4"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4"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4"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4"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4"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4"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4"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4"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4"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4"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4"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4"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4"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4"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4"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4"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4"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4"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4"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4"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4"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4"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4"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4"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4"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4"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4"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4"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4"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4"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4"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4"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4"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4"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4"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4"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4"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4"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4"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4"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4"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5" spans="1:181">
      <c r="A85" s="17"/>
      <c r="B85" s="81" t="s">
        <v>278</v>
      </c>
      <c r="C85" s="82"/>
      <c r="D85" s="11" t="s">
        <v>251</v>
      </c>
      <c r="E85" s="10" t="str">
        <f>INDEX(施設情報!$D$1:$D$1000,MATCH(D85,施設情報!$C$1:$C$1000,0))</f>
        <v>1</v>
      </c>
      <c r="F85" s="11" t="s">
        <v>275</v>
      </c>
      <c r="G85" s="8" t="str">
        <f t="shared" si="29"/>
        <v>105-46391</v>
      </c>
      <c r="H85" s="10" t="str">
        <f t="shared" si="30"/>
        <v>105-46392</v>
      </c>
      <c r="I85" s="10" t="str">
        <f t="shared" si="31"/>
        <v>105-46393</v>
      </c>
      <c r="J85" s="10" t="str">
        <f t="shared" si="32"/>
        <v>105-46394</v>
      </c>
      <c r="K85" s="10" t="str">
        <f t="shared" si="33"/>
        <v>105-46395</v>
      </c>
      <c r="L85" s="10" t="str">
        <f t="shared" si="34"/>
        <v>105-46396</v>
      </c>
      <c r="M85" s="10" t="str">
        <f t="shared" si="35"/>
        <v>105-46397</v>
      </c>
      <c r="N85"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5"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5"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5"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5"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5"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5"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5"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5"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5"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5"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5"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5"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5"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5"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5"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5"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5"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5"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5"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5"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5"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5"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5"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5"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5"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5"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5"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5"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5"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5"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5"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5"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5"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5"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5"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5"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5"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5"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5"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5"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5"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5"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5"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5"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5"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5"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5"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5"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5"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5"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5"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5"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5"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5"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5"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5"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5"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5"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5"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5"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5"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5"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5"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5"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5"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5"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5"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5"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5"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5"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5"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5"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5"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5"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5"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5"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5"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5"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5"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5"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5"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5"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5"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5"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5"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5"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5"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5"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5"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5"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5"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5"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5"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5"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5"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5"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5"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5"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5"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5"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5"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5"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5"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5"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5"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〇</v>
      </c>
      <c r="DP85"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〇</v>
      </c>
      <c r="DQ85"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〇</v>
      </c>
      <c r="DR85"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〇</v>
      </c>
      <c r="DS85"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〇</v>
      </c>
      <c r="DT85"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5"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5"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5"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5"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5"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5"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5"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5"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5"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5"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5"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5"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5"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5"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5"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5"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5"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5"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5"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5"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5"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5"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5"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5"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5"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5"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5"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5"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5"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5"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5"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5"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5"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5"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5"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5"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5"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5"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5"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5"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5"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5"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5"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5"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5"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5"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5"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5"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5"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5"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5"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5"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5"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5"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5"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5"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5"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6" spans="1:181">
      <c r="A86" s="17"/>
      <c r="B86" s="81" t="s">
        <v>279</v>
      </c>
      <c r="C86" s="82"/>
      <c r="D86" s="11" t="s">
        <v>252</v>
      </c>
      <c r="E86" s="10" t="str">
        <f>INDEX(施設情報!$D$1:$D$1000,MATCH(D86,施設情報!$C$1:$C$1000,0))</f>
        <v>1</v>
      </c>
      <c r="F86" s="11" t="s">
        <v>275</v>
      </c>
      <c r="G86" s="8" t="str">
        <f t="shared" si="29"/>
        <v>106-46391</v>
      </c>
      <c r="H86" s="10" t="str">
        <f t="shared" si="30"/>
        <v>106-46392</v>
      </c>
      <c r="I86" s="10" t="str">
        <f t="shared" si="31"/>
        <v>106-46393</v>
      </c>
      <c r="J86" s="10" t="str">
        <f t="shared" si="32"/>
        <v>106-46394</v>
      </c>
      <c r="K86" s="10" t="str">
        <f t="shared" si="33"/>
        <v>106-46395</v>
      </c>
      <c r="L86" s="10" t="str">
        <f t="shared" si="34"/>
        <v>106-46396</v>
      </c>
      <c r="M86" s="10" t="str">
        <f t="shared" si="35"/>
        <v>106-46397</v>
      </c>
      <c r="N86"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6"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6"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6"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6"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6"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6"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6"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6"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6"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6"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6"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6"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6"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6"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6"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6"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6"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6"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6"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6"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6"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6"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6"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6"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6"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6"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6"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6"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6"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6"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6"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6"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6"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6"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6"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6"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6"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6"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6"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6"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6"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6"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6"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6"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6"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6"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6"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6"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6"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6"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6"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6"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6"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6"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6"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6"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6"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6"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6"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6"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6"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6"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6"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6"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6"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6"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6"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6"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6"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6"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6"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6"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6"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6"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6"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6"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6"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6"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6"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6"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6"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6"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6"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6"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6"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6"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6"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6"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6"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6"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6"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6"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6"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6"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6"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6"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6"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6"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6"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6"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6"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6"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6"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6"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6"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〇</v>
      </c>
      <c r="DP86"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〇</v>
      </c>
      <c r="DQ86"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〇</v>
      </c>
      <c r="DR86"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〇</v>
      </c>
      <c r="DS86"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〇</v>
      </c>
      <c r="DT86"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6"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6"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6"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6"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6"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6"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6"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6"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6"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6"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6"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6"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6"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6"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6"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6"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6"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6"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6"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6"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6"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6"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6"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6"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6"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6"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6"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6"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6"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6"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6"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6"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6"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6"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6"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6"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6"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6"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6"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6"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6"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6"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6"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6"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6"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6"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6"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6"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6"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6"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6"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6"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6"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6"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6"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6"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6"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7" spans="1:181">
      <c r="A87" s="17"/>
      <c r="B87" s="81" t="s">
        <v>441</v>
      </c>
      <c r="C87" s="82"/>
      <c r="D87" s="11" t="s">
        <v>253</v>
      </c>
      <c r="E87" s="10" t="str">
        <f>INDEX(施設情報!$D$1:$D$1000,MATCH(D87,施設情報!$C$1:$C$1000,0))</f>
        <v>1</v>
      </c>
      <c r="F87" s="11" t="s">
        <v>275</v>
      </c>
      <c r="G87" s="8" t="str">
        <f t="shared" si="29"/>
        <v>107-46391</v>
      </c>
      <c r="H87" s="10" t="str">
        <f t="shared" si="30"/>
        <v>107-46392</v>
      </c>
      <c r="I87" s="10" t="str">
        <f t="shared" si="31"/>
        <v>107-46393</v>
      </c>
      <c r="J87" s="10" t="str">
        <f t="shared" si="32"/>
        <v>107-46394</v>
      </c>
      <c r="K87" s="10" t="str">
        <f t="shared" si="33"/>
        <v>107-46395</v>
      </c>
      <c r="L87" s="10" t="str">
        <f t="shared" si="34"/>
        <v>107-46396</v>
      </c>
      <c r="M87" s="10" t="str">
        <f t="shared" si="35"/>
        <v>107-46397</v>
      </c>
      <c r="N87" s="36" t="str">
        <f ca="1">IF(OR(N$9="×",N$110="×"),"×",IF(SUMIFS(OFFSET(データ_研究棟施設!$M$5:$M$1048576,0,ROUND(N$8*24,1)),データ_研究棟施設!$J$5:$J$1048576,OFFSET($G$9,ROW()-ROW($N$9),N$6-$D$4))&gt;=50,IF(SUMIFS(OFFSET(データ_研究棟施設!$M$5:$M$1048576,0,ROUND(N$8*24,1)),データ_研究棟施設!$J$5:$J$1048576,OFFSET($G$9,ROW()-ROW($N$9),N$6-$D$4))&gt;=100*$E87,"×","△"),IF(OR(N$8&lt;9/24,N$8&gt;=17/24,N$110="△"),"△","〇")))</f>
        <v>△</v>
      </c>
      <c r="O87" s="29" t="str">
        <f ca="1">IF(OR(O$9="×",O$110="×"),"×",IF(SUMIFS(OFFSET(データ_研究棟施設!$M$5:$M$1048576,0,ROUND(O$8*24,1)),データ_研究棟施設!$J$5:$J$1048576,OFFSET($G$9,ROW()-ROW($N$9),O$6-$D$4))&gt;=50,IF(SUMIFS(OFFSET(データ_研究棟施設!$M$5:$M$1048576,0,ROUND(O$8*24,1)),データ_研究棟施設!$J$5:$J$1048576,OFFSET($G$9,ROW()-ROW($N$9),O$6-$D$4))&gt;=100*$E87,"×","△"),IF(OR(O$8&lt;9/24,O$8&gt;=17/24,O$110="△"),"△","〇")))</f>
        <v>△</v>
      </c>
      <c r="P87" s="29" t="str">
        <f ca="1">IF(OR(P$9="×",P$110="×"),"×",IF(SUMIFS(OFFSET(データ_研究棟施設!$M$5:$M$1048576,0,ROUND(P$8*24,1)),データ_研究棟施設!$J$5:$J$1048576,OFFSET($G$9,ROW()-ROW($N$9),P$6-$D$4))&gt;=50,IF(SUMIFS(OFFSET(データ_研究棟施設!$M$5:$M$1048576,0,ROUND(P$8*24,1)),データ_研究棟施設!$J$5:$J$1048576,OFFSET($G$9,ROW()-ROW($N$9),P$6-$D$4))&gt;=100*$E87,"×","△"),IF(OR(P$8&lt;9/24,P$8&gt;=17/24,P$110="△"),"△","〇")))</f>
        <v>△</v>
      </c>
      <c r="Q87" s="29" t="str">
        <f ca="1">IF(OR(Q$9="×",Q$110="×"),"×",IF(SUMIFS(OFFSET(データ_研究棟施設!$M$5:$M$1048576,0,ROUND(Q$8*24,1)),データ_研究棟施設!$J$5:$J$1048576,OFFSET($G$9,ROW()-ROW($N$9),Q$6-$D$4))&gt;=50,IF(SUMIFS(OFFSET(データ_研究棟施設!$M$5:$M$1048576,0,ROUND(Q$8*24,1)),データ_研究棟施設!$J$5:$J$1048576,OFFSET($G$9,ROW()-ROW($N$9),Q$6-$D$4))&gt;=100*$E87,"×","△"),IF(OR(Q$8&lt;9/24,Q$8&gt;=17/24,Q$110="△"),"△","〇")))</f>
        <v>△</v>
      </c>
      <c r="R87" s="29" t="str">
        <f ca="1">IF(OR(R$9="×",R$110="×"),"×",IF(SUMIFS(OFFSET(データ_研究棟施設!$M$5:$M$1048576,0,ROUND(R$8*24,1)),データ_研究棟施設!$J$5:$J$1048576,OFFSET($G$9,ROW()-ROW($N$9),R$6-$D$4))&gt;=50,IF(SUMIFS(OFFSET(データ_研究棟施設!$M$5:$M$1048576,0,ROUND(R$8*24,1)),データ_研究棟施設!$J$5:$J$1048576,OFFSET($G$9,ROW()-ROW($N$9),R$6-$D$4))&gt;=100*$E87,"×","△"),IF(OR(R$8&lt;9/24,R$8&gt;=17/24,R$110="△"),"△","〇")))</f>
        <v>△</v>
      </c>
      <c r="S87" s="29" t="str">
        <f ca="1">IF(OR(S$9="×",S$110="×"),"×",IF(SUMIFS(OFFSET(データ_研究棟施設!$M$5:$M$1048576,0,ROUND(S$8*24,1)),データ_研究棟施設!$J$5:$J$1048576,OFFSET($G$9,ROW()-ROW($N$9),S$6-$D$4))&gt;=50,IF(SUMIFS(OFFSET(データ_研究棟施設!$M$5:$M$1048576,0,ROUND(S$8*24,1)),データ_研究棟施設!$J$5:$J$1048576,OFFSET($G$9,ROW()-ROW($N$9),S$6-$D$4))&gt;=100*$E87,"×","△"),IF(OR(S$8&lt;9/24,S$8&gt;=17/24,S$110="△"),"△","〇")))</f>
        <v>△</v>
      </c>
      <c r="T87" s="29" t="str">
        <f ca="1">IF(OR(T$9="×",T$110="×"),"×",IF(SUMIFS(OFFSET(データ_研究棟施設!$M$5:$M$1048576,0,ROUND(T$8*24,1)),データ_研究棟施設!$J$5:$J$1048576,OFFSET($G$9,ROW()-ROW($N$9),T$6-$D$4))&gt;=50,IF(SUMIFS(OFFSET(データ_研究棟施設!$M$5:$M$1048576,0,ROUND(T$8*24,1)),データ_研究棟施設!$J$5:$J$1048576,OFFSET($G$9,ROW()-ROW($N$9),T$6-$D$4))&gt;=100*$E87,"×","△"),IF(OR(T$8&lt;9/24,T$8&gt;=17/24,T$110="△"),"△","〇")))</f>
        <v>△</v>
      </c>
      <c r="U87" s="29" t="str">
        <f ca="1">IF(OR(U$9="×",U$110="×"),"×",IF(SUMIFS(OFFSET(データ_研究棟施設!$M$5:$M$1048576,0,ROUND(U$8*24,1)),データ_研究棟施設!$J$5:$J$1048576,OFFSET($G$9,ROW()-ROW($N$9),U$6-$D$4))&gt;=50,IF(SUMIFS(OFFSET(データ_研究棟施設!$M$5:$M$1048576,0,ROUND(U$8*24,1)),データ_研究棟施設!$J$5:$J$1048576,OFFSET($G$9,ROW()-ROW($N$9),U$6-$D$4))&gt;=100*$E87,"×","△"),IF(OR(U$8&lt;9/24,U$8&gt;=17/24,U$110="△"),"△","〇")))</f>
        <v>△</v>
      </c>
      <c r="V87" s="29" t="str">
        <f ca="1">IF(OR(V$9="×",V$110="×"),"×",IF(SUMIFS(OFFSET(データ_研究棟施設!$M$5:$M$1048576,0,ROUND(V$8*24,1)),データ_研究棟施設!$J$5:$J$1048576,OFFSET($G$9,ROW()-ROW($N$9),V$6-$D$4))&gt;=50,IF(SUMIFS(OFFSET(データ_研究棟施設!$M$5:$M$1048576,0,ROUND(V$8*24,1)),データ_研究棟施設!$J$5:$J$1048576,OFFSET($G$9,ROW()-ROW($N$9),V$6-$D$4))&gt;=100*$E87,"×","△"),IF(OR(V$8&lt;9/24,V$8&gt;=17/24,V$110="△"),"△","〇")))</f>
        <v>△</v>
      </c>
      <c r="W87" s="28" t="str">
        <f ca="1">IF(OR(W$9="×",W$110="×"),"×",IF(SUMIFS(OFFSET(データ_研究棟施設!$M$5:$M$1048576,0,ROUND(W$8*24,1)),データ_研究棟施設!$J$5:$J$1048576,OFFSET($G$9,ROW()-ROW($N$9),W$6-$D$4))&gt;=50,IF(SUMIFS(OFFSET(データ_研究棟施設!$M$5:$M$1048576,0,ROUND(W$8*24,1)),データ_研究棟施設!$J$5:$J$1048576,OFFSET($G$9,ROW()-ROW($N$9),W$6-$D$4))&gt;=100*$E87,"×","△"),IF(OR(W$8&lt;9/24,W$8&gt;=17/24,W$110="△"),"△","〇")))</f>
        <v>〇</v>
      </c>
      <c r="X87" s="29" t="str">
        <f ca="1">IF(OR(X$9="×",X$110="×"),"×",IF(SUMIFS(OFFSET(データ_研究棟施設!$M$5:$M$1048576,0,ROUND(X$8*24,1)),データ_研究棟施設!$J$5:$J$1048576,OFFSET($G$9,ROW()-ROW($N$9),X$6-$D$4))&gt;=50,IF(SUMIFS(OFFSET(データ_研究棟施設!$M$5:$M$1048576,0,ROUND(X$8*24,1)),データ_研究棟施設!$J$5:$J$1048576,OFFSET($G$9,ROW()-ROW($N$9),X$6-$D$4))&gt;=100*$E87,"×","△"),IF(OR(X$8&lt;9/24,X$8&gt;=17/24,X$110="△"),"△","〇")))</f>
        <v>〇</v>
      </c>
      <c r="Y87" s="29" t="str">
        <f ca="1">IF(OR(Y$9="×",Y$110="×"),"×",IF(SUMIFS(OFFSET(データ_研究棟施設!$M$5:$M$1048576,0,ROUND(Y$8*24,1)),データ_研究棟施設!$J$5:$J$1048576,OFFSET($G$9,ROW()-ROW($N$9),Y$6-$D$4))&gt;=50,IF(SUMIFS(OFFSET(データ_研究棟施設!$M$5:$M$1048576,0,ROUND(Y$8*24,1)),データ_研究棟施設!$J$5:$J$1048576,OFFSET($G$9,ROW()-ROW($N$9),Y$6-$D$4))&gt;=100*$E87,"×","△"),IF(OR(Y$8&lt;9/24,Y$8&gt;=17/24,Y$110="△"),"△","〇")))</f>
        <v>〇</v>
      </c>
      <c r="Z87" s="30" t="str">
        <f ca="1">IF(OR(Z$9="×",Z$110="×"),"×",IF(SUMIFS(OFFSET(データ_研究棟施設!$M$5:$M$1048576,0,ROUND(Z$8*24,1)),データ_研究棟施設!$J$5:$J$1048576,OFFSET($G$9,ROW()-ROW($N$9),Z$6-$D$4))&gt;=50,IF(SUMIFS(OFFSET(データ_研究棟施設!$M$5:$M$1048576,0,ROUND(Z$8*24,1)),データ_研究棟施設!$J$5:$J$1048576,OFFSET($G$9,ROW()-ROW($N$9),Z$6-$D$4))&gt;=100*$E87,"×","△"),IF(OR(Z$8&lt;9/24,Z$8&gt;=17/24,Z$110="△"),"△","〇")))</f>
        <v>〇</v>
      </c>
      <c r="AA87" s="29" t="str">
        <f ca="1">IF(OR(AA$9="×",AA$110="×"),"×",IF(SUMIFS(OFFSET(データ_研究棟施設!$M$5:$M$1048576,0,ROUND(AA$8*24,1)),データ_研究棟施設!$J$5:$J$1048576,OFFSET($G$9,ROW()-ROW($N$9),AA$6-$D$4))&gt;=50,IF(SUMIFS(OFFSET(データ_研究棟施設!$M$5:$M$1048576,0,ROUND(AA$8*24,1)),データ_研究棟施設!$J$5:$J$1048576,OFFSET($G$9,ROW()-ROW($N$9),AA$6-$D$4))&gt;=100*$E87,"×","△"),IF(OR(AA$8&lt;9/24,AA$8&gt;=17/24,AA$110="△"),"△","〇")))</f>
        <v>〇</v>
      </c>
      <c r="AB87" s="29" t="str">
        <f ca="1">IF(OR(AB$9="×",AB$110="×"),"×",IF(SUMIFS(OFFSET(データ_研究棟施設!$M$5:$M$1048576,0,ROUND(AB$8*24,1)),データ_研究棟施設!$J$5:$J$1048576,OFFSET($G$9,ROW()-ROW($N$9),AB$6-$D$4))&gt;=50,IF(SUMIFS(OFFSET(データ_研究棟施設!$M$5:$M$1048576,0,ROUND(AB$8*24,1)),データ_研究棟施設!$J$5:$J$1048576,OFFSET($G$9,ROW()-ROW($N$9),AB$6-$D$4))&gt;=100*$E87,"×","△"),IF(OR(AB$8&lt;9/24,AB$8&gt;=17/24,AB$110="△"),"△","〇")))</f>
        <v>〇</v>
      </c>
      <c r="AC87" s="29" t="str">
        <f ca="1">IF(OR(AC$9="×",AC$110="×"),"×",IF(SUMIFS(OFFSET(データ_研究棟施設!$M$5:$M$1048576,0,ROUND(AC$8*24,1)),データ_研究棟施設!$J$5:$J$1048576,OFFSET($G$9,ROW()-ROW($N$9),AC$6-$D$4))&gt;=50,IF(SUMIFS(OFFSET(データ_研究棟施設!$M$5:$M$1048576,0,ROUND(AC$8*24,1)),データ_研究棟施設!$J$5:$J$1048576,OFFSET($G$9,ROW()-ROW($N$9),AC$6-$D$4))&gt;=100*$E87,"×","△"),IF(OR(AC$8&lt;9/24,AC$8&gt;=17/24,AC$110="△"),"△","〇")))</f>
        <v>〇</v>
      </c>
      <c r="AD87" s="29" t="str">
        <f ca="1">IF(OR(AD$9="×",AD$110="×"),"×",IF(SUMIFS(OFFSET(データ_研究棟施設!$M$5:$M$1048576,0,ROUND(AD$8*24,1)),データ_研究棟施設!$J$5:$J$1048576,OFFSET($G$9,ROW()-ROW($N$9),AD$6-$D$4))&gt;=50,IF(SUMIFS(OFFSET(データ_研究棟施設!$M$5:$M$1048576,0,ROUND(AD$8*24,1)),データ_研究棟施設!$J$5:$J$1048576,OFFSET($G$9,ROW()-ROW($N$9),AD$6-$D$4))&gt;=100*$E87,"×","△"),IF(OR(AD$8&lt;9/24,AD$8&gt;=17/24,AD$110="△"),"△","〇")))</f>
        <v>〇</v>
      </c>
      <c r="AE87" s="28" t="str">
        <f ca="1">IF(OR(AE$9="×",AE$110="×"),"×",IF(SUMIFS(OFFSET(データ_研究棟施設!$M$5:$M$1048576,0,ROUND(AE$8*24,1)),データ_研究棟施設!$J$5:$J$1048576,OFFSET($G$9,ROW()-ROW($N$9),AE$6-$D$4))&gt;=50,IF(SUMIFS(OFFSET(データ_研究棟施設!$M$5:$M$1048576,0,ROUND(AE$8*24,1)),データ_研究棟施設!$J$5:$J$1048576,OFFSET($G$9,ROW()-ROW($N$9),AE$6-$D$4))&gt;=100*$E87,"×","△"),IF(OR(AE$8&lt;9/24,AE$8&gt;=17/24,AE$110="△"),"△","〇")))</f>
        <v>△</v>
      </c>
      <c r="AF87" s="29" t="str">
        <f ca="1">IF(OR(AF$9="×",AF$110="×"),"×",IF(SUMIFS(OFFSET(データ_研究棟施設!$M$5:$M$1048576,0,ROUND(AF$8*24,1)),データ_研究棟施設!$J$5:$J$1048576,OFFSET($G$9,ROW()-ROW($N$9),AF$6-$D$4))&gt;=50,IF(SUMIFS(OFFSET(データ_研究棟施設!$M$5:$M$1048576,0,ROUND(AF$8*24,1)),データ_研究棟施設!$J$5:$J$1048576,OFFSET($G$9,ROW()-ROW($N$9),AF$6-$D$4))&gt;=100*$E87,"×","△"),IF(OR(AF$8&lt;9/24,AF$8&gt;=17/24,AF$110="△"),"△","〇")))</f>
        <v>△</v>
      </c>
      <c r="AG87" s="29" t="str">
        <f ca="1">IF(OR(AG$9="×",AG$110="×"),"×",IF(SUMIFS(OFFSET(データ_研究棟施設!$M$5:$M$1048576,0,ROUND(AG$8*24,1)),データ_研究棟施設!$J$5:$J$1048576,OFFSET($G$9,ROW()-ROW($N$9),AG$6-$D$4))&gt;=50,IF(SUMIFS(OFFSET(データ_研究棟施設!$M$5:$M$1048576,0,ROUND(AG$8*24,1)),データ_研究棟施設!$J$5:$J$1048576,OFFSET($G$9,ROW()-ROW($N$9),AG$6-$D$4))&gt;=100*$E87,"×","△"),IF(OR(AG$8&lt;9/24,AG$8&gt;=17/24,AG$110="△"),"△","〇")))</f>
        <v>△</v>
      </c>
      <c r="AH87" s="30" t="str">
        <f ca="1">IF(OR(AH$9="×",AH$110="×"),"×",IF(SUMIFS(OFFSET(データ_研究棟施設!$M$5:$M$1048576,0,ROUND(AH$8*24,1)),データ_研究棟施設!$J$5:$J$1048576,OFFSET($G$9,ROW()-ROW($N$9),AH$6-$D$4))&gt;=50,IF(SUMIFS(OFFSET(データ_研究棟施設!$M$5:$M$1048576,0,ROUND(AH$8*24,1)),データ_研究棟施設!$J$5:$J$1048576,OFFSET($G$9,ROW()-ROW($N$9),AH$6-$D$4))&gt;=100*$E87,"×","△"),IF(OR(AH$8&lt;9/24,AH$8&gt;=17/24,AH$110="△"),"△","〇")))</f>
        <v>△</v>
      </c>
      <c r="AI87" s="29" t="str">
        <f ca="1">IF(OR(AI$9="×",AI$110="×"),"×",IF(SUMIFS(OFFSET(データ_研究棟施設!$M$5:$M$1048576,0,ROUND(AI$8*24,1)),データ_研究棟施設!$J$5:$J$1048576,OFFSET($G$9,ROW()-ROW($N$9),AI$6-$D$4))&gt;=50,IF(SUMIFS(OFFSET(データ_研究棟施設!$M$5:$M$1048576,0,ROUND(AI$8*24,1)),データ_研究棟施設!$J$5:$J$1048576,OFFSET($G$9,ROW()-ROW($N$9),AI$6-$D$4))&gt;=100*$E87,"×","△"),IF(OR(AI$8&lt;9/24,AI$8&gt;=17/24,AI$110="△"),"△","〇")))</f>
        <v>△</v>
      </c>
      <c r="AJ87" s="29" t="str">
        <f ca="1">IF(OR(AJ$9="×",AJ$110="×"),"×",IF(SUMIFS(OFFSET(データ_研究棟施設!$M$5:$M$1048576,0,ROUND(AJ$8*24,1)),データ_研究棟施設!$J$5:$J$1048576,OFFSET($G$9,ROW()-ROW($N$9),AJ$6-$D$4))&gt;=50,IF(SUMIFS(OFFSET(データ_研究棟施設!$M$5:$M$1048576,0,ROUND(AJ$8*24,1)),データ_研究棟施設!$J$5:$J$1048576,OFFSET($G$9,ROW()-ROW($N$9),AJ$6-$D$4))&gt;=100*$E87,"×","△"),IF(OR(AJ$8&lt;9/24,AJ$8&gt;=17/24,AJ$110="△"),"△","〇")))</f>
        <v>△</v>
      </c>
      <c r="AK87" s="37" t="str">
        <f ca="1">IF(OR(AK$9="×",AK$110="×"),"×",IF(SUMIFS(OFFSET(データ_研究棟施設!$M$5:$M$1048576,0,ROUND(AK$8*24,1)),データ_研究棟施設!$J$5:$J$1048576,OFFSET($G$9,ROW()-ROW($N$9),AK$6-$D$4))&gt;=50,IF(SUMIFS(OFFSET(データ_研究棟施設!$M$5:$M$1048576,0,ROUND(AK$8*24,1)),データ_研究棟施設!$J$5:$J$1048576,OFFSET($G$9,ROW()-ROW($N$9),AK$6-$D$4))&gt;=100*$E87,"×","△"),IF(OR(AK$8&lt;9/24,AK$8&gt;=17/24,AK$110="△"),"△","〇")))</f>
        <v>△</v>
      </c>
      <c r="AL87" s="36" t="str">
        <f ca="1">IF(OR(AL$9="×",AL$110="×"),"×",IF(SUMIFS(OFFSET(データ_研究棟施設!$M$5:$M$1048576,0,ROUND(AL$8*24,1)),データ_研究棟施設!$J$5:$J$1048576,OFFSET($G$9,ROW()-ROW($N$9),AL$6-$D$4))&gt;=50,IF(SUMIFS(OFFSET(データ_研究棟施設!$M$5:$M$1048576,0,ROUND(AL$8*24,1)),データ_研究棟施設!$J$5:$J$1048576,OFFSET($G$9,ROW()-ROW($N$9),AL$6-$D$4))&gt;=100*$E87,"×","△"),IF(OR(AL$8&lt;9/24,AL$8&gt;=17/24,AL$110="△"),"△","〇")))</f>
        <v>△</v>
      </c>
      <c r="AM87" s="29" t="str">
        <f ca="1">IF(OR(AM$9="×",AM$110="×"),"×",IF(SUMIFS(OFFSET(データ_研究棟施設!$M$5:$M$1048576,0,ROUND(AM$8*24,1)),データ_研究棟施設!$J$5:$J$1048576,OFFSET($G$9,ROW()-ROW($N$9),AM$6-$D$4))&gt;=50,IF(SUMIFS(OFFSET(データ_研究棟施設!$M$5:$M$1048576,0,ROUND(AM$8*24,1)),データ_研究棟施設!$J$5:$J$1048576,OFFSET($G$9,ROW()-ROW($N$9),AM$6-$D$4))&gt;=100*$E87,"×","△"),IF(OR(AM$8&lt;9/24,AM$8&gt;=17/24,AM$110="△"),"△","〇")))</f>
        <v>△</v>
      </c>
      <c r="AN87" s="29" t="str">
        <f ca="1">IF(OR(AN$9="×",AN$110="×"),"×",IF(SUMIFS(OFFSET(データ_研究棟施設!$M$5:$M$1048576,0,ROUND(AN$8*24,1)),データ_研究棟施設!$J$5:$J$1048576,OFFSET($G$9,ROW()-ROW($N$9),AN$6-$D$4))&gt;=50,IF(SUMIFS(OFFSET(データ_研究棟施設!$M$5:$M$1048576,0,ROUND(AN$8*24,1)),データ_研究棟施設!$J$5:$J$1048576,OFFSET($G$9,ROW()-ROW($N$9),AN$6-$D$4))&gt;=100*$E87,"×","△"),IF(OR(AN$8&lt;9/24,AN$8&gt;=17/24,AN$110="△"),"△","〇")))</f>
        <v>△</v>
      </c>
      <c r="AO87" s="29" t="str">
        <f ca="1">IF(OR(AO$9="×",AO$110="×"),"×",IF(SUMIFS(OFFSET(データ_研究棟施設!$M$5:$M$1048576,0,ROUND(AO$8*24,1)),データ_研究棟施設!$J$5:$J$1048576,OFFSET($G$9,ROW()-ROW($N$9),AO$6-$D$4))&gt;=50,IF(SUMIFS(OFFSET(データ_研究棟施設!$M$5:$M$1048576,0,ROUND(AO$8*24,1)),データ_研究棟施設!$J$5:$J$1048576,OFFSET($G$9,ROW()-ROW($N$9),AO$6-$D$4))&gt;=100*$E87,"×","△"),IF(OR(AO$8&lt;9/24,AO$8&gt;=17/24,AO$110="△"),"△","〇")))</f>
        <v>△</v>
      </c>
      <c r="AP87" s="29" t="str">
        <f ca="1">IF(OR(AP$9="×",AP$110="×"),"×",IF(SUMIFS(OFFSET(データ_研究棟施設!$M$5:$M$1048576,0,ROUND(AP$8*24,1)),データ_研究棟施設!$J$5:$J$1048576,OFFSET($G$9,ROW()-ROW($N$9),AP$6-$D$4))&gt;=50,IF(SUMIFS(OFFSET(データ_研究棟施設!$M$5:$M$1048576,0,ROUND(AP$8*24,1)),データ_研究棟施設!$J$5:$J$1048576,OFFSET($G$9,ROW()-ROW($N$9),AP$6-$D$4))&gt;=100*$E87,"×","△"),IF(OR(AP$8&lt;9/24,AP$8&gt;=17/24,AP$110="△"),"△","〇")))</f>
        <v>△</v>
      </c>
      <c r="AQ87" s="29" t="str">
        <f ca="1">IF(OR(AQ$9="×",AQ$110="×"),"×",IF(SUMIFS(OFFSET(データ_研究棟施設!$M$5:$M$1048576,0,ROUND(AQ$8*24,1)),データ_研究棟施設!$J$5:$J$1048576,OFFSET($G$9,ROW()-ROW($N$9),AQ$6-$D$4))&gt;=50,IF(SUMIFS(OFFSET(データ_研究棟施設!$M$5:$M$1048576,0,ROUND(AQ$8*24,1)),データ_研究棟施設!$J$5:$J$1048576,OFFSET($G$9,ROW()-ROW($N$9),AQ$6-$D$4))&gt;=100*$E87,"×","△"),IF(OR(AQ$8&lt;9/24,AQ$8&gt;=17/24,AQ$110="△"),"△","〇")))</f>
        <v>△</v>
      </c>
      <c r="AR87" s="29" t="str">
        <f ca="1">IF(OR(AR$9="×",AR$110="×"),"×",IF(SUMIFS(OFFSET(データ_研究棟施設!$M$5:$M$1048576,0,ROUND(AR$8*24,1)),データ_研究棟施設!$J$5:$J$1048576,OFFSET($G$9,ROW()-ROW($N$9),AR$6-$D$4))&gt;=50,IF(SUMIFS(OFFSET(データ_研究棟施設!$M$5:$M$1048576,0,ROUND(AR$8*24,1)),データ_研究棟施設!$J$5:$J$1048576,OFFSET($G$9,ROW()-ROW($N$9),AR$6-$D$4))&gt;=100*$E87,"×","△"),IF(OR(AR$8&lt;9/24,AR$8&gt;=17/24,AR$110="△"),"△","〇")))</f>
        <v>△</v>
      </c>
      <c r="AS87" s="29" t="str">
        <f ca="1">IF(OR(AS$9="×",AS$110="×"),"×",IF(SUMIFS(OFFSET(データ_研究棟施設!$M$5:$M$1048576,0,ROUND(AS$8*24,1)),データ_研究棟施設!$J$5:$J$1048576,OFFSET($G$9,ROW()-ROW($N$9),AS$6-$D$4))&gt;=50,IF(SUMIFS(OFFSET(データ_研究棟施設!$M$5:$M$1048576,0,ROUND(AS$8*24,1)),データ_研究棟施設!$J$5:$J$1048576,OFFSET($G$9,ROW()-ROW($N$9),AS$6-$D$4))&gt;=100*$E87,"×","△"),IF(OR(AS$8&lt;9/24,AS$8&gt;=17/24,AS$110="△"),"△","〇")))</f>
        <v>△</v>
      </c>
      <c r="AT87" s="29" t="str">
        <f ca="1">IF(OR(AT$9="×",AT$110="×"),"×",IF(SUMIFS(OFFSET(データ_研究棟施設!$M$5:$M$1048576,0,ROUND(AT$8*24,1)),データ_研究棟施設!$J$5:$J$1048576,OFFSET($G$9,ROW()-ROW($N$9),AT$6-$D$4))&gt;=50,IF(SUMIFS(OFFSET(データ_研究棟施設!$M$5:$M$1048576,0,ROUND(AT$8*24,1)),データ_研究棟施設!$J$5:$J$1048576,OFFSET($G$9,ROW()-ROW($N$9),AT$6-$D$4))&gt;=100*$E87,"×","△"),IF(OR(AT$8&lt;9/24,AT$8&gt;=17/24,AT$110="△"),"△","〇")))</f>
        <v>△</v>
      </c>
      <c r="AU87" s="28" t="str">
        <f ca="1">IF(OR(AU$9="×",AU$110="×"),"×",IF(SUMIFS(OFFSET(データ_研究棟施設!$M$5:$M$1048576,0,ROUND(AU$8*24,1)),データ_研究棟施設!$J$5:$J$1048576,OFFSET($G$9,ROW()-ROW($N$9),AU$6-$D$4))&gt;=50,IF(SUMIFS(OFFSET(データ_研究棟施設!$M$5:$M$1048576,0,ROUND(AU$8*24,1)),データ_研究棟施設!$J$5:$J$1048576,OFFSET($G$9,ROW()-ROW($N$9),AU$6-$D$4))&gt;=100*$E87,"×","△"),IF(OR(AU$8&lt;9/24,AU$8&gt;=17/24,AU$110="△"),"△","〇")))</f>
        <v>〇</v>
      </c>
      <c r="AV87" s="29" t="str">
        <f ca="1">IF(OR(AV$9="×",AV$110="×"),"×",IF(SUMIFS(OFFSET(データ_研究棟施設!$M$5:$M$1048576,0,ROUND(AV$8*24,1)),データ_研究棟施設!$J$5:$J$1048576,OFFSET($G$9,ROW()-ROW($N$9),AV$6-$D$4))&gt;=50,IF(SUMIFS(OFFSET(データ_研究棟施設!$M$5:$M$1048576,0,ROUND(AV$8*24,1)),データ_研究棟施設!$J$5:$J$1048576,OFFSET($G$9,ROW()-ROW($N$9),AV$6-$D$4))&gt;=100*$E87,"×","△"),IF(OR(AV$8&lt;9/24,AV$8&gt;=17/24,AV$110="△"),"△","〇")))</f>
        <v>〇</v>
      </c>
      <c r="AW87" s="29" t="str">
        <f ca="1">IF(OR(AW$9="×",AW$110="×"),"×",IF(SUMIFS(OFFSET(データ_研究棟施設!$M$5:$M$1048576,0,ROUND(AW$8*24,1)),データ_研究棟施設!$J$5:$J$1048576,OFFSET($G$9,ROW()-ROW($N$9),AW$6-$D$4))&gt;=50,IF(SUMIFS(OFFSET(データ_研究棟施設!$M$5:$M$1048576,0,ROUND(AW$8*24,1)),データ_研究棟施設!$J$5:$J$1048576,OFFSET($G$9,ROW()-ROW($N$9),AW$6-$D$4))&gt;=100*$E87,"×","△"),IF(OR(AW$8&lt;9/24,AW$8&gt;=17/24,AW$110="△"),"△","〇")))</f>
        <v>〇</v>
      </c>
      <c r="AX87" s="30" t="str">
        <f ca="1">IF(OR(AX$9="×",AX$110="×"),"×",IF(SUMIFS(OFFSET(データ_研究棟施設!$M$5:$M$1048576,0,ROUND(AX$8*24,1)),データ_研究棟施設!$J$5:$J$1048576,OFFSET($G$9,ROW()-ROW($N$9),AX$6-$D$4))&gt;=50,IF(SUMIFS(OFFSET(データ_研究棟施設!$M$5:$M$1048576,0,ROUND(AX$8*24,1)),データ_研究棟施設!$J$5:$J$1048576,OFFSET($G$9,ROW()-ROW($N$9),AX$6-$D$4))&gt;=100*$E87,"×","△"),IF(OR(AX$8&lt;9/24,AX$8&gt;=17/24,AX$110="△"),"△","〇")))</f>
        <v>〇</v>
      </c>
      <c r="AY87" s="29" t="str">
        <f ca="1">IF(OR(AY$9="×",AY$110="×"),"×",IF(SUMIFS(OFFSET(データ_研究棟施設!$M$5:$M$1048576,0,ROUND(AY$8*24,1)),データ_研究棟施設!$J$5:$J$1048576,OFFSET($G$9,ROW()-ROW($N$9),AY$6-$D$4))&gt;=50,IF(SUMIFS(OFFSET(データ_研究棟施設!$M$5:$M$1048576,0,ROUND(AY$8*24,1)),データ_研究棟施設!$J$5:$J$1048576,OFFSET($G$9,ROW()-ROW($N$9),AY$6-$D$4))&gt;=100*$E87,"×","△"),IF(OR(AY$8&lt;9/24,AY$8&gt;=17/24,AY$110="△"),"△","〇")))</f>
        <v>〇</v>
      </c>
      <c r="AZ87" s="29" t="str">
        <f ca="1">IF(OR(AZ$9="×",AZ$110="×"),"×",IF(SUMIFS(OFFSET(データ_研究棟施設!$M$5:$M$1048576,0,ROUND(AZ$8*24,1)),データ_研究棟施設!$J$5:$J$1048576,OFFSET($G$9,ROW()-ROW($N$9),AZ$6-$D$4))&gt;=50,IF(SUMIFS(OFFSET(データ_研究棟施設!$M$5:$M$1048576,0,ROUND(AZ$8*24,1)),データ_研究棟施設!$J$5:$J$1048576,OFFSET($G$9,ROW()-ROW($N$9),AZ$6-$D$4))&gt;=100*$E87,"×","△"),IF(OR(AZ$8&lt;9/24,AZ$8&gt;=17/24,AZ$110="△"),"△","〇")))</f>
        <v>〇</v>
      </c>
      <c r="BA87" s="29" t="str">
        <f ca="1">IF(OR(BA$9="×",BA$110="×"),"×",IF(SUMIFS(OFFSET(データ_研究棟施設!$M$5:$M$1048576,0,ROUND(BA$8*24,1)),データ_研究棟施設!$J$5:$J$1048576,OFFSET($G$9,ROW()-ROW($N$9),BA$6-$D$4))&gt;=50,IF(SUMIFS(OFFSET(データ_研究棟施設!$M$5:$M$1048576,0,ROUND(BA$8*24,1)),データ_研究棟施設!$J$5:$J$1048576,OFFSET($G$9,ROW()-ROW($N$9),BA$6-$D$4))&gt;=100*$E87,"×","△"),IF(OR(BA$8&lt;9/24,BA$8&gt;=17/24,BA$110="△"),"△","〇")))</f>
        <v>〇</v>
      </c>
      <c r="BB87" s="29" t="str">
        <f ca="1">IF(OR(BB$9="×",BB$110="×"),"×",IF(SUMIFS(OFFSET(データ_研究棟施設!$M$5:$M$1048576,0,ROUND(BB$8*24,1)),データ_研究棟施設!$J$5:$J$1048576,OFFSET($G$9,ROW()-ROW($N$9),BB$6-$D$4))&gt;=50,IF(SUMIFS(OFFSET(データ_研究棟施設!$M$5:$M$1048576,0,ROUND(BB$8*24,1)),データ_研究棟施設!$J$5:$J$1048576,OFFSET($G$9,ROW()-ROW($N$9),BB$6-$D$4))&gt;=100*$E87,"×","△"),IF(OR(BB$8&lt;9/24,BB$8&gt;=17/24,BB$110="△"),"△","〇")))</f>
        <v>〇</v>
      </c>
      <c r="BC87" s="28" t="str">
        <f ca="1">IF(OR(BC$9="×",BC$110="×"),"×",IF(SUMIFS(OFFSET(データ_研究棟施設!$M$5:$M$1048576,0,ROUND(BC$8*24,1)),データ_研究棟施設!$J$5:$J$1048576,OFFSET($G$9,ROW()-ROW($N$9),BC$6-$D$4))&gt;=50,IF(SUMIFS(OFFSET(データ_研究棟施設!$M$5:$M$1048576,0,ROUND(BC$8*24,1)),データ_研究棟施設!$J$5:$J$1048576,OFFSET($G$9,ROW()-ROW($N$9),BC$6-$D$4))&gt;=100*$E87,"×","△"),IF(OR(BC$8&lt;9/24,BC$8&gt;=17/24,BC$110="△"),"△","〇")))</f>
        <v>△</v>
      </c>
      <c r="BD87" s="29" t="str">
        <f ca="1">IF(OR(BD$9="×",BD$110="×"),"×",IF(SUMIFS(OFFSET(データ_研究棟施設!$M$5:$M$1048576,0,ROUND(BD$8*24,1)),データ_研究棟施設!$J$5:$J$1048576,OFFSET($G$9,ROW()-ROW($N$9),BD$6-$D$4))&gt;=50,IF(SUMIFS(OFFSET(データ_研究棟施設!$M$5:$M$1048576,0,ROUND(BD$8*24,1)),データ_研究棟施設!$J$5:$J$1048576,OFFSET($G$9,ROW()-ROW($N$9),BD$6-$D$4))&gt;=100*$E87,"×","△"),IF(OR(BD$8&lt;9/24,BD$8&gt;=17/24,BD$110="△"),"△","〇")))</f>
        <v>△</v>
      </c>
      <c r="BE87" s="29" t="str">
        <f ca="1">IF(OR(BE$9="×",BE$110="×"),"×",IF(SUMIFS(OFFSET(データ_研究棟施設!$M$5:$M$1048576,0,ROUND(BE$8*24,1)),データ_研究棟施設!$J$5:$J$1048576,OFFSET($G$9,ROW()-ROW($N$9),BE$6-$D$4))&gt;=50,IF(SUMIFS(OFFSET(データ_研究棟施設!$M$5:$M$1048576,0,ROUND(BE$8*24,1)),データ_研究棟施設!$J$5:$J$1048576,OFFSET($G$9,ROW()-ROW($N$9),BE$6-$D$4))&gt;=100*$E87,"×","△"),IF(OR(BE$8&lt;9/24,BE$8&gt;=17/24,BE$110="△"),"△","〇")))</f>
        <v>△</v>
      </c>
      <c r="BF87" s="30" t="str">
        <f ca="1">IF(OR(BF$9="×",BF$110="×"),"×",IF(SUMIFS(OFFSET(データ_研究棟施設!$M$5:$M$1048576,0,ROUND(BF$8*24,1)),データ_研究棟施設!$J$5:$J$1048576,OFFSET($G$9,ROW()-ROW($N$9),BF$6-$D$4))&gt;=50,IF(SUMIFS(OFFSET(データ_研究棟施設!$M$5:$M$1048576,0,ROUND(BF$8*24,1)),データ_研究棟施設!$J$5:$J$1048576,OFFSET($G$9,ROW()-ROW($N$9),BF$6-$D$4))&gt;=100*$E87,"×","△"),IF(OR(BF$8&lt;9/24,BF$8&gt;=17/24,BF$110="△"),"△","〇")))</f>
        <v>△</v>
      </c>
      <c r="BG87" s="29" t="str">
        <f ca="1">IF(OR(BG$9="×",BG$110="×"),"×",IF(SUMIFS(OFFSET(データ_研究棟施設!$M$5:$M$1048576,0,ROUND(BG$8*24,1)),データ_研究棟施設!$J$5:$J$1048576,OFFSET($G$9,ROW()-ROW($N$9),BG$6-$D$4))&gt;=50,IF(SUMIFS(OFFSET(データ_研究棟施設!$M$5:$M$1048576,0,ROUND(BG$8*24,1)),データ_研究棟施設!$J$5:$J$1048576,OFFSET($G$9,ROW()-ROW($N$9),BG$6-$D$4))&gt;=100*$E87,"×","△"),IF(OR(BG$8&lt;9/24,BG$8&gt;=17/24,BG$110="△"),"△","〇")))</f>
        <v>△</v>
      </c>
      <c r="BH87" s="29" t="str">
        <f ca="1">IF(OR(BH$9="×",BH$110="×"),"×",IF(SUMIFS(OFFSET(データ_研究棟施設!$M$5:$M$1048576,0,ROUND(BH$8*24,1)),データ_研究棟施設!$J$5:$J$1048576,OFFSET($G$9,ROW()-ROW($N$9),BH$6-$D$4))&gt;=50,IF(SUMIFS(OFFSET(データ_研究棟施設!$M$5:$M$1048576,0,ROUND(BH$8*24,1)),データ_研究棟施設!$J$5:$J$1048576,OFFSET($G$9,ROW()-ROW($N$9),BH$6-$D$4))&gt;=100*$E87,"×","△"),IF(OR(BH$8&lt;9/24,BH$8&gt;=17/24,BH$110="△"),"△","〇")))</f>
        <v>△</v>
      </c>
      <c r="BI87" s="37" t="str">
        <f ca="1">IF(OR(BI$9="×",BI$110="×"),"×",IF(SUMIFS(OFFSET(データ_研究棟施設!$M$5:$M$1048576,0,ROUND(BI$8*24,1)),データ_研究棟施設!$J$5:$J$1048576,OFFSET($G$9,ROW()-ROW($N$9),BI$6-$D$4))&gt;=50,IF(SUMIFS(OFFSET(データ_研究棟施設!$M$5:$M$1048576,0,ROUND(BI$8*24,1)),データ_研究棟施設!$J$5:$J$1048576,OFFSET($G$9,ROW()-ROW($N$9),BI$6-$D$4))&gt;=100*$E87,"×","△"),IF(OR(BI$8&lt;9/24,BI$8&gt;=17/24,BI$110="△"),"△","〇")))</f>
        <v>△</v>
      </c>
      <c r="BJ87" s="36" t="str">
        <f ca="1">IF(OR(BJ$9="×",BJ$110="×"),"×",IF(SUMIFS(OFFSET(データ_研究棟施設!$M$5:$M$1048576,0,ROUND(BJ$8*24,1)),データ_研究棟施設!$J$5:$J$1048576,OFFSET($G$9,ROW()-ROW($N$9),BJ$6-$D$4))&gt;=50,IF(SUMIFS(OFFSET(データ_研究棟施設!$M$5:$M$1048576,0,ROUND(BJ$8*24,1)),データ_研究棟施設!$J$5:$J$1048576,OFFSET($G$9,ROW()-ROW($N$9),BJ$6-$D$4))&gt;=100*$E87,"×","△"),IF(OR(BJ$8&lt;9/24,BJ$8&gt;=17/24,BJ$110="△"),"△","〇")))</f>
        <v>△</v>
      </c>
      <c r="BK87" s="29" t="str">
        <f ca="1">IF(OR(BK$9="×",BK$110="×"),"×",IF(SUMIFS(OFFSET(データ_研究棟施設!$M$5:$M$1048576,0,ROUND(BK$8*24,1)),データ_研究棟施設!$J$5:$J$1048576,OFFSET($G$9,ROW()-ROW($N$9),BK$6-$D$4))&gt;=50,IF(SUMIFS(OFFSET(データ_研究棟施設!$M$5:$M$1048576,0,ROUND(BK$8*24,1)),データ_研究棟施設!$J$5:$J$1048576,OFFSET($G$9,ROW()-ROW($N$9),BK$6-$D$4))&gt;=100*$E87,"×","△"),IF(OR(BK$8&lt;9/24,BK$8&gt;=17/24,BK$110="△"),"△","〇")))</f>
        <v>△</v>
      </c>
      <c r="BL87" s="29" t="str">
        <f ca="1">IF(OR(BL$9="×",BL$110="×"),"×",IF(SUMIFS(OFFSET(データ_研究棟施設!$M$5:$M$1048576,0,ROUND(BL$8*24,1)),データ_研究棟施設!$J$5:$J$1048576,OFFSET($G$9,ROW()-ROW($N$9),BL$6-$D$4))&gt;=50,IF(SUMIFS(OFFSET(データ_研究棟施設!$M$5:$M$1048576,0,ROUND(BL$8*24,1)),データ_研究棟施設!$J$5:$J$1048576,OFFSET($G$9,ROW()-ROW($N$9),BL$6-$D$4))&gt;=100*$E87,"×","△"),IF(OR(BL$8&lt;9/24,BL$8&gt;=17/24,BL$110="△"),"△","〇")))</f>
        <v>△</v>
      </c>
      <c r="BM87" s="29" t="str">
        <f ca="1">IF(OR(BM$9="×",BM$110="×"),"×",IF(SUMIFS(OFFSET(データ_研究棟施設!$M$5:$M$1048576,0,ROUND(BM$8*24,1)),データ_研究棟施設!$J$5:$J$1048576,OFFSET($G$9,ROW()-ROW($N$9),BM$6-$D$4))&gt;=50,IF(SUMIFS(OFFSET(データ_研究棟施設!$M$5:$M$1048576,0,ROUND(BM$8*24,1)),データ_研究棟施設!$J$5:$J$1048576,OFFSET($G$9,ROW()-ROW($N$9),BM$6-$D$4))&gt;=100*$E87,"×","△"),IF(OR(BM$8&lt;9/24,BM$8&gt;=17/24,BM$110="△"),"△","〇")))</f>
        <v>△</v>
      </c>
      <c r="BN87" s="29" t="str">
        <f ca="1">IF(OR(BN$9="×",BN$110="×"),"×",IF(SUMIFS(OFFSET(データ_研究棟施設!$M$5:$M$1048576,0,ROUND(BN$8*24,1)),データ_研究棟施設!$J$5:$J$1048576,OFFSET($G$9,ROW()-ROW($N$9),BN$6-$D$4))&gt;=50,IF(SUMIFS(OFFSET(データ_研究棟施設!$M$5:$M$1048576,0,ROUND(BN$8*24,1)),データ_研究棟施設!$J$5:$J$1048576,OFFSET($G$9,ROW()-ROW($N$9),BN$6-$D$4))&gt;=100*$E87,"×","△"),IF(OR(BN$8&lt;9/24,BN$8&gt;=17/24,BN$110="△"),"△","〇")))</f>
        <v>△</v>
      </c>
      <c r="BO87" s="29" t="str">
        <f ca="1">IF(OR(BO$9="×",BO$110="×"),"×",IF(SUMIFS(OFFSET(データ_研究棟施設!$M$5:$M$1048576,0,ROUND(BO$8*24,1)),データ_研究棟施設!$J$5:$J$1048576,OFFSET($G$9,ROW()-ROW($N$9),BO$6-$D$4))&gt;=50,IF(SUMIFS(OFFSET(データ_研究棟施設!$M$5:$M$1048576,0,ROUND(BO$8*24,1)),データ_研究棟施設!$J$5:$J$1048576,OFFSET($G$9,ROW()-ROW($N$9),BO$6-$D$4))&gt;=100*$E87,"×","△"),IF(OR(BO$8&lt;9/24,BO$8&gt;=17/24,BO$110="△"),"△","〇")))</f>
        <v>△</v>
      </c>
      <c r="BP87" s="29" t="str">
        <f ca="1">IF(OR(BP$9="×",BP$110="×"),"×",IF(SUMIFS(OFFSET(データ_研究棟施設!$M$5:$M$1048576,0,ROUND(BP$8*24,1)),データ_研究棟施設!$J$5:$J$1048576,OFFSET($G$9,ROW()-ROW($N$9),BP$6-$D$4))&gt;=50,IF(SUMIFS(OFFSET(データ_研究棟施設!$M$5:$M$1048576,0,ROUND(BP$8*24,1)),データ_研究棟施設!$J$5:$J$1048576,OFFSET($G$9,ROW()-ROW($N$9),BP$6-$D$4))&gt;=100*$E87,"×","△"),IF(OR(BP$8&lt;9/24,BP$8&gt;=17/24,BP$110="△"),"△","〇")))</f>
        <v>△</v>
      </c>
      <c r="BQ87" s="29" t="str">
        <f ca="1">IF(OR(BQ$9="×",BQ$110="×"),"×",IF(SUMIFS(OFFSET(データ_研究棟施設!$M$5:$M$1048576,0,ROUND(BQ$8*24,1)),データ_研究棟施設!$J$5:$J$1048576,OFFSET($G$9,ROW()-ROW($N$9),BQ$6-$D$4))&gt;=50,IF(SUMIFS(OFFSET(データ_研究棟施設!$M$5:$M$1048576,0,ROUND(BQ$8*24,1)),データ_研究棟施設!$J$5:$J$1048576,OFFSET($G$9,ROW()-ROW($N$9),BQ$6-$D$4))&gt;=100*$E87,"×","△"),IF(OR(BQ$8&lt;9/24,BQ$8&gt;=17/24,BQ$110="△"),"△","〇")))</f>
        <v>△</v>
      </c>
      <c r="BR87" s="29" t="str">
        <f ca="1">IF(OR(BR$9="×",BR$110="×"),"×",IF(SUMIFS(OFFSET(データ_研究棟施設!$M$5:$M$1048576,0,ROUND(BR$8*24,1)),データ_研究棟施設!$J$5:$J$1048576,OFFSET($G$9,ROW()-ROW($N$9),BR$6-$D$4))&gt;=50,IF(SUMIFS(OFFSET(データ_研究棟施設!$M$5:$M$1048576,0,ROUND(BR$8*24,1)),データ_研究棟施設!$J$5:$J$1048576,OFFSET($G$9,ROW()-ROW($N$9),BR$6-$D$4))&gt;=100*$E87,"×","△"),IF(OR(BR$8&lt;9/24,BR$8&gt;=17/24,BR$110="△"),"△","〇")))</f>
        <v>△</v>
      </c>
      <c r="BS87" s="28" t="str">
        <f ca="1">IF(OR(BS$9="×",BS$110="×"),"×",IF(SUMIFS(OFFSET(データ_研究棟施設!$M$5:$M$1048576,0,ROUND(BS$8*24,1)),データ_研究棟施設!$J$5:$J$1048576,OFFSET($G$9,ROW()-ROW($N$9),BS$6-$D$4))&gt;=50,IF(SUMIFS(OFFSET(データ_研究棟施設!$M$5:$M$1048576,0,ROUND(BS$8*24,1)),データ_研究棟施設!$J$5:$J$1048576,OFFSET($G$9,ROW()-ROW($N$9),BS$6-$D$4))&gt;=100*$E87,"×","△"),IF(OR(BS$8&lt;9/24,BS$8&gt;=17/24,BS$110="△"),"△","〇")))</f>
        <v>〇</v>
      </c>
      <c r="BT87" s="29" t="str">
        <f ca="1">IF(OR(BT$9="×",BT$110="×"),"×",IF(SUMIFS(OFFSET(データ_研究棟施設!$M$5:$M$1048576,0,ROUND(BT$8*24,1)),データ_研究棟施設!$J$5:$J$1048576,OFFSET($G$9,ROW()-ROW($N$9),BT$6-$D$4))&gt;=50,IF(SUMIFS(OFFSET(データ_研究棟施設!$M$5:$M$1048576,0,ROUND(BT$8*24,1)),データ_研究棟施設!$J$5:$J$1048576,OFFSET($G$9,ROW()-ROW($N$9),BT$6-$D$4))&gt;=100*$E87,"×","△"),IF(OR(BT$8&lt;9/24,BT$8&gt;=17/24,BT$110="△"),"△","〇")))</f>
        <v>〇</v>
      </c>
      <c r="BU87" s="29" t="str">
        <f ca="1">IF(OR(BU$9="×",BU$110="×"),"×",IF(SUMIFS(OFFSET(データ_研究棟施設!$M$5:$M$1048576,0,ROUND(BU$8*24,1)),データ_研究棟施設!$J$5:$J$1048576,OFFSET($G$9,ROW()-ROW($N$9),BU$6-$D$4))&gt;=50,IF(SUMIFS(OFFSET(データ_研究棟施設!$M$5:$M$1048576,0,ROUND(BU$8*24,1)),データ_研究棟施設!$J$5:$J$1048576,OFFSET($G$9,ROW()-ROW($N$9),BU$6-$D$4))&gt;=100*$E87,"×","△"),IF(OR(BU$8&lt;9/24,BU$8&gt;=17/24,BU$110="△"),"△","〇")))</f>
        <v>〇</v>
      </c>
      <c r="BV87" s="30" t="str">
        <f ca="1">IF(OR(BV$9="×",BV$110="×"),"×",IF(SUMIFS(OFFSET(データ_研究棟施設!$M$5:$M$1048576,0,ROUND(BV$8*24,1)),データ_研究棟施設!$J$5:$J$1048576,OFFSET($G$9,ROW()-ROW($N$9),BV$6-$D$4))&gt;=50,IF(SUMIFS(OFFSET(データ_研究棟施設!$M$5:$M$1048576,0,ROUND(BV$8*24,1)),データ_研究棟施設!$J$5:$J$1048576,OFFSET($G$9,ROW()-ROW($N$9),BV$6-$D$4))&gt;=100*$E87,"×","△"),IF(OR(BV$8&lt;9/24,BV$8&gt;=17/24,BV$110="△"),"△","〇")))</f>
        <v>〇</v>
      </c>
      <c r="BW87" s="29" t="str">
        <f ca="1">IF(OR(BW$9="×",BW$110="×"),"×",IF(SUMIFS(OFFSET(データ_研究棟施設!$M$5:$M$1048576,0,ROUND(BW$8*24,1)),データ_研究棟施設!$J$5:$J$1048576,OFFSET($G$9,ROW()-ROW($N$9),BW$6-$D$4))&gt;=50,IF(SUMIFS(OFFSET(データ_研究棟施設!$M$5:$M$1048576,0,ROUND(BW$8*24,1)),データ_研究棟施設!$J$5:$J$1048576,OFFSET($G$9,ROW()-ROW($N$9),BW$6-$D$4))&gt;=100*$E87,"×","△"),IF(OR(BW$8&lt;9/24,BW$8&gt;=17/24,BW$110="△"),"△","〇")))</f>
        <v>〇</v>
      </c>
      <c r="BX87" s="29" t="str">
        <f ca="1">IF(OR(BX$9="×",BX$110="×"),"×",IF(SUMIFS(OFFSET(データ_研究棟施設!$M$5:$M$1048576,0,ROUND(BX$8*24,1)),データ_研究棟施設!$J$5:$J$1048576,OFFSET($G$9,ROW()-ROW($N$9),BX$6-$D$4))&gt;=50,IF(SUMIFS(OFFSET(データ_研究棟施設!$M$5:$M$1048576,0,ROUND(BX$8*24,1)),データ_研究棟施設!$J$5:$J$1048576,OFFSET($G$9,ROW()-ROW($N$9),BX$6-$D$4))&gt;=100*$E87,"×","△"),IF(OR(BX$8&lt;9/24,BX$8&gt;=17/24,BX$110="△"),"△","〇")))</f>
        <v>〇</v>
      </c>
      <c r="BY87" s="29" t="str">
        <f ca="1">IF(OR(BY$9="×",BY$110="×"),"×",IF(SUMIFS(OFFSET(データ_研究棟施設!$M$5:$M$1048576,0,ROUND(BY$8*24,1)),データ_研究棟施設!$J$5:$J$1048576,OFFSET($G$9,ROW()-ROW($N$9),BY$6-$D$4))&gt;=50,IF(SUMIFS(OFFSET(データ_研究棟施設!$M$5:$M$1048576,0,ROUND(BY$8*24,1)),データ_研究棟施設!$J$5:$J$1048576,OFFSET($G$9,ROW()-ROW($N$9),BY$6-$D$4))&gt;=100*$E87,"×","△"),IF(OR(BY$8&lt;9/24,BY$8&gt;=17/24,BY$110="△"),"△","〇")))</f>
        <v>〇</v>
      </c>
      <c r="BZ87" s="29" t="str">
        <f ca="1">IF(OR(BZ$9="×",BZ$110="×"),"×",IF(SUMIFS(OFFSET(データ_研究棟施設!$M$5:$M$1048576,0,ROUND(BZ$8*24,1)),データ_研究棟施設!$J$5:$J$1048576,OFFSET($G$9,ROW()-ROW($N$9),BZ$6-$D$4))&gt;=50,IF(SUMIFS(OFFSET(データ_研究棟施設!$M$5:$M$1048576,0,ROUND(BZ$8*24,1)),データ_研究棟施設!$J$5:$J$1048576,OFFSET($G$9,ROW()-ROW($N$9),BZ$6-$D$4))&gt;=100*$E87,"×","△"),IF(OR(BZ$8&lt;9/24,BZ$8&gt;=17/24,BZ$110="△"),"△","〇")))</f>
        <v>〇</v>
      </c>
      <c r="CA87" s="28" t="str">
        <f ca="1">IF(OR(CA$9="×",CA$110="×"),"×",IF(SUMIFS(OFFSET(データ_研究棟施設!$M$5:$M$1048576,0,ROUND(CA$8*24,1)),データ_研究棟施設!$J$5:$J$1048576,OFFSET($G$9,ROW()-ROW($N$9),CA$6-$D$4))&gt;=50,IF(SUMIFS(OFFSET(データ_研究棟施設!$M$5:$M$1048576,0,ROUND(CA$8*24,1)),データ_研究棟施設!$J$5:$J$1048576,OFFSET($G$9,ROW()-ROW($N$9),CA$6-$D$4))&gt;=100*$E87,"×","△"),IF(OR(CA$8&lt;9/24,CA$8&gt;=17/24,CA$110="△"),"△","〇")))</f>
        <v>△</v>
      </c>
      <c r="CB87" s="29" t="str">
        <f ca="1">IF(OR(CB$9="×",CB$110="×"),"×",IF(SUMIFS(OFFSET(データ_研究棟施設!$M$5:$M$1048576,0,ROUND(CB$8*24,1)),データ_研究棟施設!$J$5:$J$1048576,OFFSET($G$9,ROW()-ROW($N$9),CB$6-$D$4))&gt;=50,IF(SUMIFS(OFFSET(データ_研究棟施設!$M$5:$M$1048576,0,ROUND(CB$8*24,1)),データ_研究棟施設!$J$5:$J$1048576,OFFSET($G$9,ROW()-ROW($N$9),CB$6-$D$4))&gt;=100*$E87,"×","△"),IF(OR(CB$8&lt;9/24,CB$8&gt;=17/24,CB$110="△"),"△","〇")))</f>
        <v>△</v>
      </c>
      <c r="CC87" s="29" t="str">
        <f ca="1">IF(OR(CC$9="×",CC$110="×"),"×",IF(SUMIFS(OFFSET(データ_研究棟施設!$M$5:$M$1048576,0,ROUND(CC$8*24,1)),データ_研究棟施設!$J$5:$J$1048576,OFFSET($G$9,ROW()-ROW($N$9),CC$6-$D$4))&gt;=50,IF(SUMIFS(OFFSET(データ_研究棟施設!$M$5:$M$1048576,0,ROUND(CC$8*24,1)),データ_研究棟施設!$J$5:$J$1048576,OFFSET($G$9,ROW()-ROW($N$9),CC$6-$D$4))&gt;=100*$E87,"×","△"),IF(OR(CC$8&lt;9/24,CC$8&gt;=17/24,CC$110="△"),"△","〇")))</f>
        <v>△</v>
      </c>
      <c r="CD87" s="30" t="str">
        <f ca="1">IF(OR(CD$9="×",CD$110="×"),"×",IF(SUMIFS(OFFSET(データ_研究棟施設!$M$5:$M$1048576,0,ROUND(CD$8*24,1)),データ_研究棟施設!$J$5:$J$1048576,OFFSET($G$9,ROW()-ROW($N$9),CD$6-$D$4))&gt;=50,IF(SUMIFS(OFFSET(データ_研究棟施設!$M$5:$M$1048576,0,ROUND(CD$8*24,1)),データ_研究棟施設!$J$5:$J$1048576,OFFSET($G$9,ROW()-ROW($N$9),CD$6-$D$4))&gt;=100*$E87,"×","△"),IF(OR(CD$8&lt;9/24,CD$8&gt;=17/24,CD$110="△"),"△","〇")))</f>
        <v>△</v>
      </c>
      <c r="CE87" s="29" t="str">
        <f ca="1">IF(OR(CE$9="×",CE$110="×"),"×",IF(SUMIFS(OFFSET(データ_研究棟施設!$M$5:$M$1048576,0,ROUND(CE$8*24,1)),データ_研究棟施設!$J$5:$J$1048576,OFFSET($G$9,ROW()-ROW($N$9),CE$6-$D$4))&gt;=50,IF(SUMIFS(OFFSET(データ_研究棟施設!$M$5:$M$1048576,0,ROUND(CE$8*24,1)),データ_研究棟施設!$J$5:$J$1048576,OFFSET($G$9,ROW()-ROW($N$9),CE$6-$D$4))&gt;=100*$E87,"×","△"),IF(OR(CE$8&lt;9/24,CE$8&gt;=17/24,CE$110="△"),"△","〇")))</f>
        <v>△</v>
      </c>
      <c r="CF87" s="29" t="str">
        <f ca="1">IF(OR(CF$9="×",CF$110="×"),"×",IF(SUMIFS(OFFSET(データ_研究棟施設!$M$5:$M$1048576,0,ROUND(CF$8*24,1)),データ_研究棟施設!$J$5:$J$1048576,OFFSET($G$9,ROW()-ROW($N$9),CF$6-$D$4))&gt;=50,IF(SUMIFS(OFFSET(データ_研究棟施設!$M$5:$M$1048576,0,ROUND(CF$8*24,1)),データ_研究棟施設!$J$5:$J$1048576,OFFSET($G$9,ROW()-ROW($N$9),CF$6-$D$4))&gt;=100*$E87,"×","△"),IF(OR(CF$8&lt;9/24,CF$8&gt;=17/24,CF$110="△"),"△","〇")))</f>
        <v>△</v>
      </c>
      <c r="CG87" s="37" t="str">
        <f ca="1">IF(OR(CG$9="×",CG$110="×"),"×",IF(SUMIFS(OFFSET(データ_研究棟施設!$M$5:$M$1048576,0,ROUND(CG$8*24,1)),データ_研究棟施設!$J$5:$J$1048576,OFFSET($G$9,ROW()-ROW($N$9),CG$6-$D$4))&gt;=50,IF(SUMIFS(OFFSET(データ_研究棟施設!$M$5:$M$1048576,0,ROUND(CG$8*24,1)),データ_研究棟施設!$J$5:$J$1048576,OFFSET($G$9,ROW()-ROW($N$9),CG$6-$D$4))&gt;=100*$E87,"×","△"),IF(OR(CG$8&lt;9/24,CG$8&gt;=17/24,CG$110="△"),"△","〇")))</f>
        <v>△</v>
      </c>
      <c r="CH87" s="36" t="str">
        <f ca="1">IF(OR(CH$9="×",CH$110="×"),"×",IF(SUMIFS(OFFSET(データ_研究棟施設!$M$5:$M$1048576,0,ROUND(CH$8*24,1)),データ_研究棟施設!$J$5:$J$1048576,OFFSET($G$9,ROW()-ROW($N$9),CH$6-$D$4))&gt;=50,IF(SUMIFS(OFFSET(データ_研究棟施設!$M$5:$M$1048576,0,ROUND(CH$8*24,1)),データ_研究棟施設!$J$5:$J$1048576,OFFSET($G$9,ROW()-ROW($N$9),CH$6-$D$4))&gt;=100*$E87,"×","△"),IF(OR(CH$8&lt;9/24,CH$8&gt;=17/24,CH$110="△"),"△","〇")))</f>
        <v>△</v>
      </c>
      <c r="CI87" s="29" t="str">
        <f ca="1">IF(OR(CI$9="×",CI$110="×"),"×",IF(SUMIFS(OFFSET(データ_研究棟施設!$M$5:$M$1048576,0,ROUND(CI$8*24,1)),データ_研究棟施設!$J$5:$J$1048576,OFFSET($G$9,ROW()-ROW($N$9),CI$6-$D$4))&gt;=50,IF(SUMIFS(OFFSET(データ_研究棟施設!$M$5:$M$1048576,0,ROUND(CI$8*24,1)),データ_研究棟施設!$J$5:$J$1048576,OFFSET($G$9,ROW()-ROW($N$9),CI$6-$D$4))&gt;=100*$E87,"×","△"),IF(OR(CI$8&lt;9/24,CI$8&gt;=17/24,CI$110="△"),"△","〇")))</f>
        <v>△</v>
      </c>
      <c r="CJ87" s="29" t="str">
        <f ca="1">IF(OR(CJ$9="×",CJ$110="×"),"×",IF(SUMIFS(OFFSET(データ_研究棟施設!$M$5:$M$1048576,0,ROUND(CJ$8*24,1)),データ_研究棟施設!$J$5:$J$1048576,OFFSET($G$9,ROW()-ROW($N$9),CJ$6-$D$4))&gt;=50,IF(SUMIFS(OFFSET(データ_研究棟施設!$M$5:$M$1048576,0,ROUND(CJ$8*24,1)),データ_研究棟施設!$J$5:$J$1048576,OFFSET($G$9,ROW()-ROW($N$9),CJ$6-$D$4))&gt;=100*$E87,"×","△"),IF(OR(CJ$8&lt;9/24,CJ$8&gt;=17/24,CJ$110="△"),"△","〇")))</f>
        <v>△</v>
      </c>
      <c r="CK87" s="29" t="str">
        <f ca="1">IF(OR(CK$9="×",CK$110="×"),"×",IF(SUMIFS(OFFSET(データ_研究棟施設!$M$5:$M$1048576,0,ROUND(CK$8*24,1)),データ_研究棟施設!$J$5:$J$1048576,OFFSET($G$9,ROW()-ROW($N$9),CK$6-$D$4))&gt;=50,IF(SUMIFS(OFFSET(データ_研究棟施設!$M$5:$M$1048576,0,ROUND(CK$8*24,1)),データ_研究棟施設!$J$5:$J$1048576,OFFSET($G$9,ROW()-ROW($N$9),CK$6-$D$4))&gt;=100*$E87,"×","△"),IF(OR(CK$8&lt;9/24,CK$8&gt;=17/24,CK$110="△"),"△","〇")))</f>
        <v>△</v>
      </c>
      <c r="CL87" s="29" t="str">
        <f ca="1">IF(OR(CL$9="×",CL$110="×"),"×",IF(SUMIFS(OFFSET(データ_研究棟施設!$M$5:$M$1048576,0,ROUND(CL$8*24,1)),データ_研究棟施設!$J$5:$J$1048576,OFFSET($G$9,ROW()-ROW($N$9),CL$6-$D$4))&gt;=50,IF(SUMIFS(OFFSET(データ_研究棟施設!$M$5:$M$1048576,0,ROUND(CL$8*24,1)),データ_研究棟施設!$J$5:$J$1048576,OFFSET($G$9,ROW()-ROW($N$9),CL$6-$D$4))&gt;=100*$E87,"×","△"),IF(OR(CL$8&lt;9/24,CL$8&gt;=17/24,CL$110="△"),"△","〇")))</f>
        <v>△</v>
      </c>
      <c r="CM87" s="29" t="str">
        <f ca="1">IF(OR(CM$9="×",CM$110="×"),"×",IF(SUMIFS(OFFSET(データ_研究棟施設!$M$5:$M$1048576,0,ROUND(CM$8*24,1)),データ_研究棟施設!$J$5:$J$1048576,OFFSET($G$9,ROW()-ROW($N$9),CM$6-$D$4))&gt;=50,IF(SUMIFS(OFFSET(データ_研究棟施設!$M$5:$M$1048576,0,ROUND(CM$8*24,1)),データ_研究棟施設!$J$5:$J$1048576,OFFSET($G$9,ROW()-ROW($N$9),CM$6-$D$4))&gt;=100*$E87,"×","△"),IF(OR(CM$8&lt;9/24,CM$8&gt;=17/24,CM$110="△"),"△","〇")))</f>
        <v>△</v>
      </c>
      <c r="CN87" s="29" t="str">
        <f ca="1">IF(OR(CN$9="×",CN$110="×"),"×",IF(SUMIFS(OFFSET(データ_研究棟施設!$M$5:$M$1048576,0,ROUND(CN$8*24,1)),データ_研究棟施設!$J$5:$J$1048576,OFFSET($G$9,ROW()-ROW($N$9),CN$6-$D$4))&gt;=50,IF(SUMIFS(OFFSET(データ_研究棟施設!$M$5:$M$1048576,0,ROUND(CN$8*24,1)),データ_研究棟施設!$J$5:$J$1048576,OFFSET($G$9,ROW()-ROW($N$9),CN$6-$D$4))&gt;=100*$E87,"×","△"),IF(OR(CN$8&lt;9/24,CN$8&gt;=17/24,CN$110="△"),"△","〇")))</f>
        <v>△</v>
      </c>
      <c r="CO87" s="29" t="str">
        <f ca="1">IF(OR(CO$9="×",CO$110="×"),"×",IF(SUMIFS(OFFSET(データ_研究棟施設!$M$5:$M$1048576,0,ROUND(CO$8*24,1)),データ_研究棟施設!$J$5:$J$1048576,OFFSET($G$9,ROW()-ROW($N$9),CO$6-$D$4))&gt;=50,IF(SUMIFS(OFFSET(データ_研究棟施設!$M$5:$M$1048576,0,ROUND(CO$8*24,1)),データ_研究棟施設!$J$5:$J$1048576,OFFSET($G$9,ROW()-ROW($N$9),CO$6-$D$4))&gt;=100*$E87,"×","△"),IF(OR(CO$8&lt;9/24,CO$8&gt;=17/24,CO$110="△"),"△","〇")))</f>
        <v>△</v>
      </c>
      <c r="CP87" s="29" t="str">
        <f ca="1">IF(OR(CP$9="×",CP$110="×"),"×",IF(SUMIFS(OFFSET(データ_研究棟施設!$M$5:$M$1048576,0,ROUND(CP$8*24,1)),データ_研究棟施設!$J$5:$J$1048576,OFFSET($G$9,ROW()-ROW($N$9),CP$6-$D$4))&gt;=50,IF(SUMIFS(OFFSET(データ_研究棟施設!$M$5:$M$1048576,0,ROUND(CP$8*24,1)),データ_研究棟施設!$J$5:$J$1048576,OFFSET($G$9,ROW()-ROW($N$9),CP$6-$D$4))&gt;=100*$E87,"×","△"),IF(OR(CP$8&lt;9/24,CP$8&gt;=17/24,CP$110="△"),"△","〇")))</f>
        <v>△</v>
      </c>
      <c r="CQ87" s="28" t="str">
        <f ca="1">IF(OR(CQ$9="×",CQ$110="×"),"×",IF(SUMIFS(OFFSET(データ_研究棟施設!$M$5:$M$1048576,0,ROUND(CQ$8*24,1)),データ_研究棟施設!$J$5:$J$1048576,OFFSET($G$9,ROW()-ROW($N$9),CQ$6-$D$4))&gt;=50,IF(SUMIFS(OFFSET(データ_研究棟施設!$M$5:$M$1048576,0,ROUND(CQ$8*24,1)),データ_研究棟施設!$J$5:$J$1048576,OFFSET($G$9,ROW()-ROW($N$9),CQ$6-$D$4))&gt;=100*$E87,"×","△"),IF(OR(CQ$8&lt;9/24,CQ$8&gt;=17/24,CQ$110="△"),"△","〇")))</f>
        <v>〇</v>
      </c>
      <c r="CR87" s="29" t="str">
        <f ca="1">IF(OR(CR$9="×",CR$110="×"),"×",IF(SUMIFS(OFFSET(データ_研究棟施設!$M$5:$M$1048576,0,ROUND(CR$8*24,1)),データ_研究棟施設!$J$5:$J$1048576,OFFSET($G$9,ROW()-ROW($N$9),CR$6-$D$4))&gt;=50,IF(SUMIFS(OFFSET(データ_研究棟施設!$M$5:$M$1048576,0,ROUND(CR$8*24,1)),データ_研究棟施設!$J$5:$J$1048576,OFFSET($G$9,ROW()-ROW($N$9),CR$6-$D$4))&gt;=100*$E87,"×","△"),IF(OR(CR$8&lt;9/24,CR$8&gt;=17/24,CR$110="△"),"△","〇")))</f>
        <v>〇</v>
      </c>
      <c r="CS87" s="29" t="str">
        <f ca="1">IF(OR(CS$9="×",CS$110="×"),"×",IF(SUMIFS(OFFSET(データ_研究棟施設!$M$5:$M$1048576,0,ROUND(CS$8*24,1)),データ_研究棟施設!$J$5:$J$1048576,OFFSET($G$9,ROW()-ROW($N$9),CS$6-$D$4))&gt;=50,IF(SUMIFS(OFFSET(データ_研究棟施設!$M$5:$M$1048576,0,ROUND(CS$8*24,1)),データ_研究棟施設!$J$5:$J$1048576,OFFSET($G$9,ROW()-ROW($N$9),CS$6-$D$4))&gt;=100*$E87,"×","△"),IF(OR(CS$8&lt;9/24,CS$8&gt;=17/24,CS$110="△"),"△","〇")))</f>
        <v>〇</v>
      </c>
      <c r="CT87" s="30" t="str">
        <f ca="1">IF(OR(CT$9="×",CT$110="×"),"×",IF(SUMIFS(OFFSET(データ_研究棟施設!$M$5:$M$1048576,0,ROUND(CT$8*24,1)),データ_研究棟施設!$J$5:$J$1048576,OFFSET($G$9,ROW()-ROW($N$9),CT$6-$D$4))&gt;=50,IF(SUMIFS(OFFSET(データ_研究棟施設!$M$5:$M$1048576,0,ROUND(CT$8*24,1)),データ_研究棟施設!$J$5:$J$1048576,OFFSET($G$9,ROW()-ROW($N$9),CT$6-$D$4))&gt;=100*$E87,"×","△"),IF(OR(CT$8&lt;9/24,CT$8&gt;=17/24,CT$110="△"),"△","〇")))</f>
        <v>〇</v>
      </c>
      <c r="CU87" s="29" t="str">
        <f ca="1">IF(OR(CU$9="×",CU$110="×"),"×",IF(SUMIFS(OFFSET(データ_研究棟施設!$M$5:$M$1048576,0,ROUND(CU$8*24,1)),データ_研究棟施設!$J$5:$J$1048576,OFFSET($G$9,ROW()-ROW($N$9),CU$6-$D$4))&gt;=50,IF(SUMIFS(OFFSET(データ_研究棟施設!$M$5:$M$1048576,0,ROUND(CU$8*24,1)),データ_研究棟施設!$J$5:$J$1048576,OFFSET($G$9,ROW()-ROW($N$9),CU$6-$D$4))&gt;=100*$E87,"×","△"),IF(OR(CU$8&lt;9/24,CU$8&gt;=17/24,CU$110="△"),"△","〇")))</f>
        <v>〇</v>
      </c>
      <c r="CV87" s="29" t="str">
        <f ca="1">IF(OR(CV$9="×",CV$110="×"),"×",IF(SUMIFS(OFFSET(データ_研究棟施設!$M$5:$M$1048576,0,ROUND(CV$8*24,1)),データ_研究棟施設!$J$5:$J$1048576,OFFSET($G$9,ROW()-ROW($N$9),CV$6-$D$4))&gt;=50,IF(SUMIFS(OFFSET(データ_研究棟施設!$M$5:$M$1048576,0,ROUND(CV$8*24,1)),データ_研究棟施設!$J$5:$J$1048576,OFFSET($G$9,ROW()-ROW($N$9),CV$6-$D$4))&gt;=100*$E87,"×","△"),IF(OR(CV$8&lt;9/24,CV$8&gt;=17/24,CV$110="△"),"△","〇")))</f>
        <v>〇</v>
      </c>
      <c r="CW87" s="29" t="str">
        <f ca="1">IF(OR(CW$9="×",CW$110="×"),"×",IF(SUMIFS(OFFSET(データ_研究棟施設!$M$5:$M$1048576,0,ROUND(CW$8*24,1)),データ_研究棟施設!$J$5:$J$1048576,OFFSET($G$9,ROW()-ROW($N$9),CW$6-$D$4))&gt;=50,IF(SUMIFS(OFFSET(データ_研究棟施設!$M$5:$M$1048576,0,ROUND(CW$8*24,1)),データ_研究棟施設!$J$5:$J$1048576,OFFSET($G$9,ROW()-ROW($N$9),CW$6-$D$4))&gt;=100*$E87,"×","△"),IF(OR(CW$8&lt;9/24,CW$8&gt;=17/24,CW$110="△"),"△","〇")))</f>
        <v>〇</v>
      </c>
      <c r="CX87" s="29" t="str">
        <f ca="1">IF(OR(CX$9="×",CX$110="×"),"×",IF(SUMIFS(OFFSET(データ_研究棟施設!$M$5:$M$1048576,0,ROUND(CX$8*24,1)),データ_研究棟施設!$J$5:$J$1048576,OFFSET($G$9,ROW()-ROW($N$9),CX$6-$D$4))&gt;=50,IF(SUMIFS(OFFSET(データ_研究棟施設!$M$5:$M$1048576,0,ROUND(CX$8*24,1)),データ_研究棟施設!$J$5:$J$1048576,OFFSET($G$9,ROW()-ROW($N$9),CX$6-$D$4))&gt;=100*$E87,"×","△"),IF(OR(CX$8&lt;9/24,CX$8&gt;=17/24,CX$110="△"),"△","〇")))</f>
        <v>〇</v>
      </c>
      <c r="CY87" s="28" t="str">
        <f ca="1">IF(OR(CY$9="×",CY$110="×"),"×",IF(SUMIFS(OFFSET(データ_研究棟施設!$M$5:$M$1048576,0,ROUND(CY$8*24,1)),データ_研究棟施設!$J$5:$J$1048576,OFFSET($G$9,ROW()-ROW($N$9),CY$6-$D$4))&gt;=50,IF(SUMIFS(OFFSET(データ_研究棟施設!$M$5:$M$1048576,0,ROUND(CY$8*24,1)),データ_研究棟施設!$J$5:$J$1048576,OFFSET($G$9,ROW()-ROW($N$9),CY$6-$D$4))&gt;=100*$E87,"×","△"),IF(OR(CY$8&lt;9/24,CY$8&gt;=17/24,CY$110="△"),"△","〇")))</f>
        <v>△</v>
      </c>
      <c r="CZ87" s="29" t="str">
        <f ca="1">IF(OR(CZ$9="×",CZ$110="×"),"×",IF(SUMIFS(OFFSET(データ_研究棟施設!$M$5:$M$1048576,0,ROUND(CZ$8*24,1)),データ_研究棟施設!$J$5:$J$1048576,OFFSET($G$9,ROW()-ROW($N$9),CZ$6-$D$4))&gt;=50,IF(SUMIFS(OFFSET(データ_研究棟施設!$M$5:$M$1048576,0,ROUND(CZ$8*24,1)),データ_研究棟施設!$J$5:$J$1048576,OFFSET($G$9,ROW()-ROW($N$9),CZ$6-$D$4))&gt;=100*$E87,"×","△"),IF(OR(CZ$8&lt;9/24,CZ$8&gt;=17/24,CZ$110="△"),"△","〇")))</f>
        <v>△</v>
      </c>
      <c r="DA87" s="29" t="str">
        <f ca="1">IF(OR(DA$9="×",DA$110="×"),"×",IF(SUMIFS(OFFSET(データ_研究棟施設!$M$5:$M$1048576,0,ROUND(DA$8*24,1)),データ_研究棟施設!$J$5:$J$1048576,OFFSET($G$9,ROW()-ROW($N$9),DA$6-$D$4))&gt;=50,IF(SUMIFS(OFFSET(データ_研究棟施設!$M$5:$M$1048576,0,ROUND(DA$8*24,1)),データ_研究棟施設!$J$5:$J$1048576,OFFSET($G$9,ROW()-ROW($N$9),DA$6-$D$4))&gt;=100*$E87,"×","△"),IF(OR(DA$8&lt;9/24,DA$8&gt;=17/24,DA$110="△"),"△","〇")))</f>
        <v>△</v>
      </c>
      <c r="DB87" s="30" t="str">
        <f ca="1">IF(OR(DB$9="×",DB$110="×"),"×",IF(SUMIFS(OFFSET(データ_研究棟施設!$M$5:$M$1048576,0,ROUND(DB$8*24,1)),データ_研究棟施設!$J$5:$J$1048576,OFFSET($G$9,ROW()-ROW($N$9),DB$6-$D$4))&gt;=50,IF(SUMIFS(OFFSET(データ_研究棟施設!$M$5:$M$1048576,0,ROUND(DB$8*24,1)),データ_研究棟施設!$J$5:$J$1048576,OFFSET($G$9,ROW()-ROW($N$9),DB$6-$D$4))&gt;=100*$E87,"×","△"),IF(OR(DB$8&lt;9/24,DB$8&gt;=17/24,DB$110="△"),"△","〇")))</f>
        <v>△</v>
      </c>
      <c r="DC87" s="29" t="str">
        <f ca="1">IF(OR(DC$9="×",DC$110="×"),"×",IF(SUMIFS(OFFSET(データ_研究棟施設!$M$5:$M$1048576,0,ROUND(DC$8*24,1)),データ_研究棟施設!$J$5:$J$1048576,OFFSET($G$9,ROW()-ROW($N$9),DC$6-$D$4))&gt;=50,IF(SUMIFS(OFFSET(データ_研究棟施設!$M$5:$M$1048576,0,ROUND(DC$8*24,1)),データ_研究棟施設!$J$5:$J$1048576,OFFSET($G$9,ROW()-ROW($N$9),DC$6-$D$4))&gt;=100*$E87,"×","△"),IF(OR(DC$8&lt;9/24,DC$8&gt;=17/24,DC$110="△"),"△","〇")))</f>
        <v>△</v>
      </c>
      <c r="DD87" s="29" t="str">
        <f ca="1">IF(OR(DD$9="×",DD$110="×"),"×",IF(SUMIFS(OFFSET(データ_研究棟施設!$M$5:$M$1048576,0,ROUND(DD$8*24,1)),データ_研究棟施設!$J$5:$J$1048576,OFFSET($G$9,ROW()-ROW($N$9),DD$6-$D$4))&gt;=50,IF(SUMIFS(OFFSET(データ_研究棟施設!$M$5:$M$1048576,0,ROUND(DD$8*24,1)),データ_研究棟施設!$J$5:$J$1048576,OFFSET($G$9,ROW()-ROW($N$9),DD$6-$D$4))&gt;=100*$E87,"×","△"),IF(OR(DD$8&lt;9/24,DD$8&gt;=17/24,DD$110="△"),"△","〇")))</f>
        <v>△</v>
      </c>
      <c r="DE87" s="37" t="str">
        <f ca="1">IF(OR(DE$9="×",DE$110="×"),"×",IF(SUMIFS(OFFSET(データ_研究棟施設!$M$5:$M$1048576,0,ROUND(DE$8*24,1)),データ_研究棟施設!$J$5:$J$1048576,OFFSET($G$9,ROW()-ROW($N$9),DE$6-$D$4))&gt;=50,IF(SUMIFS(OFFSET(データ_研究棟施設!$M$5:$M$1048576,0,ROUND(DE$8*24,1)),データ_研究棟施設!$J$5:$J$1048576,OFFSET($G$9,ROW()-ROW($N$9),DE$6-$D$4))&gt;=100*$E87,"×","△"),IF(OR(DE$8&lt;9/24,DE$8&gt;=17/24,DE$110="△"),"△","〇")))</f>
        <v>△</v>
      </c>
      <c r="DF87" s="36" t="str">
        <f ca="1">IF(OR(DF$9="×",DF$110="×"),"×",IF(SUMIFS(OFFSET(データ_研究棟施設!$M$5:$M$1048576,0,ROUND(DF$8*24,1)),データ_研究棟施設!$J$5:$J$1048576,OFFSET($G$9,ROW()-ROW($N$9),DF$6-$D$4))&gt;=50,IF(SUMIFS(OFFSET(データ_研究棟施設!$M$5:$M$1048576,0,ROUND(DF$8*24,1)),データ_研究棟施設!$J$5:$J$1048576,OFFSET($G$9,ROW()-ROW($N$9),DF$6-$D$4))&gt;=100*$E87,"×","△"),IF(OR(DF$8&lt;9/24,DF$8&gt;=17/24,DF$110="△"),"△","〇")))</f>
        <v>△</v>
      </c>
      <c r="DG87" s="29" t="str">
        <f ca="1">IF(OR(DG$9="×",DG$110="×"),"×",IF(SUMIFS(OFFSET(データ_研究棟施設!$M$5:$M$1048576,0,ROUND(DG$8*24,1)),データ_研究棟施設!$J$5:$J$1048576,OFFSET($G$9,ROW()-ROW($N$9),DG$6-$D$4))&gt;=50,IF(SUMIFS(OFFSET(データ_研究棟施設!$M$5:$M$1048576,0,ROUND(DG$8*24,1)),データ_研究棟施設!$J$5:$J$1048576,OFFSET($G$9,ROW()-ROW($N$9),DG$6-$D$4))&gt;=100*$E87,"×","△"),IF(OR(DG$8&lt;9/24,DG$8&gt;=17/24,DG$110="△"),"△","〇")))</f>
        <v>△</v>
      </c>
      <c r="DH87" s="29" t="str">
        <f ca="1">IF(OR(DH$9="×",DH$110="×"),"×",IF(SUMIFS(OFFSET(データ_研究棟施設!$M$5:$M$1048576,0,ROUND(DH$8*24,1)),データ_研究棟施設!$J$5:$J$1048576,OFFSET($G$9,ROW()-ROW($N$9),DH$6-$D$4))&gt;=50,IF(SUMIFS(OFFSET(データ_研究棟施設!$M$5:$M$1048576,0,ROUND(DH$8*24,1)),データ_研究棟施設!$J$5:$J$1048576,OFFSET($G$9,ROW()-ROW($N$9),DH$6-$D$4))&gt;=100*$E87,"×","△"),IF(OR(DH$8&lt;9/24,DH$8&gt;=17/24,DH$110="△"),"△","〇")))</f>
        <v>△</v>
      </c>
      <c r="DI87" s="29" t="str">
        <f ca="1">IF(OR(DI$9="×",DI$110="×"),"×",IF(SUMIFS(OFFSET(データ_研究棟施設!$M$5:$M$1048576,0,ROUND(DI$8*24,1)),データ_研究棟施設!$J$5:$J$1048576,OFFSET($G$9,ROW()-ROW($N$9),DI$6-$D$4))&gt;=50,IF(SUMIFS(OFFSET(データ_研究棟施設!$M$5:$M$1048576,0,ROUND(DI$8*24,1)),データ_研究棟施設!$J$5:$J$1048576,OFFSET($G$9,ROW()-ROW($N$9),DI$6-$D$4))&gt;=100*$E87,"×","△"),IF(OR(DI$8&lt;9/24,DI$8&gt;=17/24,DI$110="△"),"△","〇")))</f>
        <v>△</v>
      </c>
      <c r="DJ87" s="29" t="str">
        <f ca="1">IF(OR(DJ$9="×",DJ$110="×"),"×",IF(SUMIFS(OFFSET(データ_研究棟施設!$M$5:$M$1048576,0,ROUND(DJ$8*24,1)),データ_研究棟施設!$J$5:$J$1048576,OFFSET($G$9,ROW()-ROW($N$9),DJ$6-$D$4))&gt;=50,IF(SUMIFS(OFFSET(データ_研究棟施設!$M$5:$M$1048576,0,ROUND(DJ$8*24,1)),データ_研究棟施設!$J$5:$J$1048576,OFFSET($G$9,ROW()-ROW($N$9),DJ$6-$D$4))&gt;=100*$E87,"×","△"),IF(OR(DJ$8&lt;9/24,DJ$8&gt;=17/24,DJ$110="△"),"△","〇")))</f>
        <v>△</v>
      </c>
      <c r="DK87" s="29" t="str">
        <f ca="1">IF(OR(DK$9="×",DK$110="×"),"×",IF(SUMIFS(OFFSET(データ_研究棟施設!$M$5:$M$1048576,0,ROUND(DK$8*24,1)),データ_研究棟施設!$J$5:$J$1048576,OFFSET($G$9,ROW()-ROW($N$9),DK$6-$D$4))&gt;=50,IF(SUMIFS(OFFSET(データ_研究棟施設!$M$5:$M$1048576,0,ROUND(DK$8*24,1)),データ_研究棟施設!$J$5:$J$1048576,OFFSET($G$9,ROW()-ROW($N$9),DK$6-$D$4))&gt;=100*$E87,"×","△"),IF(OR(DK$8&lt;9/24,DK$8&gt;=17/24,DK$110="△"),"△","〇")))</f>
        <v>△</v>
      </c>
      <c r="DL87" s="29" t="str">
        <f ca="1">IF(OR(DL$9="×",DL$110="×"),"×",IF(SUMIFS(OFFSET(データ_研究棟施設!$M$5:$M$1048576,0,ROUND(DL$8*24,1)),データ_研究棟施設!$J$5:$J$1048576,OFFSET($G$9,ROW()-ROW($N$9),DL$6-$D$4))&gt;=50,IF(SUMIFS(OFFSET(データ_研究棟施設!$M$5:$M$1048576,0,ROUND(DL$8*24,1)),データ_研究棟施設!$J$5:$J$1048576,OFFSET($G$9,ROW()-ROW($N$9),DL$6-$D$4))&gt;=100*$E87,"×","△"),IF(OR(DL$8&lt;9/24,DL$8&gt;=17/24,DL$110="△"),"△","〇")))</f>
        <v>△</v>
      </c>
      <c r="DM87" s="29" t="str">
        <f ca="1">IF(OR(DM$9="×",DM$110="×"),"×",IF(SUMIFS(OFFSET(データ_研究棟施設!$M$5:$M$1048576,0,ROUND(DM$8*24,1)),データ_研究棟施設!$J$5:$J$1048576,OFFSET($G$9,ROW()-ROW($N$9),DM$6-$D$4))&gt;=50,IF(SUMIFS(OFFSET(データ_研究棟施設!$M$5:$M$1048576,0,ROUND(DM$8*24,1)),データ_研究棟施設!$J$5:$J$1048576,OFFSET($G$9,ROW()-ROW($N$9),DM$6-$D$4))&gt;=100*$E87,"×","△"),IF(OR(DM$8&lt;9/24,DM$8&gt;=17/24,DM$110="△"),"△","〇")))</f>
        <v>△</v>
      </c>
      <c r="DN87" s="29" t="str">
        <f ca="1">IF(OR(DN$9="×",DN$110="×"),"×",IF(SUMIFS(OFFSET(データ_研究棟施設!$M$5:$M$1048576,0,ROUND(DN$8*24,1)),データ_研究棟施設!$J$5:$J$1048576,OFFSET($G$9,ROW()-ROW($N$9),DN$6-$D$4))&gt;=50,IF(SUMIFS(OFFSET(データ_研究棟施設!$M$5:$M$1048576,0,ROUND(DN$8*24,1)),データ_研究棟施設!$J$5:$J$1048576,OFFSET($G$9,ROW()-ROW($N$9),DN$6-$D$4))&gt;=100*$E87,"×","△"),IF(OR(DN$8&lt;9/24,DN$8&gt;=17/24,DN$110="△"),"△","〇")))</f>
        <v>△</v>
      </c>
      <c r="DO87" s="28" t="str">
        <f ca="1">IF(OR(DO$9="×",DO$110="×"),"×",IF(SUMIFS(OFFSET(データ_研究棟施設!$M$5:$M$1048576,0,ROUND(DO$8*24,1)),データ_研究棟施設!$J$5:$J$1048576,OFFSET($G$9,ROW()-ROW($N$9),DO$6-$D$4))&gt;=50,IF(SUMIFS(OFFSET(データ_研究棟施設!$M$5:$M$1048576,0,ROUND(DO$8*24,1)),データ_研究棟施設!$J$5:$J$1048576,OFFSET($G$9,ROW()-ROW($N$9),DO$6-$D$4))&gt;=100*$E87,"×","△"),IF(OR(DO$8&lt;9/24,DO$8&gt;=17/24,DO$110="△"),"△","〇")))</f>
        <v>〇</v>
      </c>
      <c r="DP87" s="29" t="str">
        <f ca="1">IF(OR(DP$9="×",DP$110="×"),"×",IF(SUMIFS(OFFSET(データ_研究棟施設!$M$5:$M$1048576,0,ROUND(DP$8*24,1)),データ_研究棟施設!$J$5:$J$1048576,OFFSET($G$9,ROW()-ROW($N$9),DP$6-$D$4))&gt;=50,IF(SUMIFS(OFFSET(データ_研究棟施設!$M$5:$M$1048576,0,ROUND(DP$8*24,1)),データ_研究棟施設!$J$5:$J$1048576,OFFSET($G$9,ROW()-ROW($N$9),DP$6-$D$4))&gt;=100*$E87,"×","△"),IF(OR(DP$8&lt;9/24,DP$8&gt;=17/24,DP$110="△"),"△","〇")))</f>
        <v>〇</v>
      </c>
      <c r="DQ87" s="29" t="str">
        <f ca="1">IF(OR(DQ$9="×",DQ$110="×"),"×",IF(SUMIFS(OFFSET(データ_研究棟施設!$M$5:$M$1048576,0,ROUND(DQ$8*24,1)),データ_研究棟施設!$J$5:$J$1048576,OFFSET($G$9,ROW()-ROW($N$9),DQ$6-$D$4))&gt;=50,IF(SUMIFS(OFFSET(データ_研究棟施設!$M$5:$M$1048576,0,ROUND(DQ$8*24,1)),データ_研究棟施設!$J$5:$J$1048576,OFFSET($G$9,ROW()-ROW($N$9),DQ$6-$D$4))&gt;=100*$E87,"×","△"),IF(OR(DQ$8&lt;9/24,DQ$8&gt;=17/24,DQ$110="△"),"△","〇")))</f>
        <v>〇</v>
      </c>
      <c r="DR87" s="30" t="str">
        <f ca="1">IF(OR(DR$9="×",DR$110="×"),"×",IF(SUMIFS(OFFSET(データ_研究棟施設!$M$5:$M$1048576,0,ROUND(DR$8*24,1)),データ_研究棟施設!$J$5:$J$1048576,OFFSET($G$9,ROW()-ROW($N$9),DR$6-$D$4))&gt;=50,IF(SUMIFS(OFFSET(データ_研究棟施設!$M$5:$M$1048576,0,ROUND(DR$8*24,1)),データ_研究棟施設!$J$5:$J$1048576,OFFSET($G$9,ROW()-ROW($N$9),DR$6-$D$4))&gt;=100*$E87,"×","△"),IF(OR(DR$8&lt;9/24,DR$8&gt;=17/24,DR$110="△"),"△","〇")))</f>
        <v>〇</v>
      </c>
      <c r="DS87" s="29" t="str">
        <f ca="1">IF(OR(DS$9="×",DS$110="×"),"×",IF(SUMIFS(OFFSET(データ_研究棟施設!$M$5:$M$1048576,0,ROUND(DS$8*24,1)),データ_研究棟施設!$J$5:$J$1048576,OFFSET($G$9,ROW()-ROW($N$9),DS$6-$D$4))&gt;=50,IF(SUMIFS(OFFSET(データ_研究棟施設!$M$5:$M$1048576,0,ROUND(DS$8*24,1)),データ_研究棟施設!$J$5:$J$1048576,OFFSET($G$9,ROW()-ROW($N$9),DS$6-$D$4))&gt;=100*$E87,"×","△"),IF(OR(DS$8&lt;9/24,DS$8&gt;=17/24,DS$110="△"),"△","〇")))</f>
        <v>〇</v>
      </c>
      <c r="DT87" s="29" t="str">
        <f ca="1">IF(OR(DT$9="×",DT$110="×"),"×",IF(SUMIFS(OFFSET(データ_研究棟施設!$M$5:$M$1048576,0,ROUND(DT$8*24,1)),データ_研究棟施設!$J$5:$J$1048576,OFFSET($G$9,ROW()-ROW($N$9),DT$6-$D$4))&gt;=50,IF(SUMIFS(OFFSET(データ_研究棟施設!$M$5:$M$1048576,0,ROUND(DT$8*24,1)),データ_研究棟施設!$J$5:$J$1048576,OFFSET($G$9,ROW()-ROW($N$9),DT$6-$D$4))&gt;=100*$E87,"×","△"),IF(OR(DT$8&lt;9/24,DT$8&gt;=17/24,DT$110="△"),"△","〇")))</f>
        <v>〇</v>
      </c>
      <c r="DU87" s="29" t="str">
        <f ca="1">IF(OR(DU$9="×",DU$110="×"),"×",IF(SUMIFS(OFFSET(データ_研究棟施設!$M$5:$M$1048576,0,ROUND(DU$8*24,1)),データ_研究棟施設!$J$5:$J$1048576,OFFSET($G$9,ROW()-ROW($N$9),DU$6-$D$4))&gt;=50,IF(SUMIFS(OFFSET(データ_研究棟施設!$M$5:$M$1048576,0,ROUND(DU$8*24,1)),データ_研究棟施設!$J$5:$J$1048576,OFFSET($G$9,ROW()-ROW($N$9),DU$6-$D$4))&gt;=100*$E87,"×","△"),IF(OR(DU$8&lt;9/24,DU$8&gt;=17/24,DU$110="△"),"△","〇")))</f>
        <v>〇</v>
      </c>
      <c r="DV87" s="29" t="str">
        <f ca="1">IF(OR(DV$9="×",DV$110="×"),"×",IF(SUMIFS(OFFSET(データ_研究棟施設!$M$5:$M$1048576,0,ROUND(DV$8*24,1)),データ_研究棟施設!$J$5:$J$1048576,OFFSET($G$9,ROW()-ROW($N$9),DV$6-$D$4))&gt;=50,IF(SUMIFS(OFFSET(データ_研究棟施設!$M$5:$M$1048576,0,ROUND(DV$8*24,1)),データ_研究棟施設!$J$5:$J$1048576,OFFSET($G$9,ROW()-ROW($N$9),DV$6-$D$4))&gt;=100*$E87,"×","△"),IF(OR(DV$8&lt;9/24,DV$8&gt;=17/24,DV$110="△"),"△","〇")))</f>
        <v>〇</v>
      </c>
      <c r="DW87" s="28" t="str">
        <f ca="1">IF(OR(DW$9="×",DW$110="×"),"×",IF(SUMIFS(OFFSET(データ_研究棟施設!$M$5:$M$1048576,0,ROUND(DW$8*24,1)),データ_研究棟施設!$J$5:$J$1048576,OFFSET($G$9,ROW()-ROW($N$9),DW$6-$D$4))&gt;=50,IF(SUMIFS(OFFSET(データ_研究棟施設!$M$5:$M$1048576,0,ROUND(DW$8*24,1)),データ_研究棟施設!$J$5:$J$1048576,OFFSET($G$9,ROW()-ROW($N$9),DW$6-$D$4))&gt;=100*$E87,"×","△"),IF(OR(DW$8&lt;9/24,DW$8&gt;=17/24,DW$110="△"),"△","〇")))</f>
        <v>△</v>
      </c>
      <c r="DX87" s="29" t="str">
        <f ca="1">IF(OR(DX$9="×",DX$110="×"),"×",IF(SUMIFS(OFFSET(データ_研究棟施設!$M$5:$M$1048576,0,ROUND(DX$8*24,1)),データ_研究棟施設!$J$5:$J$1048576,OFFSET($G$9,ROW()-ROW($N$9),DX$6-$D$4))&gt;=50,IF(SUMIFS(OFFSET(データ_研究棟施設!$M$5:$M$1048576,0,ROUND(DX$8*24,1)),データ_研究棟施設!$J$5:$J$1048576,OFFSET($G$9,ROW()-ROW($N$9),DX$6-$D$4))&gt;=100*$E87,"×","△"),IF(OR(DX$8&lt;9/24,DX$8&gt;=17/24,DX$110="△"),"△","〇")))</f>
        <v>△</v>
      </c>
      <c r="DY87" s="29" t="str">
        <f ca="1">IF(OR(DY$9="×",DY$110="×"),"×",IF(SUMIFS(OFFSET(データ_研究棟施設!$M$5:$M$1048576,0,ROUND(DY$8*24,1)),データ_研究棟施設!$J$5:$J$1048576,OFFSET($G$9,ROW()-ROW($N$9),DY$6-$D$4))&gt;=50,IF(SUMIFS(OFFSET(データ_研究棟施設!$M$5:$M$1048576,0,ROUND(DY$8*24,1)),データ_研究棟施設!$J$5:$J$1048576,OFFSET($G$9,ROW()-ROW($N$9),DY$6-$D$4))&gt;=100*$E87,"×","△"),IF(OR(DY$8&lt;9/24,DY$8&gt;=17/24,DY$110="△"),"△","〇")))</f>
        <v>△</v>
      </c>
      <c r="DZ87" s="30" t="str">
        <f ca="1">IF(OR(DZ$9="×",DZ$110="×"),"×",IF(SUMIFS(OFFSET(データ_研究棟施設!$M$5:$M$1048576,0,ROUND(DZ$8*24,1)),データ_研究棟施設!$J$5:$J$1048576,OFFSET($G$9,ROW()-ROW($N$9),DZ$6-$D$4))&gt;=50,IF(SUMIFS(OFFSET(データ_研究棟施設!$M$5:$M$1048576,0,ROUND(DZ$8*24,1)),データ_研究棟施設!$J$5:$J$1048576,OFFSET($G$9,ROW()-ROW($N$9),DZ$6-$D$4))&gt;=100*$E87,"×","△"),IF(OR(DZ$8&lt;9/24,DZ$8&gt;=17/24,DZ$110="△"),"△","〇")))</f>
        <v>△</v>
      </c>
      <c r="EA87" s="29" t="str">
        <f ca="1">IF(OR(EA$9="×",EA$110="×"),"×",IF(SUMIFS(OFFSET(データ_研究棟施設!$M$5:$M$1048576,0,ROUND(EA$8*24,1)),データ_研究棟施設!$J$5:$J$1048576,OFFSET($G$9,ROW()-ROW($N$9),EA$6-$D$4))&gt;=50,IF(SUMIFS(OFFSET(データ_研究棟施設!$M$5:$M$1048576,0,ROUND(EA$8*24,1)),データ_研究棟施設!$J$5:$J$1048576,OFFSET($G$9,ROW()-ROW($N$9),EA$6-$D$4))&gt;=100*$E87,"×","△"),IF(OR(EA$8&lt;9/24,EA$8&gt;=17/24,EA$110="△"),"△","〇")))</f>
        <v>△</v>
      </c>
      <c r="EB87" s="29" t="str">
        <f ca="1">IF(OR(EB$9="×",EB$110="×"),"×",IF(SUMIFS(OFFSET(データ_研究棟施設!$M$5:$M$1048576,0,ROUND(EB$8*24,1)),データ_研究棟施設!$J$5:$J$1048576,OFFSET($G$9,ROW()-ROW($N$9),EB$6-$D$4))&gt;=50,IF(SUMIFS(OFFSET(データ_研究棟施設!$M$5:$M$1048576,0,ROUND(EB$8*24,1)),データ_研究棟施設!$J$5:$J$1048576,OFFSET($G$9,ROW()-ROW($N$9),EB$6-$D$4))&gt;=100*$E87,"×","△"),IF(OR(EB$8&lt;9/24,EB$8&gt;=17/24,EB$110="△"),"△","〇")))</f>
        <v>△</v>
      </c>
      <c r="EC87" s="37" t="str">
        <f ca="1">IF(OR(EC$9="×",EC$110="×"),"×",IF(SUMIFS(OFFSET(データ_研究棟施設!$M$5:$M$1048576,0,ROUND(EC$8*24,1)),データ_研究棟施設!$J$5:$J$1048576,OFFSET($G$9,ROW()-ROW($N$9),EC$6-$D$4))&gt;=50,IF(SUMIFS(OFFSET(データ_研究棟施設!$M$5:$M$1048576,0,ROUND(EC$8*24,1)),データ_研究棟施設!$J$5:$J$1048576,OFFSET($G$9,ROW()-ROW($N$9),EC$6-$D$4))&gt;=100*$E87,"×","△"),IF(OR(EC$8&lt;9/24,EC$8&gt;=17/24,EC$110="△"),"△","〇")))</f>
        <v>△</v>
      </c>
      <c r="ED87" s="36" t="str">
        <f ca="1">IF(OR(ED$9="×",ED$110="×"),"×",IF(SUMIFS(OFFSET(データ_研究棟施設!$M$5:$M$1048576,0,ROUND(ED$8*24,1)),データ_研究棟施設!$J$5:$J$1048576,OFFSET($G$9,ROW()-ROW($N$9),ED$6-$D$4))&gt;=50,IF(SUMIFS(OFFSET(データ_研究棟施設!$M$5:$M$1048576,0,ROUND(ED$8*24,1)),データ_研究棟施設!$J$5:$J$1048576,OFFSET($G$9,ROW()-ROW($N$9),ED$6-$D$4))&gt;=100*$E87,"×","△"),IF(OR(ED$8&lt;9/24,ED$8&gt;=17/24,ED$110="△"),"△","〇")))</f>
        <v>×</v>
      </c>
      <c r="EE87" s="29" t="str">
        <f ca="1">IF(OR(EE$9="×",EE$110="×"),"×",IF(SUMIFS(OFFSET(データ_研究棟施設!$M$5:$M$1048576,0,ROUND(EE$8*24,1)),データ_研究棟施設!$J$5:$J$1048576,OFFSET($G$9,ROW()-ROW($N$9),EE$6-$D$4))&gt;=50,IF(SUMIFS(OFFSET(データ_研究棟施設!$M$5:$M$1048576,0,ROUND(EE$8*24,1)),データ_研究棟施設!$J$5:$J$1048576,OFFSET($G$9,ROW()-ROW($N$9),EE$6-$D$4))&gt;=100*$E87,"×","△"),IF(OR(EE$8&lt;9/24,EE$8&gt;=17/24,EE$110="△"),"△","〇")))</f>
        <v>×</v>
      </c>
      <c r="EF87" s="29" t="str">
        <f ca="1">IF(OR(EF$9="×",EF$110="×"),"×",IF(SUMIFS(OFFSET(データ_研究棟施設!$M$5:$M$1048576,0,ROUND(EF$8*24,1)),データ_研究棟施設!$J$5:$J$1048576,OFFSET($G$9,ROW()-ROW($N$9),EF$6-$D$4))&gt;=50,IF(SUMIFS(OFFSET(データ_研究棟施設!$M$5:$M$1048576,0,ROUND(EF$8*24,1)),データ_研究棟施設!$J$5:$J$1048576,OFFSET($G$9,ROW()-ROW($N$9),EF$6-$D$4))&gt;=100*$E87,"×","△"),IF(OR(EF$8&lt;9/24,EF$8&gt;=17/24,EF$110="△"),"△","〇")))</f>
        <v>×</v>
      </c>
      <c r="EG87" s="29" t="str">
        <f ca="1">IF(OR(EG$9="×",EG$110="×"),"×",IF(SUMIFS(OFFSET(データ_研究棟施設!$M$5:$M$1048576,0,ROUND(EG$8*24,1)),データ_研究棟施設!$J$5:$J$1048576,OFFSET($G$9,ROW()-ROW($N$9),EG$6-$D$4))&gt;=50,IF(SUMIFS(OFFSET(データ_研究棟施設!$M$5:$M$1048576,0,ROUND(EG$8*24,1)),データ_研究棟施設!$J$5:$J$1048576,OFFSET($G$9,ROW()-ROW($N$9),EG$6-$D$4))&gt;=100*$E87,"×","△"),IF(OR(EG$8&lt;9/24,EG$8&gt;=17/24,EG$110="△"),"△","〇")))</f>
        <v>×</v>
      </c>
      <c r="EH87" s="29" t="str">
        <f ca="1">IF(OR(EH$9="×",EH$110="×"),"×",IF(SUMIFS(OFFSET(データ_研究棟施設!$M$5:$M$1048576,0,ROUND(EH$8*24,1)),データ_研究棟施設!$J$5:$J$1048576,OFFSET($G$9,ROW()-ROW($N$9),EH$6-$D$4))&gt;=50,IF(SUMIFS(OFFSET(データ_研究棟施設!$M$5:$M$1048576,0,ROUND(EH$8*24,1)),データ_研究棟施設!$J$5:$J$1048576,OFFSET($G$9,ROW()-ROW($N$9),EH$6-$D$4))&gt;=100*$E87,"×","△"),IF(OR(EH$8&lt;9/24,EH$8&gt;=17/24,EH$110="△"),"△","〇")))</f>
        <v>×</v>
      </c>
      <c r="EI87" s="29" t="str">
        <f ca="1">IF(OR(EI$9="×",EI$110="×"),"×",IF(SUMIFS(OFFSET(データ_研究棟施設!$M$5:$M$1048576,0,ROUND(EI$8*24,1)),データ_研究棟施設!$J$5:$J$1048576,OFFSET($G$9,ROW()-ROW($N$9),EI$6-$D$4))&gt;=50,IF(SUMIFS(OFFSET(データ_研究棟施設!$M$5:$M$1048576,0,ROUND(EI$8*24,1)),データ_研究棟施設!$J$5:$J$1048576,OFFSET($G$9,ROW()-ROW($N$9),EI$6-$D$4))&gt;=100*$E87,"×","△"),IF(OR(EI$8&lt;9/24,EI$8&gt;=17/24,EI$110="△"),"△","〇")))</f>
        <v>×</v>
      </c>
      <c r="EJ87" s="29" t="str">
        <f ca="1">IF(OR(EJ$9="×",EJ$110="×"),"×",IF(SUMIFS(OFFSET(データ_研究棟施設!$M$5:$M$1048576,0,ROUND(EJ$8*24,1)),データ_研究棟施設!$J$5:$J$1048576,OFFSET($G$9,ROW()-ROW($N$9),EJ$6-$D$4))&gt;=50,IF(SUMIFS(OFFSET(データ_研究棟施設!$M$5:$M$1048576,0,ROUND(EJ$8*24,1)),データ_研究棟施設!$J$5:$J$1048576,OFFSET($G$9,ROW()-ROW($N$9),EJ$6-$D$4))&gt;=100*$E87,"×","△"),IF(OR(EJ$8&lt;9/24,EJ$8&gt;=17/24,EJ$110="△"),"△","〇")))</f>
        <v>×</v>
      </c>
      <c r="EK87" s="29" t="str">
        <f ca="1">IF(OR(EK$9="×",EK$110="×"),"×",IF(SUMIFS(OFFSET(データ_研究棟施設!$M$5:$M$1048576,0,ROUND(EK$8*24,1)),データ_研究棟施設!$J$5:$J$1048576,OFFSET($G$9,ROW()-ROW($N$9),EK$6-$D$4))&gt;=50,IF(SUMIFS(OFFSET(データ_研究棟施設!$M$5:$M$1048576,0,ROUND(EK$8*24,1)),データ_研究棟施設!$J$5:$J$1048576,OFFSET($G$9,ROW()-ROW($N$9),EK$6-$D$4))&gt;=100*$E87,"×","△"),IF(OR(EK$8&lt;9/24,EK$8&gt;=17/24,EK$110="△"),"△","〇")))</f>
        <v>×</v>
      </c>
      <c r="EL87" s="29" t="str">
        <f ca="1">IF(OR(EL$9="×",EL$110="×"),"×",IF(SUMIFS(OFFSET(データ_研究棟施設!$M$5:$M$1048576,0,ROUND(EL$8*24,1)),データ_研究棟施設!$J$5:$J$1048576,OFFSET($G$9,ROW()-ROW($N$9),EL$6-$D$4))&gt;=50,IF(SUMIFS(OFFSET(データ_研究棟施設!$M$5:$M$1048576,0,ROUND(EL$8*24,1)),データ_研究棟施設!$J$5:$J$1048576,OFFSET($G$9,ROW()-ROW($N$9),EL$6-$D$4))&gt;=100*$E87,"×","△"),IF(OR(EL$8&lt;9/24,EL$8&gt;=17/24,EL$110="△"),"△","〇")))</f>
        <v>×</v>
      </c>
      <c r="EM87" s="28" t="str">
        <f ca="1">IF(OR(EM$9="×",EM$110="×"),"×",IF(SUMIFS(OFFSET(データ_研究棟施設!$M$5:$M$1048576,0,ROUND(EM$8*24,1)),データ_研究棟施設!$J$5:$J$1048576,OFFSET($G$9,ROW()-ROW($N$9),EM$6-$D$4))&gt;=50,IF(SUMIFS(OFFSET(データ_研究棟施設!$M$5:$M$1048576,0,ROUND(EM$8*24,1)),データ_研究棟施設!$J$5:$J$1048576,OFFSET($G$9,ROW()-ROW($N$9),EM$6-$D$4))&gt;=100*$E87,"×","△"),IF(OR(EM$8&lt;9/24,EM$8&gt;=17/24,EM$110="△"),"△","〇")))</f>
        <v>×</v>
      </c>
      <c r="EN87" s="29" t="str">
        <f ca="1">IF(OR(EN$9="×",EN$110="×"),"×",IF(SUMIFS(OFFSET(データ_研究棟施設!$M$5:$M$1048576,0,ROUND(EN$8*24,1)),データ_研究棟施設!$J$5:$J$1048576,OFFSET($G$9,ROW()-ROW($N$9),EN$6-$D$4))&gt;=50,IF(SUMIFS(OFFSET(データ_研究棟施設!$M$5:$M$1048576,0,ROUND(EN$8*24,1)),データ_研究棟施設!$J$5:$J$1048576,OFFSET($G$9,ROW()-ROW($N$9),EN$6-$D$4))&gt;=100*$E87,"×","△"),IF(OR(EN$8&lt;9/24,EN$8&gt;=17/24,EN$110="△"),"△","〇")))</f>
        <v>×</v>
      </c>
      <c r="EO87" s="29" t="str">
        <f ca="1">IF(OR(EO$9="×",EO$110="×"),"×",IF(SUMIFS(OFFSET(データ_研究棟施設!$M$5:$M$1048576,0,ROUND(EO$8*24,1)),データ_研究棟施設!$J$5:$J$1048576,OFFSET($G$9,ROW()-ROW($N$9),EO$6-$D$4))&gt;=50,IF(SUMIFS(OFFSET(データ_研究棟施設!$M$5:$M$1048576,0,ROUND(EO$8*24,1)),データ_研究棟施設!$J$5:$J$1048576,OFFSET($G$9,ROW()-ROW($N$9),EO$6-$D$4))&gt;=100*$E87,"×","△"),IF(OR(EO$8&lt;9/24,EO$8&gt;=17/24,EO$110="△"),"△","〇")))</f>
        <v>×</v>
      </c>
      <c r="EP87" s="30" t="str">
        <f ca="1">IF(OR(EP$9="×",EP$110="×"),"×",IF(SUMIFS(OFFSET(データ_研究棟施設!$M$5:$M$1048576,0,ROUND(EP$8*24,1)),データ_研究棟施設!$J$5:$J$1048576,OFFSET($G$9,ROW()-ROW($N$9),EP$6-$D$4))&gt;=50,IF(SUMIFS(OFFSET(データ_研究棟施設!$M$5:$M$1048576,0,ROUND(EP$8*24,1)),データ_研究棟施設!$J$5:$J$1048576,OFFSET($G$9,ROW()-ROW($N$9),EP$6-$D$4))&gt;=100*$E87,"×","△"),IF(OR(EP$8&lt;9/24,EP$8&gt;=17/24,EP$110="△"),"△","〇")))</f>
        <v>×</v>
      </c>
      <c r="EQ87" s="29" t="str">
        <f ca="1">IF(OR(EQ$9="×",EQ$110="×"),"×",IF(SUMIFS(OFFSET(データ_研究棟施設!$M$5:$M$1048576,0,ROUND(EQ$8*24,1)),データ_研究棟施設!$J$5:$J$1048576,OFFSET($G$9,ROW()-ROW($N$9),EQ$6-$D$4))&gt;=50,IF(SUMIFS(OFFSET(データ_研究棟施設!$M$5:$M$1048576,0,ROUND(EQ$8*24,1)),データ_研究棟施設!$J$5:$J$1048576,OFFSET($G$9,ROW()-ROW($N$9),EQ$6-$D$4))&gt;=100*$E87,"×","△"),IF(OR(EQ$8&lt;9/24,EQ$8&gt;=17/24,EQ$110="△"),"△","〇")))</f>
        <v>×</v>
      </c>
      <c r="ER87" s="29" t="str">
        <f ca="1">IF(OR(ER$9="×",ER$110="×"),"×",IF(SUMIFS(OFFSET(データ_研究棟施設!$M$5:$M$1048576,0,ROUND(ER$8*24,1)),データ_研究棟施設!$J$5:$J$1048576,OFFSET($G$9,ROW()-ROW($N$9),ER$6-$D$4))&gt;=50,IF(SUMIFS(OFFSET(データ_研究棟施設!$M$5:$M$1048576,0,ROUND(ER$8*24,1)),データ_研究棟施設!$J$5:$J$1048576,OFFSET($G$9,ROW()-ROW($N$9),ER$6-$D$4))&gt;=100*$E87,"×","△"),IF(OR(ER$8&lt;9/24,ER$8&gt;=17/24,ER$110="△"),"△","〇")))</f>
        <v>×</v>
      </c>
      <c r="ES87" s="29" t="str">
        <f ca="1">IF(OR(ES$9="×",ES$110="×"),"×",IF(SUMIFS(OFFSET(データ_研究棟施設!$M$5:$M$1048576,0,ROUND(ES$8*24,1)),データ_研究棟施設!$J$5:$J$1048576,OFFSET($G$9,ROW()-ROW($N$9),ES$6-$D$4))&gt;=50,IF(SUMIFS(OFFSET(データ_研究棟施設!$M$5:$M$1048576,0,ROUND(ES$8*24,1)),データ_研究棟施設!$J$5:$J$1048576,OFFSET($G$9,ROW()-ROW($N$9),ES$6-$D$4))&gt;=100*$E87,"×","△"),IF(OR(ES$8&lt;9/24,ES$8&gt;=17/24,ES$110="△"),"△","〇")))</f>
        <v>×</v>
      </c>
      <c r="ET87" s="29" t="str">
        <f ca="1">IF(OR(ET$9="×",ET$110="×"),"×",IF(SUMIFS(OFFSET(データ_研究棟施設!$M$5:$M$1048576,0,ROUND(ET$8*24,1)),データ_研究棟施設!$J$5:$J$1048576,OFFSET($G$9,ROW()-ROW($N$9),ET$6-$D$4))&gt;=50,IF(SUMIFS(OFFSET(データ_研究棟施設!$M$5:$M$1048576,0,ROUND(ET$8*24,1)),データ_研究棟施設!$J$5:$J$1048576,OFFSET($G$9,ROW()-ROW($N$9),ET$6-$D$4))&gt;=100*$E87,"×","△"),IF(OR(ET$8&lt;9/24,ET$8&gt;=17/24,ET$110="△"),"△","〇")))</f>
        <v>×</v>
      </c>
      <c r="EU87" s="28" t="str">
        <f ca="1">IF(OR(EU$9="×",EU$110="×"),"×",IF(SUMIFS(OFFSET(データ_研究棟施設!$M$5:$M$1048576,0,ROUND(EU$8*24,1)),データ_研究棟施設!$J$5:$J$1048576,OFFSET($G$9,ROW()-ROW($N$9),EU$6-$D$4))&gt;=50,IF(SUMIFS(OFFSET(データ_研究棟施設!$M$5:$M$1048576,0,ROUND(EU$8*24,1)),データ_研究棟施設!$J$5:$J$1048576,OFFSET($G$9,ROW()-ROW($N$9),EU$6-$D$4))&gt;=100*$E87,"×","△"),IF(OR(EU$8&lt;9/24,EU$8&gt;=17/24,EU$110="△"),"△","〇")))</f>
        <v>×</v>
      </c>
      <c r="EV87" s="29" t="str">
        <f ca="1">IF(OR(EV$9="×",EV$110="×"),"×",IF(SUMIFS(OFFSET(データ_研究棟施設!$M$5:$M$1048576,0,ROUND(EV$8*24,1)),データ_研究棟施設!$J$5:$J$1048576,OFFSET($G$9,ROW()-ROW($N$9),EV$6-$D$4))&gt;=50,IF(SUMIFS(OFFSET(データ_研究棟施設!$M$5:$M$1048576,0,ROUND(EV$8*24,1)),データ_研究棟施設!$J$5:$J$1048576,OFFSET($G$9,ROW()-ROW($N$9),EV$6-$D$4))&gt;=100*$E87,"×","△"),IF(OR(EV$8&lt;9/24,EV$8&gt;=17/24,EV$110="△"),"△","〇")))</f>
        <v>×</v>
      </c>
      <c r="EW87" s="29" t="str">
        <f ca="1">IF(OR(EW$9="×",EW$110="×"),"×",IF(SUMIFS(OFFSET(データ_研究棟施設!$M$5:$M$1048576,0,ROUND(EW$8*24,1)),データ_研究棟施設!$J$5:$J$1048576,OFFSET($G$9,ROW()-ROW($N$9),EW$6-$D$4))&gt;=50,IF(SUMIFS(OFFSET(データ_研究棟施設!$M$5:$M$1048576,0,ROUND(EW$8*24,1)),データ_研究棟施設!$J$5:$J$1048576,OFFSET($G$9,ROW()-ROW($N$9),EW$6-$D$4))&gt;=100*$E87,"×","△"),IF(OR(EW$8&lt;9/24,EW$8&gt;=17/24,EW$110="△"),"△","〇")))</f>
        <v>×</v>
      </c>
      <c r="EX87" s="30" t="str">
        <f ca="1">IF(OR(EX$9="×",EX$110="×"),"×",IF(SUMIFS(OFFSET(データ_研究棟施設!$M$5:$M$1048576,0,ROUND(EX$8*24,1)),データ_研究棟施設!$J$5:$J$1048576,OFFSET($G$9,ROW()-ROW($N$9),EX$6-$D$4))&gt;=50,IF(SUMIFS(OFFSET(データ_研究棟施設!$M$5:$M$1048576,0,ROUND(EX$8*24,1)),データ_研究棟施設!$J$5:$J$1048576,OFFSET($G$9,ROW()-ROW($N$9),EX$6-$D$4))&gt;=100*$E87,"×","△"),IF(OR(EX$8&lt;9/24,EX$8&gt;=17/24,EX$110="△"),"△","〇")))</f>
        <v>×</v>
      </c>
      <c r="EY87" s="29" t="str">
        <f ca="1">IF(OR(EY$9="×",EY$110="×"),"×",IF(SUMIFS(OFFSET(データ_研究棟施設!$M$5:$M$1048576,0,ROUND(EY$8*24,1)),データ_研究棟施設!$J$5:$J$1048576,OFFSET($G$9,ROW()-ROW($N$9),EY$6-$D$4))&gt;=50,IF(SUMIFS(OFFSET(データ_研究棟施設!$M$5:$M$1048576,0,ROUND(EY$8*24,1)),データ_研究棟施設!$J$5:$J$1048576,OFFSET($G$9,ROW()-ROW($N$9),EY$6-$D$4))&gt;=100*$E87,"×","△"),IF(OR(EY$8&lt;9/24,EY$8&gt;=17/24,EY$110="△"),"△","〇")))</f>
        <v>×</v>
      </c>
      <c r="EZ87" s="29" t="str">
        <f ca="1">IF(OR(EZ$9="×",EZ$110="×"),"×",IF(SUMIFS(OFFSET(データ_研究棟施設!$M$5:$M$1048576,0,ROUND(EZ$8*24,1)),データ_研究棟施設!$J$5:$J$1048576,OFFSET($G$9,ROW()-ROW($N$9),EZ$6-$D$4))&gt;=50,IF(SUMIFS(OFFSET(データ_研究棟施設!$M$5:$M$1048576,0,ROUND(EZ$8*24,1)),データ_研究棟施設!$J$5:$J$1048576,OFFSET($G$9,ROW()-ROW($N$9),EZ$6-$D$4))&gt;=100*$E87,"×","△"),IF(OR(EZ$8&lt;9/24,EZ$8&gt;=17/24,EZ$110="△"),"△","〇")))</f>
        <v>×</v>
      </c>
      <c r="FA87" s="37" t="str">
        <f ca="1">IF(OR(FA$9="×",FA$110="×"),"×",IF(SUMIFS(OFFSET(データ_研究棟施設!$M$5:$M$1048576,0,ROUND(FA$8*24,1)),データ_研究棟施設!$J$5:$J$1048576,OFFSET($G$9,ROW()-ROW($N$9),FA$6-$D$4))&gt;=50,IF(SUMIFS(OFFSET(データ_研究棟施設!$M$5:$M$1048576,0,ROUND(FA$8*24,1)),データ_研究棟施設!$J$5:$J$1048576,OFFSET($G$9,ROW()-ROW($N$9),FA$6-$D$4))&gt;=100*$E87,"×","△"),IF(OR(FA$8&lt;9/24,FA$8&gt;=17/24,FA$110="△"),"△","〇")))</f>
        <v>×</v>
      </c>
      <c r="FB87" s="36" t="str">
        <f ca="1">IF(OR(FB$9="×",FB$110="×"),"×",IF(SUMIFS(OFFSET(データ_研究棟施設!$M$5:$M$1048576,0,ROUND(FB$8*24,1)),データ_研究棟施設!$J$5:$J$1048576,OFFSET($G$9,ROW()-ROW($N$9),FB$6-$D$4))&gt;=50,IF(SUMIFS(OFFSET(データ_研究棟施設!$M$5:$M$1048576,0,ROUND(FB$8*24,1)),データ_研究棟施設!$J$5:$J$1048576,OFFSET($G$9,ROW()-ROW($N$9),FB$6-$D$4))&gt;=100*$E87,"×","△"),IF(OR(FB$8&lt;9/24,FB$8&gt;=17/24,FB$110="△"),"△","〇")))</f>
        <v>×</v>
      </c>
      <c r="FC87" s="29" t="str">
        <f ca="1">IF(OR(FC$9="×",FC$110="×"),"×",IF(SUMIFS(OFFSET(データ_研究棟施設!$M$5:$M$1048576,0,ROUND(FC$8*24,1)),データ_研究棟施設!$J$5:$J$1048576,OFFSET($G$9,ROW()-ROW($N$9),FC$6-$D$4))&gt;=50,IF(SUMIFS(OFFSET(データ_研究棟施設!$M$5:$M$1048576,0,ROUND(FC$8*24,1)),データ_研究棟施設!$J$5:$J$1048576,OFFSET($G$9,ROW()-ROW($N$9),FC$6-$D$4))&gt;=100*$E87,"×","△"),IF(OR(FC$8&lt;9/24,FC$8&gt;=17/24,FC$110="△"),"△","〇")))</f>
        <v>×</v>
      </c>
      <c r="FD87" s="29" t="str">
        <f ca="1">IF(OR(FD$9="×",FD$110="×"),"×",IF(SUMIFS(OFFSET(データ_研究棟施設!$M$5:$M$1048576,0,ROUND(FD$8*24,1)),データ_研究棟施設!$J$5:$J$1048576,OFFSET($G$9,ROW()-ROW($N$9),FD$6-$D$4))&gt;=50,IF(SUMIFS(OFFSET(データ_研究棟施設!$M$5:$M$1048576,0,ROUND(FD$8*24,1)),データ_研究棟施設!$J$5:$J$1048576,OFFSET($G$9,ROW()-ROW($N$9),FD$6-$D$4))&gt;=100*$E87,"×","△"),IF(OR(FD$8&lt;9/24,FD$8&gt;=17/24,FD$110="△"),"△","〇")))</f>
        <v>×</v>
      </c>
      <c r="FE87" s="29" t="str">
        <f ca="1">IF(OR(FE$9="×",FE$110="×"),"×",IF(SUMIFS(OFFSET(データ_研究棟施設!$M$5:$M$1048576,0,ROUND(FE$8*24,1)),データ_研究棟施設!$J$5:$J$1048576,OFFSET($G$9,ROW()-ROW($N$9),FE$6-$D$4))&gt;=50,IF(SUMIFS(OFFSET(データ_研究棟施設!$M$5:$M$1048576,0,ROUND(FE$8*24,1)),データ_研究棟施設!$J$5:$J$1048576,OFFSET($G$9,ROW()-ROW($N$9),FE$6-$D$4))&gt;=100*$E87,"×","△"),IF(OR(FE$8&lt;9/24,FE$8&gt;=17/24,FE$110="△"),"△","〇")))</f>
        <v>×</v>
      </c>
      <c r="FF87" s="29" t="str">
        <f ca="1">IF(OR(FF$9="×",FF$110="×"),"×",IF(SUMIFS(OFFSET(データ_研究棟施設!$M$5:$M$1048576,0,ROUND(FF$8*24,1)),データ_研究棟施設!$J$5:$J$1048576,OFFSET($G$9,ROW()-ROW($N$9),FF$6-$D$4))&gt;=50,IF(SUMIFS(OFFSET(データ_研究棟施設!$M$5:$M$1048576,0,ROUND(FF$8*24,1)),データ_研究棟施設!$J$5:$J$1048576,OFFSET($G$9,ROW()-ROW($N$9),FF$6-$D$4))&gt;=100*$E87,"×","△"),IF(OR(FF$8&lt;9/24,FF$8&gt;=17/24,FF$110="△"),"△","〇")))</f>
        <v>×</v>
      </c>
      <c r="FG87" s="29" t="str">
        <f ca="1">IF(OR(FG$9="×",FG$110="×"),"×",IF(SUMIFS(OFFSET(データ_研究棟施設!$M$5:$M$1048576,0,ROUND(FG$8*24,1)),データ_研究棟施設!$J$5:$J$1048576,OFFSET($G$9,ROW()-ROW($N$9),FG$6-$D$4))&gt;=50,IF(SUMIFS(OFFSET(データ_研究棟施設!$M$5:$M$1048576,0,ROUND(FG$8*24,1)),データ_研究棟施設!$J$5:$J$1048576,OFFSET($G$9,ROW()-ROW($N$9),FG$6-$D$4))&gt;=100*$E87,"×","△"),IF(OR(FG$8&lt;9/24,FG$8&gt;=17/24,FG$110="△"),"△","〇")))</f>
        <v>×</v>
      </c>
      <c r="FH87" s="29" t="str">
        <f ca="1">IF(OR(FH$9="×",FH$110="×"),"×",IF(SUMIFS(OFFSET(データ_研究棟施設!$M$5:$M$1048576,0,ROUND(FH$8*24,1)),データ_研究棟施設!$J$5:$J$1048576,OFFSET($G$9,ROW()-ROW($N$9),FH$6-$D$4))&gt;=50,IF(SUMIFS(OFFSET(データ_研究棟施設!$M$5:$M$1048576,0,ROUND(FH$8*24,1)),データ_研究棟施設!$J$5:$J$1048576,OFFSET($G$9,ROW()-ROW($N$9),FH$6-$D$4))&gt;=100*$E87,"×","△"),IF(OR(FH$8&lt;9/24,FH$8&gt;=17/24,FH$110="△"),"△","〇")))</f>
        <v>×</v>
      </c>
      <c r="FI87" s="29" t="str">
        <f ca="1">IF(OR(FI$9="×",FI$110="×"),"×",IF(SUMIFS(OFFSET(データ_研究棟施設!$M$5:$M$1048576,0,ROUND(FI$8*24,1)),データ_研究棟施設!$J$5:$J$1048576,OFFSET($G$9,ROW()-ROW($N$9),FI$6-$D$4))&gt;=50,IF(SUMIFS(OFFSET(データ_研究棟施設!$M$5:$M$1048576,0,ROUND(FI$8*24,1)),データ_研究棟施設!$J$5:$J$1048576,OFFSET($G$9,ROW()-ROW($N$9),FI$6-$D$4))&gt;=100*$E87,"×","△"),IF(OR(FI$8&lt;9/24,FI$8&gt;=17/24,FI$110="△"),"△","〇")))</f>
        <v>×</v>
      </c>
      <c r="FJ87" s="29" t="str">
        <f ca="1">IF(OR(FJ$9="×",FJ$110="×"),"×",IF(SUMIFS(OFFSET(データ_研究棟施設!$M$5:$M$1048576,0,ROUND(FJ$8*24,1)),データ_研究棟施設!$J$5:$J$1048576,OFFSET($G$9,ROW()-ROW($N$9),FJ$6-$D$4))&gt;=50,IF(SUMIFS(OFFSET(データ_研究棟施設!$M$5:$M$1048576,0,ROUND(FJ$8*24,1)),データ_研究棟施設!$J$5:$J$1048576,OFFSET($G$9,ROW()-ROW($N$9),FJ$6-$D$4))&gt;=100*$E87,"×","△"),IF(OR(FJ$8&lt;9/24,FJ$8&gt;=17/24,FJ$110="△"),"△","〇")))</f>
        <v>×</v>
      </c>
      <c r="FK87" s="28" t="str">
        <f ca="1">IF(OR(FK$9="×",FK$110="×"),"×",IF(SUMIFS(OFFSET(データ_研究棟施設!$M$5:$M$1048576,0,ROUND(FK$8*24,1)),データ_研究棟施設!$J$5:$J$1048576,OFFSET($G$9,ROW()-ROW($N$9),FK$6-$D$4))&gt;=50,IF(SUMIFS(OFFSET(データ_研究棟施設!$M$5:$M$1048576,0,ROUND(FK$8*24,1)),データ_研究棟施設!$J$5:$J$1048576,OFFSET($G$9,ROW()-ROW($N$9),FK$6-$D$4))&gt;=100*$E87,"×","△"),IF(OR(FK$8&lt;9/24,FK$8&gt;=17/24,FK$110="△"),"△","〇")))</f>
        <v>×</v>
      </c>
      <c r="FL87" s="29" t="str">
        <f ca="1">IF(OR(FL$9="×",FL$110="×"),"×",IF(SUMIFS(OFFSET(データ_研究棟施設!$M$5:$M$1048576,0,ROUND(FL$8*24,1)),データ_研究棟施設!$J$5:$J$1048576,OFFSET($G$9,ROW()-ROW($N$9),FL$6-$D$4))&gt;=50,IF(SUMIFS(OFFSET(データ_研究棟施設!$M$5:$M$1048576,0,ROUND(FL$8*24,1)),データ_研究棟施設!$J$5:$J$1048576,OFFSET($G$9,ROW()-ROW($N$9),FL$6-$D$4))&gt;=100*$E87,"×","△"),IF(OR(FL$8&lt;9/24,FL$8&gt;=17/24,FL$110="△"),"△","〇")))</f>
        <v>×</v>
      </c>
      <c r="FM87" s="29" t="str">
        <f ca="1">IF(OR(FM$9="×",FM$110="×"),"×",IF(SUMIFS(OFFSET(データ_研究棟施設!$M$5:$M$1048576,0,ROUND(FM$8*24,1)),データ_研究棟施設!$J$5:$J$1048576,OFFSET($G$9,ROW()-ROW($N$9),FM$6-$D$4))&gt;=50,IF(SUMIFS(OFFSET(データ_研究棟施設!$M$5:$M$1048576,0,ROUND(FM$8*24,1)),データ_研究棟施設!$J$5:$J$1048576,OFFSET($G$9,ROW()-ROW($N$9),FM$6-$D$4))&gt;=100*$E87,"×","△"),IF(OR(FM$8&lt;9/24,FM$8&gt;=17/24,FM$110="△"),"△","〇")))</f>
        <v>×</v>
      </c>
      <c r="FN87" s="30" t="str">
        <f ca="1">IF(OR(FN$9="×",FN$110="×"),"×",IF(SUMIFS(OFFSET(データ_研究棟施設!$M$5:$M$1048576,0,ROUND(FN$8*24,1)),データ_研究棟施設!$J$5:$J$1048576,OFFSET($G$9,ROW()-ROW($N$9),FN$6-$D$4))&gt;=50,IF(SUMIFS(OFFSET(データ_研究棟施設!$M$5:$M$1048576,0,ROUND(FN$8*24,1)),データ_研究棟施設!$J$5:$J$1048576,OFFSET($G$9,ROW()-ROW($N$9),FN$6-$D$4))&gt;=100*$E87,"×","△"),IF(OR(FN$8&lt;9/24,FN$8&gt;=17/24,FN$110="△"),"△","〇")))</f>
        <v>×</v>
      </c>
      <c r="FO87" s="29" t="str">
        <f ca="1">IF(OR(FO$9="×",FO$110="×"),"×",IF(SUMIFS(OFFSET(データ_研究棟施設!$M$5:$M$1048576,0,ROUND(FO$8*24,1)),データ_研究棟施設!$J$5:$J$1048576,OFFSET($G$9,ROW()-ROW($N$9),FO$6-$D$4))&gt;=50,IF(SUMIFS(OFFSET(データ_研究棟施設!$M$5:$M$1048576,0,ROUND(FO$8*24,1)),データ_研究棟施設!$J$5:$J$1048576,OFFSET($G$9,ROW()-ROW($N$9),FO$6-$D$4))&gt;=100*$E87,"×","△"),IF(OR(FO$8&lt;9/24,FO$8&gt;=17/24,FO$110="△"),"△","〇")))</f>
        <v>×</v>
      </c>
      <c r="FP87" s="29" t="str">
        <f ca="1">IF(OR(FP$9="×",FP$110="×"),"×",IF(SUMIFS(OFFSET(データ_研究棟施設!$M$5:$M$1048576,0,ROUND(FP$8*24,1)),データ_研究棟施設!$J$5:$J$1048576,OFFSET($G$9,ROW()-ROW($N$9),FP$6-$D$4))&gt;=50,IF(SUMIFS(OFFSET(データ_研究棟施設!$M$5:$M$1048576,0,ROUND(FP$8*24,1)),データ_研究棟施設!$J$5:$J$1048576,OFFSET($G$9,ROW()-ROW($N$9),FP$6-$D$4))&gt;=100*$E87,"×","△"),IF(OR(FP$8&lt;9/24,FP$8&gt;=17/24,FP$110="△"),"△","〇")))</f>
        <v>×</v>
      </c>
      <c r="FQ87" s="29" t="str">
        <f ca="1">IF(OR(FQ$9="×",FQ$110="×"),"×",IF(SUMIFS(OFFSET(データ_研究棟施設!$M$5:$M$1048576,0,ROUND(FQ$8*24,1)),データ_研究棟施設!$J$5:$J$1048576,OFFSET($G$9,ROW()-ROW($N$9),FQ$6-$D$4))&gt;=50,IF(SUMIFS(OFFSET(データ_研究棟施設!$M$5:$M$1048576,0,ROUND(FQ$8*24,1)),データ_研究棟施設!$J$5:$J$1048576,OFFSET($G$9,ROW()-ROW($N$9),FQ$6-$D$4))&gt;=100*$E87,"×","△"),IF(OR(FQ$8&lt;9/24,FQ$8&gt;=17/24,FQ$110="△"),"△","〇")))</f>
        <v>×</v>
      </c>
      <c r="FR87" s="29" t="str">
        <f ca="1">IF(OR(FR$9="×",FR$110="×"),"×",IF(SUMIFS(OFFSET(データ_研究棟施設!$M$5:$M$1048576,0,ROUND(FR$8*24,1)),データ_研究棟施設!$J$5:$J$1048576,OFFSET($G$9,ROW()-ROW($N$9),FR$6-$D$4))&gt;=50,IF(SUMIFS(OFFSET(データ_研究棟施設!$M$5:$M$1048576,0,ROUND(FR$8*24,1)),データ_研究棟施設!$J$5:$J$1048576,OFFSET($G$9,ROW()-ROW($N$9),FR$6-$D$4))&gt;=100*$E87,"×","△"),IF(OR(FR$8&lt;9/24,FR$8&gt;=17/24,FR$110="△"),"△","〇")))</f>
        <v>×</v>
      </c>
      <c r="FS87" s="28" t="str">
        <f ca="1">IF(OR(FS$9="×",FS$110="×"),"×",IF(SUMIFS(OFFSET(データ_研究棟施設!$M$5:$M$1048576,0,ROUND(FS$8*24,1)),データ_研究棟施設!$J$5:$J$1048576,OFFSET($G$9,ROW()-ROW($N$9),FS$6-$D$4))&gt;=50,IF(SUMIFS(OFFSET(データ_研究棟施設!$M$5:$M$1048576,0,ROUND(FS$8*24,1)),データ_研究棟施設!$J$5:$J$1048576,OFFSET($G$9,ROW()-ROW($N$9),FS$6-$D$4))&gt;=100*$E87,"×","△"),IF(OR(FS$8&lt;9/24,FS$8&gt;=17/24,FS$110="△"),"△","〇")))</f>
        <v>×</v>
      </c>
      <c r="FT87" s="29" t="str">
        <f ca="1">IF(OR(FT$9="×",FT$110="×"),"×",IF(SUMIFS(OFFSET(データ_研究棟施設!$M$5:$M$1048576,0,ROUND(FT$8*24,1)),データ_研究棟施設!$J$5:$J$1048576,OFFSET($G$9,ROW()-ROW($N$9),FT$6-$D$4))&gt;=50,IF(SUMIFS(OFFSET(データ_研究棟施設!$M$5:$M$1048576,0,ROUND(FT$8*24,1)),データ_研究棟施設!$J$5:$J$1048576,OFFSET($G$9,ROW()-ROW($N$9),FT$6-$D$4))&gt;=100*$E87,"×","△"),IF(OR(FT$8&lt;9/24,FT$8&gt;=17/24,FT$110="△"),"△","〇")))</f>
        <v>×</v>
      </c>
      <c r="FU87" s="29" t="str">
        <f ca="1">IF(OR(FU$9="×",FU$110="×"),"×",IF(SUMIFS(OFFSET(データ_研究棟施設!$M$5:$M$1048576,0,ROUND(FU$8*24,1)),データ_研究棟施設!$J$5:$J$1048576,OFFSET($G$9,ROW()-ROW($N$9),FU$6-$D$4))&gt;=50,IF(SUMIFS(OFFSET(データ_研究棟施設!$M$5:$M$1048576,0,ROUND(FU$8*24,1)),データ_研究棟施設!$J$5:$J$1048576,OFFSET($G$9,ROW()-ROW($N$9),FU$6-$D$4))&gt;=100*$E87,"×","△"),IF(OR(FU$8&lt;9/24,FU$8&gt;=17/24,FU$110="△"),"△","〇")))</f>
        <v>×</v>
      </c>
      <c r="FV87" s="30" t="str">
        <f ca="1">IF(OR(FV$9="×",FV$110="×"),"×",IF(SUMIFS(OFFSET(データ_研究棟施設!$M$5:$M$1048576,0,ROUND(FV$8*24,1)),データ_研究棟施設!$J$5:$J$1048576,OFFSET($G$9,ROW()-ROW($N$9),FV$6-$D$4))&gt;=50,IF(SUMIFS(OFFSET(データ_研究棟施設!$M$5:$M$1048576,0,ROUND(FV$8*24,1)),データ_研究棟施設!$J$5:$J$1048576,OFFSET($G$9,ROW()-ROW($N$9),FV$6-$D$4))&gt;=100*$E87,"×","△"),IF(OR(FV$8&lt;9/24,FV$8&gt;=17/24,FV$110="△"),"△","〇")))</f>
        <v>×</v>
      </c>
      <c r="FW87" s="29" t="str">
        <f ca="1">IF(OR(FW$9="×",FW$110="×"),"×",IF(SUMIFS(OFFSET(データ_研究棟施設!$M$5:$M$1048576,0,ROUND(FW$8*24,1)),データ_研究棟施設!$J$5:$J$1048576,OFFSET($G$9,ROW()-ROW($N$9),FW$6-$D$4))&gt;=50,IF(SUMIFS(OFFSET(データ_研究棟施設!$M$5:$M$1048576,0,ROUND(FW$8*24,1)),データ_研究棟施設!$J$5:$J$1048576,OFFSET($G$9,ROW()-ROW($N$9),FW$6-$D$4))&gt;=100*$E87,"×","△"),IF(OR(FW$8&lt;9/24,FW$8&gt;=17/24,FW$110="△"),"△","〇")))</f>
        <v>×</v>
      </c>
      <c r="FX87" s="29" t="str">
        <f ca="1">IF(OR(FX$9="×",FX$110="×"),"×",IF(SUMIFS(OFFSET(データ_研究棟施設!$M$5:$M$1048576,0,ROUND(FX$8*24,1)),データ_研究棟施設!$J$5:$J$1048576,OFFSET($G$9,ROW()-ROW($N$9),FX$6-$D$4))&gt;=50,IF(SUMIFS(OFFSET(データ_研究棟施設!$M$5:$M$1048576,0,ROUND(FX$8*24,1)),データ_研究棟施設!$J$5:$J$1048576,OFFSET($G$9,ROW()-ROW($N$9),FX$6-$D$4))&gt;=100*$E87,"×","△"),IF(OR(FX$8&lt;9/24,FX$8&gt;=17/24,FX$110="△"),"△","〇")))</f>
        <v>×</v>
      </c>
      <c r="FY87" s="37" t="str">
        <f ca="1">IF(OR(FY$9="×",FY$110="×"),"×",IF(SUMIFS(OFFSET(データ_研究棟施設!$M$5:$M$1048576,0,ROUND(FY$8*24,1)),データ_研究棟施設!$J$5:$J$1048576,OFFSET($G$9,ROW()-ROW($N$9),FY$6-$D$4))&gt;=50,IF(SUMIFS(OFFSET(データ_研究棟施設!$M$5:$M$1048576,0,ROUND(FY$8*24,1)),データ_研究棟施設!$J$5:$J$1048576,OFFSET($G$9,ROW()-ROW($N$9),FY$6-$D$4))&gt;=100*$E87,"×","△"),IF(OR(FY$8&lt;9/24,FY$8&gt;=17/24,FY$110="△"),"△","〇")))</f>
        <v>×</v>
      </c>
    </row>
    <row r="88" spans="1:181">
      <c r="A88" s="17"/>
      <c r="B88" s="81" t="s">
        <v>442</v>
      </c>
      <c r="C88" s="82"/>
      <c r="D88" s="11" t="s">
        <v>254</v>
      </c>
      <c r="E88" s="10" t="str">
        <f>INDEX(施設情報!$D$1:$D$1000,MATCH(D88,施設情報!$C$1:$C$1000,0))</f>
        <v>1</v>
      </c>
      <c r="F88" s="11" t="s">
        <v>275</v>
      </c>
      <c r="G88" s="8" t="str">
        <f t="shared" si="29"/>
        <v>108-46391</v>
      </c>
      <c r="H88" s="10" t="str">
        <f t="shared" si="30"/>
        <v>108-46392</v>
      </c>
      <c r="I88" s="10" t="str">
        <f t="shared" si="31"/>
        <v>108-46393</v>
      </c>
      <c r="J88" s="10" t="str">
        <f t="shared" si="32"/>
        <v>108-46394</v>
      </c>
      <c r="K88" s="10" t="str">
        <f t="shared" si="33"/>
        <v>108-46395</v>
      </c>
      <c r="L88" s="10" t="str">
        <f t="shared" si="34"/>
        <v>108-46396</v>
      </c>
      <c r="M88" s="10" t="str">
        <f t="shared" si="35"/>
        <v>108-46397</v>
      </c>
      <c r="N88" s="36" t="str">
        <f ca="1">IF(OR(N$9="×",N$110="×"),"×",IF(SUMIFS(OFFSET(データ_研究棟施設!$M$5:$M$1048576,0,ROUND(N$8*24,1)),データ_研究棟施設!$J$5:$J$1048576,OFFSET($G$9,ROW()-ROW($N$9),N$6-$D$4))&gt;=50,IF(SUMIFS(OFFSET(データ_研究棟施設!$M$5:$M$1048576,0,ROUND(N$8*24,1)),データ_研究棟施設!$J$5:$J$1048576,OFFSET($G$9,ROW()-ROW($N$9),N$6-$D$4))&gt;=100*$E88,"×","△"),IF(N$110="△","△","〇")))</f>
        <v>〇</v>
      </c>
      <c r="O88" s="29" t="str">
        <f ca="1">IF(OR(O$9="×",O$110="×"),"×",IF(SUMIFS(OFFSET(データ_研究棟施設!$M$5:$M$1048576,0,ROUND(O$8*24,1)),データ_研究棟施設!$J$5:$J$1048576,OFFSET($G$9,ROW()-ROW($N$9),O$6-$D$4))&gt;=50,IF(SUMIFS(OFFSET(データ_研究棟施設!$M$5:$M$1048576,0,ROUND(O$8*24,1)),データ_研究棟施設!$J$5:$J$1048576,OFFSET($G$9,ROW()-ROW($N$9),O$6-$D$4))&gt;=100*$E88,"×","△"),IF(O$110="△","△","〇")))</f>
        <v>〇</v>
      </c>
      <c r="P88" s="29" t="str">
        <f ca="1">IF(OR(P$9="×",P$110="×"),"×",IF(SUMIFS(OFFSET(データ_研究棟施設!$M$5:$M$1048576,0,ROUND(P$8*24,1)),データ_研究棟施設!$J$5:$J$1048576,OFFSET($G$9,ROW()-ROW($N$9),P$6-$D$4))&gt;=50,IF(SUMIFS(OFFSET(データ_研究棟施設!$M$5:$M$1048576,0,ROUND(P$8*24,1)),データ_研究棟施設!$J$5:$J$1048576,OFFSET($G$9,ROW()-ROW($N$9),P$6-$D$4))&gt;=100*$E88,"×","△"),IF(P$110="△","△","〇")))</f>
        <v>〇</v>
      </c>
      <c r="Q88" s="29" t="str">
        <f ca="1">IF(OR(Q$9="×",Q$110="×"),"×",IF(SUMIFS(OFFSET(データ_研究棟施設!$M$5:$M$1048576,0,ROUND(Q$8*24,1)),データ_研究棟施設!$J$5:$J$1048576,OFFSET($G$9,ROW()-ROW($N$9),Q$6-$D$4))&gt;=50,IF(SUMIFS(OFFSET(データ_研究棟施設!$M$5:$M$1048576,0,ROUND(Q$8*24,1)),データ_研究棟施設!$J$5:$J$1048576,OFFSET($G$9,ROW()-ROW($N$9),Q$6-$D$4))&gt;=100*$E88,"×","△"),IF(Q$110="△","△","〇")))</f>
        <v>〇</v>
      </c>
      <c r="R88" s="29" t="str">
        <f ca="1">IF(OR(R$9="×",R$110="×"),"×",IF(SUMIFS(OFFSET(データ_研究棟施設!$M$5:$M$1048576,0,ROUND(R$8*24,1)),データ_研究棟施設!$J$5:$J$1048576,OFFSET($G$9,ROW()-ROW($N$9),R$6-$D$4))&gt;=50,IF(SUMIFS(OFFSET(データ_研究棟施設!$M$5:$M$1048576,0,ROUND(R$8*24,1)),データ_研究棟施設!$J$5:$J$1048576,OFFSET($G$9,ROW()-ROW($N$9),R$6-$D$4))&gt;=100*$E88,"×","△"),IF(R$110="△","△","〇")))</f>
        <v>〇</v>
      </c>
      <c r="S88" s="29" t="str">
        <f ca="1">IF(OR(S$9="×",S$110="×"),"×",IF(SUMIFS(OFFSET(データ_研究棟施設!$M$5:$M$1048576,0,ROUND(S$8*24,1)),データ_研究棟施設!$J$5:$J$1048576,OFFSET($G$9,ROW()-ROW($N$9),S$6-$D$4))&gt;=50,IF(SUMIFS(OFFSET(データ_研究棟施設!$M$5:$M$1048576,0,ROUND(S$8*24,1)),データ_研究棟施設!$J$5:$J$1048576,OFFSET($G$9,ROW()-ROW($N$9),S$6-$D$4))&gt;=100*$E88,"×","△"),IF(S$110="△","△","〇")))</f>
        <v>〇</v>
      </c>
      <c r="T88" s="29" t="str">
        <f ca="1">IF(OR(T$9="×",T$110="×"),"×",IF(SUMIFS(OFFSET(データ_研究棟施設!$M$5:$M$1048576,0,ROUND(T$8*24,1)),データ_研究棟施設!$J$5:$J$1048576,OFFSET($G$9,ROW()-ROW($N$9),T$6-$D$4))&gt;=50,IF(SUMIFS(OFFSET(データ_研究棟施設!$M$5:$M$1048576,0,ROUND(T$8*24,1)),データ_研究棟施設!$J$5:$J$1048576,OFFSET($G$9,ROW()-ROW($N$9),T$6-$D$4))&gt;=100*$E88,"×","△"),IF(T$110="△","△","〇")))</f>
        <v>〇</v>
      </c>
      <c r="U88" s="29" t="str">
        <f ca="1">IF(OR(U$9="×",U$110="×"),"×",IF(SUMIFS(OFFSET(データ_研究棟施設!$M$5:$M$1048576,0,ROUND(U$8*24,1)),データ_研究棟施設!$J$5:$J$1048576,OFFSET($G$9,ROW()-ROW($N$9),U$6-$D$4))&gt;=50,IF(SUMIFS(OFFSET(データ_研究棟施設!$M$5:$M$1048576,0,ROUND(U$8*24,1)),データ_研究棟施設!$J$5:$J$1048576,OFFSET($G$9,ROW()-ROW($N$9),U$6-$D$4))&gt;=100*$E88,"×","△"),IF(U$110="△","△","〇")))</f>
        <v>〇</v>
      </c>
      <c r="V88" s="29" t="str">
        <f ca="1">IF(OR(V$9="×",V$110="×"),"×",IF(SUMIFS(OFFSET(データ_研究棟施設!$M$5:$M$1048576,0,ROUND(V$8*24,1)),データ_研究棟施設!$J$5:$J$1048576,OFFSET($G$9,ROW()-ROW($N$9),V$6-$D$4))&gt;=50,IF(SUMIFS(OFFSET(データ_研究棟施設!$M$5:$M$1048576,0,ROUND(V$8*24,1)),データ_研究棟施設!$J$5:$J$1048576,OFFSET($G$9,ROW()-ROW($N$9),V$6-$D$4))&gt;=100*$E88,"×","△"),IF(V$110="△","△","〇")))</f>
        <v>〇</v>
      </c>
      <c r="W88" s="28" t="str">
        <f ca="1">IF(OR(W$9="×",W$110="×"),"×",IF(SUMIFS(OFFSET(データ_研究棟施設!$M$5:$M$1048576,0,ROUND(W$8*24,1)),データ_研究棟施設!$J$5:$J$1048576,OFFSET($G$9,ROW()-ROW($N$9),W$6-$D$4))&gt;=50,IF(SUMIFS(OFFSET(データ_研究棟施設!$M$5:$M$1048576,0,ROUND(W$8*24,1)),データ_研究棟施設!$J$5:$J$1048576,OFFSET($G$9,ROW()-ROW($N$9),W$6-$D$4))&gt;=100*$E88,"×","△"),IF(W$110="△","△","〇")))</f>
        <v>〇</v>
      </c>
      <c r="X88" s="29" t="str">
        <f ca="1">IF(OR(X$9="×",X$110="×"),"×",IF(SUMIFS(OFFSET(データ_研究棟施設!$M$5:$M$1048576,0,ROUND(X$8*24,1)),データ_研究棟施設!$J$5:$J$1048576,OFFSET($G$9,ROW()-ROW($N$9),X$6-$D$4))&gt;=50,IF(SUMIFS(OFFSET(データ_研究棟施設!$M$5:$M$1048576,0,ROUND(X$8*24,1)),データ_研究棟施設!$J$5:$J$1048576,OFFSET($G$9,ROW()-ROW($N$9),X$6-$D$4))&gt;=100*$E88,"×","△"),IF(X$110="△","△","〇")))</f>
        <v>〇</v>
      </c>
      <c r="Y88" s="29" t="str">
        <f ca="1">IF(OR(Y$9="×",Y$110="×"),"×",IF(SUMIFS(OFFSET(データ_研究棟施設!$M$5:$M$1048576,0,ROUND(Y$8*24,1)),データ_研究棟施設!$J$5:$J$1048576,OFFSET($G$9,ROW()-ROW($N$9),Y$6-$D$4))&gt;=50,IF(SUMIFS(OFFSET(データ_研究棟施設!$M$5:$M$1048576,0,ROUND(Y$8*24,1)),データ_研究棟施設!$J$5:$J$1048576,OFFSET($G$9,ROW()-ROW($N$9),Y$6-$D$4))&gt;=100*$E88,"×","△"),IF(Y$110="△","△","〇")))</f>
        <v>〇</v>
      </c>
      <c r="Z88" s="30" t="str">
        <f ca="1">IF(OR(Z$9="×",Z$110="×"),"×",IF(SUMIFS(OFFSET(データ_研究棟施設!$M$5:$M$1048576,0,ROUND(Z$8*24,1)),データ_研究棟施設!$J$5:$J$1048576,OFFSET($G$9,ROW()-ROW($N$9),Z$6-$D$4))&gt;=50,IF(SUMIFS(OFFSET(データ_研究棟施設!$M$5:$M$1048576,0,ROUND(Z$8*24,1)),データ_研究棟施設!$J$5:$J$1048576,OFFSET($G$9,ROW()-ROW($N$9),Z$6-$D$4))&gt;=100*$E88,"×","△"),IF(Z$110="△","△","〇")))</f>
        <v>〇</v>
      </c>
      <c r="AA88" s="29" t="str">
        <f ca="1">IF(OR(AA$9="×",AA$110="×"),"×",IF(SUMIFS(OFFSET(データ_研究棟施設!$M$5:$M$1048576,0,ROUND(AA$8*24,1)),データ_研究棟施設!$J$5:$J$1048576,OFFSET($G$9,ROW()-ROW($N$9),AA$6-$D$4))&gt;=50,IF(SUMIFS(OFFSET(データ_研究棟施設!$M$5:$M$1048576,0,ROUND(AA$8*24,1)),データ_研究棟施設!$J$5:$J$1048576,OFFSET($G$9,ROW()-ROW($N$9),AA$6-$D$4))&gt;=100*$E88,"×","△"),IF(AA$110="△","△","〇")))</f>
        <v>〇</v>
      </c>
      <c r="AB88" s="29" t="str">
        <f ca="1">IF(OR(AB$9="×",AB$110="×"),"×",IF(SUMIFS(OFFSET(データ_研究棟施設!$M$5:$M$1048576,0,ROUND(AB$8*24,1)),データ_研究棟施設!$J$5:$J$1048576,OFFSET($G$9,ROW()-ROW($N$9),AB$6-$D$4))&gt;=50,IF(SUMIFS(OFFSET(データ_研究棟施設!$M$5:$M$1048576,0,ROUND(AB$8*24,1)),データ_研究棟施設!$J$5:$J$1048576,OFFSET($G$9,ROW()-ROW($N$9),AB$6-$D$4))&gt;=100*$E88,"×","△"),IF(AB$110="△","△","〇")))</f>
        <v>〇</v>
      </c>
      <c r="AC88" s="29" t="str">
        <f ca="1">IF(OR(AC$9="×",AC$110="×"),"×",IF(SUMIFS(OFFSET(データ_研究棟施設!$M$5:$M$1048576,0,ROUND(AC$8*24,1)),データ_研究棟施設!$J$5:$J$1048576,OFFSET($G$9,ROW()-ROW($N$9),AC$6-$D$4))&gt;=50,IF(SUMIFS(OFFSET(データ_研究棟施設!$M$5:$M$1048576,0,ROUND(AC$8*24,1)),データ_研究棟施設!$J$5:$J$1048576,OFFSET($G$9,ROW()-ROW($N$9),AC$6-$D$4))&gt;=100*$E88,"×","△"),IF(AC$110="△","△","〇")))</f>
        <v>〇</v>
      </c>
      <c r="AD88" s="29" t="str">
        <f ca="1">IF(OR(AD$9="×",AD$110="×"),"×",IF(SUMIFS(OFFSET(データ_研究棟施設!$M$5:$M$1048576,0,ROUND(AD$8*24,1)),データ_研究棟施設!$J$5:$J$1048576,OFFSET($G$9,ROW()-ROW($N$9),AD$6-$D$4))&gt;=50,IF(SUMIFS(OFFSET(データ_研究棟施設!$M$5:$M$1048576,0,ROUND(AD$8*24,1)),データ_研究棟施設!$J$5:$J$1048576,OFFSET($G$9,ROW()-ROW($N$9),AD$6-$D$4))&gt;=100*$E88,"×","△"),IF(AD$110="△","△","〇")))</f>
        <v>〇</v>
      </c>
      <c r="AE88" s="28" t="str">
        <f ca="1">IF(OR(AE$9="×",AE$110="×"),"×",IF(SUMIFS(OFFSET(データ_研究棟施設!$M$5:$M$1048576,0,ROUND(AE$8*24,1)),データ_研究棟施設!$J$5:$J$1048576,OFFSET($G$9,ROW()-ROW($N$9),AE$6-$D$4))&gt;=50,IF(SUMIFS(OFFSET(データ_研究棟施設!$M$5:$M$1048576,0,ROUND(AE$8*24,1)),データ_研究棟施設!$J$5:$J$1048576,OFFSET($G$9,ROW()-ROW($N$9),AE$6-$D$4))&gt;=100*$E88,"×","△"),IF(AE$110="△","△","〇")))</f>
        <v>〇</v>
      </c>
      <c r="AF88" s="29" t="str">
        <f ca="1">IF(OR(AF$9="×",AF$110="×"),"×",IF(SUMIFS(OFFSET(データ_研究棟施設!$M$5:$M$1048576,0,ROUND(AF$8*24,1)),データ_研究棟施設!$J$5:$J$1048576,OFFSET($G$9,ROW()-ROW($N$9),AF$6-$D$4))&gt;=50,IF(SUMIFS(OFFSET(データ_研究棟施設!$M$5:$M$1048576,0,ROUND(AF$8*24,1)),データ_研究棟施設!$J$5:$J$1048576,OFFSET($G$9,ROW()-ROW($N$9),AF$6-$D$4))&gt;=100*$E88,"×","△"),IF(AF$110="△","△","〇")))</f>
        <v>〇</v>
      </c>
      <c r="AG88" s="29" t="str">
        <f ca="1">IF(OR(AG$9="×",AG$110="×"),"×",IF(SUMIFS(OFFSET(データ_研究棟施設!$M$5:$M$1048576,0,ROUND(AG$8*24,1)),データ_研究棟施設!$J$5:$J$1048576,OFFSET($G$9,ROW()-ROW($N$9),AG$6-$D$4))&gt;=50,IF(SUMIFS(OFFSET(データ_研究棟施設!$M$5:$M$1048576,0,ROUND(AG$8*24,1)),データ_研究棟施設!$J$5:$J$1048576,OFFSET($G$9,ROW()-ROW($N$9),AG$6-$D$4))&gt;=100*$E88,"×","△"),IF(AG$110="△","△","〇")))</f>
        <v>〇</v>
      </c>
      <c r="AH88" s="30" t="str">
        <f ca="1">IF(OR(AH$9="×",AH$110="×"),"×",IF(SUMIFS(OFFSET(データ_研究棟施設!$M$5:$M$1048576,0,ROUND(AH$8*24,1)),データ_研究棟施設!$J$5:$J$1048576,OFFSET($G$9,ROW()-ROW($N$9),AH$6-$D$4))&gt;=50,IF(SUMIFS(OFFSET(データ_研究棟施設!$M$5:$M$1048576,0,ROUND(AH$8*24,1)),データ_研究棟施設!$J$5:$J$1048576,OFFSET($G$9,ROW()-ROW($N$9),AH$6-$D$4))&gt;=100*$E88,"×","△"),IF(AH$110="△","△","〇")))</f>
        <v>〇</v>
      </c>
      <c r="AI88" s="29" t="str">
        <f ca="1">IF(OR(AI$9="×",AI$110="×"),"×",IF(SUMIFS(OFFSET(データ_研究棟施設!$M$5:$M$1048576,0,ROUND(AI$8*24,1)),データ_研究棟施設!$J$5:$J$1048576,OFFSET($G$9,ROW()-ROW($N$9),AI$6-$D$4))&gt;=50,IF(SUMIFS(OFFSET(データ_研究棟施設!$M$5:$M$1048576,0,ROUND(AI$8*24,1)),データ_研究棟施設!$J$5:$J$1048576,OFFSET($G$9,ROW()-ROW($N$9),AI$6-$D$4))&gt;=100*$E88,"×","△"),IF(AI$110="△","△","〇")))</f>
        <v>〇</v>
      </c>
      <c r="AJ88" s="29" t="str">
        <f ca="1">IF(OR(AJ$9="×",AJ$110="×"),"×",IF(SUMIFS(OFFSET(データ_研究棟施設!$M$5:$M$1048576,0,ROUND(AJ$8*24,1)),データ_研究棟施設!$J$5:$J$1048576,OFFSET($G$9,ROW()-ROW($N$9),AJ$6-$D$4))&gt;=50,IF(SUMIFS(OFFSET(データ_研究棟施設!$M$5:$M$1048576,0,ROUND(AJ$8*24,1)),データ_研究棟施設!$J$5:$J$1048576,OFFSET($G$9,ROW()-ROW($N$9),AJ$6-$D$4))&gt;=100*$E88,"×","△"),IF(AJ$110="△","△","〇")))</f>
        <v>〇</v>
      </c>
      <c r="AK88" s="37" t="str">
        <f ca="1">IF(OR(AK$9="×",AK$110="×"),"×",IF(SUMIFS(OFFSET(データ_研究棟施設!$M$5:$M$1048576,0,ROUND(AK$8*24,1)),データ_研究棟施設!$J$5:$J$1048576,OFFSET($G$9,ROW()-ROW($N$9),AK$6-$D$4))&gt;=50,IF(SUMIFS(OFFSET(データ_研究棟施設!$M$5:$M$1048576,0,ROUND(AK$8*24,1)),データ_研究棟施設!$J$5:$J$1048576,OFFSET($G$9,ROW()-ROW($N$9),AK$6-$D$4))&gt;=100*$E88,"×","△"),IF(AK$110="△","△","〇")))</f>
        <v>〇</v>
      </c>
      <c r="AL88" s="36" t="str">
        <f ca="1">IF(OR(AL$9="×",AL$110="×"),"×",IF(SUMIFS(OFFSET(データ_研究棟施設!$M$5:$M$1048576,0,ROUND(AL$8*24,1)),データ_研究棟施設!$J$5:$J$1048576,OFFSET($G$9,ROW()-ROW($N$9),AL$6-$D$4))&gt;=50,IF(SUMIFS(OFFSET(データ_研究棟施設!$M$5:$M$1048576,0,ROUND(AL$8*24,1)),データ_研究棟施設!$J$5:$J$1048576,OFFSET($G$9,ROW()-ROW($N$9),AL$6-$D$4))&gt;=100*$E88,"×","△"),IF(AL$110="△","△","〇")))</f>
        <v>〇</v>
      </c>
      <c r="AM88" s="29" t="str">
        <f ca="1">IF(OR(AM$9="×",AM$110="×"),"×",IF(SUMIFS(OFFSET(データ_研究棟施設!$M$5:$M$1048576,0,ROUND(AM$8*24,1)),データ_研究棟施設!$J$5:$J$1048576,OFFSET($G$9,ROW()-ROW($N$9),AM$6-$D$4))&gt;=50,IF(SUMIFS(OFFSET(データ_研究棟施設!$M$5:$M$1048576,0,ROUND(AM$8*24,1)),データ_研究棟施設!$J$5:$J$1048576,OFFSET($G$9,ROW()-ROW($N$9),AM$6-$D$4))&gt;=100*$E88,"×","△"),IF(AM$110="△","△","〇")))</f>
        <v>〇</v>
      </c>
      <c r="AN88" s="29" t="str">
        <f ca="1">IF(OR(AN$9="×",AN$110="×"),"×",IF(SUMIFS(OFFSET(データ_研究棟施設!$M$5:$M$1048576,0,ROUND(AN$8*24,1)),データ_研究棟施設!$J$5:$J$1048576,OFFSET($G$9,ROW()-ROW($N$9),AN$6-$D$4))&gt;=50,IF(SUMIFS(OFFSET(データ_研究棟施設!$M$5:$M$1048576,0,ROUND(AN$8*24,1)),データ_研究棟施設!$J$5:$J$1048576,OFFSET($G$9,ROW()-ROW($N$9),AN$6-$D$4))&gt;=100*$E88,"×","△"),IF(AN$110="△","△","〇")))</f>
        <v>〇</v>
      </c>
      <c r="AO88" s="29" t="str">
        <f ca="1">IF(OR(AO$9="×",AO$110="×"),"×",IF(SUMIFS(OFFSET(データ_研究棟施設!$M$5:$M$1048576,0,ROUND(AO$8*24,1)),データ_研究棟施設!$J$5:$J$1048576,OFFSET($G$9,ROW()-ROW($N$9),AO$6-$D$4))&gt;=50,IF(SUMIFS(OFFSET(データ_研究棟施設!$M$5:$M$1048576,0,ROUND(AO$8*24,1)),データ_研究棟施設!$J$5:$J$1048576,OFFSET($G$9,ROW()-ROW($N$9),AO$6-$D$4))&gt;=100*$E88,"×","△"),IF(AO$110="△","△","〇")))</f>
        <v>〇</v>
      </c>
      <c r="AP88" s="29" t="str">
        <f ca="1">IF(OR(AP$9="×",AP$110="×"),"×",IF(SUMIFS(OFFSET(データ_研究棟施設!$M$5:$M$1048576,0,ROUND(AP$8*24,1)),データ_研究棟施設!$J$5:$J$1048576,OFFSET($G$9,ROW()-ROW($N$9),AP$6-$D$4))&gt;=50,IF(SUMIFS(OFFSET(データ_研究棟施設!$M$5:$M$1048576,0,ROUND(AP$8*24,1)),データ_研究棟施設!$J$5:$J$1048576,OFFSET($G$9,ROW()-ROW($N$9),AP$6-$D$4))&gt;=100*$E88,"×","△"),IF(AP$110="△","△","〇")))</f>
        <v>〇</v>
      </c>
      <c r="AQ88" s="29" t="str">
        <f ca="1">IF(OR(AQ$9="×",AQ$110="×"),"×",IF(SUMIFS(OFFSET(データ_研究棟施設!$M$5:$M$1048576,0,ROUND(AQ$8*24,1)),データ_研究棟施設!$J$5:$J$1048576,OFFSET($G$9,ROW()-ROW($N$9),AQ$6-$D$4))&gt;=50,IF(SUMIFS(OFFSET(データ_研究棟施設!$M$5:$M$1048576,0,ROUND(AQ$8*24,1)),データ_研究棟施設!$J$5:$J$1048576,OFFSET($G$9,ROW()-ROW($N$9),AQ$6-$D$4))&gt;=100*$E88,"×","△"),IF(AQ$110="△","△","〇")))</f>
        <v>〇</v>
      </c>
      <c r="AR88" s="29" t="str">
        <f ca="1">IF(OR(AR$9="×",AR$110="×"),"×",IF(SUMIFS(OFFSET(データ_研究棟施設!$M$5:$M$1048576,0,ROUND(AR$8*24,1)),データ_研究棟施設!$J$5:$J$1048576,OFFSET($G$9,ROW()-ROW($N$9),AR$6-$D$4))&gt;=50,IF(SUMIFS(OFFSET(データ_研究棟施設!$M$5:$M$1048576,0,ROUND(AR$8*24,1)),データ_研究棟施設!$J$5:$J$1048576,OFFSET($G$9,ROW()-ROW($N$9),AR$6-$D$4))&gt;=100*$E88,"×","△"),IF(AR$110="△","△","〇")))</f>
        <v>〇</v>
      </c>
      <c r="AS88" s="29" t="str">
        <f ca="1">IF(OR(AS$9="×",AS$110="×"),"×",IF(SUMIFS(OFFSET(データ_研究棟施設!$M$5:$M$1048576,0,ROUND(AS$8*24,1)),データ_研究棟施設!$J$5:$J$1048576,OFFSET($G$9,ROW()-ROW($N$9),AS$6-$D$4))&gt;=50,IF(SUMIFS(OFFSET(データ_研究棟施設!$M$5:$M$1048576,0,ROUND(AS$8*24,1)),データ_研究棟施設!$J$5:$J$1048576,OFFSET($G$9,ROW()-ROW($N$9),AS$6-$D$4))&gt;=100*$E88,"×","△"),IF(AS$110="△","△","〇")))</f>
        <v>〇</v>
      </c>
      <c r="AT88" s="29" t="str">
        <f ca="1">IF(OR(AT$9="×",AT$110="×"),"×",IF(SUMIFS(OFFSET(データ_研究棟施設!$M$5:$M$1048576,0,ROUND(AT$8*24,1)),データ_研究棟施設!$J$5:$J$1048576,OFFSET($G$9,ROW()-ROW($N$9),AT$6-$D$4))&gt;=50,IF(SUMIFS(OFFSET(データ_研究棟施設!$M$5:$M$1048576,0,ROUND(AT$8*24,1)),データ_研究棟施設!$J$5:$J$1048576,OFFSET($G$9,ROW()-ROW($N$9),AT$6-$D$4))&gt;=100*$E88,"×","△"),IF(AT$110="△","△","〇")))</f>
        <v>〇</v>
      </c>
      <c r="AU88" s="28" t="str">
        <f ca="1">IF(OR(AU$9="×",AU$110="×"),"×",IF(SUMIFS(OFFSET(データ_研究棟施設!$M$5:$M$1048576,0,ROUND(AU$8*24,1)),データ_研究棟施設!$J$5:$J$1048576,OFFSET($G$9,ROW()-ROW($N$9),AU$6-$D$4))&gt;=50,IF(SUMIFS(OFFSET(データ_研究棟施設!$M$5:$M$1048576,0,ROUND(AU$8*24,1)),データ_研究棟施設!$J$5:$J$1048576,OFFSET($G$9,ROW()-ROW($N$9),AU$6-$D$4))&gt;=100*$E88,"×","△"),IF(AU$110="△","△","〇")))</f>
        <v>〇</v>
      </c>
      <c r="AV88" s="29" t="str">
        <f ca="1">IF(OR(AV$9="×",AV$110="×"),"×",IF(SUMIFS(OFFSET(データ_研究棟施設!$M$5:$M$1048576,0,ROUND(AV$8*24,1)),データ_研究棟施設!$J$5:$J$1048576,OFFSET($G$9,ROW()-ROW($N$9),AV$6-$D$4))&gt;=50,IF(SUMIFS(OFFSET(データ_研究棟施設!$M$5:$M$1048576,0,ROUND(AV$8*24,1)),データ_研究棟施設!$J$5:$J$1048576,OFFSET($G$9,ROW()-ROW($N$9),AV$6-$D$4))&gt;=100*$E88,"×","△"),IF(AV$110="△","△","〇")))</f>
        <v>〇</v>
      </c>
      <c r="AW88" s="29" t="str">
        <f ca="1">IF(OR(AW$9="×",AW$110="×"),"×",IF(SUMIFS(OFFSET(データ_研究棟施設!$M$5:$M$1048576,0,ROUND(AW$8*24,1)),データ_研究棟施設!$J$5:$J$1048576,OFFSET($G$9,ROW()-ROW($N$9),AW$6-$D$4))&gt;=50,IF(SUMIFS(OFFSET(データ_研究棟施設!$M$5:$M$1048576,0,ROUND(AW$8*24,1)),データ_研究棟施設!$J$5:$J$1048576,OFFSET($G$9,ROW()-ROW($N$9),AW$6-$D$4))&gt;=100*$E88,"×","△"),IF(AW$110="△","△","〇")))</f>
        <v>〇</v>
      </c>
      <c r="AX88" s="30" t="str">
        <f ca="1">IF(OR(AX$9="×",AX$110="×"),"×",IF(SUMIFS(OFFSET(データ_研究棟施設!$M$5:$M$1048576,0,ROUND(AX$8*24,1)),データ_研究棟施設!$J$5:$J$1048576,OFFSET($G$9,ROW()-ROW($N$9),AX$6-$D$4))&gt;=50,IF(SUMIFS(OFFSET(データ_研究棟施設!$M$5:$M$1048576,0,ROUND(AX$8*24,1)),データ_研究棟施設!$J$5:$J$1048576,OFFSET($G$9,ROW()-ROW($N$9),AX$6-$D$4))&gt;=100*$E88,"×","△"),IF(AX$110="△","△","〇")))</f>
        <v>〇</v>
      </c>
      <c r="AY88" s="29" t="str">
        <f ca="1">IF(OR(AY$9="×",AY$110="×"),"×",IF(SUMIFS(OFFSET(データ_研究棟施設!$M$5:$M$1048576,0,ROUND(AY$8*24,1)),データ_研究棟施設!$J$5:$J$1048576,OFFSET($G$9,ROW()-ROW($N$9),AY$6-$D$4))&gt;=50,IF(SUMIFS(OFFSET(データ_研究棟施設!$M$5:$M$1048576,0,ROUND(AY$8*24,1)),データ_研究棟施設!$J$5:$J$1048576,OFFSET($G$9,ROW()-ROW($N$9),AY$6-$D$4))&gt;=100*$E88,"×","△"),IF(AY$110="△","△","〇")))</f>
        <v>〇</v>
      </c>
      <c r="AZ88" s="29" t="str">
        <f ca="1">IF(OR(AZ$9="×",AZ$110="×"),"×",IF(SUMIFS(OFFSET(データ_研究棟施設!$M$5:$M$1048576,0,ROUND(AZ$8*24,1)),データ_研究棟施設!$J$5:$J$1048576,OFFSET($G$9,ROW()-ROW($N$9),AZ$6-$D$4))&gt;=50,IF(SUMIFS(OFFSET(データ_研究棟施設!$M$5:$M$1048576,0,ROUND(AZ$8*24,1)),データ_研究棟施設!$J$5:$J$1048576,OFFSET($G$9,ROW()-ROW($N$9),AZ$6-$D$4))&gt;=100*$E88,"×","△"),IF(AZ$110="△","△","〇")))</f>
        <v>〇</v>
      </c>
      <c r="BA88" s="29" t="str">
        <f ca="1">IF(OR(BA$9="×",BA$110="×"),"×",IF(SUMIFS(OFFSET(データ_研究棟施設!$M$5:$M$1048576,0,ROUND(BA$8*24,1)),データ_研究棟施設!$J$5:$J$1048576,OFFSET($G$9,ROW()-ROW($N$9),BA$6-$D$4))&gt;=50,IF(SUMIFS(OFFSET(データ_研究棟施設!$M$5:$M$1048576,0,ROUND(BA$8*24,1)),データ_研究棟施設!$J$5:$J$1048576,OFFSET($G$9,ROW()-ROW($N$9),BA$6-$D$4))&gt;=100*$E88,"×","△"),IF(BA$110="△","△","〇")))</f>
        <v>〇</v>
      </c>
      <c r="BB88" s="29" t="str">
        <f ca="1">IF(OR(BB$9="×",BB$110="×"),"×",IF(SUMIFS(OFFSET(データ_研究棟施設!$M$5:$M$1048576,0,ROUND(BB$8*24,1)),データ_研究棟施設!$J$5:$J$1048576,OFFSET($G$9,ROW()-ROW($N$9),BB$6-$D$4))&gt;=50,IF(SUMIFS(OFFSET(データ_研究棟施設!$M$5:$M$1048576,0,ROUND(BB$8*24,1)),データ_研究棟施設!$J$5:$J$1048576,OFFSET($G$9,ROW()-ROW($N$9),BB$6-$D$4))&gt;=100*$E88,"×","△"),IF(BB$110="△","△","〇")))</f>
        <v>〇</v>
      </c>
      <c r="BC88" s="28" t="str">
        <f ca="1">IF(OR(BC$9="×",BC$110="×"),"×",IF(SUMIFS(OFFSET(データ_研究棟施設!$M$5:$M$1048576,0,ROUND(BC$8*24,1)),データ_研究棟施設!$J$5:$J$1048576,OFFSET($G$9,ROW()-ROW($N$9),BC$6-$D$4))&gt;=50,IF(SUMIFS(OFFSET(データ_研究棟施設!$M$5:$M$1048576,0,ROUND(BC$8*24,1)),データ_研究棟施設!$J$5:$J$1048576,OFFSET($G$9,ROW()-ROW($N$9),BC$6-$D$4))&gt;=100*$E88,"×","△"),IF(BC$110="△","△","〇")))</f>
        <v>〇</v>
      </c>
      <c r="BD88" s="29" t="str">
        <f ca="1">IF(OR(BD$9="×",BD$110="×"),"×",IF(SUMIFS(OFFSET(データ_研究棟施設!$M$5:$M$1048576,0,ROUND(BD$8*24,1)),データ_研究棟施設!$J$5:$J$1048576,OFFSET($G$9,ROW()-ROW($N$9),BD$6-$D$4))&gt;=50,IF(SUMIFS(OFFSET(データ_研究棟施設!$M$5:$M$1048576,0,ROUND(BD$8*24,1)),データ_研究棟施設!$J$5:$J$1048576,OFFSET($G$9,ROW()-ROW($N$9),BD$6-$D$4))&gt;=100*$E88,"×","△"),IF(BD$110="△","△","〇")))</f>
        <v>〇</v>
      </c>
      <c r="BE88" s="29" t="str">
        <f ca="1">IF(OR(BE$9="×",BE$110="×"),"×",IF(SUMIFS(OFFSET(データ_研究棟施設!$M$5:$M$1048576,0,ROUND(BE$8*24,1)),データ_研究棟施設!$J$5:$J$1048576,OFFSET($G$9,ROW()-ROW($N$9),BE$6-$D$4))&gt;=50,IF(SUMIFS(OFFSET(データ_研究棟施設!$M$5:$M$1048576,0,ROUND(BE$8*24,1)),データ_研究棟施設!$J$5:$J$1048576,OFFSET($G$9,ROW()-ROW($N$9),BE$6-$D$4))&gt;=100*$E88,"×","△"),IF(BE$110="△","△","〇")))</f>
        <v>〇</v>
      </c>
      <c r="BF88" s="30" t="str">
        <f ca="1">IF(OR(BF$9="×",BF$110="×"),"×",IF(SUMIFS(OFFSET(データ_研究棟施設!$M$5:$M$1048576,0,ROUND(BF$8*24,1)),データ_研究棟施設!$J$5:$J$1048576,OFFSET($G$9,ROW()-ROW($N$9),BF$6-$D$4))&gt;=50,IF(SUMIFS(OFFSET(データ_研究棟施設!$M$5:$M$1048576,0,ROUND(BF$8*24,1)),データ_研究棟施設!$J$5:$J$1048576,OFFSET($G$9,ROW()-ROW($N$9),BF$6-$D$4))&gt;=100*$E88,"×","△"),IF(BF$110="△","△","〇")))</f>
        <v>〇</v>
      </c>
      <c r="BG88" s="29" t="str">
        <f ca="1">IF(OR(BG$9="×",BG$110="×"),"×",IF(SUMIFS(OFFSET(データ_研究棟施設!$M$5:$M$1048576,0,ROUND(BG$8*24,1)),データ_研究棟施設!$J$5:$J$1048576,OFFSET($G$9,ROW()-ROW($N$9),BG$6-$D$4))&gt;=50,IF(SUMIFS(OFFSET(データ_研究棟施設!$M$5:$M$1048576,0,ROUND(BG$8*24,1)),データ_研究棟施設!$J$5:$J$1048576,OFFSET($G$9,ROW()-ROW($N$9),BG$6-$D$4))&gt;=100*$E88,"×","△"),IF(BG$110="△","△","〇")))</f>
        <v>〇</v>
      </c>
      <c r="BH88" s="29" t="str">
        <f ca="1">IF(OR(BH$9="×",BH$110="×"),"×",IF(SUMIFS(OFFSET(データ_研究棟施設!$M$5:$M$1048576,0,ROUND(BH$8*24,1)),データ_研究棟施設!$J$5:$J$1048576,OFFSET($G$9,ROW()-ROW($N$9),BH$6-$D$4))&gt;=50,IF(SUMIFS(OFFSET(データ_研究棟施設!$M$5:$M$1048576,0,ROUND(BH$8*24,1)),データ_研究棟施設!$J$5:$J$1048576,OFFSET($G$9,ROW()-ROW($N$9),BH$6-$D$4))&gt;=100*$E88,"×","△"),IF(BH$110="△","△","〇")))</f>
        <v>〇</v>
      </c>
      <c r="BI88" s="37" t="str">
        <f ca="1">IF(OR(BI$9="×",BI$110="×"),"×",IF(SUMIFS(OFFSET(データ_研究棟施設!$M$5:$M$1048576,0,ROUND(BI$8*24,1)),データ_研究棟施設!$J$5:$J$1048576,OFFSET($G$9,ROW()-ROW($N$9),BI$6-$D$4))&gt;=50,IF(SUMIFS(OFFSET(データ_研究棟施設!$M$5:$M$1048576,0,ROUND(BI$8*24,1)),データ_研究棟施設!$J$5:$J$1048576,OFFSET($G$9,ROW()-ROW($N$9),BI$6-$D$4))&gt;=100*$E88,"×","△"),IF(BI$110="△","△","〇")))</f>
        <v>〇</v>
      </c>
      <c r="BJ88" s="36" t="str">
        <f ca="1">IF(OR(BJ$9="×",BJ$110="×"),"×",IF(SUMIFS(OFFSET(データ_研究棟施設!$M$5:$M$1048576,0,ROUND(BJ$8*24,1)),データ_研究棟施設!$J$5:$J$1048576,OFFSET($G$9,ROW()-ROW($N$9),BJ$6-$D$4))&gt;=50,IF(SUMIFS(OFFSET(データ_研究棟施設!$M$5:$M$1048576,0,ROUND(BJ$8*24,1)),データ_研究棟施設!$J$5:$J$1048576,OFFSET($G$9,ROW()-ROW($N$9),BJ$6-$D$4))&gt;=100*$E88,"×","△"),IF(BJ$110="△","△","〇")))</f>
        <v>〇</v>
      </c>
      <c r="BK88" s="29" t="str">
        <f ca="1">IF(OR(BK$9="×",BK$110="×"),"×",IF(SUMIFS(OFFSET(データ_研究棟施設!$M$5:$M$1048576,0,ROUND(BK$8*24,1)),データ_研究棟施設!$J$5:$J$1048576,OFFSET($G$9,ROW()-ROW($N$9),BK$6-$D$4))&gt;=50,IF(SUMIFS(OFFSET(データ_研究棟施設!$M$5:$M$1048576,0,ROUND(BK$8*24,1)),データ_研究棟施設!$J$5:$J$1048576,OFFSET($G$9,ROW()-ROW($N$9),BK$6-$D$4))&gt;=100*$E88,"×","△"),IF(BK$110="△","△","〇")))</f>
        <v>〇</v>
      </c>
      <c r="BL88" s="29" t="str">
        <f ca="1">IF(OR(BL$9="×",BL$110="×"),"×",IF(SUMIFS(OFFSET(データ_研究棟施設!$M$5:$M$1048576,0,ROUND(BL$8*24,1)),データ_研究棟施設!$J$5:$J$1048576,OFFSET($G$9,ROW()-ROW($N$9),BL$6-$D$4))&gt;=50,IF(SUMIFS(OFFSET(データ_研究棟施設!$M$5:$M$1048576,0,ROUND(BL$8*24,1)),データ_研究棟施設!$J$5:$J$1048576,OFFSET($G$9,ROW()-ROW($N$9),BL$6-$D$4))&gt;=100*$E88,"×","△"),IF(BL$110="△","△","〇")))</f>
        <v>〇</v>
      </c>
      <c r="BM88" s="29" t="str">
        <f ca="1">IF(OR(BM$9="×",BM$110="×"),"×",IF(SUMIFS(OFFSET(データ_研究棟施設!$M$5:$M$1048576,0,ROUND(BM$8*24,1)),データ_研究棟施設!$J$5:$J$1048576,OFFSET($G$9,ROW()-ROW($N$9),BM$6-$D$4))&gt;=50,IF(SUMIFS(OFFSET(データ_研究棟施設!$M$5:$M$1048576,0,ROUND(BM$8*24,1)),データ_研究棟施設!$J$5:$J$1048576,OFFSET($G$9,ROW()-ROW($N$9),BM$6-$D$4))&gt;=100*$E88,"×","△"),IF(BM$110="△","△","〇")))</f>
        <v>〇</v>
      </c>
      <c r="BN88" s="29" t="str">
        <f ca="1">IF(OR(BN$9="×",BN$110="×"),"×",IF(SUMIFS(OFFSET(データ_研究棟施設!$M$5:$M$1048576,0,ROUND(BN$8*24,1)),データ_研究棟施設!$J$5:$J$1048576,OFFSET($G$9,ROW()-ROW($N$9),BN$6-$D$4))&gt;=50,IF(SUMIFS(OFFSET(データ_研究棟施設!$M$5:$M$1048576,0,ROUND(BN$8*24,1)),データ_研究棟施設!$J$5:$J$1048576,OFFSET($G$9,ROW()-ROW($N$9),BN$6-$D$4))&gt;=100*$E88,"×","△"),IF(BN$110="△","△","〇")))</f>
        <v>〇</v>
      </c>
      <c r="BO88" s="29" t="str">
        <f ca="1">IF(OR(BO$9="×",BO$110="×"),"×",IF(SUMIFS(OFFSET(データ_研究棟施設!$M$5:$M$1048576,0,ROUND(BO$8*24,1)),データ_研究棟施設!$J$5:$J$1048576,OFFSET($G$9,ROW()-ROW($N$9),BO$6-$D$4))&gt;=50,IF(SUMIFS(OFFSET(データ_研究棟施設!$M$5:$M$1048576,0,ROUND(BO$8*24,1)),データ_研究棟施設!$J$5:$J$1048576,OFFSET($G$9,ROW()-ROW($N$9),BO$6-$D$4))&gt;=100*$E88,"×","△"),IF(BO$110="△","△","〇")))</f>
        <v>〇</v>
      </c>
      <c r="BP88" s="29" t="str">
        <f ca="1">IF(OR(BP$9="×",BP$110="×"),"×",IF(SUMIFS(OFFSET(データ_研究棟施設!$M$5:$M$1048576,0,ROUND(BP$8*24,1)),データ_研究棟施設!$J$5:$J$1048576,OFFSET($G$9,ROW()-ROW($N$9),BP$6-$D$4))&gt;=50,IF(SUMIFS(OFFSET(データ_研究棟施設!$M$5:$M$1048576,0,ROUND(BP$8*24,1)),データ_研究棟施設!$J$5:$J$1048576,OFFSET($G$9,ROW()-ROW($N$9),BP$6-$D$4))&gt;=100*$E88,"×","△"),IF(BP$110="△","△","〇")))</f>
        <v>〇</v>
      </c>
      <c r="BQ88" s="29" t="str">
        <f ca="1">IF(OR(BQ$9="×",BQ$110="×"),"×",IF(SUMIFS(OFFSET(データ_研究棟施設!$M$5:$M$1048576,0,ROUND(BQ$8*24,1)),データ_研究棟施設!$J$5:$J$1048576,OFFSET($G$9,ROW()-ROW($N$9),BQ$6-$D$4))&gt;=50,IF(SUMIFS(OFFSET(データ_研究棟施設!$M$5:$M$1048576,0,ROUND(BQ$8*24,1)),データ_研究棟施設!$J$5:$J$1048576,OFFSET($G$9,ROW()-ROW($N$9),BQ$6-$D$4))&gt;=100*$E88,"×","△"),IF(BQ$110="△","△","〇")))</f>
        <v>〇</v>
      </c>
      <c r="BR88" s="29" t="str">
        <f ca="1">IF(OR(BR$9="×",BR$110="×"),"×",IF(SUMIFS(OFFSET(データ_研究棟施設!$M$5:$M$1048576,0,ROUND(BR$8*24,1)),データ_研究棟施設!$J$5:$J$1048576,OFFSET($G$9,ROW()-ROW($N$9),BR$6-$D$4))&gt;=50,IF(SUMIFS(OFFSET(データ_研究棟施設!$M$5:$M$1048576,0,ROUND(BR$8*24,1)),データ_研究棟施設!$J$5:$J$1048576,OFFSET($G$9,ROW()-ROW($N$9),BR$6-$D$4))&gt;=100*$E88,"×","△"),IF(BR$110="△","△","〇")))</f>
        <v>〇</v>
      </c>
      <c r="BS88" s="28" t="str">
        <f ca="1">IF(OR(BS$9="×",BS$110="×"),"×",IF(SUMIFS(OFFSET(データ_研究棟施設!$M$5:$M$1048576,0,ROUND(BS$8*24,1)),データ_研究棟施設!$J$5:$J$1048576,OFFSET($G$9,ROW()-ROW($N$9),BS$6-$D$4))&gt;=50,IF(SUMIFS(OFFSET(データ_研究棟施設!$M$5:$M$1048576,0,ROUND(BS$8*24,1)),データ_研究棟施設!$J$5:$J$1048576,OFFSET($G$9,ROW()-ROW($N$9),BS$6-$D$4))&gt;=100*$E88,"×","△"),IF(BS$110="△","△","〇")))</f>
        <v>〇</v>
      </c>
      <c r="BT88" s="29" t="str">
        <f ca="1">IF(OR(BT$9="×",BT$110="×"),"×",IF(SUMIFS(OFFSET(データ_研究棟施設!$M$5:$M$1048576,0,ROUND(BT$8*24,1)),データ_研究棟施設!$J$5:$J$1048576,OFFSET($G$9,ROW()-ROW($N$9),BT$6-$D$4))&gt;=50,IF(SUMIFS(OFFSET(データ_研究棟施設!$M$5:$M$1048576,0,ROUND(BT$8*24,1)),データ_研究棟施設!$J$5:$J$1048576,OFFSET($G$9,ROW()-ROW($N$9),BT$6-$D$4))&gt;=100*$E88,"×","△"),IF(BT$110="△","△","〇")))</f>
        <v>〇</v>
      </c>
      <c r="BU88" s="29" t="str">
        <f ca="1">IF(OR(BU$9="×",BU$110="×"),"×",IF(SUMIFS(OFFSET(データ_研究棟施設!$M$5:$M$1048576,0,ROUND(BU$8*24,1)),データ_研究棟施設!$J$5:$J$1048576,OFFSET($G$9,ROW()-ROW($N$9),BU$6-$D$4))&gt;=50,IF(SUMIFS(OFFSET(データ_研究棟施設!$M$5:$M$1048576,0,ROUND(BU$8*24,1)),データ_研究棟施設!$J$5:$J$1048576,OFFSET($G$9,ROW()-ROW($N$9),BU$6-$D$4))&gt;=100*$E88,"×","△"),IF(BU$110="△","△","〇")))</f>
        <v>〇</v>
      </c>
      <c r="BV88" s="30" t="str">
        <f ca="1">IF(OR(BV$9="×",BV$110="×"),"×",IF(SUMIFS(OFFSET(データ_研究棟施設!$M$5:$M$1048576,0,ROUND(BV$8*24,1)),データ_研究棟施設!$J$5:$J$1048576,OFFSET($G$9,ROW()-ROW($N$9),BV$6-$D$4))&gt;=50,IF(SUMIFS(OFFSET(データ_研究棟施設!$M$5:$M$1048576,0,ROUND(BV$8*24,1)),データ_研究棟施設!$J$5:$J$1048576,OFFSET($G$9,ROW()-ROW($N$9),BV$6-$D$4))&gt;=100*$E88,"×","△"),IF(BV$110="△","△","〇")))</f>
        <v>〇</v>
      </c>
      <c r="BW88" s="29" t="str">
        <f ca="1">IF(OR(BW$9="×",BW$110="×"),"×",IF(SUMIFS(OFFSET(データ_研究棟施設!$M$5:$M$1048576,0,ROUND(BW$8*24,1)),データ_研究棟施設!$J$5:$J$1048576,OFFSET($G$9,ROW()-ROW($N$9),BW$6-$D$4))&gt;=50,IF(SUMIFS(OFFSET(データ_研究棟施設!$M$5:$M$1048576,0,ROUND(BW$8*24,1)),データ_研究棟施設!$J$5:$J$1048576,OFFSET($G$9,ROW()-ROW($N$9),BW$6-$D$4))&gt;=100*$E88,"×","△"),IF(BW$110="△","△","〇")))</f>
        <v>〇</v>
      </c>
      <c r="BX88" s="29" t="str">
        <f ca="1">IF(OR(BX$9="×",BX$110="×"),"×",IF(SUMIFS(OFFSET(データ_研究棟施設!$M$5:$M$1048576,0,ROUND(BX$8*24,1)),データ_研究棟施設!$J$5:$J$1048576,OFFSET($G$9,ROW()-ROW($N$9),BX$6-$D$4))&gt;=50,IF(SUMIFS(OFFSET(データ_研究棟施設!$M$5:$M$1048576,0,ROUND(BX$8*24,1)),データ_研究棟施設!$J$5:$J$1048576,OFFSET($G$9,ROW()-ROW($N$9),BX$6-$D$4))&gt;=100*$E88,"×","△"),IF(BX$110="△","△","〇")))</f>
        <v>〇</v>
      </c>
      <c r="BY88" s="29" t="str">
        <f ca="1">IF(OR(BY$9="×",BY$110="×"),"×",IF(SUMIFS(OFFSET(データ_研究棟施設!$M$5:$M$1048576,0,ROUND(BY$8*24,1)),データ_研究棟施設!$J$5:$J$1048576,OFFSET($G$9,ROW()-ROW($N$9),BY$6-$D$4))&gt;=50,IF(SUMIFS(OFFSET(データ_研究棟施設!$M$5:$M$1048576,0,ROUND(BY$8*24,1)),データ_研究棟施設!$J$5:$J$1048576,OFFSET($G$9,ROW()-ROW($N$9),BY$6-$D$4))&gt;=100*$E88,"×","△"),IF(BY$110="△","△","〇")))</f>
        <v>〇</v>
      </c>
      <c r="BZ88" s="29" t="str">
        <f ca="1">IF(OR(BZ$9="×",BZ$110="×"),"×",IF(SUMIFS(OFFSET(データ_研究棟施設!$M$5:$M$1048576,0,ROUND(BZ$8*24,1)),データ_研究棟施設!$J$5:$J$1048576,OFFSET($G$9,ROW()-ROW($N$9),BZ$6-$D$4))&gt;=50,IF(SUMIFS(OFFSET(データ_研究棟施設!$M$5:$M$1048576,0,ROUND(BZ$8*24,1)),データ_研究棟施設!$J$5:$J$1048576,OFFSET($G$9,ROW()-ROW($N$9),BZ$6-$D$4))&gt;=100*$E88,"×","△"),IF(BZ$110="△","△","〇")))</f>
        <v>〇</v>
      </c>
      <c r="CA88" s="28" t="str">
        <f ca="1">IF(OR(CA$9="×",CA$110="×"),"×",IF(SUMIFS(OFFSET(データ_研究棟施設!$M$5:$M$1048576,0,ROUND(CA$8*24,1)),データ_研究棟施設!$J$5:$J$1048576,OFFSET($G$9,ROW()-ROW($N$9),CA$6-$D$4))&gt;=50,IF(SUMIFS(OFFSET(データ_研究棟施設!$M$5:$M$1048576,0,ROUND(CA$8*24,1)),データ_研究棟施設!$J$5:$J$1048576,OFFSET($G$9,ROW()-ROW($N$9),CA$6-$D$4))&gt;=100*$E88,"×","△"),IF(CA$110="△","△","〇")))</f>
        <v>〇</v>
      </c>
      <c r="CB88" s="29" t="str">
        <f ca="1">IF(OR(CB$9="×",CB$110="×"),"×",IF(SUMIFS(OFFSET(データ_研究棟施設!$M$5:$M$1048576,0,ROUND(CB$8*24,1)),データ_研究棟施設!$J$5:$J$1048576,OFFSET($G$9,ROW()-ROW($N$9),CB$6-$D$4))&gt;=50,IF(SUMIFS(OFFSET(データ_研究棟施設!$M$5:$M$1048576,0,ROUND(CB$8*24,1)),データ_研究棟施設!$J$5:$J$1048576,OFFSET($G$9,ROW()-ROW($N$9),CB$6-$D$4))&gt;=100*$E88,"×","△"),IF(CB$110="△","△","〇")))</f>
        <v>〇</v>
      </c>
      <c r="CC88" s="29" t="str">
        <f ca="1">IF(OR(CC$9="×",CC$110="×"),"×",IF(SUMIFS(OFFSET(データ_研究棟施設!$M$5:$M$1048576,0,ROUND(CC$8*24,1)),データ_研究棟施設!$J$5:$J$1048576,OFFSET($G$9,ROW()-ROW($N$9),CC$6-$D$4))&gt;=50,IF(SUMIFS(OFFSET(データ_研究棟施設!$M$5:$M$1048576,0,ROUND(CC$8*24,1)),データ_研究棟施設!$J$5:$J$1048576,OFFSET($G$9,ROW()-ROW($N$9),CC$6-$D$4))&gt;=100*$E88,"×","△"),IF(CC$110="△","△","〇")))</f>
        <v>〇</v>
      </c>
      <c r="CD88" s="30" t="str">
        <f ca="1">IF(OR(CD$9="×",CD$110="×"),"×",IF(SUMIFS(OFFSET(データ_研究棟施設!$M$5:$M$1048576,0,ROUND(CD$8*24,1)),データ_研究棟施設!$J$5:$J$1048576,OFFSET($G$9,ROW()-ROW($N$9),CD$6-$D$4))&gt;=50,IF(SUMIFS(OFFSET(データ_研究棟施設!$M$5:$M$1048576,0,ROUND(CD$8*24,1)),データ_研究棟施設!$J$5:$J$1048576,OFFSET($G$9,ROW()-ROW($N$9),CD$6-$D$4))&gt;=100*$E88,"×","△"),IF(CD$110="△","△","〇")))</f>
        <v>〇</v>
      </c>
      <c r="CE88" s="29" t="str">
        <f ca="1">IF(OR(CE$9="×",CE$110="×"),"×",IF(SUMIFS(OFFSET(データ_研究棟施設!$M$5:$M$1048576,0,ROUND(CE$8*24,1)),データ_研究棟施設!$J$5:$J$1048576,OFFSET($G$9,ROW()-ROW($N$9),CE$6-$D$4))&gt;=50,IF(SUMIFS(OFFSET(データ_研究棟施設!$M$5:$M$1048576,0,ROUND(CE$8*24,1)),データ_研究棟施設!$J$5:$J$1048576,OFFSET($G$9,ROW()-ROW($N$9),CE$6-$D$4))&gt;=100*$E88,"×","△"),IF(CE$110="△","△","〇")))</f>
        <v>〇</v>
      </c>
      <c r="CF88" s="29" t="str">
        <f ca="1">IF(OR(CF$9="×",CF$110="×"),"×",IF(SUMIFS(OFFSET(データ_研究棟施設!$M$5:$M$1048576,0,ROUND(CF$8*24,1)),データ_研究棟施設!$J$5:$J$1048576,OFFSET($G$9,ROW()-ROW($N$9),CF$6-$D$4))&gt;=50,IF(SUMIFS(OFFSET(データ_研究棟施設!$M$5:$M$1048576,0,ROUND(CF$8*24,1)),データ_研究棟施設!$J$5:$J$1048576,OFFSET($G$9,ROW()-ROW($N$9),CF$6-$D$4))&gt;=100*$E88,"×","△"),IF(CF$110="△","△","〇")))</f>
        <v>〇</v>
      </c>
      <c r="CG88" s="37" t="str">
        <f ca="1">IF(OR(CG$9="×",CG$110="×"),"×",IF(SUMIFS(OFFSET(データ_研究棟施設!$M$5:$M$1048576,0,ROUND(CG$8*24,1)),データ_研究棟施設!$J$5:$J$1048576,OFFSET($G$9,ROW()-ROW($N$9),CG$6-$D$4))&gt;=50,IF(SUMIFS(OFFSET(データ_研究棟施設!$M$5:$M$1048576,0,ROUND(CG$8*24,1)),データ_研究棟施設!$J$5:$J$1048576,OFFSET($G$9,ROW()-ROW($N$9),CG$6-$D$4))&gt;=100*$E88,"×","△"),IF(CG$110="△","△","〇")))</f>
        <v>〇</v>
      </c>
      <c r="CH88" s="36" t="str">
        <f ca="1">IF(OR(CH$9="×",CH$110="×"),"×",IF(SUMIFS(OFFSET(データ_研究棟施設!$M$5:$M$1048576,0,ROUND(CH$8*24,1)),データ_研究棟施設!$J$5:$J$1048576,OFFSET($G$9,ROW()-ROW($N$9),CH$6-$D$4))&gt;=50,IF(SUMIFS(OFFSET(データ_研究棟施設!$M$5:$M$1048576,0,ROUND(CH$8*24,1)),データ_研究棟施設!$J$5:$J$1048576,OFFSET($G$9,ROW()-ROW($N$9),CH$6-$D$4))&gt;=100*$E88,"×","△"),IF(CH$110="△","△","〇")))</f>
        <v>〇</v>
      </c>
      <c r="CI88" s="29" t="str">
        <f ca="1">IF(OR(CI$9="×",CI$110="×"),"×",IF(SUMIFS(OFFSET(データ_研究棟施設!$M$5:$M$1048576,0,ROUND(CI$8*24,1)),データ_研究棟施設!$J$5:$J$1048576,OFFSET($G$9,ROW()-ROW($N$9),CI$6-$D$4))&gt;=50,IF(SUMIFS(OFFSET(データ_研究棟施設!$M$5:$M$1048576,0,ROUND(CI$8*24,1)),データ_研究棟施設!$J$5:$J$1048576,OFFSET($G$9,ROW()-ROW($N$9),CI$6-$D$4))&gt;=100*$E88,"×","△"),IF(CI$110="△","△","〇")))</f>
        <v>〇</v>
      </c>
      <c r="CJ88" s="29" t="str">
        <f ca="1">IF(OR(CJ$9="×",CJ$110="×"),"×",IF(SUMIFS(OFFSET(データ_研究棟施設!$M$5:$M$1048576,0,ROUND(CJ$8*24,1)),データ_研究棟施設!$J$5:$J$1048576,OFFSET($G$9,ROW()-ROW($N$9),CJ$6-$D$4))&gt;=50,IF(SUMIFS(OFFSET(データ_研究棟施設!$M$5:$M$1048576,0,ROUND(CJ$8*24,1)),データ_研究棟施設!$J$5:$J$1048576,OFFSET($G$9,ROW()-ROW($N$9),CJ$6-$D$4))&gt;=100*$E88,"×","△"),IF(CJ$110="△","△","〇")))</f>
        <v>〇</v>
      </c>
      <c r="CK88" s="29" t="str">
        <f ca="1">IF(OR(CK$9="×",CK$110="×"),"×",IF(SUMIFS(OFFSET(データ_研究棟施設!$M$5:$M$1048576,0,ROUND(CK$8*24,1)),データ_研究棟施設!$J$5:$J$1048576,OFFSET($G$9,ROW()-ROW($N$9),CK$6-$D$4))&gt;=50,IF(SUMIFS(OFFSET(データ_研究棟施設!$M$5:$M$1048576,0,ROUND(CK$8*24,1)),データ_研究棟施設!$J$5:$J$1048576,OFFSET($G$9,ROW()-ROW($N$9),CK$6-$D$4))&gt;=100*$E88,"×","△"),IF(CK$110="△","△","〇")))</f>
        <v>〇</v>
      </c>
      <c r="CL88" s="29" t="str">
        <f ca="1">IF(OR(CL$9="×",CL$110="×"),"×",IF(SUMIFS(OFFSET(データ_研究棟施設!$M$5:$M$1048576,0,ROUND(CL$8*24,1)),データ_研究棟施設!$J$5:$J$1048576,OFFSET($G$9,ROW()-ROW($N$9),CL$6-$D$4))&gt;=50,IF(SUMIFS(OFFSET(データ_研究棟施設!$M$5:$M$1048576,0,ROUND(CL$8*24,1)),データ_研究棟施設!$J$5:$J$1048576,OFFSET($G$9,ROW()-ROW($N$9),CL$6-$D$4))&gt;=100*$E88,"×","△"),IF(CL$110="△","△","〇")))</f>
        <v>〇</v>
      </c>
      <c r="CM88" s="29" t="str">
        <f ca="1">IF(OR(CM$9="×",CM$110="×"),"×",IF(SUMIFS(OFFSET(データ_研究棟施設!$M$5:$M$1048576,0,ROUND(CM$8*24,1)),データ_研究棟施設!$J$5:$J$1048576,OFFSET($G$9,ROW()-ROW($N$9),CM$6-$D$4))&gt;=50,IF(SUMIFS(OFFSET(データ_研究棟施設!$M$5:$M$1048576,0,ROUND(CM$8*24,1)),データ_研究棟施設!$J$5:$J$1048576,OFFSET($G$9,ROW()-ROW($N$9),CM$6-$D$4))&gt;=100*$E88,"×","△"),IF(CM$110="△","△","〇")))</f>
        <v>〇</v>
      </c>
      <c r="CN88" s="29" t="str">
        <f ca="1">IF(OR(CN$9="×",CN$110="×"),"×",IF(SUMIFS(OFFSET(データ_研究棟施設!$M$5:$M$1048576,0,ROUND(CN$8*24,1)),データ_研究棟施設!$J$5:$J$1048576,OFFSET($G$9,ROW()-ROW($N$9),CN$6-$D$4))&gt;=50,IF(SUMIFS(OFFSET(データ_研究棟施設!$M$5:$M$1048576,0,ROUND(CN$8*24,1)),データ_研究棟施設!$J$5:$J$1048576,OFFSET($G$9,ROW()-ROW($N$9),CN$6-$D$4))&gt;=100*$E88,"×","△"),IF(CN$110="△","△","〇")))</f>
        <v>〇</v>
      </c>
      <c r="CO88" s="29" t="str">
        <f ca="1">IF(OR(CO$9="×",CO$110="×"),"×",IF(SUMIFS(OFFSET(データ_研究棟施設!$M$5:$M$1048576,0,ROUND(CO$8*24,1)),データ_研究棟施設!$J$5:$J$1048576,OFFSET($G$9,ROW()-ROW($N$9),CO$6-$D$4))&gt;=50,IF(SUMIFS(OFFSET(データ_研究棟施設!$M$5:$M$1048576,0,ROUND(CO$8*24,1)),データ_研究棟施設!$J$5:$J$1048576,OFFSET($G$9,ROW()-ROW($N$9),CO$6-$D$4))&gt;=100*$E88,"×","△"),IF(CO$110="△","△","〇")))</f>
        <v>〇</v>
      </c>
      <c r="CP88" s="29" t="str">
        <f ca="1">IF(OR(CP$9="×",CP$110="×"),"×",IF(SUMIFS(OFFSET(データ_研究棟施設!$M$5:$M$1048576,0,ROUND(CP$8*24,1)),データ_研究棟施設!$J$5:$J$1048576,OFFSET($G$9,ROW()-ROW($N$9),CP$6-$D$4))&gt;=50,IF(SUMIFS(OFFSET(データ_研究棟施設!$M$5:$M$1048576,0,ROUND(CP$8*24,1)),データ_研究棟施設!$J$5:$J$1048576,OFFSET($G$9,ROW()-ROW($N$9),CP$6-$D$4))&gt;=100*$E88,"×","△"),IF(CP$110="△","△","〇")))</f>
        <v>〇</v>
      </c>
      <c r="CQ88" s="28" t="str">
        <f ca="1">IF(OR(CQ$9="×",CQ$110="×"),"×",IF(SUMIFS(OFFSET(データ_研究棟施設!$M$5:$M$1048576,0,ROUND(CQ$8*24,1)),データ_研究棟施設!$J$5:$J$1048576,OFFSET($G$9,ROW()-ROW($N$9),CQ$6-$D$4))&gt;=50,IF(SUMIFS(OFFSET(データ_研究棟施設!$M$5:$M$1048576,0,ROUND(CQ$8*24,1)),データ_研究棟施設!$J$5:$J$1048576,OFFSET($G$9,ROW()-ROW($N$9),CQ$6-$D$4))&gt;=100*$E88,"×","△"),IF(CQ$110="△","△","〇")))</f>
        <v>〇</v>
      </c>
      <c r="CR88" s="29" t="str">
        <f ca="1">IF(OR(CR$9="×",CR$110="×"),"×",IF(SUMIFS(OFFSET(データ_研究棟施設!$M$5:$M$1048576,0,ROUND(CR$8*24,1)),データ_研究棟施設!$J$5:$J$1048576,OFFSET($G$9,ROW()-ROW($N$9),CR$6-$D$4))&gt;=50,IF(SUMIFS(OFFSET(データ_研究棟施設!$M$5:$M$1048576,0,ROUND(CR$8*24,1)),データ_研究棟施設!$J$5:$J$1048576,OFFSET($G$9,ROW()-ROW($N$9),CR$6-$D$4))&gt;=100*$E88,"×","△"),IF(CR$110="△","△","〇")))</f>
        <v>〇</v>
      </c>
      <c r="CS88" s="29" t="str">
        <f ca="1">IF(OR(CS$9="×",CS$110="×"),"×",IF(SUMIFS(OFFSET(データ_研究棟施設!$M$5:$M$1048576,0,ROUND(CS$8*24,1)),データ_研究棟施設!$J$5:$J$1048576,OFFSET($G$9,ROW()-ROW($N$9),CS$6-$D$4))&gt;=50,IF(SUMIFS(OFFSET(データ_研究棟施設!$M$5:$M$1048576,0,ROUND(CS$8*24,1)),データ_研究棟施設!$J$5:$J$1048576,OFFSET($G$9,ROW()-ROW($N$9),CS$6-$D$4))&gt;=100*$E88,"×","△"),IF(CS$110="△","△","〇")))</f>
        <v>〇</v>
      </c>
      <c r="CT88" s="30" t="str">
        <f ca="1">IF(OR(CT$9="×",CT$110="×"),"×",IF(SUMIFS(OFFSET(データ_研究棟施設!$M$5:$M$1048576,0,ROUND(CT$8*24,1)),データ_研究棟施設!$J$5:$J$1048576,OFFSET($G$9,ROW()-ROW($N$9),CT$6-$D$4))&gt;=50,IF(SUMIFS(OFFSET(データ_研究棟施設!$M$5:$M$1048576,0,ROUND(CT$8*24,1)),データ_研究棟施設!$J$5:$J$1048576,OFFSET($G$9,ROW()-ROW($N$9),CT$6-$D$4))&gt;=100*$E88,"×","△"),IF(CT$110="△","△","〇")))</f>
        <v>〇</v>
      </c>
      <c r="CU88" s="29" t="str">
        <f ca="1">IF(OR(CU$9="×",CU$110="×"),"×",IF(SUMIFS(OFFSET(データ_研究棟施設!$M$5:$M$1048576,0,ROUND(CU$8*24,1)),データ_研究棟施設!$J$5:$J$1048576,OFFSET($G$9,ROW()-ROW($N$9),CU$6-$D$4))&gt;=50,IF(SUMIFS(OFFSET(データ_研究棟施設!$M$5:$M$1048576,0,ROUND(CU$8*24,1)),データ_研究棟施設!$J$5:$J$1048576,OFFSET($G$9,ROW()-ROW($N$9),CU$6-$D$4))&gt;=100*$E88,"×","△"),IF(CU$110="△","△","〇")))</f>
        <v>〇</v>
      </c>
      <c r="CV88" s="29" t="str">
        <f ca="1">IF(OR(CV$9="×",CV$110="×"),"×",IF(SUMIFS(OFFSET(データ_研究棟施設!$M$5:$M$1048576,0,ROUND(CV$8*24,1)),データ_研究棟施設!$J$5:$J$1048576,OFFSET($G$9,ROW()-ROW($N$9),CV$6-$D$4))&gt;=50,IF(SUMIFS(OFFSET(データ_研究棟施設!$M$5:$M$1048576,0,ROUND(CV$8*24,1)),データ_研究棟施設!$J$5:$J$1048576,OFFSET($G$9,ROW()-ROW($N$9),CV$6-$D$4))&gt;=100*$E88,"×","△"),IF(CV$110="△","△","〇")))</f>
        <v>〇</v>
      </c>
      <c r="CW88" s="29" t="str">
        <f ca="1">IF(OR(CW$9="×",CW$110="×"),"×",IF(SUMIFS(OFFSET(データ_研究棟施設!$M$5:$M$1048576,0,ROUND(CW$8*24,1)),データ_研究棟施設!$J$5:$J$1048576,OFFSET($G$9,ROW()-ROW($N$9),CW$6-$D$4))&gt;=50,IF(SUMIFS(OFFSET(データ_研究棟施設!$M$5:$M$1048576,0,ROUND(CW$8*24,1)),データ_研究棟施設!$J$5:$J$1048576,OFFSET($G$9,ROW()-ROW($N$9),CW$6-$D$4))&gt;=100*$E88,"×","△"),IF(CW$110="△","△","〇")))</f>
        <v>〇</v>
      </c>
      <c r="CX88" s="29" t="str">
        <f ca="1">IF(OR(CX$9="×",CX$110="×"),"×",IF(SUMIFS(OFFSET(データ_研究棟施設!$M$5:$M$1048576,0,ROUND(CX$8*24,1)),データ_研究棟施設!$J$5:$J$1048576,OFFSET($G$9,ROW()-ROW($N$9),CX$6-$D$4))&gt;=50,IF(SUMIFS(OFFSET(データ_研究棟施設!$M$5:$M$1048576,0,ROUND(CX$8*24,1)),データ_研究棟施設!$J$5:$J$1048576,OFFSET($G$9,ROW()-ROW($N$9),CX$6-$D$4))&gt;=100*$E88,"×","△"),IF(CX$110="△","△","〇")))</f>
        <v>〇</v>
      </c>
      <c r="CY88" s="28" t="str">
        <f ca="1">IF(OR(CY$9="×",CY$110="×"),"×",IF(SUMIFS(OFFSET(データ_研究棟施設!$M$5:$M$1048576,0,ROUND(CY$8*24,1)),データ_研究棟施設!$J$5:$J$1048576,OFFSET($G$9,ROW()-ROW($N$9),CY$6-$D$4))&gt;=50,IF(SUMIFS(OFFSET(データ_研究棟施設!$M$5:$M$1048576,0,ROUND(CY$8*24,1)),データ_研究棟施設!$J$5:$J$1048576,OFFSET($G$9,ROW()-ROW($N$9),CY$6-$D$4))&gt;=100*$E88,"×","△"),IF(CY$110="△","△","〇")))</f>
        <v>〇</v>
      </c>
      <c r="CZ88" s="29" t="str">
        <f ca="1">IF(OR(CZ$9="×",CZ$110="×"),"×",IF(SUMIFS(OFFSET(データ_研究棟施設!$M$5:$M$1048576,0,ROUND(CZ$8*24,1)),データ_研究棟施設!$J$5:$J$1048576,OFFSET($G$9,ROW()-ROW($N$9),CZ$6-$D$4))&gt;=50,IF(SUMIFS(OFFSET(データ_研究棟施設!$M$5:$M$1048576,0,ROUND(CZ$8*24,1)),データ_研究棟施設!$J$5:$J$1048576,OFFSET($G$9,ROW()-ROW($N$9),CZ$6-$D$4))&gt;=100*$E88,"×","△"),IF(CZ$110="△","△","〇")))</f>
        <v>〇</v>
      </c>
      <c r="DA88" s="29" t="str">
        <f ca="1">IF(OR(DA$9="×",DA$110="×"),"×",IF(SUMIFS(OFFSET(データ_研究棟施設!$M$5:$M$1048576,0,ROUND(DA$8*24,1)),データ_研究棟施設!$J$5:$J$1048576,OFFSET($G$9,ROW()-ROW($N$9),DA$6-$D$4))&gt;=50,IF(SUMIFS(OFFSET(データ_研究棟施設!$M$5:$M$1048576,0,ROUND(DA$8*24,1)),データ_研究棟施設!$J$5:$J$1048576,OFFSET($G$9,ROW()-ROW($N$9),DA$6-$D$4))&gt;=100*$E88,"×","△"),IF(DA$110="△","△","〇")))</f>
        <v>〇</v>
      </c>
      <c r="DB88" s="30" t="str">
        <f ca="1">IF(OR(DB$9="×",DB$110="×"),"×",IF(SUMIFS(OFFSET(データ_研究棟施設!$M$5:$M$1048576,0,ROUND(DB$8*24,1)),データ_研究棟施設!$J$5:$J$1048576,OFFSET($G$9,ROW()-ROW($N$9),DB$6-$D$4))&gt;=50,IF(SUMIFS(OFFSET(データ_研究棟施設!$M$5:$M$1048576,0,ROUND(DB$8*24,1)),データ_研究棟施設!$J$5:$J$1048576,OFFSET($G$9,ROW()-ROW($N$9),DB$6-$D$4))&gt;=100*$E88,"×","△"),IF(DB$110="△","△","〇")))</f>
        <v>〇</v>
      </c>
      <c r="DC88" s="29" t="str">
        <f ca="1">IF(OR(DC$9="×",DC$110="×"),"×",IF(SUMIFS(OFFSET(データ_研究棟施設!$M$5:$M$1048576,0,ROUND(DC$8*24,1)),データ_研究棟施設!$J$5:$J$1048576,OFFSET($G$9,ROW()-ROW($N$9),DC$6-$D$4))&gt;=50,IF(SUMIFS(OFFSET(データ_研究棟施設!$M$5:$M$1048576,0,ROUND(DC$8*24,1)),データ_研究棟施設!$J$5:$J$1048576,OFFSET($G$9,ROW()-ROW($N$9),DC$6-$D$4))&gt;=100*$E88,"×","△"),IF(DC$110="△","△","〇")))</f>
        <v>〇</v>
      </c>
      <c r="DD88" s="29" t="str">
        <f ca="1">IF(OR(DD$9="×",DD$110="×"),"×",IF(SUMIFS(OFFSET(データ_研究棟施設!$M$5:$M$1048576,0,ROUND(DD$8*24,1)),データ_研究棟施設!$J$5:$J$1048576,OFFSET($G$9,ROW()-ROW($N$9),DD$6-$D$4))&gt;=50,IF(SUMIFS(OFFSET(データ_研究棟施設!$M$5:$M$1048576,0,ROUND(DD$8*24,1)),データ_研究棟施設!$J$5:$J$1048576,OFFSET($G$9,ROW()-ROW($N$9),DD$6-$D$4))&gt;=100*$E88,"×","△"),IF(DD$110="△","△","〇")))</f>
        <v>〇</v>
      </c>
      <c r="DE88" s="37" t="str">
        <f ca="1">IF(OR(DE$9="×",DE$110="×"),"×",IF(SUMIFS(OFFSET(データ_研究棟施設!$M$5:$M$1048576,0,ROUND(DE$8*24,1)),データ_研究棟施設!$J$5:$J$1048576,OFFSET($G$9,ROW()-ROW($N$9),DE$6-$D$4))&gt;=50,IF(SUMIFS(OFFSET(データ_研究棟施設!$M$5:$M$1048576,0,ROUND(DE$8*24,1)),データ_研究棟施設!$J$5:$J$1048576,OFFSET($G$9,ROW()-ROW($N$9),DE$6-$D$4))&gt;=100*$E88,"×","△"),IF(DE$110="△","△","〇")))</f>
        <v>〇</v>
      </c>
      <c r="DF88" s="36" t="str">
        <f ca="1">IF(OR(DF$9="×",DF$110="×"),"×",IF(SUMIFS(OFFSET(データ_研究棟施設!$M$5:$M$1048576,0,ROUND(DF$8*24,1)),データ_研究棟施設!$J$5:$J$1048576,OFFSET($G$9,ROW()-ROW($N$9),DF$6-$D$4))&gt;=50,IF(SUMIFS(OFFSET(データ_研究棟施設!$M$5:$M$1048576,0,ROUND(DF$8*24,1)),データ_研究棟施設!$J$5:$J$1048576,OFFSET($G$9,ROW()-ROW($N$9),DF$6-$D$4))&gt;=100*$E88,"×","△"),IF(DF$110="△","△","〇")))</f>
        <v>〇</v>
      </c>
      <c r="DG88" s="29" t="str">
        <f ca="1">IF(OR(DG$9="×",DG$110="×"),"×",IF(SUMIFS(OFFSET(データ_研究棟施設!$M$5:$M$1048576,0,ROUND(DG$8*24,1)),データ_研究棟施設!$J$5:$J$1048576,OFFSET($G$9,ROW()-ROW($N$9),DG$6-$D$4))&gt;=50,IF(SUMIFS(OFFSET(データ_研究棟施設!$M$5:$M$1048576,0,ROUND(DG$8*24,1)),データ_研究棟施設!$J$5:$J$1048576,OFFSET($G$9,ROW()-ROW($N$9),DG$6-$D$4))&gt;=100*$E88,"×","△"),IF(DG$110="△","△","〇")))</f>
        <v>〇</v>
      </c>
      <c r="DH88" s="29" t="str">
        <f ca="1">IF(OR(DH$9="×",DH$110="×"),"×",IF(SUMIFS(OFFSET(データ_研究棟施設!$M$5:$M$1048576,0,ROUND(DH$8*24,1)),データ_研究棟施設!$J$5:$J$1048576,OFFSET($G$9,ROW()-ROW($N$9),DH$6-$D$4))&gt;=50,IF(SUMIFS(OFFSET(データ_研究棟施設!$M$5:$M$1048576,0,ROUND(DH$8*24,1)),データ_研究棟施設!$J$5:$J$1048576,OFFSET($G$9,ROW()-ROW($N$9),DH$6-$D$4))&gt;=100*$E88,"×","△"),IF(DH$110="△","△","〇")))</f>
        <v>〇</v>
      </c>
      <c r="DI88" s="29" t="str">
        <f ca="1">IF(OR(DI$9="×",DI$110="×"),"×",IF(SUMIFS(OFFSET(データ_研究棟施設!$M$5:$M$1048576,0,ROUND(DI$8*24,1)),データ_研究棟施設!$J$5:$J$1048576,OFFSET($G$9,ROW()-ROW($N$9),DI$6-$D$4))&gt;=50,IF(SUMIFS(OFFSET(データ_研究棟施設!$M$5:$M$1048576,0,ROUND(DI$8*24,1)),データ_研究棟施設!$J$5:$J$1048576,OFFSET($G$9,ROW()-ROW($N$9),DI$6-$D$4))&gt;=100*$E88,"×","△"),IF(DI$110="△","△","〇")))</f>
        <v>〇</v>
      </c>
      <c r="DJ88" s="29" t="str">
        <f ca="1">IF(OR(DJ$9="×",DJ$110="×"),"×",IF(SUMIFS(OFFSET(データ_研究棟施設!$M$5:$M$1048576,0,ROUND(DJ$8*24,1)),データ_研究棟施設!$J$5:$J$1048576,OFFSET($G$9,ROW()-ROW($N$9),DJ$6-$D$4))&gt;=50,IF(SUMIFS(OFFSET(データ_研究棟施設!$M$5:$M$1048576,0,ROUND(DJ$8*24,1)),データ_研究棟施設!$J$5:$J$1048576,OFFSET($G$9,ROW()-ROW($N$9),DJ$6-$D$4))&gt;=100*$E88,"×","△"),IF(DJ$110="△","△","〇")))</f>
        <v>〇</v>
      </c>
      <c r="DK88" s="29" t="str">
        <f ca="1">IF(OR(DK$9="×",DK$110="×"),"×",IF(SUMIFS(OFFSET(データ_研究棟施設!$M$5:$M$1048576,0,ROUND(DK$8*24,1)),データ_研究棟施設!$J$5:$J$1048576,OFFSET($G$9,ROW()-ROW($N$9),DK$6-$D$4))&gt;=50,IF(SUMIFS(OFFSET(データ_研究棟施設!$M$5:$M$1048576,0,ROUND(DK$8*24,1)),データ_研究棟施設!$J$5:$J$1048576,OFFSET($G$9,ROW()-ROW($N$9),DK$6-$D$4))&gt;=100*$E88,"×","△"),IF(DK$110="△","△","〇")))</f>
        <v>〇</v>
      </c>
      <c r="DL88" s="29" t="str">
        <f ca="1">IF(OR(DL$9="×",DL$110="×"),"×",IF(SUMIFS(OFFSET(データ_研究棟施設!$M$5:$M$1048576,0,ROUND(DL$8*24,1)),データ_研究棟施設!$J$5:$J$1048576,OFFSET($G$9,ROW()-ROW($N$9),DL$6-$D$4))&gt;=50,IF(SUMIFS(OFFSET(データ_研究棟施設!$M$5:$M$1048576,0,ROUND(DL$8*24,1)),データ_研究棟施設!$J$5:$J$1048576,OFFSET($G$9,ROW()-ROW($N$9),DL$6-$D$4))&gt;=100*$E88,"×","△"),IF(DL$110="△","△","〇")))</f>
        <v>〇</v>
      </c>
      <c r="DM88" s="29" t="str">
        <f ca="1">IF(OR(DM$9="×",DM$110="×"),"×",IF(SUMIFS(OFFSET(データ_研究棟施設!$M$5:$M$1048576,0,ROUND(DM$8*24,1)),データ_研究棟施設!$J$5:$J$1048576,OFFSET($G$9,ROW()-ROW($N$9),DM$6-$D$4))&gt;=50,IF(SUMIFS(OFFSET(データ_研究棟施設!$M$5:$M$1048576,0,ROUND(DM$8*24,1)),データ_研究棟施設!$J$5:$J$1048576,OFFSET($G$9,ROW()-ROW($N$9),DM$6-$D$4))&gt;=100*$E88,"×","△"),IF(DM$110="△","△","〇")))</f>
        <v>〇</v>
      </c>
      <c r="DN88" s="29" t="str">
        <f ca="1">IF(OR(DN$9="×",DN$110="×"),"×",IF(SUMIFS(OFFSET(データ_研究棟施設!$M$5:$M$1048576,0,ROUND(DN$8*24,1)),データ_研究棟施設!$J$5:$J$1048576,OFFSET($G$9,ROW()-ROW($N$9),DN$6-$D$4))&gt;=50,IF(SUMIFS(OFFSET(データ_研究棟施設!$M$5:$M$1048576,0,ROUND(DN$8*24,1)),データ_研究棟施設!$J$5:$J$1048576,OFFSET($G$9,ROW()-ROW($N$9),DN$6-$D$4))&gt;=100*$E88,"×","△"),IF(DN$110="△","△","〇")))</f>
        <v>〇</v>
      </c>
      <c r="DO88" s="28" t="str">
        <f ca="1">IF(OR(DO$9="×",DO$110="×"),"×",IF(SUMIFS(OFFSET(データ_研究棟施設!$M$5:$M$1048576,0,ROUND(DO$8*24,1)),データ_研究棟施設!$J$5:$J$1048576,OFFSET($G$9,ROW()-ROW($N$9),DO$6-$D$4))&gt;=50,IF(SUMIFS(OFFSET(データ_研究棟施設!$M$5:$M$1048576,0,ROUND(DO$8*24,1)),データ_研究棟施設!$J$5:$J$1048576,OFFSET($G$9,ROW()-ROW($N$9),DO$6-$D$4))&gt;=100*$E88,"×","△"),IF(DO$110="△","△","〇")))</f>
        <v>〇</v>
      </c>
      <c r="DP88" s="29" t="str">
        <f ca="1">IF(OR(DP$9="×",DP$110="×"),"×",IF(SUMIFS(OFFSET(データ_研究棟施設!$M$5:$M$1048576,0,ROUND(DP$8*24,1)),データ_研究棟施設!$J$5:$J$1048576,OFFSET($G$9,ROW()-ROW($N$9),DP$6-$D$4))&gt;=50,IF(SUMIFS(OFFSET(データ_研究棟施設!$M$5:$M$1048576,0,ROUND(DP$8*24,1)),データ_研究棟施設!$J$5:$J$1048576,OFFSET($G$9,ROW()-ROW($N$9),DP$6-$D$4))&gt;=100*$E88,"×","△"),IF(DP$110="△","△","〇")))</f>
        <v>〇</v>
      </c>
      <c r="DQ88" s="29" t="str">
        <f ca="1">IF(OR(DQ$9="×",DQ$110="×"),"×",IF(SUMIFS(OFFSET(データ_研究棟施設!$M$5:$M$1048576,0,ROUND(DQ$8*24,1)),データ_研究棟施設!$J$5:$J$1048576,OFFSET($G$9,ROW()-ROW($N$9),DQ$6-$D$4))&gt;=50,IF(SUMIFS(OFFSET(データ_研究棟施設!$M$5:$M$1048576,0,ROUND(DQ$8*24,1)),データ_研究棟施設!$J$5:$J$1048576,OFFSET($G$9,ROW()-ROW($N$9),DQ$6-$D$4))&gt;=100*$E88,"×","△"),IF(DQ$110="△","△","〇")))</f>
        <v>〇</v>
      </c>
      <c r="DR88" s="30" t="str">
        <f ca="1">IF(OR(DR$9="×",DR$110="×"),"×",IF(SUMIFS(OFFSET(データ_研究棟施設!$M$5:$M$1048576,0,ROUND(DR$8*24,1)),データ_研究棟施設!$J$5:$J$1048576,OFFSET($G$9,ROW()-ROW($N$9),DR$6-$D$4))&gt;=50,IF(SUMIFS(OFFSET(データ_研究棟施設!$M$5:$M$1048576,0,ROUND(DR$8*24,1)),データ_研究棟施設!$J$5:$J$1048576,OFFSET($G$9,ROW()-ROW($N$9),DR$6-$D$4))&gt;=100*$E88,"×","△"),IF(DR$110="△","△","〇")))</f>
        <v>〇</v>
      </c>
      <c r="DS88" s="29" t="str">
        <f ca="1">IF(OR(DS$9="×",DS$110="×"),"×",IF(SUMIFS(OFFSET(データ_研究棟施設!$M$5:$M$1048576,0,ROUND(DS$8*24,1)),データ_研究棟施設!$J$5:$J$1048576,OFFSET($G$9,ROW()-ROW($N$9),DS$6-$D$4))&gt;=50,IF(SUMIFS(OFFSET(データ_研究棟施設!$M$5:$M$1048576,0,ROUND(DS$8*24,1)),データ_研究棟施設!$J$5:$J$1048576,OFFSET($G$9,ROW()-ROW($N$9),DS$6-$D$4))&gt;=100*$E88,"×","△"),IF(DS$110="△","△","〇")))</f>
        <v>〇</v>
      </c>
      <c r="DT88" s="29" t="str">
        <f ca="1">IF(OR(DT$9="×",DT$110="×"),"×",IF(SUMIFS(OFFSET(データ_研究棟施設!$M$5:$M$1048576,0,ROUND(DT$8*24,1)),データ_研究棟施設!$J$5:$J$1048576,OFFSET($G$9,ROW()-ROW($N$9),DT$6-$D$4))&gt;=50,IF(SUMIFS(OFFSET(データ_研究棟施設!$M$5:$M$1048576,0,ROUND(DT$8*24,1)),データ_研究棟施設!$J$5:$J$1048576,OFFSET($G$9,ROW()-ROW($N$9),DT$6-$D$4))&gt;=100*$E88,"×","△"),IF(DT$110="△","△","〇")))</f>
        <v>〇</v>
      </c>
      <c r="DU88" s="29" t="str">
        <f ca="1">IF(OR(DU$9="×",DU$110="×"),"×",IF(SUMIFS(OFFSET(データ_研究棟施設!$M$5:$M$1048576,0,ROUND(DU$8*24,1)),データ_研究棟施設!$J$5:$J$1048576,OFFSET($G$9,ROW()-ROW($N$9),DU$6-$D$4))&gt;=50,IF(SUMIFS(OFFSET(データ_研究棟施設!$M$5:$M$1048576,0,ROUND(DU$8*24,1)),データ_研究棟施設!$J$5:$J$1048576,OFFSET($G$9,ROW()-ROW($N$9),DU$6-$D$4))&gt;=100*$E88,"×","△"),IF(DU$110="△","△","〇")))</f>
        <v>〇</v>
      </c>
      <c r="DV88" s="29" t="str">
        <f ca="1">IF(OR(DV$9="×",DV$110="×"),"×",IF(SUMIFS(OFFSET(データ_研究棟施設!$M$5:$M$1048576,0,ROUND(DV$8*24,1)),データ_研究棟施設!$J$5:$J$1048576,OFFSET($G$9,ROW()-ROW($N$9),DV$6-$D$4))&gt;=50,IF(SUMIFS(OFFSET(データ_研究棟施設!$M$5:$M$1048576,0,ROUND(DV$8*24,1)),データ_研究棟施設!$J$5:$J$1048576,OFFSET($G$9,ROW()-ROW($N$9),DV$6-$D$4))&gt;=100*$E88,"×","△"),IF(DV$110="△","△","〇")))</f>
        <v>〇</v>
      </c>
      <c r="DW88" s="28" t="str">
        <f ca="1">IF(OR(DW$9="×",DW$110="×"),"×",IF(SUMIFS(OFFSET(データ_研究棟施設!$M$5:$M$1048576,0,ROUND(DW$8*24,1)),データ_研究棟施設!$J$5:$J$1048576,OFFSET($G$9,ROW()-ROW($N$9),DW$6-$D$4))&gt;=50,IF(SUMIFS(OFFSET(データ_研究棟施設!$M$5:$M$1048576,0,ROUND(DW$8*24,1)),データ_研究棟施設!$J$5:$J$1048576,OFFSET($G$9,ROW()-ROW($N$9),DW$6-$D$4))&gt;=100*$E88,"×","△"),IF(DW$110="△","△","〇")))</f>
        <v>〇</v>
      </c>
      <c r="DX88" s="29" t="str">
        <f ca="1">IF(OR(DX$9="×",DX$110="×"),"×",IF(SUMIFS(OFFSET(データ_研究棟施設!$M$5:$M$1048576,0,ROUND(DX$8*24,1)),データ_研究棟施設!$J$5:$J$1048576,OFFSET($G$9,ROW()-ROW($N$9),DX$6-$D$4))&gt;=50,IF(SUMIFS(OFFSET(データ_研究棟施設!$M$5:$M$1048576,0,ROUND(DX$8*24,1)),データ_研究棟施設!$J$5:$J$1048576,OFFSET($G$9,ROW()-ROW($N$9),DX$6-$D$4))&gt;=100*$E88,"×","△"),IF(DX$110="△","△","〇")))</f>
        <v>〇</v>
      </c>
      <c r="DY88" s="29" t="str">
        <f ca="1">IF(OR(DY$9="×",DY$110="×"),"×",IF(SUMIFS(OFFSET(データ_研究棟施設!$M$5:$M$1048576,0,ROUND(DY$8*24,1)),データ_研究棟施設!$J$5:$J$1048576,OFFSET($G$9,ROW()-ROW($N$9),DY$6-$D$4))&gt;=50,IF(SUMIFS(OFFSET(データ_研究棟施設!$M$5:$M$1048576,0,ROUND(DY$8*24,1)),データ_研究棟施設!$J$5:$J$1048576,OFFSET($G$9,ROW()-ROW($N$9),DY$6-$D$4))&gt;=100*$E88,"×","△"),IF(DY$110="△","△","〇")))</f>
        <v>〇</v>
      </c>
      <c r="DZ88" s="30" t="str">
        <f ca="1">IF(OR(DZ$9="×",DZ$110="×"),"×",IF(SUMIFS(OFFSET(データ_研究棟施設!$M$5:$M$1048576,0,ROUND(DZ$8*24,1)),データ_研究棟施設!$J$5:$J$1048576,OFFSET($G$9,ROW()-ROW($N$9),DZ$6-$D$4))&gt;=50,IF(SUMIFS(OFFSET(データ_研究棟施設!$M$5:$M$1048576,0,ROUND(DZ$8*24,1)),データ_研究棟施設!$J$5:$J$1048576,OFFSET($G$9,ROW()-ROW($N$9),DZ$6-$D$4))&gt;=100*$E88,"×","△"),IF(DZ$110="△","△","〇")))</f>
        <v>〇</v>
      </c>
      <c r="EA88" s="29" t="str">
        <f ca="1">IF(OR(EA$9="×",EA$110="×"),"×",IF(SUMIFS(OFFSET(データ_研究棟施設!$M$5:$M$1048576,0,ROUND(EA$8*24,1)),データ_研究棟施設!$J$5:$J$1048576,OFFSET($G$9,ROW()-ROW($N$9),EA$6-$D$4))&gt;=50,IF(SUMIFS(OFFSET(データ_研究棟施設!$M$5:$M$1048576,0,ROUND(EA$8*24,1)),データ_研究棟施設!$J$5:$J$1048576,OFFSET($G$9,ROW()-ROW($N$9),EA$6-$D$4))&gt;=100*$E88,"×","△"),IF(EA$110="△","△","〇")))</f>
        <v>〇</v>
      </c>
      <c r="EB88" s="29" t="str">
        <f ca="1">IF(OR(EB$9="×",EB$110="×"),"×",IF(SUMIFS(OFFSET(データ_研究棟施設!$M$5:$M$1048576,0,ROUND(EB$8*24,1)),データ_研究棟施設!$J$5:$J$1048576,OFFSET($G$9,ROW()-ROW($N$9),EB$6-$D$4))&gt;=50,IF(SUMIFS(OFFSET(データ_研究棟施設!$M$5:$M$1048576,0,ROUND(EB$8*24,1)),データ_研究棟施設!$J$5:$J$1048576,OFFSET($G$9,ROW()-ROW($N$9),EB$6-$D$4))&gt;=100*$E88,"×","△"),IF(EB$110="△","△","〇")))</f>
        <v>〇</v>
      </c>
      <c r="EC88" s="37" t="str">
        <f ca="1">IF(OR(EC$9="×",EC$110="×"),"×",IF(SUMIFS(OFFSET(データ_研究棟施設!$M$5:$M$1048576,0,ROUND(EC$8*24,1)),データ_研究棟施設!$J$5:$J$1048576,OFFSET($G$9,ROW()-ROW($N$9),EC$6-$D$4))&gt;=50,IF(SUMIFS(OFFSET(データ_研究棟施設!$M$5:$M$1048576,0,ROUND(EC$8*24,1)),データ_研究棟施設!$J$5:$J$1048576,OFFSET($G$9,ROW()-ROW($N$9),EC$6-$D$4))&gt;=100*$E88,"×","△"),IF(EC$110="△","△","〇")))</f>
        <v>〇</v>
      </c>
      <c r="ED88" s="36" t="str">
        <f ca="1">IF(OR(ED$9="×",ED$110="×"),"×",IF(SUMIFS(OFFSET(データ_研究棟施設!$M$5:$M$1048576,0,ROUND(ED$8*24,1)),データ_研究棟施設!$J$5:$J$1048576,OFFSET($G$9,ROW()-ROW($N$9),ED$6-$D$4))&gt;=50,IF(SUMIFS(OFFSET(データ_研究棟施設!$M$5:$M$1048576,0,ROUND(ED$8*24,1)),データ_研究棟施設!$J$5:$J$1048576,OFFSET($G$9,ROW()-ROW($N$9),ED$6-$D$4))&gt;=100*$E88,"×","△"),IF(ED$110="△","△","〇")))</f>
        <v>×</v>
      </c>
      <c r="EE88" s="29" t="str">
        <f ca="1">IF(OR(EE$9="×",EE$110="×"),"×",IF(SUMIFS(OFFSET(データ_研究棟施設!$M$5:$M$1048576,0,ROUND(EE$8*24,1)),データ_研究棟施設!$J$5:$J$1048576,OFFSET($G$9,ROW()-ROW($N$9),EE$6-$D$4))&gt;=50,IF(SUMIFS(OFFSET(データ_研究棟施設!$M$5:$M$1048576,0,ROUND(EE$8*24,1)),データ_研究棟施設!$J$5:$J$1048576,OFFSET($G$9,ROW()-ROW($N$9),EE$6-$D$4))&gt;=100*$E88,"×","△"),IF(EE$110="△","△","〇")))</f>
        <v>×</v>
      </c>
      <c r="EF88" s="29" t="str">
        <f ca="1">IF(OR(EF$9="×",EF$110="×"),"×",IF(SUMIFS(OFFSET(データ_研究棟施設!$M$5:$M$1048576,0,ROUND(EF$8*24,1)),データ_研究棟施設!$J$5:$J$1048576,OFFSET($G$9,ROW()-ROW($N$9),EF$6-$D$4))&gt;=50,IF(SUMIFS(OFFSET(データ_研究棟施設!$M$5:$M$1048576,0,ROUND(EF$8*24,1)),データ_研究棟施設!$J$5:$J$1048576,OFFSET($G$9,ROW()-ROW($N$9),EF$6-$D$4))&gt;=100*$E88,"×","△"),IF(EF$110="△","△","〇")))</f>
        <v>×</v>
      </c>
      <c r="EG88" s="29" t="str">
        <f ca="1">IF(OR(EG$9="×",EG$110="×"),"×",IF(SUMIFS(OFFSET(データ_研究棟施設!$M$5:$M$1048576,0,ROUND(EG$8*24,1)),データ_研究棟施設!$J$5:$J$1048576,OFFSET($G$9,ROW()-ROW($N$9),EG$6-$D$4))&gt;=50,IF(SUMIFS(OFFSET(データ_研究棟施設!$M$5:$M$1048576,0,ROUND(EG$8*24,1)),データ_研究棟施設!$J$5:$J$1048576,OFFSET($G$9,ROW()-ROW($N$9),EG$6-$D$4))&gt;=100*$E88,"×","△"),IF(EG$110="△","△","〇")))</f>
        <v>×</v>
      </c>
      <c r="EH88" s="29" t="str">
        <f ca="1">IF(OR(EH$9="×",EH$110="×"),"×",IF(SUMIFS(OFFSET(データ_研究棟施設!$M$5:$M$1048576,0,ROUND(EH$8*24,1)),データ_研究棟施設!$J$5:$J$1048576,OFFSET($G$9,ROW()-ROW($N$9),EH$6-$D$4))&gt;=50,IF(SUMIFS(OFFSET(データ_研究棟施設!$M$5:$M$1048576,0,ROUND(EH$8*24,1)),データ_研究棟施設!$J$5:$J$1048576,OFFSET($G$9,ROW()-ROW($N$9),EH$6-$D$4))&gt;=100*$E88,"×","△"),IF(EH$110="△","△","〇")))</f>
        <v>×</v>
      </c>
      <c r="EI88" s="29" t="str">
        <f ca="1">IF(OR(EI$9="×",EI$110="×"),"×",IF(SUMIFS(OFFSET(データ_研究棟施設!$M$5:$M$1048576,0,ROUND(EI$8*24,1)),データ_研究棟施設!$J$5:$J$1048576,OFFSET($G$9,ROW()-ROW($N$9),EI$6-$D$4))&gt;=50,IF(SUMIFS(OFFSET(データ_研究棟施設!$M$5:$M$1048576,0,ROUND(EI$8*24,1)),データ_研究棟施設!$J$5:$J$1048576,OFFSET($G$9,ROW()-ROW($N$9),EI$6-$D$4))&gt;=100*$E88,"×","△"),IF(EI$110="△","△","〇")))</f>
        <v>×</v>
      </c>
      <c r="EJ88" s="29" t="str">
        <f ca="1">IF(OR(EJ$9="×",EJ$110="×"),"×",IF(SUMIFS(OFFSET(データ_研究棟施設!$M$5:$M$1048576,0,ROUND(EJ$8*24,1)),データ_研究棟施設!$J$5:$J$1048576,OFFSET($G$9,ROW()-ROW($N$9),EJ$6-$D$4))&gt;=50,IF(SUMIFS(OFFSET(データ_研究棟施設!$M$5:$M$1048576,0,ROUND(EJ$8*24,1)),データ_研究棟施設!$J$5:$J$1048576,OFFSET($G$9,ROW()-ROW($N$9),EJ$6-$D$4))&gt;=100*$E88,"×","△"),IF(EJ$110="△","△","〇")))</f>
        <v>×</v>
      </c>
      <c r="EK88" s="29" t="str">
        <f ca="1">IF(OR(EK$9="×",EK$110="×"),"×",IF(SUMIFS(OFFSET(データ_研究棟施設!$M$5:$M$1048576,0,ROUND(EK$8*24,1)),データ_研究棟施設!$J$5:$J$1048576,OFFSET($G$9,ROW()-ROW($N$9),EK$6-$D$4))&gt;=50,IF(SUMIFS(OFFSET(データ_研究棟施設!$M$5:$M$1048576,0,ROUND(EK$8*24,1)),データ_研究棟施設!$J$5:$J$1048576,OFFSET($G$9,ROW()-ROW($N$9),EK$6-$D$4))&gt;=100*$E88,"×","△"),IF(EK$110="△","△","〇")))</f>
        <v>×</v>
      </c>
      <c r="EL88" s="29" t="str">
        <f ca="1">IF(OR(EL$9="×",EL$110="×"),"×",IF(SUMIFS(OFFSET(データ_研究棟施設!$M$5:$M$1048576,0,ROUND(EL$8*24,1)),データ_研究棟施設!$J$5:$J$1048576,OFFSET($G$9,ROW()-ROW($N$9),EL$6-$D$4))&gt;=50,IF(SUMIFS(OFFSET(データ_研究棟施設!$M$5:$M$1048576,0,ROUND(EL$8*24,1)),データ_研究棟施設!$J$5:$J$1048576,OFFSET($G$9,ROW()-ROW($N$9),EL$6-$D$4))&gt;=100*$E88,"×","△"),IF(EL$110="△","△","〇")))</f>
        <v>×</v>
      </c>
      <c r="EM88" s="28" t="str">
        <f ca="1">IF(OR(EM$9="×",EM$110="×"),"×",IF(SUMIFS(OFFSET(データ_研究棟施設!$M$5:$M$1048576,0,ROUND(EM$8*24,1)),データ_研究棟施設!$J$5:$J$1048576,OFFSET($G$9,ROW()-ROW($N$9),EM$6-$D$4))&gt;=50,IF(SUMIFS(OFFSET(データ_研究棟施設!$M$5:$M$1048576,0,ROUND(EM$8*24,1)),データ_研究棟施設!$J$5:$J$1048576,OFFSET($G$9,ROW()-ROW($N$9),EM$6-$D$4))&gt;=100*$E88,"×","△"),IF(EM$110="△","△","〇")))</f>
        <v>×</v>
      </c>
      <c r="EN88" s="29" t="str">
        <f ca="1">IF(OR(EN$9="×",EN$110="×"),"×",IF(SUMIFS(OFFSET(データ_研究棟施設!$M$5:$M$1048576,0,ROUND(EN$8*24,1)),データ_研究棟施設!$J$5:$J$1048576,OFFSET($G$9,ROW()-ROW($N$9),EN$6-$D$4))&gt;=50,IF(SUMIFS(OFFSET(データ_研究棟施設!$M$5:$M$1048576,0,ROUND(EN$8*24,1)),データ_研究棟施設!$J$5:$J$1048576,OFFSET($G$9,ROW()-ROW($N$9),EN$6-$D$4))&gt;=100*$E88,"×","△"),IF(EN$110="△","△","〇")))</f>
        <v>×</v>
      </c>
      <c r="EO88" s="29" t="str">
        <f ca="1">IF(OR(EO$9="×",EO$110="×"),"×",IF(SUMIFS(OFFSET(データ_研究棟施設!$M$5:$M$1048576,0,ROUND(EO$8*24,1)),データ_研究棟施設!$J$5:$J$1048576,OFFSET($G$9,ROW()-ROW($N$9),EO$6-$D$4))&gt;=50,IF(SUMIFS(OFFSET(データ_研究棟施設!$M$5:$M$1048576,0,ROUND(EO$8*24,1)),データ_研究棟施設!$J$5:$J$1048576,OFFSET($G$9,ROW()-ROW($N$9),EO$6-$D$4))&gt;=100*$E88,"×","△"),IF(EO$110="△","△","〇")))</f>
        <v>×</v>
      </c>
      <c r="EP88" s="30" t="str">
        <f ca="1">IF(OR(EP$9="×",EP$110="×"),"×",IF(SUMIFS(OFFSET(データ_研究棟施設!$M$5:$M$1048576,0,ROUND(EP$8*24,1)),データ_研究棟施設!$J$5:$J$1048576,OFFSET($G$9,ROW()-ROW($N$9),EP$6-$D$4))&gt;=50,IF(SUMIFS(OFFSET(データ_研究棟施設!$M$5:$M$1048576,0,ROUND(EP$8*24,1)),データ_研究棟施設!$J$5:$J$1048576,OFFSET($G$9,ROW()-ROW($N$9),EP$6-$D$4))&gt;=100*$E88,"×","△"),IF(EP$110="△","△","〇")))</f>
        <v>×</v>
      </c>
      <c r="EQ88" s="29" t="str">
        <f ca="1">IF(OR(EQ$9="×",EQ$110="×"),"×",IF(SUMIFS(OFFSET(データ_研究棟施設!$M$5:$M$1048576,0,ROUND(EQ$8*24,1)),データ_研究棟施設!$J$5:$J$1048576,OFFSET($G$9,ROW()-ROW($N$9),EQ$6-$D$4))&gt;=50,IF(SUMIFS(OFFSET(データ_研究棟施設!$M$5:$M$1048576,0,ROUND(EQ$8*24,1)),データ_研究棟施設!$J$5:$J$1048576,OFFSET($G$9,ROW()-ROW($N$9),EQ$6-$D$4))&gt;=100*$E88,"×","△"),IF(EQ$110="△","△","〇")))</f>
        <v>×</v>
      </c>
      <c r="ER88" s="29" t="str">
        <f ca="1">IF(OR(ER$9="×",ER$110="×"),"×",IF(SUMIFS(OFFSET(データ_研究棟施設!$M$5:$M$1048576,0,ROUND(ER$8*24,1)),データ_研究棟施設!$J$5:$J$1048576,OFFSET($G$9,ROW()-ROW($N$9),ER$6-$D$4))&gt;=50,IF(SUMIFS(OFFSET(データ_研究棟施設!$M$5:$M$1048576,0,ROUND(ER$8*24,1)),データ_研究棟施設!$J$5:$J$1048576,OFFSET($G$9,ROW()-ROW($N$9),ER$6-$D$4))&gt;=100*$E88,"×","△"),IF(ER$110="△","△","〇")))</f>
        <v>×</v>
      </c>
      <c r="ES88" s="29" t="str">
        <f ca="1">IF(OR(ES$9="×",ES$110="×"),"×",IF(SUMIFS(OFFSET(データ_研究棟施設!$M$5:$M$1048576,0,ROUND(ES$8*24,1)),データ_研究棟施設!$J$5:$J$1048576,OFFSET($G$9,ROW()-ROW($N$9),ES$6-$D$4))&gt;=50,IF(SUMIFS(OFFSET(データ_研究棟施設!$M$5:$M$1048576,0,ROUND(ES$8*24,1)),データ_研究棟施設!$J$5:$J$1048576,OFFSET($G$9,ROW()-ROW($N$9),ES$6-$D$4))&gt;=100*$E88,"×","△"),IF(ES$110="△","△","〇")))</f>
        <v>×</v>
      </c>
      <c r="ET88" s="29" t="str">
        <f ca="1">IF(OR(ET$9="×",ET$110="×"),"×",IF(SUMIFS(OFFSET(データ_研究棟施設!$M$5:$M$1048576,0,ROUND(ET$8*24,1)),データ_研究棟施設!$J$5:$J$1048576,OFFSET($G$9,ROW()-ROW($N$9),ET$6-$D$4))&gt;=50,IF(SUMIFS(OFFSET(データ_研究棟施設!$M$5:$M$1048576,0,ROUND(ET$8*24,1)),データ_研究棟施設!$J$5:$J$1048576,OFFSET($G$9,ROW()-ROW($N$9),ET$6-$D$4))&gt;=100*$E88,"×","△"),IF(ET$110="△","△","〇")))</f>
        <v>×</v>
      </c>
      <c r="EU88" s="28" t="str">
        <f ca="1">IF(OR(EU$9="×",EU$110="×"),"×",IF(SUMIFS(OFFSET(データ_研究棟施設!$M$5:$M$1048576,0,ROUND(EU$8*24,1)),データ_研究棟施設!$J$5:$J$1048576,OFFSET($G$9,ROW()-ROW($N$9),EU$6-$D$4))&gt;=50,IF(SUMIFS(OFFSET(データ_研究棟施設!$M$5:$M$1048576,0,ROUND(EU$8*24,1)),データ_研究棟施設!$J$5:$J$1048576,OFFSET($G$9,ROW()-ROW($N$9),EU$6-$D$4))&gt;=100*$E88,"×","△"),IF(EU$110="△","△","〇")))</f>
        <v>×</v>
      </c>
      <c r="EV88" s="29" t="str">
        <f ca="1">IF(OR(EV$9="×",EV$110="×"),"×",IF(SUMIFS(OFFSET(データ_研究棟施設!$M$5:$M$1048576,0,ROUND(EV$8*24,1)),データ_研究棟施設!$J$5:$J$1048576,OFFSET($G$9,ROW()-ROW($N$9),EV$6-$D$4))&gt;=50,IF(SUMIFS(OFFSET(データ_研究棟施設!$M$5:$M$1048576,0,ROUND(EV$8*24,1)),データ_研究棟施設!$J$5:$J$1048576,OFFSET($G$9,ROW()-ROW($N$9),EV$6-$D$4))&gt;=100*$E88,"×","△"),IF(EV$110="△","△","〇")))</f>
        <v>×</v>
      </c>
      <c r="EW88" s="29" t="str">
        <f ca="1">IF(OR(EW$9="×",EW$110="×"),"×",IF(SUMIFS(OFFSET(データ_研究棟施設!$M$5:$M$1048576,0,ROUND(EW$8*24,1)),データ_研究棟施設!$J$5:$J$1048576,OFFSET($G$9,ROW()-ROW($N$9),EW$6-$D$4))&gt;=50,IF(SUMIFS(OFFSET(データ_研究棟施設!$M$5:$M$1048576,0,ROUND(EW$8*24,1)),データ_研究棟施設!$J$5:$J$1048576,OFFSET($G$9,ROW()-ROW($N$9),EW$6-$D$4))&gt;=100*$E88,"×","△"),IF(EW$110="△","△","〇")))</f>
        <v>×</v>
      </c>
      <c r="EX88" s="30" t="str">
        <f ca="1">IF(OR(EX$9="×",EX$110="×"),"×",IF(SUMIFS(OFFSET(データ_研究棟施設!$M$5:$M$1048576,0,ROUND(EX$8*24,1)),データ_研究棟施設!$J$5:$J$1048576,OFFSET($G$9,ROW()-ROW($N$9),EX$6-$D$4))&gt;=50,IF(SUMIFS(OFFSET(データ_研究棟施設!$M$5:$M$1048576,0,ROUND(EX$8*24,1)),データ_研究棟施設!$J$5:$J$1048576,OFFSET($G$9,ROW()-ROW($N$9),EX$6-$D$4))&gt;=100*$E88,"×","△"),IF(EX$110="△","△","〇")))</f>
        <v>×</v>
      </c>
      <c r="EY88" s="29" t="str">
        <f ca="1">IF(OR(EY$9="×",EY$110="×"),"×",IF(SUMIFS(OFFSET(データ_研究棟施設!$M$5:$M$1048576,0,ROUND(EY$8*24,1)),データ_研究棟施設!$J$5:$J$1048576,OFFSET($G$9,ROW()-ROW($N$9),EY$6-$D$4))&gt;=50,IF(SUMIFS(OFFSET(データ_研究棟施設!$M$5:$M$1048576,0,ROUND(EY$8*24,1)),データ_研究棟施設!$J$5:$J$1048576,OFFSET($G$9,ROW()-ROW($N$9),EY$6-$D$4))&gt;=100*$E88,"×","△"),IF(EY$110="△","△","〇")))</f>
        <v>×</v>
      </c>
      <c r="EZ88" s="29" t="str">
        <f ca="1">IF(OR(EZ$9="×",EZ$110="×"),"×",IF(SUMIFS(OFFSET(データ_研究棟施設!$M$5:$M$1048576,0,ROUND(EZ$8*24,1)),データ_研究棟施設!$J$5:$J$1048576,OFFSET($G$9,ROW()-ROW($N$9),EZ$6-$D$4))&gt;=50,IF(SUMIFS(OFFSET(データ_研究棟施設!$M$5:$M$1048576,0,ROUND(EZ$8*24,1)),データ_研究棟施設!$J$5:$J$1048576,OFFSET($G$9,ROW()-ROW($N$9),EZ$6-$D$4))&gt;=100*$E88,"×","△"),IF(EZ$110="△","△","〇")))</f>
        <v>×</v>
      </c>
      <c r="FA88" s="37" t="str">
        <f ca="1">IF(OR(FA$9="×",FA$110="×"),"×",IF(SUMIFS(OFFSET(データ_研究棟施設!$M$5:$M$1048576,0,ROUND(FA$8*24,1)),データ_研究棟施設!$J$5:$J$1048576,OFFSET($G$9,ROW()-ROW($N$9),FA$6-$D$4))&gt;=50,IF(SUMIFS(OFFSET(データ_研究棟施設!$M$5:$M$1048576,0,ROUND(FA$8*24,1)),データ_研究棟施設!$J$5:$J$1048576,OFFSET($G$9,ROW()-ROW($N$9),FA$6-$D$4))&gt;=100*$E88,"×","△"),IF(FA$110="△","△","〇")))</f>
        <v>×</v>
      </c>
      <c r="FB88" s="36" t="str">
        <f ca="1">IF(OR(FB$9="×",FB$110="×"),"×",IF(SUMIFS(OFFSET(データ_研究棟施設!$M$5:$M$1048576,0,ROUND(FB$8*24,1)),データ_研究棟施設!$J$5:$J$1048576,OFFSET($G$9,ROW()-ROW($N$9),FB$6-$D$4))&gt;=50,IF(SUMIFS(OFFSET(データ_研究棟施設!$M$5:$M$1048576,0,ROUND(FB$8*24,1)),データ_研究棟施設!$J$5:$J$1048576,OFFSET($G$9,ROW()-ROW($N$9),FB$6-$D$4))&gt;=100*$E88,"×","△"),IF(FB$110="△","△","〇")))</f>
        <v>×</v>
      </c>
      <c r="FC88" s="29" t="str">
        <f ca="1">IF(OR(FC$9="×",FC$110="×"),"×",IF(SUMIFS(OFFSET(データ_研究棟施設!$M$5:$M$1048576,0,ROUND(FC$8*24,1)),データ_研究棟施設!$J$5:$J$1048576,OFFSET($G$9,ROW()-ROW($N$9),FC$6-$D$4))&gt;=50,IF(SUMIFS(OFFSET(データ_研究棟施設!$M$5:$M$1048576,0,ROUND(FC$8*24,1)),データ_研究棟施設!$J$5:$J$1048576,OFFSET($G$9,ROW()-ROW($N$9),FC$6-$D$4))&gt;=100*$E88,"×","△"),IF(FC$110="△","△","〇")))</f>
        <v>×</v>
      </c>
      <c r="FD88" s="29" t="str">
        <f ca="1">IF(OR(FD$9="×",FD$110="×"),"×",IF(SUMIFS(OFFSET(データ_研究棟施設!$M$5:$M$1048576,0,ROUND(FD$8*24,1)),データ_研究棟施設!$J$5:$J$1048576,OFFSET($G$9,ROW()-ROW($N$9),FD$6-$D$4))&gt;=50,IF(SUMIFS(OFFSET(データ_研究棟施設!$M$5:$M$1048576,0,ROUND(FD$8*24,1)),データ_研究棟施設!$J$5:$J$1048576,OFFSET($G$9,ROW()-ROW($N$9),FD$6-$D$4))&gt;=100*$E88,"×","△"),IF(FD$110="△","△","〇")))</f>
        <v>×</v>
      </c>
      <c r="FE88" s="29" t="str">
        <f ca="1">IF(OR(FE$9="×",FE$110="×"),"×",IF(SUMIFS(OFFSET(データ_研究棟施設!$M$5:$M$1048576,0,ROUND(FE$8*24,1)),データ_研究棟施設!$J$5:$J$1048576,OFFSET($G$9,ROW()-ROW($N$9),FE$6-$D$4))&gt;=50,IF(SUMIFS(OFFSET(データ_研究棟施設!$M$5:$M$1048576,0,ROUND(FE$8*24,1)),データ_研究棟施設!$J$5:$J$1048576,OFFSET($G$9,ROW()-ROW($N$9),FE$6-$D$4))&gt;=100*$E88,"×","△"),IF(FE$110="△","△","〇")))</f>
        <v>×</v>
      </c>
      <c r="FF88" s="29" t="str">
        <f ca="1">IF(OR(FF$9="×",FF$110="×"),"×",IF(SUMIFS(OFFSET(データ_研究棟施設!$M$5:$M$1048576,0,ROUND(FF$8*24,1)),データ_研究棟施設!$J$5:$J$1048576,OFFSET($G$9,ROW()-ROW($N$9),FF$6-$D$4))&gt;=50,IF(SUMIFS(OFFSET(データ_研究棟施設!$M$5:$M$1048576,0,ROUND(FF$8*24,1)),データ_研究棟施設!$J$5:$J$1048576,OFFSET($G$9,ROW()-ROW($N$9),FF$6-$D$4))&gt;=100*$E88,"×","△"),IF(FF$110="△","△","〇")))</f>
        <v>×</v>
      </c>
      <c r="FG88" s="29" t="str">
        <f ca="1">IF(OR(FG$9="×",FG$110="×"),"×",IF(SUMIFS(OFFSET(データ_研究棟施設!$M$5:$M$1048576,0,ROUND(FG$8*24,1)),データ_研究棟施設!$J$5:$J$1048576,OFFSET($G$9,ROW()-ROW($N$9),FG$6-$D$4))&gt;=50,IF(SUMIFS(OFFSET(データ_研究棟施設!$M$5:$M$1048576,0,ROUND(FG$8*24,1)),データ_研究棟施設!$J$5:$J$1048576,OFFSET($G$9,ROW()-ROW($N$9),FG$6-$D$4))&gt;=100*$E88,"×","△"),IF(FG$110="△","△","〇")))</f>
        <v>×</v>
      </c>
      <c r="FH88" s="29" t="str">
        <f ca="1">IF(OR(FH$9="×",FH$110="×"),"×",IF(SUMIFS(OFFSET(データ_研究棟施設!$M$5:$M$1048576,0,ROUND(FH$8*24,1)),データ_研究棟施設!$J$5:$J$1048576,OFFSET($G$9,ROW()-ROW($N$9),FH$6-$D$4))&gt;=50,IF(SUMIFS(OFFSET(データ_研究棟施設!$M$5:$M$1048576,0,ROUND(FH$8*24,1)),データ_研究棟施設!$J$5:$J$1048576,OFFSET($G$9,ROW()-ROW($N$9),FH$6-$D$4))&gt;=100*$E88,"×","△"),IF(FH$110="△","△","〇")))</f>
        <v>×</v>
      </c>
      <c r="FI88" s="29" t="str">
        <f ca="1">IF(OR(FI$9="×",FI$110="×"),"×",IF(SUMIFS(OFFSET(データ_研究棟施設!$M$5:$M$1048576,0,ROUND(FI$8*24,1)),データ_研究棟施設!$J$5:$J$1048576,OFFSET($G$9,ROW()-ROW($N$9),FI$6-$D$4))&gt;=50,IF(SUMIFS(OFFSET(データ_研究棟施設!$M$5:$M$1048576,0,ROUND(FI$8*24,1)),データ_研究棟施設!$J$5:$J$1048576,OFFSET($G$9,ROW()-ROW($N$9),FI$6-$D$4))&gt;=100*$E88,"×","△"),IF(FI$110="△","△","〇")))</f>
        <v>×</v>
      </c>
      <c r="FJ88" s="29" t="str">
        <f ca="1">IF(OR(FJ$9="×",FJ$110="×"),"×",IF(SUMIFS(OFFSET(データ_研究棟施設!$M$5:$M$1048576,0,ROUND(FJ$8*24,1)),データ_研究棟施設!$J$5:$J$1048576,OFFSET($G$9,ROW()-ROW($N$9),FJ$6-$D$4))&gt;=50,IF(SUMIFS(OFFSET(データ_研究棟施設!$M$5:$M$1048576,0,ROUND(FJ$8*24,1)),データ_研究棟施設!$J$5:$J$1048576,OFFSET($G$9,ROW()-ROW($N$9),FJ$6-$D$4))&gt;=100*$E88,"×","△"),IF(FJ$110="△","△","〇")))</f>
        <v>×</v>
      </c>
      <c r="FK88" s="28" t="str">
        <f ca="1">IF(OR(FK$9="×",FK$110="×"),"×",IF(SUMIFS(OFFSET(データ_研究棟施設!$M$5:$M$1048576,0,ROUND(FK$8*24,1)),データ_研究棟施設!$J$5:$J$1048576,OFFSET($G$9,ROW()-ROW($N$9),FK$6-$D$4))&gt;=50,IF(SUMIFS(OFFSET(データ_研究棟施設!$M$5:$M$1048576,0,ROUND(FK$8*24,1)),データ_研究棟施設!$J$5:$J$1048576,OFFSET($G$9,ROW()-ROW($N$9),FK$6-$D$4))&gt;=100*$E88,"×","△"),IF(FK$110="△","△","〇")))</f>
        <v>×</v>
      </c>
      <c r="FL88" s="29" t="str">
        <f ca="1">IF(OR(FL$9="×",FL$110="×"),"×",IF(SUMIFS(OFFSET(データ_研究棟施設!$M$5:$M$1048576,0,ROUND(FL$8*24,1)),データ_研究棟施設!$J$5:$J$1048576,OFFSET($G$9,ROW()-ROW($N$9),FL$6-$D$4))&gt;=50,IF(SUMIFS(OFFSET(データ_研究棟施設!$M$5:$M$1048576,0,ROUND(FL$8*24,1)),データ_研究棟施設!$J$5:$J$1048576,OFFSET($G$9,ROW()-ROW($N$9),FL$6-$D$4))&gt;=100*$E88,"×","△"),IF(FL$110="△","△","〇")))</f>
        <v>×</v>
      </c>
      <c r="FM88" s="29" t="str">
        <f ca="1">IF(OR(FM$9="×",FM$110="×"),"×",IF(SUMIFS(OFFSET(データ_研究棟施設!$M$5:$M$1048576,0,ROUND(FM$8*24,1)),データ_研究棟施設!$J$5:$J$1048576,OFFSET($G$9,ROW()-ROW($N$9),FM$6-$D$4))&gt;=50,IF(SUMIFS(OFFSET(データ_研究棟施設!$M$5:$M$1048576,0,ROUND(FM$8*24,1)),データ_研究棟施設!$J$5:$J$1048576,OFFSET($G$9,ROW()-ROW($N$9),FM$6-$D$4))&gt;=100*$E88,"×","△"),IF(FM$110="△","△","〇")))</f>
        <v>×</v>
      </c>
      <c r="FN88" s="30" t="str">
        <f ca="1">IF(OR(FN$9="×",FN$110="×"),"×",IF(SUMIFS(OFFSET(データ_研究棟施設!$M$5:$M$1048576,0,ROUND(FN$8*24,1)),データ_研究棟施設!$J$5:$J$1048576,OFFSET($G$9,ROW()-ROW($N$9),FN$6-$D$4))&gt;=50,IF(SUMIFS(OFFSET(データ_研究棟施設!$M$5:$M$1048576,0,ROUND(FN$8*24,1)),データ_研究棟施設!$J$5:$J$1048576,OFFSET($G$9,ROW()-ROW($N$9),FN$6-$D$4))&gt;=100*$E88,"×","△"),IF(FN$110="△","△","〇")))</f>
        <v>×</v>
      </c>
      <c r="FO88" s="29" t="str">
        <f ca="1">IF(OR(FO$9="×",FO$110="×"),"×",IF(SUMIFS(OFFSET(データ_研究棟施設!$M$5:$M$1048576,0,ROUND(FO$8*24,1)),データ_研究棟施設!$J$5:$J$1048576,OFFSET($G$9,ROW()-ROW($N$9),FO$6-$D$4))&gt;=50,IF(SUMIFS(OFFSET(データ_研究棟施設!$M$5:$M$1048576,0,ROUND(FO$8*24,1)),データ_研究棟施設!$J$5:$J$1048576,OFFSET($G$9,ROW()-ROW($N$9),FO$6-$D$4))&gt;=100*$E88,"×","△"),IF(FO$110="△","△","〇")))</f>
        <v>×</v>
      </c>
      <c r="FP88" s="29" t="str">
        <f ca="1">IF(OR(FP$9="×",FP$110="×"),"×",IF(SUMIFS(OFFSET(データ_研究棟施設!$M$5:$M$1048576,0,ROUND(FP$8*24,1)),データ_研究棟施設!$J$5:$J$1048576,OFFSET($G$9,ROW()-ROW($N$9),FP$6-$D$4))&gt;=50,IF(SUMIFS(OFFSET(データ_研究棟施設!$M$5:$M$1048576,0,ROUND(FP$8*24,1)),データ_研究棟施設!$J$5:$J$1048576,OFFSET($G$9,ROW()-ROW($N$9),FP$6-$D$4))&gt;=100*$E88,"×","△"),IF(FP$110="△","△","〇")))</f>
        <v>×</v>
      </c>
      <c r="FQ88" s="29" t="str">
        <f ca="1">IF(OR(FQ$9="×",FQ$110="×"),"×",IF(SUMIFS(OFFSET(データ_研究棟施設!$M$5:$M$1048576,0,ROUND(FQ$8*24,1)),データ_研究棟施設!$J$5:$J$1048576,OFFSET($G$9,ROW()-ROW($N$9),FQ$6-$D$4))&gt;=50,IF(SUMIFS(OFFSET(データ_研究棟施設!$M$5:$M$1048576,0,ROUND(FQ$8*24,1)),データ_研究棟施設!$J$5:$J$1048576,OFFSET($G$9,ROW()-ROW($N$9),FQ$6-$D$4))&gt;=100*$E88,"×","△"),IF(FQ$110="△","△","〇")))</f>
        <v>×</v>
      </c>
      <c r="FR88" s="29" t="str">
        <f ca="1">IF(OR(FR$9="×",FR$110="×"),"×",IF(SUMIFS(OFFSET(データ_研究棟施設!$M$5:$M$1048576,0,ROUND(FR$8*24,1)),データ_研究棟施設!$J$5:$J$1048576,OFFSET($G$9,ROW()-ROW($N$9),FR$6-$D$4))&gt;=50,IF(SUMIFS(OFFSET(データ_研究棟施設!$M$5:$M$1048576,0,ROUND(FR$8*24,1)),データ_研究棟施設!$J$5:$J$1048576,OFFSET($G$9,ROW()-ROW($N$9),FR$6-$D$4))&gt;=100*$E88,"×","△"),IF(FR$110="△","△","〇")))</f>
        <v>×</v>
      </c>
      <c r="FS88" s="28" t="str">
        <f ca="1">IF(OR(FS$9="×",FS$110="×"),"×",IF(SUMIFS(OFFSET(データ_研究棟施設!$M$5:$M$1048576,0,ROUND(FS$8*24,1)),データ_研究棟施設!$J$5:$J$1048576,OFFSET($G$9,ROW()-ROW($N$9),FS$6-$D$4))&gt;=50,IF(SUMIFS(OFFSET(データ_研究棟施設!$M$5:$M$1048576,0,ROUND(FS$8*24,1)),データ_研究棟施設!$J$5:$J$1048576,OFFSET($G$9,ROW()-ROW($N$9),FS$6-$D$4))&gt;=100*$E88,"×","△"),IF(FS$110="△","△","〇")))</f>
        <v>×</v>
      </c>
      <c r="FT88" s="29" t="str">
        <f ca="1">IF(OR(FT$9="×",FT$110="×"),"×",IF(SUMIFS(OFFSET(データ_研究棟施設!$M$5:$M$1048576,0,ROUND(FT$8*24,1)),データ_研究棟施設!$J$5:$J$1048576,OFFSET($G$9,ROW()-ROW($N$9),FT$6-$D$4))&gt;=50,IF(SUMIFS(OFFSET(データ_研究棟施設!$M$5:$M$1048576,0,ROUND(FT$8*24,1)),データ_研究棟施設!$J$5:$J$1048576,OFFSET($G$9,ROW()-ROW($N$9),FT$6-$D$4))&gt;=100*$E88,"×","△"),IF(FT$110="△","△","〇")))</f>
        <v>×</v>
      </c>
      <c r="FU88" s="29" t="str">
        <f ca="1">IF(OR(FU$9="×",FU$110="×"),"×",IF(SUMIFS(OFFSET(データ_研究棟施設!$M$5:$M$1048576,0,ROUND(FU$8*24,1)),データ_研究棟施設!$J$5:$J$1048576,OFFSET($G$9,ROW()-ROW($N$9),FU$6-$D$4))&gt;=50,IF(SUMIFS(OFFSET(データ_研究棟施設!$M$5:$M$1048576,0,ROUND(FU$8*24,1)),データ_研究棟施設!$J$5:$J$1048576,OFFSET($G$9,ROW()-ROW($N$9),FU$6-$D$4))&gt;=100*$E88,"×","△"),IF(FU$110="△","△","〇")))</f>
        <v>×</v>
      </c>
      <c r="FV88" s="30" t="str">
        <f ca="1">IF(OR(FV$9="×",FV$110="×"),"×",IF(SUMIFS(OFFSET(データ_研究棟施設!$M$5:$M$1048576,0,ROUND(FV$8*24,1)),データ_研究棟施設!$J$5:$J$1048576,OFFSET($G$9,ROW()-ROW($N$9),FV$6-$D$4))&gt;=50,IF(SUMIFS(OFFSET(データ_研究棟施設!$M$5:$M$1048576,0,ROUND(FV$8*24,1)),データ_研究棟施設!$J$5:$J$1048576,OFFSET($G$9,ROW()-ROW($N$9),FV$6-$D$4))&gt;=100*$E88,"×","△"),IF(FV$110="△","△","〇")))</f>
        <v>×</v>
      </c>
      <c r="FW88" s="29" t="str">
        <f ca="1">IF(OR(FW$9="×",FW$110="×"),"×",IF(SUMIFS(OFFSET(データ_研究棟施設!$M$5:$M$1048576,0,ROUND(FW$8*24,1)),データ_研究棟施設!$J$5:$J$1048576,OFFSET($G$9,ROW()-ROW($N$9),FW$6-$D$4))&gt;=50,IF(SUMIFS(OFFSET(データ_研究棟施設!$M$5:$M$1048576,0,ROUND(FW$8*24,1)),データ_研究棟施設!$J$5:$J$1048576,OFFSET($G$9,ROW()-ROW($N$9),FW$6-$D$4))&gt;=100*$E88,"×","△"),IF(FW$110="△","△","〇")))</f>
        <v>×</v>
      </c>
      <c r="FX88" s="29" t="str">
        <f ca="1">IF(OR(FX$9="×",FX$110="×"),"×",IF(SUMIFS(OFFSET(データ_研究棟施設!$M$5:$M$1048576,0,ROUND(FX$8*24,1)),データ_研究棟施設!$J$5:$J$1048576,OFFSET($G$9,ROW()-ROW($N$9),FX$6-$D$4))&gt;=50,IF(SUMIFS(OFFSET(データ_研究棟施設!$M$5:$M$1048576,0,ROUND(FX$8*24,1)),データ_研究棟施設!$J$5:$J$1048576,OFFSET($G$9,ROW()-ROW($N$9),FX$6-$D$4))&gt;=100*$E88,"×","△"),IF(FX$110="△","△","〇")))</f>
        <v>×</v>
      </c>
      <c r="FY88" s="37" t="str">
        <f ca="1">IF(OR(FY$9="×",FY$110="×"),"×",IF(SUMIFS(OFFSET(データ_研究棟施設!$M$5:$M$1048576,0,ROUND(FY$8*24,1)),データ_研究棟施設!$J$5:$J$1048576,OFFSET($G$9,ROW()-ROW($N$9),FY$6-$D$4))&gt;=50,IF(SUMIFS(OFFSET(データ_研究棟施設!$M$5:$M$1048576,0,ROUND(FY$8*24,1)),データ_研究棟施設!$J$5:$J$1048576,OFFSET($G$9,ROW()-ROW($N$9),FY$6-$D$4))&gt;=100*$E88,"×","△"),IF(FY$110="△","△","〇")))</f>
        <v>×</v>
      </c>
    </row>
    <row r="89" spans="1:181">
      <c r="A89" s="17"/>
      <c r="B89" s="81" t="s">
        <v>280</v>
      </c>
      <c r="C89" s="82"/>
      <c r="D89" s="11" t="s">
        <v>255</v>
      </c>
      <c r="E89" s="10" t="str">
        <f>INDEX(施設情報!$D$1:$D$1000,MATCH(D89,施設情報!$C$1:$C$1000,0))</f>
        <v>4</v>
      </c>
      <c r="F89" s="11" t="s">
        <v>275</v>
      </c>
      <c r="G89" s="8" t="str">
        <f t="shared" si="29"/>
        <v>109-46391</v>
      </c>
      <c r="H89" s="10" t="str">
        <f t="shared" si="30"/>
        <v>109-46392</v>
      </c>
      <c r="I89" s="10" t="str">
        <f t="shared" si="31"/>
        <v>109-46393</v>
      </c>
      <c r="J89" s="10" t="str">
        <f t="shared" si="32"/>
        <v>109-46394</v>
      </c>
      <c r="K89" s="10" t="str">
        <f t="shared" si="33"/>
        <v>109-46395</v>
      </c>
      <c r="L89" s="10" t="str">
        <f t="shared" si="34"/>
        <v>109-46396</v>
      </c>
      <c r="M89" s="10" t="str">
        <f t="shared" si="35"/>
        <v>109-46397</v>
      </c>
      <c r="N89" s="36" t="str">
        <f ca="1">IF(OR(N$9="×",N$110="×"),"×",IF(SUMIFS(OFFSET(データ_研究棟施設!$M$5:$M$1048576,0,ROUND(N$8*24,1)),データ_研究棟施設!$J$5:$J$1048576,OFFSET($G$9,ROW()-ROW($N$9),N$6-$D$4))&gt;=50,IF(SUMIFS(OFFSET(データ_研究棟施設!$M$5:$M$1048576,0,ROUND(N$8*24,1)),データ_研究棟施設!$J$5:$J$1048576,OFFSET($G$9,ROW()-ROW($N$9),N$6-$D$4))&gt;=100*$E89,"×","△"),IF(OR(N$8&lt;9/24,N$8&gt;=17/24,N$110="△"),"△","〇")))</f>
        <v>△</v>
      </c>
      <c r="O89" s="29" t="str">
        <f ca="1">IF(OR(O$9="×",O$110="×"),"×",IF(SUMIFS(OFFSET(データ_研究棟施設!$M$5:$M$1048576,0,ROUND(O$8*24,1)),データ_研究棟施設!$J$5:$J$1048576,OFFSET($G$9,ROW()-ROW($N$9),O$6-$D$4))&gt;=50,IF(SUMIFS(OFFSET(データ_研究棟施設!$M$5:$M$1048576,0,ROUND(O$8*24,1)),データ_研究棟施設!$J$5:$J$1048576,OFFSET($G$9,ROW()-ROW($N$9),O$6-$D$4))&gt;=100*$E89,"×","△"),IF(OR(O$8&lt;9/24,O$8&gt;=17/24,O$110="△"),"△","〇")))</f>
        <v>△</v>
      </c>
      <c r="P89" s="29" t="str">
        <f ca="1">IF(OR(P$9="×",P$110="×"),"×",IF(SUMIFS(OFFSET(データ_研究棟施設!$M$5:$M$1048576,0,ROUND(P$8*24,1)),データ_研究棟施設!$J$5:$J$1048576,OFFSET($G$9,ROW()-ROW($N$9),P$6-$D$4))&gt;=50,IF(SUMIFS(OFFSET(データ_研究棟施設!$M$5:$M$1048576,0,ROUND(P$8*24,1)),データ_研究棟施設!$J$5:$J$1048576,OFFSET($G$9,ROW()-ROW($N$9),P$6-$D$4))&gt;=100*$E89,"×","△"),IF(OR(P$8&lt;9/24,P$8&gt;=17/24,P$110="△"),"△","〇")))</f>
        <v>△</v>
      </c>
      <c r="Q89" s="29" t="str">
        <f ca="1">IF(OR(Q$9="×",Q$110="×"),"×",IF(SUMIFS(OFFSET(データ_研究棟施設!$M$5:$M$1048576,0,ROUND(Q$8*24,1)),データ_研究棟施設!$J$5:$J$1048576,OFFSET($G$9,ROW()-ROW($N$9),Q$6-$D$4))&gt;=50,IF(SUMIFS(OFFSET(データ_研究棟施設!$M$5:$M$1048576,0,ROUND(Q$8*24,1)),データ_研究棟施設!$J$5:$J$1048576,OFFSET($G$9,ROW()-ROW($N$9),Q$6-$D$4))&gt;=100*$E89,"×","△"),IF(OR(Q$8&lt;9/24,Q$8&gt;=17/24,Q$110="△"),"△","〇")))</f>
        <v>△</v>
      </c>
      <c r="R89" s="29" t="str">
        <f ca="1">IF(OR(R$9="×",R$110="×"),"×",IF(SUMIFS(OFFSET(データ_研究棟施設!$M$5:$M$1048576,0,ROUND(R$8*24,1)),データ_研究棟施設!$J$5:$J$1048576,OFFSET($G$9,ROW()-ROW($N$9),R$6-$D$4))&gt;=50,IF(SUMIFS(OFFSET(データ_研究棟施設!$M$5:$M$1048576,0,ROUND(R$8*24,1)),データ_研究棟施設!$J$5:$J$1048576,OFFSET($G$9,ROW()-ROW($N$9),R$6-$D$4))&gt;=100*$E89,"×","△"),IF(OR(R$8&lt;9/24,R$8&gt;=17/24,R$110="△"),"△","〇")))</f>
        <v>△</v>
      </c>
      <c r="S89" s="29" t="str">
        <f ca="1">IF(OR(S$9="×",S$110="×"),"×",IF(SUMIFS(OFFSET(データ_研究棟施設!$M$5:$M$1048576,0,ROUND(S$8*24,1)),データ_研究棟施設!$J$5:$J$1048576,OFFSET($G$9,ROW()-ROW($N$9),S$6-$D$4))&gt;=50,IF(SUMIFS(OFFSET(データ_研究棟施設!$M$5:$M$1048576,0,ROUND(S$8*24,1)),データ_研究棟施設!$J$5:$J$1048576,OFFSET($G$9,ROW()-ROW($N$9),S$6-$D$4))&gt;=100*$E89,"×","△"),IF(OR(S$8&lt;9/24,S$8&gt;=17/24,S$110="△"),"△","〇")))</f>
        <v>△</v>
      </c>
      <c r="T89" s="29" t="str">
        <f ca="1">IF(OR(T$9="×",T$110="×"),"×",IF(SUMIFS(OFFSET(データ_研究棟施設!$M$5:$M$1048576,0,ROUND(T$8*24,1)),データ_研究棟施設!$J$5:$J$1048576,OFFSET($G$9,ROW()-ROW($N$9),T$6-$D$4))&gt;=50,IF(SUMIFS(OFFSET(データ_研究棟施設!$M$5:$M$1048576,0,ROUND(T$8*24,1)),データ_研究棟施設!$J$5:$J$1048576,OFFSET($G$9,ROW()-ROW($N$9),T$6-$D$4))&gt;=100*$E89,"×","△"),IF(OR(T$8&lt;9/24,T$8&gt;=17/24,T$110="△"),"△","〇")))</f>
        <v>△</v>
      </c>
      <c r="U89" s="29" t="str">
        <f ca="1">IF(OR(U$9="×",U$110="×"),"×",IF(SUMIFS(OFFSET(データ_研究棟施設!$M$5:$M$1048576,0,ROUND(U$8*24,1)),データ_研究棟施設!$J$5:$J$1048576,OFFSET($G$9,ROW()-ROW($N$9),U$6-$D$4))&gt;=50,IF(SUMIFS(OFFSET(データ_研究棟施設!$M$5:$M$1048576,0,ROUND(U$8*24,1)),データ_研究棟施設!$J$5:$J$1048576,OFFSET($G$9,ROW()-ROW($N$9),U$6-$D$4))&gt;=100*$E89,"×","△"),IF(OR(U$8&lt;9/24,U$8&gt;=17/24,U$110="△"),"△","〇")))</f>
        <v>△</v>
      </c>
      <c r="V89" s="29" t="str">
        <f ca="1">IF(OR(V$9="×",V$110="×"),"×",IF(SUMIFS(OFFSET(データ_研究棟施設!$M$5:$M$1048576,0,ROUND(V$8*24,1)),データ_研究棟施設!$J$5:$J$1048576,OFFSET($G$9,ROW()-ROW($N$9),V$6-$D$4))&gt;=50,IF(SUMIFS(OFFSET(データ_研究棟施設!$M$5:$M$1048576,0,ROUND(V$8*24,1)),データ_研究棟施設!$J$5:$J$1048576,OFFSET($G$9,ROW()-ROW($N$9),V$6-$D$4))&gt;=100*$E89,"×","△"),IF(OR(V$8&lt;9/24,V$8&gt;=17/24,V$110="△"),"△","〇")))</f>
        <v>△</v>
      </c>
      <c r="W89" s="28" t="str">
        <f ca="1">IF(OR(W$9="×",W$110="×"),"×",IF(SUMIFS(OFFSET(データ_研究棟施設!$M$5:$M$1048576,0,ROUND(W$8*24,1)),データ_研究棟施設!$J$5:$J$1048576,OFFSET($G$9,ROW()-ROW($N$9),W$6-$D$4))&gt;=50,IF(SUMIFS(OFFSET(データ_研究棟施設!$M$5:$M$1048576,0,ROUND(W$8*24,1)),データ_研究棟施設!$J$5:$J$1048576,OFFSET($G$9,ROW()-ROW($N$9),W$6-$D$4))&gt;=100*$E89,"×","△"),IF(OR(W$8&lt;9/24,W$8&gt;=17/24,W$110="△"),"△","〇")))</f>
        <v>〇</v>
      </c>
      <c r="X89" s="29" t="str">
        <f ca="1">IF(OR(X$9="×",X$110="×"),"×",IF(SUMIFS(OFFSET(データ_研究棟施設!$M$5:$M$1048576,0,ROUND(X$8*24,1)),データ_研究棟施設!$J$5:$J$1048576,OFFSET($G$9,ROW()-ROW($N$9),X$6-$D$4))&gt;=50,IF(SUMIFS(OFFSET(データ_研究棟施設!$M$5:$M$1048576,0,ROUND(X$8*24,1)),データ_研究棟施設!$J$5:$J$1048576,OFFSET($G$9,ROW()-ROW($N$9),X$6-$D$4))&gt;=100*$E89,"×","△"),IF(OR(X$8&lt;9/24,X$8&gt;=17/24,X$110="△"),"△","〇")))</f>
        <v>〇</v>
      </c>
      <c r="Y89" s="29" t="str">
        <f ca="1">IF(OR(Y$9="×",Y$110="×"),"×",IF(SUMIFS(OFFSET(データ_研究棟施設!$M$5:$M$1048576,0,ROUND(Y$8*24,1)),データ_研究棟施設!$J$5:$J$1048576,OFFSET($G$9,ROW()-ROW($N$9),Y$6-$D$4))&gt;=50,IF(SUMIFS(OFFSET(データ_研究棟施設!$M$5:$M$1048576,0,ROUND(Y$8*24,1)),データ_研究棟施設!$J$5:$J$1048576,OFFSET($G$9,ROW()-ROW($N$9),Y$6-$D$4))&gt;=100*$E89,"×","△"),IF(OR(Y$8&lt;9/24,Y$8&gt;=17/24,Y$110="△"),"△","〇")))</f>
        <v>〇</v>
      </c>
      <c r="Z89" s="30" t="str">
        <f ca="1">IF(OR(Z$9="×",Z$110="×"),"×",IF(SUMIFS(OFFSET(データ_研究棟施設!$M$5:$M$1048576,0,ROUND(Z$8*24,1)),データ_研究棟施設!$J$5:$J$1048576,OFFSET($G$9,ROW()-ROW($N$9),Z$6-$D$4))&gt;=50,IF(SUMIFS(OFFSET(データ_研究棟施設!$M$5:$M$1048576,0,ROUND(Z$8*24,1)),データ_研究棟施設!$J$5:$J$1048576,OFFSET($G$9,ROW()-ROW($N$9),Z$6-$D$4))&gt;=100*$E89,"×","△"),IF(OR(Z$8&lt;9/24,Z$8&gt;=17/24,Z$110="△"),"△","〇")))</f>
        <v>〇</v>
      </c>
      <c r="AA89" s="29" t="str">
        <f ca="1">IF(OR(AA$9="×",AA$110="×"),"×",IF(SUMIFS(OFFSET(データ_研究棟施設!$M$5:$M$1048576,0,ROUND(AA$8*24,1)),データ_研究棟施設!$J$5:$J$1048576,OFFSET($G$9,ROW()-ROW($N$9),AA$6-$D$4))&gt;=50,IF(SUMIFS(OFFSET(データ_研究棟施設!$M$5:$M$1048576,0,ROUND(AA$8*24,1)),データ_研究棟施設!$J$5:$J$1048576,OFFSET($G$9,ROW()-ROW($N$9),AA$6-$D$4))&gt;=100*$E89,"×","△"),IF(OR(AA$8&lt;9/24,AA$8&gt;=17/24,AA$110="△"),"△","〇")))</f>
        <v>〇</v>
      </c>
      <c r="AB89" s="29" t="str">
        <f ca="1">IF(OR(AB$9="×",AB$110="×"),"×",IF(SUMIFS(OFFSET(データ_研究棟施設!$M$5:$M$1048576,0,ROUND(AB$8*24,1)),データ_研究棟施設!$J$5:$J$1048576,OFFSET($G$9,ROW()-ROW($N$9),AB$6-$D$4))&gt;=50,IF(SUMIFS(OFFSET(データ_研究棟施設!$M$5:$M$1048576,0,ROUND(AB$8*24,1)),データ_研究棟施設!$J$5:$J$1048576,OFFSET($G$9,ROW()-ROW($N$9),AB$6-$D$4))&gt;=100*$E89,"×","△"),IF(OR(AB$8&lt;9/24,AB$8&gt;=17/24,AB$110="△"),"△","〇")))</f>
        <v>〇</v>
      </c>
      <c r="AC89" s="29" t="str">
        <f ca="1">IF(OR(AC$9="×",AC$110="×"),"×",IF(SUMIFS(OFFSET(データ_研究棟施設!$M$5:$M$1048576,0,ROUND(AC$8*24,1)),データ_研究棟施設!$J$5:$J$1048576,OFFSET($G$9,ROW()-ROW($N$9),AC$6-$D$4))&gt;=50,IF(SUMIFS(OFFSET(データ_研究棟施設!$M$5:$M$1048576,0,ROUND(AC$8*24,1)),データ_研究棟施設!$J$5:$J$1048576,OFFSET($G$9,ROW()-ROW($N$9),AC$6-$D$4))&gt;=100*$E89,"×","△"),IF(OR(AC$8&lt;9/24,AC$8&gt;=17/24,AC$110="△"),"△","〇")))</f>
        <v>〇</v>
      </c>
      <c r="AD89" s="29" t="str">
        <f ca="1">IF(OR(AD$9="×",AD$110="×"),"×",IF(SUMIFS(OFFSET(データ_研究棟施設!$M$5:$M$1048576,0,ROUND(AD$8*24,1)),データ_研究棟施設!$J$5:$J$1048576,OFFSET($G$9,ROW()-ROW($N$9),AD$6-$D$4))&gt;=50,IF(SUMIFS(OFFSET(データ_研究棟施設!$M$5:$M$1048576,0,ROUND(AD$8*24,1)),データ_研究棟施設!$J$5:$J$1048576,OFFSET($G$9,ROW()-ROW($N$9),AD$6-$D$4))&gt;=100*$E89,"×","△"),IF(OR(AD$8&lt;9/24,AD$8&gt;=17/24,AD$110="△"),"△","〇")))</f>
        <v>〇</v>
      </c>
      <c r="AE89" s="28" t="str">
        <f ca="1">IF(OR(AE$9="×",AE$110="×"),"×",IF(SUMIFS(OFFSET(データ_研究棟施設!$M$5:$M$1048576,0,ROUND(AE$8*24,1)),データ_研究棟施設!$J$5:$J$1048576,OFFSET($G$9,ROW()-ROW($N$9),AE$6-$D$4))&gt;=50,IF(SUMIFS(OFFSET(データ_研究棟施設!$M$5:$M$1048576,0,ROUND(AE$8*24,1)),データ_研究棟施設!$J$5:$J$1048576,OFFSET($G$9,ROW()-ROW($N$9),AE$6-$D$4))&gt;=100*$E89,"×","△"),IF(OR(AE$8&lt;9/24,AE$8&gt;=17/24,AE$110="△"),"△","〇")))</f>
        <v>△</v>
      </c>
      <c r="AF89" s="29" t="str">
        <f ca="1">IF(OR(AF$9="×",AF$110="×"),"×",IF(SUMIFS(OFFSET(データ_研究棟施設!$M$5:$M$1048576,0,ROUND(AF$8*24,1)),データ_研究棟施設!$J$5:$J$1048576,OFFSET($G$9,ROW()-ROW($N$9),AF$6-$D$4))&gt;=50,IF(SUMIFS(OFFSET(データ_研究棟施設!$M$5:$M$1048576,0,ROUND(AF$8*24,1)),データ_研究棟施設!$J$5:$J$1048576,OFFSET($G$9,ROW()-ROW($N$9),AF$6-$D$4))&gt;=100*$E89,"×","△"),IF(OR(AF$8&lt;9/24,AF$8&gt;=17/24,AF$110="△"),"△","〇")))</f>
        <v>△</v>
      </c>
      <c r="AG89" s="29" t="str">
        <f ca="1">IF(OR(AG$9="×",AG$110="×"),"×",IF(SUMIFS(OFFSET(データ_研究棟施設!$M$5:$M$1048576,0,ROUND(AG$8*24,1)),データ_研究棟施設!$J$5:$J$1048576,OFFSET($G$9,ROW()-ROW($N$9),AG$6-$D$4))&gt;=50,IF(SUMIFS(OFFSET(データ_研究棟施設!$M$5:$M$1048576,0,ROUND(AG$8*24,1)),データ_研究棟施設!$J$5:$J$1048576,OFFSET($G$9,ROW()-ROW($N$9),AG$6-$D$4))&gt;=100*$E89,"×","△"),IF(OR(AG$8&lt;9/24,AG$8&gt;=17/24,AG$110="△"),"△","〇")))</f>
        <v>△</v>
      </c>
      <c r="AH89" s="30" t="str">
        <f ca="1">IF(OR(AH$9="×",AH$110="×"),"×",IF(SUMIFS(OFFSET(データ_研究棟施設!$M$5:$M$1048576,0,ROUND(AH$8*24,1)),データ_研究棟施設!$J$5:$J$1048576,OFFSET($G$9,ROW()-ROW($N$9),AH$6-$D$4))&gt;=50,IF(SUMIFS(OFFSET(データ_研究棟施設!$M$5:$M$1048576,0,ROUND(AH$8*24,1)),データ_研究棟施設!$J$5:$J$1048576,OFFSET($G$9,ROW()-ROW($N$9),AH$6-$D$4))&gt;=100*$E89,"×","△"),IF(OR(AH$8&lt;9/24,AH$8&gt;=17/24,AH$110="△"),"△","〇")))</f>
        <v>△</v>
      </c>
      <c r="AI89" s="29" t="str">
        <f ca="1">IF(OR(AI$9="×",AI$110="×"),"×",IF(SUMIFS(OFFSET(データ_研究棟施設!$M$5:$M$1048576,0,ROUND(AI$8*24,1)),データ_研究棟施設!$J$5:$J$1048576,OFFSET($G$9,ROW()-ROW($N$9),AI$6-$D$4))&gt;=50,IF(SUMIFS(OFFSET(データ_研究棟施設!$M$5:$M$1048576,0,ROUND(AI$8*24,1)),データ_研究棟施設!$J$5:$J$1048576,OFFSET($G$9,ROW()-ROW($N$9),AI$6-$D$4))&gt;=100*$E89,"×","△"),IF(OR(AI$8&lt;9/24,AI$8&gt;=17/24,AI$110="△"),"△","〇")))</f>
        <v>△</v>
      </c>
      <c r="AJ89" s="29" t="str">
        <f ca="1">IF(OR(AJ$9="×",AJ$110="×"),"×",IF(SUMIFS(OFFSET(データ_研究棟施設!$M$5:$M$1048576,0,ROUND(AJ$8*24,1)),データ_研究棟施設!$J$5:$J$1048576,OFFSET($G$9,ROW()-ROW($N$9),AJ$6-$D$4))&gt;=50,IF(SUMIFS(OFFSET(データ_研究棟施設!$M$5:$M$1048576,0,ROUND(AJ$8*24,1)),データ_研究棟施設!$J$5:$J$1048576,OFFSET($G$9,ROW()-ROW($N$9),AJ$6-$D$4))&gt;=100*$E89,"×","△"),IF(OR(AJ$8&lt;9/24,AJ$8&gt;=17/24,AJ$110="△"),"△","〇")))</f>
        <v>△</v>
      </c>
      <c r="AK89" s="37" t="str">
        <f ca="1">IF(OR(AK$9="×",AK$110="×"),"×",IF(SUMIFS(OFFSET(データ_研究棟施設!$M$5:$M$1048576,0,ROUND(AK$8*24,1)),データ_研究棟施設!$J$5:$J$1048576,OFFSET($G$9,ROW()-ROW($N$9),AK$6-$D$4))&gt;=50,IF(SUMIFS(OFFSET(データ_研究棟施設!$M$5:$M$1048576,0,ROUND(AK$8*24,1)),データ_研究棟施設!$J$5:$J$1048576,OFFSET($G$9,ROW()-ROW($N$9),AK$6-$D$4))&gt;=100*$E89,"×","△"),IF(OR(AK$8&lt;9/24,AK$8&gt;=17/24,AK$110="△"),"△","〇")))</f>
        <v>△</v>
      </c>
      <c r="AL89" s="36" t="str">
        <f ca="1">IF(OR(AL$9="×",AL$110="×"),"×",IF(SUMIFS(OFFSET(データ_研究棟施設!$M$5:$M$1048576,0,ROUND(AL$8*24,1)),データ_研究棟施設!$J$5:$J$1048576,OFFSET($G$9,ROW()-ROW($N$9),AL$6-$D$4))&gt;=50,IF(SUMIFS(OFFSET(データ_研究棟施設!$M$5:$M$1048576,0,ROUND(AL$8*24,1)),データ_研究棟施設!$J$5:$J$1048576,OFFSET($G$9,ROW()-ROW($N$9),AL$6-$D$4))&gt;=100*$E89,"×","△"),IF(OR(AL$8&lt;9/24,AL$8&gt;=17/24,AL$110="△"),"△","〇")))</f>
        <v>△</v>
      </c>
      <c r="AM89" s="29" t="str">
        <f ca="1">IF(OR(AM$9="×",AM$110="×"),"×",IF(SUMIFS(OFFSET(データ_研究棟施設!$M$5:$M$1048576,0,ROUND(AM$8*24,1)),データ_研究棟施設!$J$5:$J$1048576,OFFSET($G$9,ROW()-ROW($N$9),AM$6-$D$4))&gt;=50,IF(SUMIFS(OFFSET(データ_研究棟施設!$M$5:$M$1048576,0,ROUND(AM$8*24,1)),データ_研究棟施設!$J$5:$J$1048576,OFFSET($G$9,ROW()-ROW($N$9),AM$6-$D$4))&gt;=100*$E89,"×","△"),IF(OR(AM$8&lt;9/24,AM$8&gt;=17/24,AM$110="△"),"△","〇")))</f>
        <v>△</v>
      </c>
      <c r="AN89" s="29" t="str">
        <f ca="1">IF(OR(AN$9="×",AN$110="×"),"×",IF(SUMIFS(OFFSET(データ_研究棟施設!$M$5:$M$1048576,0,ROUND(AN$8*24,1)),データ_研究棟施設!$J$5:$J$1048576,OFFSET($G$9,ROW()-ROW($N$9),AN$6-$D$4))&gt;=50,IF(SUMIFS(OFFSET(データ_研究棟施設!$M$5:$M$1048576,0,ROUND(AN$8*24,1)),データ_研究棟施設!$J$5:$J$1048576,OFFSET($G$9,ROW()-ROW($N$9),AN$6-$D$4))&gt;=100*$E89,"×","△"),IF(OR(AN$8&lt;9/24,AN$8&gt;=17/24,AN$110="△"),"△","〇")))</f>
        <v>△</v>
      </c>
      <c r="AO89" s="29" t="str">
        <f ca="1">IF(OR(AO$9="×",AO$110="×"),"×",IF(SUMIFS(OFFSET(データ_研究棟施設!$M$5:$M$1048576,0,ROUND(AO$8*24,1)),データ_研究棟施設!$J$5:$J$1048576,OFFSET($G$9,ROW()-ROW($N$9),AO$6-$D$4))&gt;=50,IF(SUMIFS(OFFSET(データ_研究棟施設!$M$5:$M$1048576,0,ROUND(AO$8*24,1)),データ_研究棟施設!$J$5:$J$1048576,OFFSET($G$9,ROW()-ROW($N$9),AO$6-$D$4))&gt;=100*$E89,"×","△"),IF(OR(AO$8&lt;9/24,AO$8&gt;=17/24,AO$110="△"),"△","〇")))</f>
        <v>△</v>
      </c>
      <c r="AP89" s="29" t="str">
        <f ca="1">IF(OR(AP$9="×",AP$110="×"),"×",IF(SUMIFS(OFFSET(データ_研究棟施設!$M$5:$M$1048576,0,ROUND(AP$8*24,1)),データ_研究棟施設!$J$5:$J$1048576,OFFSET($G$9,ROW()-ROW($N$9),AP$6-$D$4))&gt;=50,IF(SUMIFS(OFFSET(データ_研究棟施設!$M$5:$M$1048576,0,ROUND(AP$8*24,1)),データ_研究棟施設!$J$5:$J$1048576,OFFSET($G$9,ROW()-ROW($N$9),AP$6-$D$4))&gt;=100*$E89,"×","△"),IF(OR(AP$8&lt;9/24,AP$8&gt;=17/24,AP$110="△"),"△","〇")))</f>
        <v>△</v>
      </c>
      <c r="AQ89" s="29" t="str">
        <f ca="1">IF(OR(AQ$9="×",AQ$110="×"),"×",IF(SUMIFS(OFFSET(データ_研究棟施設!$M$5:$M$1048576,0,ROUND(AQ$8*24,1)),データ_研究棟施設!$J$5:$J$1048576,OFFSET($G$9,ROW()-ROW($N$9),AQ$6-$D$4))&gt;=50,IF(SUMIFS(OFFSET(データ_研究棟施設!$M$5:$M$1048576,0,ROUND(AQ$8*24,1)),データ_研究棟施設!$J$5:$J$1048576,OFFSET($G$9,ROW()-ROW($N$9),AQ$6-$D$4))&gt;=100*$E89,"×","△"),IF(OR(AQ$8&lt;9/24,AQ$8&gt;=17/24,AQ$110="△"),"△","〇")))</f>
        <v>△</v>
      </c>
      <c r="AR89" s="29" t="str">
        <f ca="1">IF(OR(AR$9="×",AR$110="×"),"×",IF(SUMIFS(OFFSET(データ_研究棟施設!$M$5:$M$1048576,0,ROUND(AR$8*24,1)),データ_研究棟施設!$J$5:$J$1048576,OFFSET($G$9,ROW()-ROW($N$9),AR$6-$D$4))&gt;=50,IF(SUMIFS(OFFSET(データ_研究棟施設!$M$5:$M$1048576,0,ROUND(AR$8*24,1)),データ_研究棟施設!$J$5:$J$1048576,OFFSET($G$9,ROW()-ROW($N$9),AR$6-$D$4))&gt;=100*$E89,"×","△"),IF(OR(AR$8&lt;9/24,AR$8&gt;=17/24,AR$110="△"),"△","〇")))</f>
        <v>△</v>
      </c>
      <c r="AS89" s="29" t="str">
        <f ca="1">IF(OR(AS$9="×",AS$110="×"),"×",IF(SUMIFS(OFFSET(データ_研究棟施設!$M$5:$M$1048576,0,ROUND(AS$8*24,1)),データ_研究棟施設!$J$5:$J$1048576,OFFSET($G$9,ROW()-ROW($N$9),AS$6-$D$4))&gt;=50,IF(SUMIFS(OFFSET(データ_研究棟施設!$M$5:$M$1048576,0,ROUND(AS$8*24,1)),データ_研究棟施設!$J$5:$J$1048576,OFFSET($G$9,ROW()-ROW($N$9),AS$6-$D$4))&gt;=100*$E89,"×","△"),IF(OR(AS$8&lt;9/24,AS$8&gt;=17/24,AS$110="△"),"△","〇")))</f>
        <v>△</v>
      </c>
      <c r="AT89" s="29" t="str">
        <f ca="1">IF(OR(AT$9="×",AT$110="×"),"×",IF(SUMIFS(OFFSET(データ_研究棟施設!$M$5:$M$1048576,0,ROUND(AT$8*24,1)),データ_研究棟施設!$J$5:$J$1048576,OFFSET($G$9,ROW()-ROW($N$9),AT$6-$D$4))&gt;=50,IF(SUMIFS(OFFSET(データ_研究棟施設!$M$5:$M$1048576,0,ROUND(AT$8*24,1)),データ_研究棟施設!$J$5:$J$1048576,OFFSET($G$9,ROW()-ROW($N$9),AT$6-$D$4))&gt;=100*$E89,"×","△"),IF(OR(AT$8&lt;9/24,AT$8&gt;=17/24,AT$110="△"),"△","〇")))</f>
        <v>△</v>
      </c>
      <c r="AU89" s="28" t="str">
        <f ca="1">IF(OR(AU$9="×",AU$110="×"),"×",IF(SUMIFS(OFFSET(データ_研究棟施設!$M$5:$M$1048576,0,ROUND(AU$8*24,1)),データ_研究棟施設!$J$5:$J$1048576,OFFSET($G$9,ROW()-ROW($N$9),AU$6-$D$4))&gt;=50,IF(SUMIFS(OFFSET(データ_研究棟施設!$M$5:$M$1048576,0,ROUND(AU$8*24,1)),データ_研究棟施設!$J$5:$J$1048576,OFFSET($G$9,ROW()-ROW($N$9),AU$6-$D$4))&gt;=100*$E89,"×","△"),IF(OR(AU$8&lt;9/24,AU$8&gt;=17/24,AU$110="△"),"△","〇")))</f>
        <v>〇</v>
      </c>
      <c r="AV89" s="29" t="str">
        <f ca="1">IF(OR(AV$9="×",AV$110="×"),"×",IF(SUMIFS(OFFSET(データ_研究棟施設!$M$5:$M$1048576,0,ROUND(AV$8*24,1)),データ_研究棟施設!$J$5:$J$1048576,OFFSET($G$9,ROW()-ROW($N$9),AV$6-$D$4))&gt;=50,IF(SUMIFS(OFFSET(データ_研究棟施設!$M$5:$M$1048576,0,ROUND(AV$8*24,1)),データ_研究棟施設!$J$5:$J$1048576,OFFSET($G$9,ROW()-ROW($N$9),AV$6-$D$4))&gt;=100*$E89,"×","△"),IF(OR(AV$8&lt;9/24,AV$8&gt;=17/24,AV$110="△"),"△","〇")))</f>
        <v>〇</v>
      </c>
      <c r="AW89" s="29" t="str">
        <f ca="1">IF(OR(AW$9="×",AW$110="×"),"×",IF(SUMIFS(OFFSET(データ_研究棟施設!$M$5:$M$1048576,0,ROUND(AW$8*24,1)),データ_研究棟施設!$J$5:$J$1048576,OFFSET($G$9,ROW()-ROW($N$9),AW$6-$D$4))&gt;=50,IF(SUMIFS(OFFSET(データ_研究棟施設!$M$5:$M$1048576,0,ROUND(AW$8*24,1)),データ_研究棟施設!$J$5:$J$1048576,OFFSET($G$9,ROW()-ROW($N$9),AW$6-$D$4))&gt;=100*$E89,"×","△"),IF(OR(AW$8&lt;9/24,AW$8&gt;=17/24,AW$110="△"),"△","〇")))</f>
        <v>〇</v>
      </c>
      <c r="AX89" s="30" t="str">
        <f ca="1">IF(OR(AX$9="×",AX$110="×"),"×",IF(SUMIFS(OFFSET(データ_研究棟施設!$M$5:$M$1048576,0,ROUND(AX$8*24,1)),データ_研究棟施設!$J$5:$J$1048576,OFFSET($G$9,ROW()-ROW($N$9),AX$6-$D$4))&gt;=50,IF(SUMIFS(OFFSET(データ_研究棟施設!$M$5:$M$1048576,0,ROUND(AX$8*24,1)),データ_研究棟施設!$J$5:$J$1048576,OFFSET($G$9,ROW()-ROW($N$9),AX$6-$D$4))&gt;=100*$E89,"×","△"),IF(OR(AX$8&lt;9/24,AX$8&gt;=17/24,AX$110="△"),"△","〇")))</f>
        <v>〇</v>
      </c>
      <c r="AY89" s="29" t="str">
        <f ca="1">IF(OR(AY$9="×",AY$110="×"),"×",IF(SUMIFS(OFFSET(データ_研究棟施設!$M$5:$M$1048576,0,ROUND(AY$8*24,1)),データ_研究棟施設!$J$5:$J$1048576,OFFSET($G$9,ROW()-ROW($N$9),AY$6-$D$4))&gt;=50,IF(SUMIFS(OFFSET(データ_研究棟施設!$M$5:$M$1048576,0,ROUND(AY$8*24,1)),データ_研究棟施設!$J$5:$J$1048576,OFFSET($G$9,ROW()-ROW($N$9),AY$6-$D$4))&gt;=100*$E89,"×","△"),IF(OR(AY$8&lt;9/24,AY$8&gt;=17/24,AY$110="△"),"△","〇")))</f>
        <v>〇</v>
      </c>
      <c r="AZ89" s="29" t="str">
        <f ca="1">IF(OR(AZ$9="×",AZ$110="×"),"×",IF(SUMIFS(OFFSET(データ_研究棟施設!$M$5:$M$1048576,0,ROUND(AZ$8*24,1)),データ_研究棟施設!$J$5:$J$1048576,OFFSET($G$9,ROW()-ROW($N$9),AZ$6-$D$4))&gt;=50,IF(SUMIFS(OFFSET(データ_研究棟施設!$M$5:$M$1048576,0,ROUND(AZ$8*24,1)),データ_研究棟施設!$J$5:$J$1048576,OFFSET($G$9,ROW()-ROW($N$9),AZ$6-$D$4))&gt;=100*$E89,"×","△"),IF(OR(AZ$8&lt;9/24,AZ$8&gt;=17/24,AZ$110="△"),"△","〇")))</f>
        <v>〇</v>
      </c>
      <c r="BA89" s="29" t="str">
        <f ca="1">IF(OR(BA$9="×",BA$110="×"),"×",IF(SUMIFS(OFFSET(データ_研究棟施設!$M$5:$M$1048576,0,ROUND(BA$8*24,1)),データ_研究棟施設!$J$5:$J$1048576,OFFSET($G$9,ROW()-ROW($N$9),BA$6-$D$4))&gt;=50,IF(SUMIFS(OFFSET(データ_研究棟施設!$M$5:$M$1048576,0,ROUND(BA$8*24,1)),データ_研究棟施設!$J$5:$J$1048576,OFFSET($G$9,ROW()-ROW($N$9),BA$6-$D$4))&gt;=100*$E89,"×","△"),IF(OR(BA$8&lt;9/24,BA$8&gt;=17/24,BA$110="△"),"△","〇")))</f>
        <v>〇</v>
      </c>
      <c r="BB89" s="29" t="str">
        <f ca="1">IF(OR(BB$9="×",BB$110="×"),"×",IF(SUMIFS(OFFSET(データ_研究棟施設!$M$5:$M$1048576,0,ROUND(BB$8*24,1)),データ_研究棟施設!$J$5:$J$1048576,OFFSET($G$9,ROW()-ROW($N$9),BB$6-$D$4))&gt;=50,IF(SUMIFS(OFFSET(データ_研究棟施設!$M$5:$M$1048576,0,ROUND(BB$8*24,1)),データ_研究棟施設!$J$5:$J$1048576,OFFSET($G$9,ROW()-ROW($N$9),BB$6-$D$4))&gt;=100*$E89,"×","△"),IF(OR(BB$8&lt;9/24,BB$8&gt;=17/24,BB$110="△"),"△","〇")))</f>
        <v>〇</v>
      </c>
      <c r="BC89" s="28" t="str">
        <f ca="1">IF(OR(BC$9="×",BC$110="×"),"×",IF(SUMIFS(OFFSET(データ_研究棟施設!$M$5:$M$1048576,0,ROUND(BC$8*24,1)),データ_研究棟施設!$J$5:$J$1048576,OFFSET($G$9,ROW()-ROW($N$9),BC$6-$D$4))&gt;=50,IF(SUMIFS(OFFSET(データ_研究棟施設!$M$5:$M$1048576,0,ROUND(BC$8*24,1)),データ_研究棟施設!$J$5:$J$1048576,OFFSET($G$9,ROW()-ROW($N$9),BC$6-$D$4))&gt;=100*$E89,"×","△"),IF(OR(BC$8&lt;9/24,BC$8&gt;=17/24,BC$110="△"),"△","〇")))</f>
        <v>△</v>
      </c>
      <c r="BD89" s="29" t="str">
        <f ca="1">IF(OR(BD$9="×",BD$110="×"),"×",IF(SUMIFS(OFFSET(データ_研究棟施設!$M$5:$M$1048576,0,ROUND(BD$8*24,1)),データ_研究棟施設!$J$5:$J$1048576,OFFSET($G$9,ROW()-ROW($N$9),BD$6-$D$4))&gt;=50,IF(SUMIFS(OFFSET(データ_研究棟施設!$M$5:$M$1048576,0,ROUND(BD$8*24,1)),データ_研究棟施設!$J$5:$J$1048576,OFFSET($G$9,ROW()-ROW($N$9),BD$6-$D$4))&gt;=100*$E89,"×","△"),IF(OR(BD$8&lt;9/24,BD$8&gt;=17/24,BD$110="△"),"△","〇")))</f>
        <v>△</v>
      </c>
      <c r="BE89" s="29" t="str">
        <f ca="1">IF(OR(BE$9="×",BE$110="×"),"×",IF(SUMIFS(OFFSET(データ_研究棟施設!$M$5:$M$1048576,0,ROUND(BE$8*24,1)),データ_研究棟施設!$J$5:$J$1048576,OFFSET($G$9,ROW()-ROW($N$9),BE$6-$D$4))&gt;=50,IF(SUMIFS(OFFSET(データ_研究棟施設!$M$5:$M$1048576,0,ROUND(BE$8*24,1)),データ_研究棟施設!$J$5:$J$1048576,OFFSET($G$9,ROW()-ROW($N$9),BE$6-$D$4))&gt;=100*$E89,"×","△"),IF(OR(BE$8&lt;9/24,BE$8&gt;=17/24,BE$110="△"),"△","〇")))</f>
        <v>△</v>
      </c>
      <c r="BF89" s="30" t="str">
        <f ca="1">IF(OR(BF$9="×",BF$110="×"),"×",IF(SUMIFS(OFFSET(データ_研究棟施設!$M$5:$M$1048576,0,ROUND(BF$8*24,1)),データ_研究棟施設!$J$5:$J$1048576,OFFSET($G$9,ROW()-ROW($N$9),BF$6-$D$4))&gt;=50,IF(SUMIFS(OFFSET(データ_研究棟施設!$M$5:$M$1048576,0,ROUND(BF$8*24,1)),データ_研究棟施設!$J$5:$J$1048576,OFFSET($G$9,ROW()-ROW($N$9),BF$6-$D$4))&gt;=100*$E89,"×","△"),IF(OR(BF$8&lt;9/24,BF$8&gt;=17/24,BF$110="△"),"△","〇")))</f>
        <v>△</v>
      </c>
      <c r="BG89" s="29" t="str">
        <f ca="1">IF(OR(BG$9="×",BG$110="×"),"×",IF(SUMIFS(OFFSET(データ_研究棟施設!$M$5:$M$1048576,0,ROUND(BG$8*24,1)),データ_研究棟施設!$J$5:$J$1048576,OFFSET($G$9,ROW()-ROW($N$9),BG$6-$D$4))&gt;=50,IF(SUMIFS(OFFSET(データ_研究棟施設!$M$5:$M$1048576,0,ROUND(BG$8*24,1)),データ_研究棟施設!$J$5:$J$1048576,OFFSET($G$9,ROW()-ROW($N$9),BG$6-$D$4))&gt;=100*$E89,"×","△"),IF(OR(BG$8&lt;9/24,BG$8&gt;=17/24,BG$110="△"),"△","〇")))</f>
        <v>△</v>
      </c>
      <c r="BH89" s="29" t="str">
        <f ca="1">IF(OR(BH$9="×",BH$110="×"),"×",IF(SUMIFS(OFFSET(データ_研究棟施設!$M$5:$M$1048576,0,ROUND(BH$8*24,1)),データ_研究棟施設!$J$5:$J$1048576,OFFSET($G$9,ROW()-ROW($N$9),BH$6-$D$4))&gt;=50,IF(SUMIFS(OFFSET(データ_研究棟施設!$M$5:$M$1048576,0,ROUND(BH$8*24,1)),データ_研究棟施設!$J$5:$J$1048576,OFFSET($G$9,ROW()-ROW($N$9),BH$6-$D$4))&gt;=100*$E89,"×","△"),IF(OR(BH$8&lt;9/24,BH$8&gt;=17/24,BH$110="△"),"△","〇")))</f>
        <v>△</v>
      </c>
      <c r="BI89" s="37" t="str">
        <f ca="1">IF(OR(BI$9="×",BI$110="×"),"×",IF(SUMIFS(OFFSET(データ_研究棟施設!$M$5:$M$1048576,0,ROUND(BI$8*24,1)),データ_研究棟施設!$J$5:$J$1048576,OFFSET($G$9,ROW()-ROW($N$9),BI$6-$D$4))&gt;=50,IF(SUMIFS(OFFSET(データ_研究棟施設!$M$5:$M$1048576,0,ROUND(BI$8*24,1)),データ_研究棟施設!$J$5:$J$1048576,OFFSET($G$9,ROW()-ROW($N$9),BI$6-$D$4))&gt;=100*$E89,"×","△"),IF(OR(BI$8&lt;9/24,BI$8&gt;=17/24,BI$110="△"),"△","〇")))</f>
        <v>△</v>
      </c>
      <c r="BJ89" s="36" t="str">
        <f ca="1">IF(OR(BJ$9="×",BJ$110="×"),"×",IF(SUMIFS(OFFSET(データ_研究棟施設!$M$5:$M$1048576,0,ROUND(BJ$8*24,1)),データ_研究棟施設!$J$5:$J$1048576,OFFSET($G$9,ROW()-ROW($N$9),BJ$6-$D$4))&gt;=50,IF(SUMIFS(OFFSET(データ_研究棟施設!$M$5:$M$1048576,0,ROUND(BJ$8*24,1)),データ_研究棟施設!$J$5:$J$1048576,OFFSET($G$9,ROW()-ROW($N$9),BJ$6-$D$4))&gt;=100*$E89,"×","△"),IF(OR(BJ$8&lt;9/24,BJ$8&gt;=17/24,BJ$110="△"),"△","〇")))</f>
        <v>△</v>
      </c>
      <c r="BK89" s="29" t="str">
        <f ca="1">IF(OR(BK$9="×",BK$110="×"),"×",IF(SUMIFS(OFFSET(データ_研究棟施設!$M$5:$M$1048576,0,ROUND(BK$8*24,1)),データ_研究棟施設!$J$5:$J$1048576,OFFSET($G$9,ROW()-ROW($N$9),BK$6-$D$4))&gt;=50,IF(SUMIFS(OFFSET(データ_研究棟施設!$M$5:$M$1048576,0,ROUND(BK$8*24,1)),データ_研究棟施設!$J$5:$J$1048576,OFFSET($G$9,ROW()-ROW($N$9),BK$6-$D$4))&gt;=100*$E89,"×","△"),IF(OR(BK$8&lt;9/24,BK$8&gt;=17/24,BK$110="△"),"△","〇")))</f>
        <v>△</v>
      </c>
      <c r="BL89" s="29" t="str">
        <f ca="1">IF(OR(BL$9="×",BL$110="×"),"×",IF(SUMIFS(OFFSET(データ_研究棟施設!$M$5:$M$1048576,0,ROUND(BL$8*24,1)),データ_研究棟施設!$J$5:$J$1048576,OFFSET($G$9,ROW()-ROW($N$9),BL$6-$D$4))&gt;=50,IF(SUMIFS(OFFSET(データ_研究棟施設!$M$5:$M$1048576,0,ROUND(BL$8*24,1)),データ_研究棟施設!$J$5:$J$1048576,OFFSET($G$9,ROW()-ROW($N$9),BL$6-$D$4))&gt;=100*$E89,"×","△"),IF(OR(BL$8&lt;9/24,BL$8&gt;=17/24,BL$110="△"),"△","〇")))</f>
        <v>△</v>
      </c>
      <c r="BM89" s="29" t="str">
        <f ca="1">IF(OR(BM$9="×",BM$110="×"),"×",IF(SUMIFS(OFFSET(データ_研究棟施設!$M$5:$M$1048576,0,ROUND(BM$8*24,1)),データ_研究棟施設!$J$5:$J$1048576,OFFSET($G$9,ROW()-ROW($N$9),BM$6-$D$4))&gt;=50,IF(SUMIFS(OFFSET(データ_研究棟施設!$M$5:$M$1048576,0,ROUND(BM$8*24,1)),データ_研究棟施設!$J$5:$J$1048576,OFFSET($G$9,ROW()-ROW($N$9),BM$6-$D$4))&gt;=100*$E89,"×","△"),IF(OR(BM$8&lt;9/24,BM$8&gt;=17/24,BM$110="△"),"△","〇")))</f>
        <v>△</v>
      </c>
      <c r="BN89" s="29" t="str">
        <f ca="1">IF(OR(BN$9="×",BN$110="×"),"×",IF(SUMIFS(OFFSET(データ_研究棟施設!$M$5:$M$1048576,0,ROUND(BN$8*24,1)),データ_研究棟施設!$J$5:$J$1048576,OFFSET($G$9,ROW()-ROW($N$9),BN$6-$D$4))&gt;=50,IF(SUMIFS(OFFSET(データ_研究棟施設!$M$5:$M$1048576,0,ROUND(BN$8*24,1)),データ_研究棟施設!$J$5:$J$1048576,OFFSET($G$9,ROW()-ROW($N$9),BN$6-$D$4))&gt;=100*$E89,"×","△"),IF(OR(BN$8&lt;9/24,BN$8&gt;=17/24,BN$110="△"),"△","〇")))</f>
        <v>△</v>
      </c>
      <c r="BO89" s="29" t="str">
        <f ca="1">IF(OR(BO$9="×",BO$110="×"),"×",IF(SUMIFS(OFFSET(データ_研究棟施設!$M$5:$M$1048576,0,ROUND(BO$8*24,1)),データ_研究棟施設!$J$5:$J$1048576,OFFSET($G$9,ROW()-ROW($N$9),BO$6-$D$4))&gt;=50,IF(SUMIFS(OFFSET(データ_研究棟施設!$M$5:$M$1048576,0,ROUND(BO$8*24,1)),データ_研究棟施設!$J$5:$J$1048576,OFFSET($G$9,ROW()-ROW($N$9),BO$6-$D$4))&gt;=100*$E89,"×","△"),IF(OR(BO$8&lt;9/24,BO$8&gt;=17/24,BO$110="△"),"△","〇")))</f>
        <v>△</v>
      </c>
      <c r="BP89" s="29" t="str">
        <f ca="1">IF(OR(BP$9="×",BP$110="×"),"×",IF(SUMIFS(OFFSET(データ_研究棟施設!$M$5:$M$1048576,0,ROUND(BP$8*24,1)),データ_研究棟施設!$J$5:$J$1048576,OFFSET($G$9,ROW()-ROW($N$9),BP$6-$D$4))&gt;=50,IF(SUMIFS(OFFSET(データ_研究棟施設!$M$5:$M$1048576,0,ROUND(BP$8*24,1)),データ_研究棟施設!$J$5:$J$1048576,OFFSET($G$9,ROW()-ROW($N$9),BP$6-$D$4))&gt;=100*$E89,"×","△"),IF(OR(BP$8&lt;9/24,BP$8&gt;=17/24,BP$110="△"),"△","〇")))</f>
        <v>△</v>
      </c>
      <c r="BQ89" s="29" t="str">
        <f ca="1">IF(OR(BQ$9="×",BQ$110="×"),"×",IF(SUMIFS(OFFSET(データ_研究棟施設!$M$5:$M$1048576,0,ROUND(BQ$8*24,1)),データ_研究棟施設!$J$5:$J$1048576,OFFSET($G$9,ROW()-ROW($N$9),BQ$6-$D$4))&gt;=50,IF(SUMIFS(OFFSET(データ_研究棟施設!$M$5:$M$1048576,0,ROUND(BQ$8*24,1)),データ_研究棟施設!$J$5:$J$1048576,OFFSET($G$9,ROW()-ROW($N$9),BQ$6-$D$4))&gt;=100*$E89,"×","△"),IF(OR(BQ$8&lt;9/24,BQ$8&gt;=17/24,BQ$110="△"),"△","〇")))</f>
        <v>△</v>
      </c>
      <c r="BR89" s="29" t="str">
        <f ca="1">IF(OR(BR$9="×",BR$110="×"),"×",IF(SUMIFS(OFFSET(データ_研究棟施設!$M$5:$M$1048576,0,ROUND(BR$8*24,1)),データ_研究棟施設!$J$5:$J$1048576,OFFSET($G$9,ROW()-ROW($N$9),BR$6-$D$4))&gt;=50,IF(SUMIFS(OFFSET(データ_研究棟施設!$M$5:$M$1048576,0,ROUND(BR$8*24,1)),データ_研究棟施設!$J$5:$J$1048576,OFFSET($G$9,ROW()-ROW($N$9),BR$6-$D$4))&gt;=100*$E89,"×","△"),IF(OR(BR$8&lt;9/24,BR$8&gt;=17/24,BR$110="△"),"△","〇")))</f>
        <v>△</v>
      </c>
      <c r="BS89" s="28" t="str">
        <f ca="1">IF(OR(BS$9="×",BS$110="×"),"×",IF(SUMIFS(OFFSET(データ_研究棟施設!$M$5:$M$1048576,0,ROUND(BS$8*24,1)),データ_研究棟施設!$J$5:$J$1048576,OFFSET($G$9,ROW()-ROW($N$9),BS$6-$D$4))&gt;=50,IF(SUMIFS(OFFSET(データ_研究棟施設!$M$5:$M$1048576,0,ROUND(BS$8*24,1)),データ_研究棟施設!$J$5:$J$1048576,OFFSET($G$9,ROW()-ROW($N$9),BS$6-$D$4))&gt;=100*$E89,"×","△"),IF(OR(BS$8&lt;9/24,BS$8&gt;=17/24,BS$110="△"),"△","〇")))</f>
        <v>〇</v>
      </c>
      <c r="BT89" s="29" t="str">
        <f ca="1">IF(OR(BT$9="×",BT$110="×"),"×",IF(SUMIFS(OFFSET(データ_研究棟施設!$M$5:$M$1048576,0,ROUND(BT$8*24,1)),データ_研究棟施設!$J$5:$J$1048576,OFFSET($G$9,ROW()-ROW($N$9),BT$6-$D$4))&gt;=50,IF(SUMIFS(OFFSET(データ_研究棟施設!$M$5:$M$1048576,0,ROUND(BT$8*24,1)),データ_研究棟施設!$J$5:$J$1048576,OFFSET($G$9,ROW()-ROW($N$9),BT$6-$D$4))&gt;=100*$E89,"×","△"),IF(OR(BT$8&lt;9/24,BT$8&gt;=17/24,BT$110="△"),"△","〇")))</f>
        <v>〇</v>
      </c>
      <c r="BU89" s="29" t="str">
        <f ca="1">IF(OR(BU$9="×",BU$110="×"),"×",IF(SUMIFS(OFFSET(データ_研究棟施設!$M$5:$M$1048576,0,ROUND(BU$8*24,1)),データ_研究棟施設!$J$5:$J$1048576,OFFSET($G$9,ROW()-ROW($N$9),BU$6-$D$4))&gt;=50,IF(SUMIFS(OFFSET(データ_研究棟施設!$M$5:$M$1048576,0,ROUND(BU$8*24,1)),データ_研究棟施設!$J$5:$J$1048576,OFFSET($G$9,ROW()-ROW($N$9),BU$6-$D$4))&gt;=100*$E89,"×","△"),IF(OR(BU$8&lt;9/24,BU$8&gt;=17/24,BU$110="△"),"△","〇")))</f>
        <v>〇</v>
      </c>
      <c r="BV89" s="30" t="str">
        <f ca="1">IF(OR(BV$9="×",BV$110="×"),"×",IF(SUMIFS(OFFSET(データ_研究棟施設!$M$5:$M$1048576,0,ROUND(BV$8*24,1)),データ_研究棟施設!$J$5:$J$1048576,OFFSET($G$9,ROW()-ROW($N$9),BV$6-$D$4))&gt;=50,IF(SUMIFS(OFFSET(データ_研究棟施設!$M$5:$M$1048576,0,ROUND(BV$8*24,1)),データ_研究棟施設!$J$5:$J$1048576,OFFSET($G$9,ROW()-ROW($N$9),BV$6-$D$4))&gt;=100*$E89,"×","△"),IF(OR(BV$8&lt;9/24,BV$8&gt;=17/24,BV$110="△"),"△","〇")))</f>
        <v>〇</v>
      </c>
      <c r="BW89" s="29" t="str">
        <f ca="1">IF(OR(BW$9="×",BW$110="×"),"×",IF(SUMIFS(OFFSET(データ_研究棟施設!$M$5:$M$1048576,0,ROUND(BW$8*24,1)),データ_研究棟施設!$J$5:$J$1048576,OFFSET($G$9,ROW()-ROW($N$9),BW$6-$D$4))&gt;=50,IF(SUMIFS(OFFSET(データ_研究棟施設!$M$5:$M$1048576,0,ROUND(BW$8*24,1)),データ_研究棟施設!$J$5:$J$1048576,OFFSET($G$9,ROW()-ROW($N$9),BW$6-$D$4))&gt;=100*$E89,"×","△"),IF(OR(BW$8&lt;9/24,BW$8&gt;=17/24,BW$110="△"),"△","〇")))</f>
        <v>〇</v>
      </c>
      <c r="BX89" s="29" t="str">
        <f ca="1">IF(OR(BX$9="×",BX$110="×"),"×",IF(SUMIFS(OFFSET(データ_研究棟施設!$M$5:$M$1048576,0,ROUND(BX$8*24,1)),データ_研究棟施設!$J$5:$J$1048576,OFFSET($G$9,ROW()-ROW($N$9),BX$6-$D$4))&gt;=50,IF(SUMIFS(OFFSET(データ_研究棟施設!$M$5:$M$1048576,0,ROUND(BX$8*24,1)),データ_研究棟施設!$J$5:$J$1048576,OFFSET($G$9,ROW()-ROW($N$9),BX$6-$D$4))&gt;=100*$E89,"×","△"),IF(OR(BX$8&lt;9/24,BX$8&gt;=17/24,BX$110="△"),"△","〇")))</f>
        <v>〇</v>
      </c>
      <c r="BY89" s="29" t="str">
        <f ca="1">IF(OR(BY$9="×",BY$110="×"),"×",IF(SUMIFS(OFFSET(データ_研究棟施設!$M$5:$M$1048576,0,ROUND(BY$8*24,1)),データ_研究棟施設!$J$5:$J$1048576,OFFSET($G$9,ROW()-ROW($N$9),BY$6-$D$4))&gt;=50,IF(SUMIFS(OFFSET(データ_研究棟施設!$M$5:$M$1048576,0,ROUND(BY$8*24,1)),データ_研究棟施設!$J$5:$J$1048576,OFFSET($G$9,ROW()-ROW($N$9),BY$6-$D$4))&gt;=100*$E89,"×","△"),IF(OR(BY$8&lt;9/24,BY$8&gt;=17/24,BY$110="△"),"△","〇")))</f>
        <v>〇</v>
      </c>
      <c r="BZ89" s="29" t="str">
        <f ca="1">IF(OR(BZ$9="×",BZ$110="×"),"×",IF(SUMIFS(OFFSET(データ_研究棟施設!$M$5:$M$1048576,0,ROUND(BZ$8*24,1)),データ_研究棟施設!$J$5:$J$1048576,OFFSET($G$9,ROW()-ROW($N$9),BZ$6-$D$4))&gt;=50,IF(SUMIFS(OFFSET(データ_研究棟施設!$M$5:$M$1048576,0,ROUND(BZ$8*24,1)),データ_研究棟施設!$J$5:$J$1048576,OFFSET($G$9,ROW()-ROW($N$9),BZ$6-$D$4))&gt;=100*$E89,"×","△"),IF(OR(BZ$8&lt;9/24,BZ$8&gt;=17/24,BZ$110="△"),"△","〇")))</f>
        <v>〇</v>
      </c>
      <c r="CA89" s="28" t="str">
        <f ca="1">IF(OR(CA$9="×",CA$110="×"),"×",IF(SUMIFS(OFFSET(データ_研究棟施設!$M$5:$M$1048576,0,ROUND(CA$8*24,1)),データ_研究棟施設!$J$5:$J$1048576,OFFSET($G$9,ROW()-ROW($N$9),CA$6-$D$4))&gt;=50,IF(SUMIFS(OFFSET(データ_研究棟施設!$M$5:$M$1048576,0,ROUND(CA$8*24,1)),データ_研究棟施設!$J$5:$J$1048576,OFFSET($G$9,ROW()-ROW($N$9),CA$6-$D$4))&gt;=100*$E89,"×","△"),IF(OR(CA$8&lt;9/24,CA$8&gt;=17/24,CA$110="△"),"△","〇")))</f>
        <v>△</v>
      </c>
      <c r="CB89" s="29" t="str">
        <f ca="1">IF(OR(CB$9="×",CB$110="×"),"×",IF(SUMIFS(OFFSET(データ_研究棟施設!$M$5:$M$1048576,0,ROUND(CB$8*24,1)),データ_研究棟施設!$J$5:$J$1048576,OFFSET($G$9,ROW()-ROW($N$9),CB$6-$D$4))&gt;=50,IF(SUMIFS(OFFSET(データ_研究棟施設!$M$5:$M$1048576,0,ROUND(CB$8*24,1)),データ_研究棟施設!$J$5:$J$1048576,OFFSET($G$9,ROW()-ROW($N$9),CB$6-$D$4))&gt;=100*$E89,"×","△"),IF(OR(CB$8&lt;9/24,CB$8&gt;=17/24,CB$110="△"),"△","〇")))</f>
        <v>△</v>
      </c>
      <c r="CC89" s="29" t="str">
        <f ca="1">IF(OR(CC$9="×",CC$110="×"),"×",IF(SUMIFS(OFFSET(データ_研究棟施設!$M$5:$M$1048576,0,ROUND(CC$8*24,1)),データ_研究棟施設!$J$5:$J$1048576,OFFSET($G$9,ROW()-ROW($N$9),CC$6-$D$4))&gt;=50,IF(SUMIFS(OFFSET(データ_研究棟施設!$M$5:$M$1048576,0,ROUND(CC$8*24,1)),データ_研究棟施設!$J$5:$J$1048576,OFFSET($G$9,ROW()-ROW($N$9),CC$6-$D$4))&gt;=100*$E89,"×","△"),IF(OR(CC$8&lt;9/24,CC$8&gt;=17/24,CC$110="△"),"△","〇")))</f>
        <v>△</v>
      </c>
      <c r="CD89" s="30" t="str">
        <f ca="1">IF(OR(CD$9="×",CD$110="×"),"×",IF(SUMIFS(OFFSET(データ_研究棟施設!$M$5:$M$1048576,0,ROUND(CD$8*24,1)),データ_研究棟施設!$J$5:$J$1048576,OFFSET($G$9,ROW()-ROW($N$9),CD$6-$D$4))&gt;=50,IF(SUMIFS(OFFSET(データ_研究棟施設!$M$5:$M$1048576,0,ROUND(CD$8*24,1)),データ_研究棟施設!$J$5:$J$1048576,OFFSET($G$9,ROW()-ROW($N$9),CD$6-$D$4))&gt;=100*$E89,"×","△"),IF(OR(CD$8&lt;9/24,CD$8&gt;=17/24,CD$110="△"),"△","〇")))</f>
        <v>△</v>
      </c>
      <c r="CE89" s="29" t="str">
        <f ca="1">IF(OR(CE$9="×",CE$110="×"),"×",IF(SUMIFS(OFFSET(データ_研究棟施設!$M$5:$M$1048576,0,ROUND(CE$8*24,1)),データ_研究棟施設!$J$5:$J$1048576,OFFSET($G$9,ROW()-ROW($N$9),CE$6-$D$4))&gt;=50,IF(SUMIFS(OFFSET(データ_研究棟施設!$M$5:$M$1048576,0,ROUND(CE$8*24,1)),データ_研究棟施設!$J$5:$J$1048576,OFFSET($G$9,ROW()-ROW($N$9),CE$6-$D$4))&gt;=100*$E89,"×","△"),IF(OR(CE$8&lt;9/24,CE$8&gt;=17/24,CE$110="△"),"△","〇")))</f>
        <v>△</v>
      </c>
      <c r="CF89" s="29" t="str">
        <f ca="1">IF(OR(CF$9="×",CF$110="×"),"×",IF(SUMIFS(OFFSET(データ_研究棟施設!$M$5:$M$1048576,0,ROUND(CF$8*24,1)),データ_研究棟施設!$J$5:$J$1048576,OFFSET($G$9,ROW()-ROW($N$9),CF$6-$D$4))&gt;=50,IF(SUMIFS(OFFSET(データ_研究棟施設!$M$5:$M$1048576,0,ROUND(CF$8*24,1)),データ_研究棟施設!$J$5:$J$1048576,OFFSET($G$9,ROW()-ROW($N$9),CF$6-$D$4))&gt;=100*$E89,"×","△"),IF(OR(CF$8&lt;9/24,CF$8&gt;=17/24,CF$110="△"),"△","〇")))</f>
        <v>△</v>
      </c>
      <c r="CG89" s="37" t="str">
        <f ca="1">IF(OR(CG$9="×",CG$110="×"),"×",IF(SUMIFS(OFFSET(データ_研究棟施設!$M$5:$M$1048576,0,ROUND(CG$8*24,1)),データ_研究棟施設!$J$5:$J$1048576,OFFSET($G$9,ROW()-ROW($N$9),CG$6-$D$4))&gt;=50,IF(SUMIFS(OFFSET(データ_研究棟施設!$M$5:$M$1048576,0,ROUND(CG$8*24,1)),データ_研究棟施設!$J$5:$J$1048576,OFFSET($G$9,ROW()-ROW($N$9),CG$6-$D$4))&gt;=100*$E89,"×","△"),IF(OR(CG$8&lt;9/24,CG$8&gt;=17/24,CG$110="△"),"△","〇")))</f>
        <v>△</v>
      </c>
      <c r="CH89" s="36" t="str">
        <f ca="1">IF(OR(CH$9="×",CH$110="×"),"×",IF(SUMIFS(OFFSET(データ_研究棟施設!$M$5:$M$1048576,0,ROUND(CH$8*24,1)),データ_研究棟施設!$J$5:$J$1048576,OFFSET($G$9,ROW()-ROW($N$9),CH$6-$D$4))&gt;=50,IF(SUMIFS(OFFSET(データ_研究棟施設!$M$5:$M$1048576,0,ROUND(CH$8*24,1)),データ_研究棟施設!$J$5:$J$1048576,OFFSET($G$9,ROW()-ROW($N$9),CH$6-$D$4))&gt;=100*$E89,"×","△"),IF(OR(CH$8&lt;9/24,CH$8&gt;=17/24,CH$110="△"),"△","〇")))</f>
        <v>△</v>
      </c>
      <c r="CI89" s="29" t="str">
        <f ca="1">IF(OR(CI$9="×",CI$110="×"),"×",IF(SUMIFS(OFFSET(データ_研究棟施設!$M$5:$M$1048576,0,ROUND(CI$8*24,1)),データ_研究棟施設!$J$5:$J$1048576,OFFSET($G$9,ROW()-ROW($N$9),CI$6-$D$4))&gt;=50,IF(SUMIFS(OFFSET(データ_研究棟施設!$M$5:$M$1048576,0,ROUND(CI$8*24,1)),データ_研究棟施設!$J$5:$J$1048576,OFFSET($G$9,ROW()-ROW($N$9),CI$6-$D$4))&gt;=100*$E89,"×","△"),IF(OR(CI$8&lt;9/24,CI$8&gt;=17/24,CI$110="△"),"△","〇")))</f>
        <v>△</v>
      </c>
      <c r="CJ89" s="29" t="str">
        <f ca="1">IF(OR(CJ$9="×",CJ$110="×"),"×",IF(SUMIFS(OFFSET(データ_研究棟施設!$M$5:$M$1048576,0,ROUND(CJ$8*24,1)),データ_研究棟施設!$J$5:$J$1048576,OFFSET($G$9,ROW()-ROW($N$9),CJ$6-$D$4))&gt;=50,IF(SUMIFS(OFFSET(データ_研究棟施設!$M$5:$M$1048576,0,ROUND(CJ$8*24,1)),データ_研究棟施設!$J$5:$J$1048576,OFFSET($G$9,ROW()-ROW($N$9),CJ$6-$D$4))&gt;=100*$E89,"×","△"),IF(OR(CJ$8&lt;9/24,CJ$8&gt;=17/24,CJ$110="△"),"△","〇")))</f>
        <v>△</v>
      </c>
      <c r="CK89" s="29" t="str">
        <f ca="1">IF(OR(CK$9="×",CK$110="×"),"×",IF(SUMIFS(OFFSET(データ_研究棟施設!$M$5:$M$1048576,0,ROUND(CK$8*24,1)),データ_研究棟施設!$J$5:$J$1048576,OFFSET($G$9,ROW()-ROW($N$9),CK$6-$D$4))&gt;=50,IF(SUMIFS(OFFSET(データ_研究棟施設!$M$5:$M$1048576,0,ROUND(CK$8*24,1)),データ_研究棟施設!$J$5:$J$1048576,OFFSET($G$9,ROW()-ROW($N$9),CK$6-$D$4))&gt;=100*$E89,"×","△"),IF(OR(CK$8&lt;9/24,CK$8&gt;=17/24,CK$110="△"),"△","〇")))</f>
        <v>△</v>
      </c>
      <c r="CL89" s="29" t="str">
        <f ca="1">IF(OR(CL$9="×",CL$110="×"),"×",IF(SUMIFS(OFFSET(データ_研究棟施設!$M$5:$M$1048576,0,ROUND(CL$8*24,1)),データ_研究棟施設!$J$5:$J$1048576,OFFSET($G$9,ROW()-ROW($N$9),CL$6-$D$4))&gt;=50,IF(SUMIFS(OFFSET(データ_研究棟施設!$M$5:$M$1048576,0,ROUND(CL$8*24,1)),データ_研究棟施設!$J$5:$J$1048576,OFFSET($G$9,ROW()-ROW($N$9),CL$6-$D$4))&gt;=100*$E89,"×","△"),IF(OR(CL$8&lt;9/24,CL$8&gt;=17/24,CL$110="△"),"△","〇")))</f>
        <v>△</v>
      </c>
      <c r="CM89" s="29" t="str">
        <f ca="1">IF(OR(CM$9="×",CM$110="×"),"×",IF(SUMIFS(OFFSET(データ_研究棟施設!$M$5:$M$1048576,0,ROUND(CM$8*24,1)),データ_研究棟施設!$J$5:$J$1048576,OFFSET($G$9,ROW()-ROW($N$9),CM$6-$D$4))&gt;=50,IF(SUMIFS(OFFSET(データ_研究棟施設!$M$5:$M$1048576,0,ROUND(CM$8*24,1)),データ_研究棟施設!$J$5:$J$1048576,OFFSET($G$9,ROW()-ROW($N$9),CM$6-$D$4))&gt;=100*$E89,"×","△"),IF(OR(CM$8&lt;9/24,CM$8&gt;=17/24,CM$110="△"),"△","〇")))</f>
        <v>△</v>
      </c>
      <c r="CN89" s="29" t="str">
        <f ca="1">IF(OR(CN$9="×",CN$110="×"),"×",IF(SUMIFS(OFFSET(データ_研究棟施設!$M$5:$M$1048576,0,ROUND(CN$8*24,1)),データ_研究棟施設!$J$5:$J$1048576,OFFSET($G$9,ROW()-ROW($N$9),CN$6-$D$4))&gt;=50,IF(SUMIFS(OFFSET(データ_研究棟施設!$M$5:$M$1048576,0,ROUND(CN$8*24,1)),データ_研究棟施設!$J$5:$J$1048576,OFFSET($G$9,ROW()-ROW($N$9),CN$6-$D$4))&gt;=100*$E89,"×","△"),IF(OR(CN$8&lt;9/24,CN$8&gt;=17/24,CN$110="△"),"△","〇")))</f>
        <v>△</v>
      </c>
      <c r="CO89" s="29" t="str">
        <f ca="1">IF(OR(CO$9="×",CO$110="×"),"×",IF(SUMIFS(OFFSET(データ_研究棟施設!$M$5:$M$1048576,0,ROUND(CO$8*24,1)),データ_研究棟施設!$J$5:$J$1048576,OFFSET($G$9,ROW()-ROW($N$9),CO$6-$D$4))&gt;=50,IF(SUMIFS(OFFSET(データ_研究棟施設!$M$5:$M$1048576,0,ROUND(CO$8*24,1)),データ_研究棟施設!$J$5:$J$1048576,OFFSET($G$9,ROW()-ROW($N$9),CO$6-$D$4))&gt;=100*$E89,"×","△"),IF(OR(CO$8&lt;9/24,CO$8&gt;=17/24,CO$110="△"),"△","〇")))</f>
        <v>△</v>
      </c>
      <c r="CP89" s="29" t="str">
        <f ca="1">IF(OR(CP$9="×",CP$110="×"),"×",IF(SUMIFS(OFFSET(データ_研究棟施設!$M$5:$M$1048576,0,ROUND(CP$8*24,1)),データ_研究棟施設!$J$5:$J$1048576,OFFSET($G$9,ROW()-ROW($N$9),CP$6-$D$4))&gt;=50,IF(SUMIFS(OFFSET(データ_研究棟施設!$M$5:$M$1048576,0,ROUND(CP$8*24,1)),データ_研究棟施設!$J$5:$J$1048576,OFFSET($G$9,ROW()-ROW($N$9),CP$6-$D$4))&gt;=100*$E89,"×","△"),IF(OR(CP$8&lt;9/24,CP$8&gt;=17/24,CP$110="△"),"△","〇")))</f>
        <v>△</v>
      </c>
      <c r="CQ89" s="28" t="str">
        <f ca="1">IF(OR(CQ$9="×",CQ$110="×"),"×",IF(SUMIFS(OFFSET(データ_研究棟施設!$M$5:$M$1048576,0,ROUND(CQ$8*24,1)),データ_研究棟施設!$J$5:$J$1048576,OFFSET($G$9,ROW()-ROW($N$9),CQ$6-$D$4))&gt;=50,IF(SUMIFS(OFFSET(データ_研究棟施設!$M$5:$M$1048576,0,ROUND(CQ$8*24,1)),データ_研究棟施設!$J$5:$J$1048576,OFFSET($G$9,ROW()-ROW($N$9),CQ$6-$D$4))&gt;=100*$E89,"×","△"),IF(OR(CQ$8&lt;9/24,CQ$8&gt;=17/24,CQ$110="△"),"△","〇")))</f>
        <v>〇</v>
      </c>
      <c r="CR89" s="29" t="str">
        <f ca="1">IF(OR(CR$9="×",CR$110="×"),"×",IF(SUMIFS(OFFSET(データ_研究棟施設!$M$5:$M$1048576,0,ROUND(CR$8*24,1)),データ_研究棟施設!$J$5:$J$1048576,OFFSET($G$9,ROW()-ROW($N$9),CR$6-$D$4))&gt;=50,IF(SUMIFS(OFFSET(データ_研究棟施設!$M$5:$M$1048576,0,ROUND(CR$8*24,1)),データ_研究棟施設!$J$5:$J$1048576,OFFSET($G$9,ROW()-ROW($N$9),CR$6-$D$4))&gt;=100*$E89,"×","△"),IF(OR(CR$8&lt;9/24,CR$8&gt;=17/24,CR$110="△"),"△","〇")))</f>
        <v>〇</v>
      </c>
      <c r="CS89" s="29" t="str">
        <f ca="1">IF(OR(CS$9="×",CS$110="×"),"×",IF(SUMIFS(OFFSET(データ_研究棟施設!$M$5:$M$1048576,0,ROUND(CS$8*24,1)),データ_研究棟施設!$J$5:$J$1048576,OFFSET($G$9,ROW()-ROW($N$9),CS$6-$D$4))&gt;=50,IF(SUMIFS(OFFSET(データ_研究棟施設!$M$5:$M$1048576,0,ROUND(CS$8*24,1)),データ_研究棟施設!$J$5:$J$1048576,OFFSET($G$9,ROW()-ROW($N$9),CS$6-$D$4))&gt;=100*$E89,"×","△"),IF(OR(CS$8&lt;9/24,CS$8&gt;=17/24,CS$110="△"),"△","〇")))</f>
        <v>〇</v>
      </c>
      <c r="CT89" s="30" t="str">
        <f ca="1">IF(OR(CT$9="×",CT$110="×"),"×",IF(SUMIFS(OFFSET(データ_研究棟施設!$M$5:$M$1048576,0,ROUND(CT$8*24,1)),データ_研究棟施設!$J$5:$J$1048576,OFFSET($G$9,ROW()-ROW($N$9),CT$6-$D$4))&gt;=50,IF(SUMIFS(OFFSET(データ_研究棟施設!$M$5:$M$1048576,0,ROUND(CT$8*24,1)),データ_研究棟施設!$J$5:$J$1048576,OFFSET($G$9,ROW()-ROW($N$9),CT$6-$D$4))&gt;=100*$E89,"×","△"),IF(OR(CT$8&lt;9/24,CT$8&gt;=17/24,CT$110="△"),"△","〇")))</f>
        <v>〇</v>
      </c>
      <c r="CU89" s="29" t="str">
        <f ca="1">IF(OR(CU$9="×",CU$110="×"),"×",IF(SUMIFS(OFFSET(データ_研究棟施設!$M$5:$M$1048576,0,ROUND(CU$8*24,1)),データ_研究棟施設!$J$5:$J$1048576,OFFSET($G$9,ROW()-ROW($N$9),CU$6-$D$4))&gt;=50,IF(SUMIFS(OFFSET(データ_研究棟施設!$M$5:$M$1048576,0,ROUND(CU$8*24,1)),データ_研究棟施設!$J$5:$J$1048576,OFFSET($G$9,ROW()-ROW($N$9),CU$6-$D$4))&gt;=100*$E89,"×","△"),IF(OR(CU$8&lt;9/24,CU$8&gt;=17/24,CU$110="△"),"△","〇")))</f>
        <v>〇</v>
      </c>
      <c r="CV89" s="29" t="str">
        <f ca="1">IF(OR(CV$9="×",CV$110="×"),"×",IF(SUMIFS(OFFSET(データ_研究棟施設!$M$5:$M$1048576,0,ROUND(CV$8*24,1)),データ_研究棟施設!$J$5:$J$1048576,OFFSET($G$9,ROW()-ROW($N$9),CV$6-$D$4))&gt;=50,IF(SUMIFS(OFFSET(データ_研究棟施設!$M$5:$M$1048576,0,ROUND(CV$8*24,1)),データ_研究棟施設!$J$5:$J$1048576,OFFSET($G$9,ROW()-ROW($N$9),CV$6-$D$4))&gt;=100*$E89,"×","△"),IF(OR(CV$8&lt;9/24,CV$8&gt;=17/24,CV$110="△"),"△","〇")))</f>
        <v>〇</v>
      </c>
      <c r="CW89" s="29" t="str">
        <f ca="1">IF(OR(CW$9="×",CW$110="×"),"×",IF(SUMIFS(OFFSET(データ_研究棟施設!$M$5:$M$1048576,0,ROUND(CW$8*24,1)),データ_研究棟施設!$J$5:$J$1048576,OFFSET($G$9,ROW()-ROW($N$9),CW$6-$D$4))&gt;=50,IF(SUMIFS(OFFSET(データ_研究棟施設!$M$5:$M$1048576,0,ROUND(CW$8*24,1)),データ_研究棟施設!$J$5:$J$1048576,OFFSET($G$9,ROW()-ROW($N$9),CW$6-$D$4))&gt;=100*$E89,"×","△"),IF(OR(CW$8&lt;9/24,CW$8&gt;=17/24,CW$110="△"),"△","〇")))</f>
        <v>〇</v>
      </c>
      <c r="CX89" s="29" t="str">
        <f ca="1">IF(OR(CX$9="×",CX$110="×"),"×",IF(SUMIFS(OFFSET(データ_研究棟施設!$M$5:$M$1048576,0,ROUND(CX$8*24,1)),データ_研究棟施設!$J$5:$J$1048576,OFFSET($G$9,ROW()-ROW($N$9),CX$6-$D$4))&gt;=50,IF(SUMIFS(OFFSET(データ_研究棟施設!$M$5:$M$1048576,0,ROUND(CX$8*24,1)),データ_研究棟施設!$J$5:$J$1048576,OFFSET($G$9,ROW()-ROW($N$9),CX$6-$D$4))&gt;=100*$E89,"×","△"),IF(OR(CX$8&lt;9/24,CX$8&gt;=17/24,CX$110="△"),"△","〇")))</f>
        <v>〇</v>
      </c>
      <c r="CY89" s="28" t="str">
        <f ca="1">IF(OR(CY$9="×",CY$110="×"),"×",IF(SUMIFS(OFFSET(データ_研究棟施設!$M$5:$M$1048576,0,ROUND(CY$8*24,1)),データ_研究棟施設!$J$5:$J$1048576,OFFSET($G$9,ROW()-ROW($N$9),CY$6-$D$4))&gt;=50,IF(SUMIFS(OFFSET(データ_研究棟施設!$M$5:$M$1048576,0,ROUND(CY$8*24,1)),データ_研究棟施設!$J$5:$J$1048576,OFFSET($G$9,ROW()-ROW($N$9),CY$6-$D$4))&gt;=100*$E89,"×","△"),IF(OR(CY$8&lt;9/24,CY$8&gt;=17/24,CY$110="△"),"△","〇")))</f>
        <v>△</v>
      </c>
      <c r="CZ89" s="29" t="str">
        <f ca="1">IF(OR(CZ$9="×",CZ$110="×"),"×",IF(SUMIFS(OFFSET(データ_研究棟施設!$M$5:$M$1048576,0,ROUND(CZ$8*24,1)),データ_研究棟施設!$J$5:$J$1048576,OFFSET($G$9,ROW()-ROW($N$9),CZ$6-$D$4))&gt;=50,IF(SUMIFS(OFFSET(データ_研究棟施設!$M$5:$M$1048576,0,ROUND(CZ$8*24,1)),データ_研究棟施設!$J$5:$J$1048576,OFFSET($G$9,ROW()-ROW($N$9),CZ$6-$D$4))&gt;=100*$E89,"×","△"),IF(OR(CZ$8&lt;9/24,CZ$8&gt;=17/24,CZ$110="△"),"△","〇")))</f>
        <v>△</v>
      </c>
      <c r="DA89" s="29" t="str">
        <f ca="1">IF(OR(DA$9="×",DA$110="×"),"×",IF(SUMIFS(OFFSET(データ_研究棟施設!$M$5:$M$1048576,0,ROUND(DA$8*24,1)),データ_研究棟施設!$J$5:$J$1048576,OFFSET($G$9,ROW()-ROW($N$9),DA$6-$D$4))&gt;=50,IF(SUMIFS(OFFSET(データ_研究棟施設!$M$5:$M$1048576,0,ROUND(DA$8*24,1)),データ_研究棟施設!$J$5:$J$1048576,OFFSET($G$9,ROW()-ROW($N$9),DA$6-$D$4))&gt;=100*$E89,"×","△"),IF(OR(DA$8&lt;9/24,DA$8&gt;=17/24,DA$110="△"),"△","〇")))</f>
        <v>△</v>
      </c>
      <c r="DB89" s="30" t="str">
        <f ca="1">IF(OR(DB$9="×",DB$110="×"),"×",IF(SUMIFS(OFFSET(データ_研究棟施設!$M$5:$M$1048576,0,ROUND(DB$8*24,1)),データ_研究棟施設!$J$5:$J$1048576,OFFSET($G$9,ROW()-ROW($N$9),DB$6-$D$4))&gt;=50,IF(SUMIFS(OFFSET(データ_研究棟施設!$M$5:$M$1048576,0,ROUND(DB$8*24,1)),データ_研究棟施設!$J$5:$J$1048576,OFFSET($G$9,ROW()-ROW($N$9),DB$6-$D$4))&gt;=100*$E89,"×","△"),IF(OR(DB$8&lt;9/24,DB$8&gt;=17/24,DB$110="△"),"△","〇")))</f>
        <v>△</v>
      </c>
      <c r="DC89" s="29" t="str">
        <f ca="1">IF(OR(DC$9="×",DC$110="×"),"×",IF(SUMIFS(OFFSET(データ_研究棟施設!$M$5:$M$1048576,0,ROUND(DC$8*24,1)),データ_研究棟施設!$J$5:$J$1048576,OFFSET($G$9,ROW()-ROW($N$9),DC$6-$D$4))&gt;=50,IF(SUMIFS(OFFSET(データ_研究棟施設!$M$5:$M$1048576,0,ROUND(DC$8*24,1)),データ_研究棟施設!$J$5:$J$1048576,OFFSET($G$9,ROW()-ROW($N$9),DC$6-$D$4))&gt;=100*$E89,"×","△"),IF(OR(DC$8&lt;9/24,DC$8&gt;=17/24,DC$110="△"),"△","〇")))</f>
        <v>△</v>
      </c>
      <c r="DD89" s="29" t="str">
        <f ca="1">IF(OR(DD$9="×",DD$110="×"),"×",IF(SUMIFS(OFFSET(データ_研究棟施設!$M$5:$M$1048576,0,ROUND(DD$8*24,1)),データ_研究棟施設!$J$5:$J$1048576,OFFSET($G$9,ROW()-ROW($N$9),DD$6-$D$4))&gt;=50,IF(SUMIFS(OFFSET(データ_研究棟施設!$M$5:$M$1048576,0,ROUND(DD$8*24,1)),データ_研究棟施設!$J$5:$J$1048576,OFFSET($G$9,ROW()-ROW($N$9),DD$6-$D$4))&gt;=100*$E89,"×","△"),IF(OR(DD$8&lt;9/24,DD$8&gt;=17/24,DD$110="△"),"△","〇")))</f>
        <v>△</v>
      </c>
      <c r="DE89" s="37" t="str">
        <f ca="1">IF(OR(DE$9="×",DE$110="×"),"×",IF(SUMIFS(OFFSET(データ_研究棟施設!$M$5:$M$1048576,0,ROUND(DE$8*24,1)),データ_研究棟施設!$J$5:$J$1048576,OFFSET($G$9,ROW()-ROW($N$9),DE$6-$D$4))&gt;=50,IF(SUMIFS(OFFSET(データ_研究棟施設!$M$5:$M$1048576,0,ROUND(DE$8*24,1)),データ_研究棟施設!$J$5:$J$1048576,OFFSET($G$9,ROW()-ROW($N$9),DE$6-$D$4))&gt;=100*$E89,"×","△"),IF(OR(DE$8&lt;9/24,DE$8&gt;=17/24,DE$110="△"),"△","〇")))</f>
        <v>△</v>
      </c>
      <c r="DF89" s="36" t="str">
        <f ca="1">IF(OR(DF$9="×",DF$110="×"),"×",IF(SUMIFS(OFFSET(データ_研究棟施設!$M$5:$M$1048576,0,ROUND(DF$8*24,1)),データ_研究棟施設!$J$5:$J$1048576,OFFSET($G$9,ROW()-ROW($N$9),DF$6-$D$4))&gt;=50,IF(SUMIFS(OFFSET(データ_研究棟施設!$M$5:$M$1048576,0,ROUND(DF$8*24,1)),データ_研究棟施設!$J$5:$J$1048576,OFFSET($G$9,ROW()-ROW($N$9),DF$6-$D$4))&gt;=100*$E89,"×","△"),IF(OR(DF$8&lt;9/24,DF$8&gt;=17/24,DF$110="△"),"△","〇")))</f>
        <v>△</v>
      </c>
      <c r="DG89" s="29" t="str">
        <f ca="1">IF(OR(DG$9="×",DG$110="×"),"×",IF(SUMIFS(OFFSET(データ_研究棟施設!$M$5:$M$1048576,0,ROUND(DG$8*24,1)),データ_研究棟施設!$J$5:$J$1048576,OFFSET($G$9,ROW()-ROW($N$9),DG$6-$D$4))&gt;=50,IF(SUMIFS(OFFSET(データ_研究棟施設!$M$5:$M$1048576,0,ROUND(DG$8*24,1)),データ_研究棟施設!$J$5:$J$1048576,OFFSET($G$9,ROW()-ROW($N$9),DG$6-$D$4))&gt;=100*$E89,"×","△"),IF(OR(DG$8&lt;9/24,DG$8&gt;=17/24,DG$110="△"),"△","〇")))</f>
        <v>△</v>
      </c>
      <c r="DH89" s="29" t="str">
        <f ca="1">IF(OR(DH$9="×",DH$110="×"),"×",IF(SUMIFS(OFFSET(データ_研究棟施設!$M$5:$M$1048576,0,ROUND(DH$8*24,1)),データ_研究棟施設!$J$5:$J$1048576,OFFSET($G$9,ROW()-ROW($N$9),DH$6-$D$4))&gt;=50,IF(SUMIFS(OFFSET(データ_研究棟施設!$M$5:$M$1048576,0,ROUND(DH$8*24,1)),データ_研究棟施設!$J$5:$J$1048576,OFFSET($G$9,ROW()-ROW($N$9),DH$6-$D$4))&gt;=100*$E89,"×","△"),IF(OR(DH$8&lt;9/24,DH$8&gt;=17/24,DH$110="△"),"△","〇")))</f>
        <v>△</v>
      </c>
      <c r="DI89" s="29" t="str">
        <f ca="1">IF(OR(DI$9="×",DI$110="×"),"×",IF(SUMIFS(OFFSET(データ_研究棟施設!$M$5:$M$1048576,0,ROUND(DI$8*24,1)),データ_研究棟施設!$J$5:$J$1048576,OFFSET($G$9,ROW()-ROW($N$9),DI$6-$D$4))&gt;=50,IF(SUMIFS(OFFSET(データ_研究棟施設!$M$5:$M$1048576,0,ROUND(DI$8*24,1)),データ_研究棟施設!$J$5:$J$1048576,OFFSET($G$9,ROW()-ROW($N$9),DI$6-$D$4))&gt;=100*$E89,"×","△"),IF(OR(DI$8&lt;9/24,DI$8&gt;=17/24,DI$110="△"),"△","〇")))</f>
        <v>△</v>
      </c>
      <c r="DJ89" s="29" t="str">
        <f ca="1">IF(OR(DJ$9="×",DJ$110="×"),"×",IF(SUMIFS(OFFSET(データ_研究棟施設!$M$5:$M$1048576,0,ROUND(DJ$8*24,1)),データ_研究棟施設!$J$5:$J$1048576,OFFSET($G$9,ROW()-ROW($N$9),DJ$6-$D$4))&gt;=50,IF(SUMIFS(OFFSET(データ_研究棟施設!$M$5:$M$1048576,0,ROUND(DJ$8*24,1)),データ_研究棟施設!$J$5:$J$1048576,OFFSET($G$9,ROW()-ROW($N$9),DJ$6-$D$4))&gt;=100*$E89,"×","△"),IF(OR(DJ$8&lt;9/24,DJ$8&gt;=17/24,DJ$110="△"),"△","〇")))</f>
        <v>△</v>
      </c>
      <c r="DK89" s="29" t="str">
        <f ca="1">IF(OR(DK$9="×",DK$110="×"),"×",IF(SUMIFS(OFFSET(データ_研究棟施設!$M$5:$M$1048576,0,ROUND(DK$8*24,1)),データ_研究棟施設!$J$5:$J$1048576,OFFSET($G$9,ROW()-ROW($N$9),DK$6-$D$4))&gt;=50,IF(SUMIFS(OFFSET(データ_研究棟施設!$M$5:$M$1048576,0,ROUND(DK$8*24,1)),データ_研究棟施設!$J$5:$J$1048576,OFFSET($G$9,ROW()-ROW($N$9),DK$6-$D$4))&gt;=100*$E89,"×","△"),IF(OR(DK$8&lt;9/24,DK$8&gt;=17/24,DK$110="△"),"△","〇")))</f>
        <v>△</v>
      </c>
      <c r="DL89" s="29" t="str">
        <f ca="1">IF(OR(DL$9="×",DL$110="×"),"×",IF(SUMIFS(OFFSET(データ_研究棟施設!$M$5:$M$1048576,0,ROUND(DL$8*24,1)),データ_研究棟施設!$J$5:$J$1048576,OFFSET($G$9,ROW()-ROW($N$9),DL$6-$D$4))&gt;=50,IF(SUMIFS(OFFSET(データ_研究棟施設!$M$5:$M$1048576,0,ROUND(DL$8*24,1)),データ_研究棟施設!$J$5:$J$1048576,OFFSET($G$9,ROW()-ROW($N$9),DL$6-$D$4))&gt;=100*$E89,"×","△"),IF(OR(DL$8&lt;9/24,DL$8&gt;=17/24,DL$110="△"),"△","〇")))</f>
        <v>△</v>
      </c>
      <c r="DM89" s="29" t="str">
        <f ca="1">IF(OR(DM$9="×",DM$110="×"),"×",IF(SUMIFS(OFFSET(データ_研究棟施設!$M$5:$M$1048576,0,ROUND(DM$8*24,1)),データ_研究棟施設!$J$5:$J$1048576,OFFSET($G$9,ROW()-ROW($N$9),DM$6-$D$4))&gt;=50,IF(SUMIFS(OFFSET(データ_研究棟施設!$M$5:$M$1048576,0,ROUND(DM$8*24,1)),データ_研究棟施設!$J$5:$J$1048576,OFFSET($G$9,ROW()-ROW($N$9),DM$6-$D$4))&gt;=100*$E89,"×","△"),IF(OR(DM$8&lt;9/24,DM$8&gt;=17/24,DM$110="△"),"△","〇")))</f>
        <v>△</v>
      </c>
      <c r="DN89" s="29" t="str">
        <f ca="1">IF(OR(DN$9="×",DN$110="×"),"×",IF(SUMIFS(OFFSET(データ_研究棟施設!$M$5:$M$1048576,0,ROUND(DN$8*24,1)),データ_研究棟施設!$J$5:$J$1048576,OFFSET($G$9,ROW()-ROW($N$9),DN$6-$D$4))&gt;=50,IF(SUMIFS(OFFSET(データ_研究棟施設!$M$5:$M$1048576,0,ROUND(DN$8*24,1)),データ_研究棟施設!$J$5:$J$1048576,OFFSET($G$9,ROW()-ROW($N$9),DN$6-$D$4))&gt;=100*$E89,"×","△"),IF(OR(DN$8&lt;9/24,DN$8&gt;=17/24,DN$110="△"),"△","〇")))</f>
        <v>△</v>
      </c>
      <c r="DO89" s="28" t="str">
        <f ca="1">IF(OR(DO$9="×",DO$110="×"),"×",IF(SUMIFS(OFFSET(データ_研究棟施設!$M$5:$M$1048576,0,ROUND(DO$8*24,1)),データ_研究棟施設!$J$5:$J$1048576,OFFSET($G$9,ROW()-ROW($N$9),DO$6-$D$4))&gt;=50,IF(SUMIFS(OFFSET(データ_研究棟施設!$M$5:$M$1048576,0,ROUND(DO$8*24,1)),データ_研究棟施設!$J$5:$J$1048576,OFFSET($G$9,ROW()-ROW($N$9),DO$6-$D$4))&gt;=100*$E89,"×","△"),IF(OR(DO$8&lt;9/24,DO$8&gt;=17/24,DO$110="△"),"△","〇")))</f>
        <v>〇</v>
      </c>
      <c r="DP89" s="29" t="str">
        <f ca="1">IF(OR(DP$9="×",DP$110="×"),"×",IF(SUMIFS(OFFSET(データ_研究棟施設!$M$5:$M$1048576,0,ROUND(DP$8*24,1)),データ_研究棟施設!$J$5:$J$1048576,OFFSET($G$9,ROW()-ROW($N$9),DP$6-$D$4))&gt;=50,IF(SUMIFS(OFFSET(データ_研究棟施設!$M$5:$M$1048576,0,ROUND(DP$8*24,1)),データ_研究棟施設!$J$5:$J$1048576,OFFSET($G$9,ROW()-ROW($N$9),DP$6-$D$4))&gt;=100*$E89,"×","△"),IF(OR(DP$8&lt;9/24,DP$8&gt;=17/24,DP$110="△"),"△","〇")))</f>
        <v>〇</v>
      </c>
      <c r="DQ89" s="29" t="str">
        <f ca="1">IF(OR(DQ$9="×",DQ$110="×"),"×",IF(SUMIFS(OFFSET(データ_研究棟施設!$M$5:$M$1048576,0,ROUND(DQ$8*24,1)),データ_研究棟施設!$J$5:$J$1048576,OFFSET($G$9,ROW()-ROW($N$9),DQ$6-$D$4))&gt;=50,IF(SUMIFS(OFFSET(データ_研究棟施設!$M$5:$M$1048576,0,ROUND(DQ$8*24,1)),データ_研究棟施設!$J$5:$J$1048576,OFFSET($G$9,ROW()-ROW($N$9),DQ$6-$D$4))&gt;=100*$E89,"×","△"),IF(OR(DQ$8&lt;9/24,DQ$8&gt;=17/24,DQ$110="△"),"△","〇")))</f>
        <v>〇</v>
      </c>
      <c r="DR89" s="30" t="str">
        <f ca="1">IF(OR(DR$9="×",DR$110="×"),"×",IF(SUMIFS(OFFSET(データ_研究棟施設!$M$5:$M$1048576,0,ROUND(DR$8*24,1)),データ_研究棟施設!$J$5:$J$1048576,OFFSET($G$9,ROW()-ROW($N$9),DR$6-$D$4))&gt;=50,IF(SUMIFS(OFFSET(データ_研究棟施設!$M$5:$M$1048576,0,ROUND(DR$8*24,1)),データ_研究棟施設!$J$5:$J$1048576,OFFSET($G$9,ROW()-ROW($N$9),DR$6-$D$4))&gt;=100*$E89,"×","△"),IF(OR(DR$8&lt;9/24,DR$8&gt;=17/24,DR$110="△"),"△","〇")))</f>
        <v>〇</v>
      </c>
      <c r="DS89" s="29" t="str">
        <f ca="1">IF(OR(DS$9="×",DS$110="×"),"×",IF(SUMIFS(OFFSET(データ_研究棟施設!$M$5:$M$1048576,0,ROUND(DS$8*24,1)),データ_研究棟施設!$J$5:$J$1048576,OFFSET($G$9,ROW()-ROW($N$9),DS$6-$D$4))&gt;=50,IF(SUMIFS(OFFSET(データ_研究棟施設!$M$5:$M$1048576,0,ROUND(DS$8*24,1)),データ_研究棟施設!$J$5:$J$1048576,OFFSET($G$9,ROW()-ROW($N$9),DS$6-$D$4))&gt;=100*$E89,"×","△"),IF(OR(DS$8&lt;9/24,DS$8&gt;=17/24,DS$110="△"),"△","〇")))</f>
        <v>〇</v>
      </c>
      <c r="DT89" s="29" t="str">
        <f ca="1">IF(OR(DT$9="×",DT$110="×"),"×",IF(SUMIFS(OFFSET(データ_研究棟施設!$M$5:$M$1048576,0,ROUND(DT$8*24,1)),データ_研究棟施設!$J$5:$J$1048576,OFFSET($G$9,ROW()-ROW($N$9),DT$6-$D$4))&gt;=50,IF(SUMIFS(OFFSET(データ_研究棟施設!$M$5:$M$1048576,0,ROUND(DT$8*24,1)),データ_研究棟施設!$J$5:$J$1048576,OFFSET($G$9,ROW()-ROW($N$9),DT$6-$D$4))&gt;=100*$E89,"×","△"),IF(OR(DT$8&lt;9/24,DT$8&gt;=17/24,DT$110="△"),"△","〇")))</f>
        <v>〇</v>
      </c>
      <c r="DU89" s="29" t="str">
        <f ca="1">IF(OR(DU$9="×",DU$110="×"),"×",IF(SUMIFS(OFFSET(データ_研究棟施設!$M$5:$M$1048576,0,ROUND(DU$8*24,1)),データ_研究棟施設!$J$5:$J$1048576,OFFSET($G$9,ROW()-ROW($N$9),DU$6-$D$4))&gt;=50,IF(SUMIFS(OFFSET(データ_研究棟施設!$M$5:$M$1048576,0,ROUND(DU$8*24,1)),データ_研究棟施設!$J$5:$J$1048576,OFFSET($G$9,ROW()-ROW($N$9),DU$6-$D$4))&gt;=100*$E89,"×","△"),IF(OR(DU$8&lt;9/24,DU$8&gt;=17/24,DU$110="△"),"△","〇")))</f>
        <v>〇</v>
      </c>
      <c r="DV89" s="29" t="str">
        <f ca="1">IF(OR(DV$9="×",DV$110="×"),"×",IF(SUMIFS(OFFSET(データ_研究棟施設!$M$5:$M$1048576,0,ROUND(DV$8*24,1)),データ_研究棟施設!$J$5:$J$1048576,OFFSET($G$9,ROW()-ROW($N$9),DV$6-$D$4))&gt;=50,IF(SUMIFS(OFFSET(データ_研究棟施設!$M$5:$M$1048576,0,ROUND(DV$8*24,1)),データ_研究棟施設!$J$5:$J$1048576,OFFSET($G$9,ROW()-ROW($N$9),DV$6-$D$4))&gt;=100*$E89,"×","△"),IF(OR(DV$8&lt;9/24,DV$8&gt;=17/24,DV$110="△"),"△","〇")))</f>
        <v>〇</v>
      </c>
      <c r="DW89" s="28" t="str">
        <f ca="1">IF(OR(DW$9="×",DW$110="×"),"×",IF(SUMIFS(OFFSET(データ_研究棟施設!$M$5:$M$1048576,0,ROUND(DW$8*24,1)),データ_研究棟施設!$J$5:$J$1048576,OFFSET($G$9,ROW()-ROW($N$9),DW$6-$D$4))&gt;=50,IF(SUMIFS(OFFSET(データ_研究棟施設!$M$5:$M$1048576,0,ROUND(DW$8*24,1)),データ_研究棟施設!$J$5:$J$1048576,OFFSET($G$9,ROW()-ROW($N$9),DW$6-$D$4))&gt;=100*$E89,"×","△"),IF(OR(DW$8&lt;9/24,DW$8&gt;=17/24,DW$110="△"),"△","〇")))</f>
        <v>△</v>
      </c>
      <c r="DX89" s="29" t="str">
        <f ca="1">IF(OR(DX$9="×",DX$110="×"),"×",IF(SUMIFS(OFFSET(データ_研究棟施設!$M$5:$M$1048576,0,ROUND(DX$8*24,1)),データ_研究棟施設!$J$5:$J$1048576,OFFSET($G$9,ROW()-ROW($N$9),DX$6-$D$4))&gt;=50,IF(SUMIFS(OFFSET(データ_研究棟施設!$M$5:$M$1048576,0,ROUND(DX$8*24,1)),データ_研究棟施設!$J$5:$J$1048576,OFFSET($G$9,ROW()-ROW($N$9),DX$6-$D$4))&gt;=100*$E89,"×","△"),IF(OR(DX$8&lt;9/24,DX$8&gt;=17/24,DX$110="△"),"△","〇")))</f>
        <v>△</v>
      </c>
      <c r="DY89" s="29" t="str">
        <f ca="1">IF(OR(DY$9="×",DY$110="×"),"×",IF(SUMIFS(OFFSET(データ_研究棟施設!$M$5:$M$1048576,0,ROUND(DY$8*24,1)),データ_研究棟施設!$J$5:$J$1048576,OFFSET($G$9,ROW()-ROW($N$9),DY$6-$D$4))&gt;=50,IF(SUMIFS(OFFSET(データ_研究棟施設!$M$5:$M$1048576,0,ROUND(DY$8*24,1)),データ_研究棟施設!$J$5:$J$1048576,OFFSET($G$9,ROW()-ROW($N$9),DY$6-$D$4))&gt;=100*$E89,"×","△"),IF(OR(DY$8&lt;9/24,DY$8&gt;=17/24,DY$110="△"),"△","〇")))</f>
        <v>△</v>
      </c>
      <c r="DZ89" s="30" t="str">
        <f ca="1">IF(OR(DZ$9="×",DZ$110="×"),"×",IF(SUMIFS(OFFSET(データ_研究棟施設!$M$5:$M$1048576,0,ROUND(DZ$8*24,1)),データ_研究棟施設!$J$5:$J$1048576,OFFSET($G$9,ROW()-ROW($N$9),DZ$6-$D$4))&gt;=50,IF(SUMIFS(OFFSET(データ_研究棟施設!$M$5:$M$1048576,0,ROUND(DZ$8*24,1)),データ_研究棟施設!$J$5:$J$1048576,OFFSET($G$9,ROW()-ROW($N$9),DZ$6-$D$4))&gt;=100*$E89,"×","△"),IF(OR(DZ$8&lt;9/24,DZ$8&gt;=17/24,DZ$110="△"),"△","〇")))</f>
        <v>△</v>
      </c>
      <c r="EA89" s="29" t="str">
        <f ca="1">IF(OR(EA$9="×",EA$110="×"),"×",IF(SUMIFS(OFFSET(データ_研究棟施設!$M$5:$M$1048576,0,ROUND(EA$8*24,1)),データ_研究棟施設!$J$5:$J$1048576,OFFSET($G$9,ROW()-ROW($N$9),EA$6-$D$4))&gt;=50,IF(SUMIFS(OFFSET(データ_研究棟施設!$M$5:$M$1048576,0,ROUND(EA$8*24,1)),データ_研究棟施設!$J$5:$J$1048576,OFFSET($G$9,ROW()-ROW($N$9),EA$6-$D$4))&gt;=100*$E89,"×","△"),IF(OR(EA$8&lt;9/24,EA$8&gt;=17/24,EA$110="△"),"△","〇")))</f>
        <v>△</v>
      </c>
      <c r="EB89" s="29" t="str">
        <f ca="1">IF(OR(EB$9="×",EB$110="×"),"×",IF(SUMIFS(OFFSET(データ_研究棟施設!$M$5:$M$1048576,0,ROUND(EB$8*24,1)),データ_研究棟施設!$J$5:$J$1048576,OFFSET($G$9,ROW()-ROW($N$9),EB$6-$D$4))&gt;=50,IF(SUMIFS(OFFSET(データ_研究棟施設!$M$5:$M$1048576,0,ROUND(EB$8*24,1)),データ_研究棟施設!$J$5:$J$1048576,OFFSET($G$9,ROW()-ROW($N$9),EB$6-$D$4))&gt;=100*$E89,"×","△"),IF(OR(EB$8&lt;9/24,EB$8&gt;=17/24,EB$110="△"),"△","〇")))</f>
        <v>△</v>
      </c>
      <c r="EC89" s="37" t="str">
        <f ca="1">IF(OR(EC$9="×",EC$110="×"),"×",IF(SUMIFS(OFFSET(データ_研究棟施設!$M$5:$M$1048576,0,ROUND(EC$8*24,1)),データ_研究棟施設!$J$5:$J$1048576,OFFSET($G$9,ROW()-ROW($N$9),EC$6-$D$4))&gt;=50,IF(SUMIFS(OFFSET(データ_研究棟施設!$M$5:$M$1048576,0,ROUND(EC$8*24,1)),データ_研究棟施設!$J$5:$J$1048576,OFFSET($G$9,ROW()-ROW($N$9),EC$6-$D$4))&gt;=100*$E89,"×","△"),IF(OR(EC$8&lt;9/24,EC$8&gt;=17/24,EC$110="△"),"△","〇")))</f>
        <v>△</v>
      </c>
      <c r="ED89" s="36" t="str">
        <f ca="1">IF(OR(ED$9="×",ED$110="×"),"×",IF(SUMIFS(OFFSET(データ_研究棟施設!$M$5:$M$1048576,0,ROUND(ED$8*24,1)),データ_研究棟施設!$J$5:$J$1048576,OFFSET($G$9,ROW()-ROW($N$9),ED$6-$D$4))&gt;=50,IF(SUMIFS(OFFSET(データ_研究棟施設!$M$5:$M$1048576,0,ROUND(ED$8*24,1)),データ_研究棟施設!$J$5:$J$1048576,OFFSET($G$9,ROW()-ROW($N$9),ED$6-$D$4))&gt;=100*$E89,"×","△"),IF(OR(ED$8&lt;9/24,ED$8&gt;=17/24,ED$110="△"),"△","〇")))</f>
        <v>×</v>
      </c>
      <c r="EE89" s="29" t="str">
        <f ca="1">IF(OR(EE$9="×",EE$110="×"),"×",IF(SUMIFS(OFFSET(データ_研究棟施設!$M$5:$M$1048576,0,ROUND(EE$8*24,1)),データ_研究棟施設!$J$5:$J$1048576,OFFSET($G$9,ROW()-ROW($N$9),EE$6-$D$4))&gt;=50,IF(SUMIFS(OFFSET(データ_研究棟施設!$M$5:$M$1048576,0,ROUND(EE$8*24,1)),データ_研究棟施設!$J$5:$J$1048576,OFFSET($G$9,ROW()-ROW($N$9),EE$6-$D$4))&gt;=100*$E89,"×","△"),IF(OR(EE$8&lt;9/24,EE$8&gt;=17/24,EE$110="△"),"△","〇")))</f>
        <v>×</v>
      </c>
      <c r="EF89" s="29" t="str">
        <f ca="1">IF(OR(EF$9="×",EF$110="×"),"×",IF(SUMIFS(OFFSET(データ_研究棟施設!$M$5:$M$1048576,0,ROUND(EF$8*24,1)),データ_研究棟施設!$J$5:$J$1048576,OFFSET($G$9,ROW()-ROW($N$9),EF$6-$D$4))&gt;=50,IF(SUMIFS(OFFSET(データ_研究棟施設!$M$5:$M$1048576,0,ROUND(EF$8*24,1)),データ_研究棟施設!$J$5:$J$1048576,OFFSET($G$9,ROW()-ROW($N$9),EF$6-$D$4))&gt;=100*$E89,"×","△"),IF(OR(EF$8&lt;9/24,EF$8&gt;=17/24,EF$110="△"),"△","〇")))</f>
        <v>×</v>
      </c>
      <c r="EG89" s="29" t="str">
        <f ca="1">IF(OR(EG$9="×",EG$110="×"),"×",IF(SUMIFS(OFFSET(データ_研究棟施設!$M$5:$M$1048576,0,ROUND(EG$8*24,1)),データ_研究棟施設!$J$5:$J$1048576,OFFSET($G$9,ROW()-ROW($N$9),EG$6-$D$4))&gt;=50,IF(SUMIFS(OFFSET(データ_研究棟施設!$M$5:$M$1048576,0,ROUND(EG$8*24,1)),データ_研究棟施設!$J$5:$J$1048576,OFFSET($G$9,ROW()-ROW($N$9),EG$6-$D$4))&gt;=100*$E89,"×","△"),IF(OR(EG$8&lt;9/24,EG$8&gt;=17/24,EG$110="△"),"△","〇")))</f>
        <v>×</v>
      </c>
      <c r="EH89" s="29" t="str">
        <f ca="1">IF(OR(EH$9="×",EH$110="×"),"×",IF(SUMIFS(OFFSET(データ_研究棟施設!$M$5:$M$1048576,0,ROUND(EH$8*24,1)),データ_研究棟施設!$J$5:$J$1048576,OFFSET($G$9,ROW()-ROW($N$9),EH$6-$D$4))&gt;=50,IF(SUMIFS(OFFSET(データ_研究棟施設!$M$5:$M$1048576,0,ROUND(EH$8*24,1)),データ_研究棟施設!$J$5:$J$1048576,OFFSET($G$9,ROW()-ROW($N$9),EH$6-$D$4))&gt;=100*$E89,"×","△"),IF(OR(EH$8&lt;9/24,EH$8&gt;=17/24,EH$110="△"),"△","〇")))</f>
        <v>×</v>
      </c>
      <c r="EI89" s="29" t="str">
        <f ca="1">IF(OR(EI$9="×",EI$110="×"),"×",IF(SUMIFS(OFFSET(データ_研究棟施設!$M$5:$M$1048576,0,ROUND(EI$8*24,1)),データ_研究棟施設!$J$5:$J$1048576,OFFSET($G$9,ROW()-ROW($N$9),EI$6-$D$4))&gt;=50,IF(SUMIFS(OFFSET(データ_研究棟施設!$M$5:$M$1048576,0,ROUND(EI$8*24,1)),データ_研究棟施設!$J$5:$J$1048576,OFFSET($G$9,ROW()-ROW($N$9),EI$6-$D$4))&gt;=100*$E89,"×","△"),IF(OR(EI$8&lt;9/24,EI$8&gt;=17/24,EI$110="△"),"△","〇")))</f>
        <v>×</v>
      </c>
      <c r="EJ89" s="29" t="str">
        <f ca="1">IF(OR(EJ$9="×",EJ$110="×"),"×",IF(SUMIFS(OFFSET(データ_研究棟施設!$M$5:$M$1048576,0,ROUND(EJ$8*24,1)),データ_研究棟施設!$J$5:$J$1048576,OFFSET($G$9,ROW()-ROW($N$9),EJ$6-$D$4))&gt;=50,IF(SUMIFS(OFFSET(データ_研究棟施設!$M$5:$M$1048576,0,ROUND(EJ$8*24,1)),データ_研究棟施設!$J$5:$J$1048576,OFFSET($G$9,ROW()-ROW($N$9),EJ$6-$D$4))&gt;=100*$E89,"×","△"),IF(OR(EJ$8&lt;9/24,EJ$8&gt;=17/24,EJ$110="△"),"△","〇")))</f>
        <v>×</v>
      </c>
      <c r="EK89" s="29" t="str">
        <f ca="1">IF(OR(EK$9="×",EK$110="×"),"×",IF(SUMIFS(OFFSET(データ_研究棟施設!$M$5:$M$1048576,0,ROUND(EK$8*24,1)),データ_研究棟施設!$J$5:$J$1048576,OFFSET($G$9,ROW()-ROW($N$9),EK$6-$D$4))&gt;=50,IF(SUMIFS(OFFSET(データ_研究棟施設!$M$5:$M$1048576,0,ROUND(EK$8*24,1)),データ_研究棟施設!$J$5:$J$1048576,OFFSET($G$9,ROW()-ROW($N$9),EK$6-$D$4))&gt;=100*$E89,"×","△"),IF(OR(EK$8&lt;9/24,EK$8&gt;=17/24,EK$110="△"),"△","〇")))</f>
        <v>×</v>
      </c>
      <c r="EL89" s="29" t="str">
        <f ca="1">IF(OR(EL$9="×",EL$110="×"),"×",IF(SUMIFS(OFFSET(データ_研究棟施設!$M$5:$M$1048576,0,ROUND(EL$8*24,1)),データ_研究棟施設!$J$5:$J$1048576,OFFSET($G$9,ROW()-ROW($N$9),EL$6-$D$4))&gt;=50,IF(SUMIFS(OFFSET(データ_研究棟施設!$M$5:$M$1048576,0,ROUND(EL$8*24,1)),データ_研究棟施設!$J$5:$J$1048576,OFFSET($G$9,ROW()-ROW($N$9),EL$6-$D$4))&gt;=100*$E89,"×","△"),IF(OR(EL$8&lt;9/24,EL$8&gt;=17/24,EL$110="△"),"△","〇")))</f>
        <v>×</v>
      </c>
      <c r="EM89" s="28" t="str">
        <f ca="1">IF(OR(EM$9="×",EM$110="×"),"×",IF(SUMIFS(OFFSET(データ_研究棟施設!$M$5:$M$1048576,0,ROUND(EM$8*24,1)),データ_研究棟施設!$J$5:$J$1048576,OFFSET($G$9,ROW()-ROW($N$9),EM$6-$D$4))&gt;=50,IF(SUMIFS(OFFSET(データ_研究棟施設!$M$5:$M$1048576,0,ROUND(EM$8*24,1)),データ_研究棟施設!$J$5:$J$1048576,OFFSET($G$9,ROW()-ROW($N$9),EM$6-$D$4))&gt;=100*$E89,"×","△"),IF(OR(EM$8&lt;9/24,EM$8&gt;=17/24,EM$110="△"),"△","〇")))</f>
        <v>×</v>
      </c>
      <c r="EN89" s="29" t="str">
        <f ca="1">IF(OR(EN$9="×",EN$110="×"),"×",IF(SUMIFS(OFFSET(データ_研究棟施設!$M$5:$M$1048576,0,ROUND(EN$8*24,1)),データ_研究棟施設!$J$5:$J$1048576,OFFSET($G$9,ROW()-ROW($N$9),EN$6-$D$4))&gt;=50,IF(SUMIFS(OFFSET(データ_研究棟施設!$M$5:$M$1048576,0,ROUND(EN$8*24,1)),データ_研究棟施設!$J$5:$J$1048576,OFFSET($G$9,ROW()-ROW($N$9),EN$6-$D$4))&gt;=100*$E89,"×","△"),IF(OR(EN$8&lt;9/24,EN$8&gt;=17/24,EN$110="△"),"△","〇")))</f>
        <v>×</v>
      </c>
      <c r="EO89" s="29" t="str">
        <f ca="1">IF(OR(EO$9="×",EO$110="×"),"×",IF(SUMIFS(OFFSET(データ_研究棟施設!$M$5:$M$1048576,0,ROUND(EO$8*24,1)),データ_研究棟施設!$J$5:$J$1048576,OFFSET($G$9,ROW()-ROW($N$9),EO$6-$D$4))&gt;=50,IF(SUMIFS(OFFSET(データ_研究棟施設!$M$5:$M$1048576,0,ROUND(EO$8*24,1)),データ_研究棟施設!$J$5:$J$1048576,OFFSET($G$9,ROW()-ROW($N$9),EO$6-$D$4))&gt;=100*$E89,"×","△"),IF(OR(EO$8&lt;9/24,EO$8&gt;=17/24,EO$110="△"),"△","〇")))</f>
        <v>×</v>
      </c>
      <c r="EP89" s="30" t="str">
        <f ca="1">IF(OR(EP$9="×",EP$110="×"),"×",IF(SUMIFS(OFFSET(データ_研究棟施設!$M$5:$M$1048576,0,ROUND(EP$8*24,1)),データ_研究棟施設!$J$5:$J$1048576,OFFSET($G$9,ROW()-ROW($N$9),EP$6-$D$4))&gt;=50,IF(SUMIFS(OFFSET(データ_研究棟施設!$M$5:$M$1048576,0,ROUND(EP$8*24,1)),データ_研究棟施設!$J$5:$J$1048576,OFFSET($G$9,ROW()-ROW($N$9),EP$6-$D$4))&gt;=100*$E89,"×","△"),IF(OR(EP$8&lt;9/24,EP$8&gt;=17/24,EP$110="△"),"△","〇")))</f>
        <v>×</v>
      </c>
      <c r="EQ89" s="29" t="str">
        <f ca="1">IF(OR(EQ$9="×",EQ$110="×"),"×",IF(SUMIFS(OFFSET(データ_研究棟施設!$M$5:$M$1048576,0,ROUND(EQ$8*24,1)),データ_研究棟施設!$J$5:$J$1048576,OFFSET($G$9,ROW()-ROW($N$9),EQ$6-$D$4))&gt;=50,IF(SUMIFS(OFFSET(データ_研究棟施設!$M$5:$M$1048576,0,ROUND(EQ$8*24,1)),データ_研究棟施設!$J$5:$J$1048576,OFFSET($G$9,ROW()-ROW($N$9),EQ$6-$D$4))&gt;=100*$E89,"×","△"),IF(OR(EQ$8&lt;9/24,EQ$8&gt;=17/24,EQ$110="△"),"△","〇")))</f>
        <v>×</v>
      </c>
      <c r="ER89" s="29" t="str">
        <f ca="1">IF(OR(ER$9="×",ER$110="×"),"×",IF(SUMIFS(OFFSET(データ_研究棟施設!$M$5:$M$1048576,0,ROUND(ER$8*24,1)),データ_研究棟施設!$J$5:$J$1048576,OFFSET($G$9,ROW()-ROW($N$9),ER$6-$D$4))&gt;=50,IF(SUMIFS(OFFSET(データ_研究棟施設!$M$5:$M$1048576,0,ROUND(ER$8*24,1)),データ_研究棟施設!$J$5:$J$1048576,OFFSET($G$9,ROW()-ROW($N$9),ER$6-$D$4))&gt;=100*$E89,"×","△"),IF(OR(ER$8&lt;9/24,ER$8&gt;=17/24,ER$110="△"),"△","〇")))</f>
        <v>×</v>
      </c>
      <c r="ES89" s="29" t="str">
        <f ca="1">IF(OR(ES$9="×",ES$110="×"),"×",IF(SUMIFS(OFFSET(データ_研究棟施設!$M$5:$M$1048576,0,ROUND(ES$8*24,1)),データ_研究棟施設!$J$5:$J$1048576,OFFSET($G$9,ROW()-ROW($N$9),ES$6-$D$4))&gt;=50,IF(SUMIFS(OFFSET(データ_研究棟施設!$M$5:$M$1048576,0,ROUND(ES$8*24,1)),データ_研究棟施設!$J$5:$J$1048576,OFFSET($G$9,ROW()-ROW($N$9),ES$6-$D$4))&gt;=100*$E89,"×","△"),IF(OR(ES$8&lt;9/24,ES$8&gt;=17/24,ES$110="△"),"△","〇")))</f>
        <v>×</v>
      </c>
      <c r="ET89" s="29" t="str">
        <f ca="1">IF(OR(ET$9="×",ET$110="×"),"×",IF(SUMIFS(OFFSET(データ_研究棟施設!$M$5:$M$1048576,0,ROUND(ET$8*24,1)),データ_研究棟施設!$J$5:$J$1048576,OFFSET($G$9,ROW()-ROW($N$9),ET$6-$D$4))&gt;=50,IF(SUMIFS(OFFSET(データ_研究棟施設!$M$5:$M$1048576,0,ROUND(ET$8*24,1)),データ_研究棟施設!$J$5:$J$1048576,OFFSET($G$9,ROW()-ROW($N$9),ET$6-$D$4))&gt;=100*$E89,"×","△"),IF(OR(ET$8&lt;9/24,ET$8&gt;=17/24,ET$110="△"),"△","〇")))</f>
        <v>×</v>
      </c>
      <c r="EU89" s="28" t="str">
        <f ca="1">IF(OR(EU$9="×",EU$110="×"),"×",IF(SUMIFS(OFFSET(データ_研究棟施設!$M$5:$M$1048576,0,ROUND(EU$8*24,1)),データ_研究棟施設!$J$5:$J$1048576,OFFSET($G$9,ROW()-ROW($N$9),EU$6-$D$4))&gt;=50,IF(SUMIFS(OFFSET(データ_研究棟施設!$M$5:$M$1048576,0,ROUND(EU$8*24,1)),データ_研究棟施設!$J$5:$J$1048576,OFFSET($G$9,ROW()-ROW($N$9),EU$6-$D$4))&gt;=100*$E89,"×","△"),IF(OR(EU$8&lt;9/24,EU$8&gt;=17/24,EU$110="△"),"△","〇")))</f>
        <v>×</v>
      </c>
      <c r="EV89" s="29" t="str">
        <f ca="1">IF(OR(EV$9="×",EV$110="×"),"×",IF(SUMIFS(OFFSET(データ_研究棟施設!$M$5:$M$1048576,0,ROUND(EV$8*24,1)),データ_研究棟施設!$J$5:$J$1048576,OFFSET($G$9,ROW()-ROW($N$9),EV$6-$D$4))&gt;=50,IF(SUMIFS(OFFSET(データ_研究棟施設!$M$5:$M$1048576,0,ROUND(EV$8*24,1)),データ_研究棟施設!$J$5:$J$1048576,OFFSET($G$9,ROW()-ROW($N$9),EV$6-$D$4))&gt;=100*$E89,"×","△"),IF(OR(EV$8&lt;9/24,EV$8&gt;=17/24,EV$110="△"),"△","〇")))</f>
        <v>×</v>
      </c>
      <c r="EW89" s="29" t="str">
        <f ca="1">IF(OR(EW$9="×",EW$110="×"),"×",IF(SUMIFS(OFFSET(データ_研究棟施設!$M$5:$M$1048576,0,ROUND(EW$8*24,1)),データ_研究棟施設!$J$5:$J$1048576,OFFSET($G$9,ROW()-ROW($N$9),EW$6-$D$4))&gt;=50,IF(SUMIFS(OFFSET(データ_研究棟施設!$M$5:$M$1048576,0,ROUND(EW$8*24,1)),データ_研究棟施設!$J$5:$J$1048576,OFFSET($G$9,ROW()-ROW($N$9),EW$6-$D$4))&gt;=100*$E89,"×","△"),IF(OR(EW$8&lt;9/24,EW$8&gt;=17/24,EW$110="△"),"△","〇")))</f>
        <v>×</v>
      </c>
      <c r="EX89" s="30" t="str">
        <f ca="1">IF(OR(EX$9="×",EX$110="×"),"×",IF(SUMIFS(OFFSET(データ_研究棟施設!$M$5:$M$1048576,0,ROUND(EX$8*24,1)),データ_研究棟施設!$J$5:$J$1048576,OFFSET($G$9,ROW()-ROW($N$9),EX$6-$D$4))&gt;=50,IF(SUMIFS(OFFSET(データ_研究棟施設!$M$5:$M$1048576,0,ROUND(EX$8*24,1)),データ_研究棟施設!$J$5:$J$1048576,OFFSET($G$9,ROW()-ROW($N$9),EX$6-$D$4))&gt;=100*$E89,"×","△"),IF(OR(EX$8&lt;9/24,EX$8&gt;=17/24,EX$110="△"),"△","〇")))</f>
        <v>×</v>
      </c>
      <c r="EY89" s="29" t="str">
        <f ca="1">IF(OR(EY$9="×",EY$110="×"),"×",IF(SUMIFS(OFFSET(データ_研究棟施設!$M$5:$M$1048576,0,ROUND(EY$8*24,1)),データ_研究棟施設!$J$5:$J$1048576,OFFSET($G$9,ROW()-ROW($N$9),EY$6-$D$4))&gt;=50,IF(SUMIFS(OFFSET(データ_研究棟施設!$M$5:$M$1048576,0,ROUND(EY$8*24,1)),データ_研究棟施設!$J$5:$J$1048576,OFFSET($G$9,ROW()-ROW($N$9),EY$6-$D$4))&gt;=100*$E89,"×","△"),IF(OR(EY$8&lt;9/24,EY$8&gt;=17/24,EY$110="△"),"△","〇")))</f>
        <v>×</v>
      </c>
      <c r="EZ89" s="29" t="str">
        <f ca="1">IF(OR(EZ$9="×",EZ$110="×"),"×",IF(SUMIFS(OFFSET(データ_研究棟施設!$M$5:$M$1048576,0,ROUND(EZ$8*24,1)),データ_研究棟施設!$J$5:$J$1048576,OFFSET($G$9,ROW()-ROW($N$9),EZ$6-$D$4))&gt;=50,IF(SUMIFS(OFFSET(データ_研究棟施設!$M$5:$M$1048576,0,ROUND(EZ$8*24,1)),データ_研究棟施設!$J$5:$J$1048576,OFFSET($G$9,ROW()-ROW($N$9),EZ$6-$D$4))&gt;=100*$E89,"×","△"),IF(OR(EZ$8&lt;9/24,EZ$8&gt;=17/24,EZ$110="△"),"△","〇")))</f>
        <v>×</v>
      </c>
      <c r="FA89" s="37" t="str">
        <f ca="1">IF(OR(FA$9="×",FA$110="×"),"×",IF(SUMIFS(OFFSET(データ_研究棟施設!$M$5:$M$1048576,0,ROUND(FA$8*24,1)),データ_研究棟施設!$J$5:$J$1048576,OFFSET($G$9,ROW()-ROW($N$9),FA$6-$D$4))&gt;=50,IF(SUMIFS(OFFSET(データ_研究棟施設!$M$5:$M$1048576,0,ROUND(FA$8*24,1)),データ_研究棟施設!$J$5:$J$1048576,OFFSET($G$9,ROW()-ROW($N$9),FA$6-$D$4))&gt;=100*$E89,"×","△"),IF(OR(FA$8&lt;9/24,FA$8&gt;=17/24,FA$110="△"),"△","〇")))</f>
        <v>×</v>
      </c>
      <c r="FB89" s="36" t="str">
        <f ca="1">IF(OR(FB$9="×",FB$110="×"),"×",IF(SUMIFS(OFFSET(データ_研究棟施設!$M$5:$M$1048576,0,ROUND(FB$8*24,1)),データ_研究棟施設!$J$5:$J$1048576,OFFSET($G$9,ROW()-ROW($N$9),FB$6-$D$4))&gt;=50,IF(SUMIFS(OFFSET(データ_研究棟施設!$M$5:$M$1048576,0,ROUND(FB$8*24,1)),データ_研究棟施設!$J$5:$J$1048576,OFFSET($G$9,ROW()-ROW($N$9),FB$6-$D$4))&gt;=100*$E89,"×","△"),IF(OR(FB$8&lt;9/24,FB$8&gt;=17/24,FB$110="△"),"△","〇")))</f>
        <v>×</v>
      </c>
      <c r="FC89" s="29" t="str">
        <f ca="1">IF(OR(FC$9="×",FC$110="×"),"×",IF(SUMIFS(OFFSET(データ_研究棟施設!$M$5:$M$1048576,0,ROUND(FC$8*24,1)),データ_研究棟施設!$J$5:$J$1048576,OFFSET($G$9,ROW()-ROW($N$9),FC$6-$D$4))&gt;=50,IF(SUMIFS(OFFSET(データ_研究棟施設!$M$5:$M$1048576,0,ROUND(FC$8*24,1)),データ_研究棟施設!$J$5:$J$1048576,OFFSET($G$9,ROW()-ROW($N$9),FC$6-$D$4))&gt;=100*$E89,"×","△"),IF(OR(FC$8&lt;9/24,FC$8&gt;=17/24,FC$110="△"),"△","〇")))</f>
        <v>×</v>
      </c>
      <c r="FD89" s="29" t="str">
        <f ca="1">IF(OR(FD$9="×",FD$110="×"),"×",IF(SUMIFS(OFFSET(データ_研究棟施設!$M$5:$M$1048576,0,ROUND(FD$8*24,1)),データ_研究棟施設!$J$5:$J$1048576,OFFSET($G$9,ROW()-ROW($N$9),FD$6-$D$4))&gt;=50,IF(SUMIFS(OFFSET(データ_研究棟施設!$M$5:$M$1048576,0,ROUND(FD$8*24,1)),データ_研究棟施設!$J$5:$J$1048576,OFFSET($G$9,ROW()-ROW($N$9),FD$6-$D$4))&gt;=100*$E89,"×","△"),IF(OR(FD$8&lt;9/24,FD$8&gt;=17/24,FD$110="△"),"△","〇")))</f>
        <v>×</v>
      </c>
      <c r="FE89" s="29" t="str">
        <f ca="1">IF(OR(FE$9="×",FE$110="×"),"×",IF(SUMIFS(OFFSET(データ_研究棟施設!$M$5:$M$1048576,0,ROUND(FE$8*24,1)),データ_研究棟施設!$J$5:$J$1048576,OFFSET($G$9,ROW()-ROW($N$9),FE$6-$D$4))&gt;=50,IF(SUMIFS(OFFSET(データ_研究棟施設!$M$5:$M$1048576,0,ROUND(FE$8*24,1)),データ_研究棟施設!$J$5:$J$1048576,OFFSET($G$9,ROW()-ROW($N$9),FE$6-$D$4))&gt;=100*$E89,"×","△"),IF(OR(FE$8&lt;9/24,FE$8&gt;=17/24,FE$110="△"),"△","〇")))</f>
        <v>×</v>
      </c>
      <c r="FF89" s="29" t="str">
        <f ca="1">IF(OR(FF$9="×",FF$110="×"),"×",IF(SUMIFS(OFFSET(データ_研究棟施設!$M$5:$M$1048576,0,ROUND(FF$8*24,1)),データ_研究棟施設!$J$5:$J$1048576,OFFSET($G$9,ROW()-ROW($N$9),FF$6-$D$4))&gt;=50,IF(SUMIFS(OFFSET(データ_研究棟施設!$M$5:$M$1048576,0,ROUND(FF$8*24,1)),データ_研究棟施設!$J$5:$J$1048576,OFFSET($G$9,ROW()-ROW($N$9),FF$6-$D$4))&gt;=100*$E89,"×","△"),IF(OR(FF$8&lt;9/24,FF$8&gt;=17/24,FF$110="△"),"△","〇")))</f>
        <v>×</v>
      </c>
      <c r="FG89" s="29" t="str">
        <f ca="1">IF(OR(FG$9="×",FG$110="×"),"×",IF(SUMIFS(OFFSET(データ_研究棟施設!$M$5:$M$1048576,0,ROUND(FG$8*24,1)),データ_研究棟施設!$J$5:$J$1048576,OFFSET($G$9,ROW()-ROW($N$9),FG$6-$D$4))&gt;=50,IF(SUMIFS(OFFSET(データ_研究棟施設!$M$5:$M$1048576,0,ROUND(FG$8*24,1)),データ_研究棟施設!$J$5:$J$1048576,OFFSET($G$9,ROW()-ROW($N$9),FG$6-$D$4))&gt;=100*$E89,"×","△"),IF(OR(FG$8&lt;9/24,FG$8&gt;=17/24,FG$110="△"),"△","〇")))</f>
        <v>×</v>
      </c>
      <c r="FH89" s="29" t="str">
        <f ca="1">IF(OR(FH$9="×",FH$110="×"),"×",IF(SUMIFS(OFFSET(データ_研究棟施設!$M$5:$M$1048576,0,ROUND(FH$8*24,1)),データ_研究棟施設!$J$5:$J$1048576,OFFSET($G$9,ROW()-ROW($N$9),FH$6-$D$4))&gt;=50,IF(SUMIFS(OFFSET(データ_研究棟施設!$M$5:$M$1048576,0,ROUND(FH$8*24,1)),データ_研究棟施設!$J$5:$J$1048576,OFFSET($G$9,ROW()-ROW($N$9),FH$6-$D$4))&gt;=100*$E89,"×","△"),IF(OR(FH$8&lt;9/24,FH$8&gt;=17/24,FH$110="△"),"△","〇")))</f>
        <v>×</v>
      </c>
      <c r="FI89" s="29" t="str">
        <f ca="1">IF(OR(FI$9="×",FI$110="×"),"×",IF(SUMIFS(OFFSET(データ_研究棟施設!$M$5:$M$1048576,0,ROUND(FI$8*24,1)),データ_研究棟施設!$J$5:$J$1048576,OFFSET($G$9,ROW()-ROW($N$9),FI$6-$D$4))&gt;=50,IF(SUMIFS(OFFSET(データ_研究棟施設!$M$5:$M$1048576,0,ROUND(FI$8*24,1)),データ_研究棟施設!$J$5:$J$1048576,OFFSET($G$9,ROW()-ROW($N$9),FI$6-$D$4))&gt;=100*$E89,"×","△"),IF(OR(FI$8&lt;9/24,FI$8&gt;=17/24,FI$110="△"),"△","〇")))</f>
        <v>×</v>
      </c>
      <c r="FJ89" s="29" t="str">
        <f ca="1">IF(OR(FJ$9="×",FJ$110="×"),"×",IF(SUMIFS(OFFSET(データ_研究棟施設!$M$5:$M$1048576,0,ROUND(FJ$8*24,1)),データ_研究棟施設!$J$5:$J$1048576,OFFSET($G$9,ROW()-ROW($N$9),FJ$6-$D$4))&gt;=50,IF(SUMIFS(OFFSET(データ_研究棟施設!$M$5:$M$1048576,0,ROUND(FJ$8*24,1)),データ_研究棟施設!$J$5:$J$1048576,OFFSET($G$9,ROW()-ROW($N$9),FJ$6-$D$4))&gt;=100*$E89,"×","△"),IF(OR(FJ$8&lt;9/24,FJ$8&gt;=17/24,FJ$110="△"),"△","〇")))</f>
        <v>×</v>
      </c>
      <c r="FK89" s="28" t="str">
        <f ca="1">IF(OR(FK$9="×",FK$110="×"),"×",IF(SUMIFS(OFFSET(データ_研究棟施設!$M$5:$M$1048576,0,ROUND(FK$8*24,1)),データ_研究棟施設!$J$5:$J$1048576,OFFSET($G$9,ROW()-ROW($N$9),FK$6-$D$4))&gt;=50,IF(SUMIFS(OFFSET(データ_研究棟施設!$M$5:$M$1048576,0,ROUND(FK$8*24,1)),データ_研究棟施設!$J$5:$J$1048576,OFFSET($G$9,ROW()-ROW($N$9),FK$6-$D$4))&gt;=100*$E89,"×","△"),IF(OR(FK$8&lt;9/24,FK$8&gt;=17/24,FK$110="△"),"△","〇")))</f>
        <v>×</v>
      </c>
      <c r="FL89" s="29" t="str">
        <f ca="1">IF(OR(FL$9="×",FL$110="×"),"×",IF(SUMIFS(OFFSET(データ_研究棟施設!$M$5:$M$1048576,0,ROUND(FL$8*24,1)),データ_研究棟施設!$J$5:$J$1048576,OFFSET($G$9,ROW()-ROW($N$9),FL$6-$D$4))&gt;=50,IF(SUMIFS(OFFSET(データ_研究棟施設!$M$5:$M$1048576,0,ROUND(FL$8*24,1)),データ_研究棟施設!$J$5:$J$1048576,OFFSET($G$9,ROW()-ROW($N$9),FL$6-$D$4))&gt;=100*$E89,"×","△"),IF(OR(FL$8&lt;9/24,FL$8&gt;=17/24,FL$110="△"),"△","〇")))</f>
        <v>×</v>
      </c>
      <c r="FM89" s="29" t="str">
        <f ca="1">IF(OR(FM$9="×",FM$110="×"),"×",IF(SUMIFS(OFFSET(データ_研究棟施設!$M$5:$M$1048576,0,ROUND(FM$8*24,1)),データ_研究棟施設!$J$5:$J$1048576,OFFSET($G$9,ROW()-ROW($N$9),FM$6-$D$4))&gt;=50,IF(SUMIFS(OFFSET(データ_研究棟施設!$M$5:$M$1048576,0,ROUND(FM$8*24,1)),データ_研究棟施設!$J$5:$J$1048576,OFFSET($G$9,ROW()-ROW($N$9),FM$6-$D$4))&gt;=100*$E89,"×","△"),IF(OR(FM$8&lt;9/24,FM$8&gt;=17/24,FM$110="△"),"△","〇")))</f>
        <v>×</v>
      </c>
      <c r="FN89" s="30" t="str">
        <f ca="1">IF(OR(FN$9="×",FN$110="×"),"×",IF(SUMIFS(OFFSET(データ_研究棟施設!$M$5:$M$1048576,0,ROUND(FN$8*24,1)),データ_研究棟施設!$J$5:$J$1048576,OFFSET($G$9,ROW()-ROW($N$9),FN$6-$D$4))&gt;=50,IF(SUMIFS(OFFSET(データ_研究棟施設!$M$5:$M$1048576,0,ROUND(FN$8*24,1)),データ_研究棟施設!$J$5:$J$1048576,OFFSET($G$9,ROW()-ROW($N$9),FN$6-$D$4))&gt;=100*$E89,"×","△"),IF(OR(FN$8&lt;9/24,FN$8&gt;=17/24,FN$110="△"),"△","〇")))</f>
        <v>×</v>
      </c>
      <c r="FO89" s="29" t="str">
        <f ca="1">IF(OR(FO$9="×",FO$110="×"),"×",IF(SUMIFS(OFFSET(データ_研究棟施設!$M$5:$M$1048576,0,ROUND(FO$8*24,1)),データ_研究棟施設!$J$5:$J$1048576,OFFSET($G$9,ROW()-ROW($N$9),FO$6-$D$4))&gt;=50,IF(SUMIFS(OFFSET(データ_研究棟施設!$M$5:$M$1048576,0,ROUND(FO$8*24,1)),データ_研究棟施設!$J$5:$J$1048576,OFFSET($G$9,ROW()-ROW($N$9),FO$6-$D$4))&gt;=100*$E89,"×","△"),IF(OR(FO$8&lt;9/24,FO$8&gt;=17/24,FO$110="△"),"△","〇")))</f>
        <v>×</v>
      </c>
      <c r="FP89" s="29" t="str">
        <f ca="1">IF(OR(FP$9="×",FP$110="×"),"×",IF(SUMIFS(OFFSET(データ_研究棟施設!$M$5:$M$1048576,0,ROUND(FP$8*24,1)),データ_研究棟施設!$J$5:$J$1048576,OFFSET($G$9,ROW()-ROW($N$9),FP$6-$D$4))&gt;=50,IF(SUMIFS(OFFSET(データ_研究棟施設!$M$5:$M$1048576,0,ROUND(FP$8*24,1)),データ_研究棟施設!$J$5:$J$1048576,OFFSET($G$9,ROW()-ROW($N$9),FP$6-$D$4))&gt;=100*$E89,"×","△"),IF(OR(FP$8&lt;9/24,FP$8&gt;=17/24,FP$110="△"),"△","〇")))</f>
        <v>×</v>
      </c>
      <c r="FQ89" s="29" t="str">
        <f ca="1">IF(OR(FQ$9="×",FQ$110="×"),"×",IF(SUMIFS(OFFSET(データ_研究棟施設!$M$5:$M$1048576,0,ROUND(FQ$8*24,1)),データ_研究棟施設!$J$5:$J$1048576,OFFSET($G$9,ROW()-ROW($N$9),FQ$6-$D$4))&gt;=50,IF(SUMIFS(OFFSET(データ_研究棟施設!$M$5:$M$1048576,0,ROUND(FQ$8*24,1)),データ_研究棟施設!$J$5:$J$1048576,OFFSET($G$9,ROW()-ROW($N$9),FQ$6-$D$4))&gt;=100*$E89,"×","△"),IF(OR(FQ$8&lt;9/24,FQ$8&gt;=17/24,FQ$110="△"),"△","〇")))</f>
        <v>×</v>
      </c>
      <c r="FR89" s="29" t="str">
        <f ca="1">IF(OR(FR$9="×",FR$110="×"),"×",IF(SUMIFS(OFFSET(データ_研究棟施設!$M$5:$M$1048576,0,ROUND(FR$8*24,1)),データ_研究棟施設!$J$5:$J$1048576,OFFSET($G$9,ROW()-ROW($N$9),FR$6-$D$4))&gt;=50,IF(SUMIFS(OFFSET(データ_研究棟施設!$M$5:$M$1048576,0,ROUND(FR$8*24,1)),データ_研究棟施設!$J$5:$J$1048576,OFFSET($G$9,ROW()-ROW($N$9),FR$6-$D$4))&gt;=100*$E89,"×","△"),IF(OR(FR$8&lt;9/24,FR$8&gt;=17/24,FR$110="△"),"△","〇")))</f>
        <v>×</v>
      </c>
      <c r="FS89" s="28" t="str">
        <f ca="1">IF(OR(FS$9="×",FS$110="×"),"×",IF(SUMIFS(OFFSET(データ_研究棟施設!$M$5:$M$1048576,0,ROUND(FS$8*24,1)),データ_研究棟施設!$J$5:$J$1048576,OFFSET($G$9,ROW()-ROW($N$9),FS$6-$D$4))&gt;=50,IF(SUMIFS(OFFSET(データ_研究棟施設!$M$5:$M$1048576,0,ROUND(FS$8*24,1)),データ_研究棟施設!$J$5:$J$1048576,OFFSET($G$9,ROW()-ROW($N$9),FS$6-$D$4))&gt;=100*$E89,"×","△"),IF(OR(FS$8&lt;9/24,FS$8&gt;=17/24,FS$110="△"),"△","〇")))</f>
        <v>×</v>
      </c>
      <c r="FT89" s="29" t="str">
        <f ca="1">IF(OR(FT$9="×",FT$110="×"),"×",IF(SUMIFS(OFFSET(データ_研究棟施設!$M$5:$M$1048576,0,ROUND(FT$8*24,1)),データ_研究棟施設!$J$5:$J$1048576,OFFSET($G$9,ROW()-ROW($N$9),FT$6-$D$4))&gt;=50,IF(SUMIFS(OFFSET(データ_研究棟施設!$M$5:$M$1048576,0,ROUND(FT$8*24,1)),データ_研究棟施設!$J$5:$J$1048576,OFFSET($G$9,ROW()-ROW($N$9),FT$6-$D$4))&gt;=100*$E89,"×","△"),IF(OR(FT$8&lt;9/24,FT$8&gt;=17/24,FT$110="△"),"△","〇")))</f>
        <v>×</v>
      </c>
      <c r="FU89" s="29" t="str">
        <f ca="1">IF(OR(FU$9="×",FU$110="×"),"×",IF(SUMIFS(OFFSET(データ_研究棟施設!$M$5:$M$1048576,0,ROUND(FU$8*24,1)),データ_研究棟施設!$J$5:$J$1048576,OFFSET($G$9,ROW()-ROW($N$9),FU$6-$D$4))&gt;=50,IF(SUMIFS(OFFSET(データ_研究棟施設!$M$5:$M$1048576,0,ROUND(FU$8*24,1)),データ_研究棟施設!$J$5:$J$1048576,OFFSET($G$9,ROW()-ROW($N$9),FU$6-$D$4))&gt;=100*$E89,"×","△"),IF(OR(FU$8&lt;9/24,FU$8&gt;=17/24,FU$110="△"),"△","〇")))</f>
        <v>×</v>
      </c>
      <c r="FV89" s="30" t="str">
        <f ca="1">IF(OR(FV$9="×",FV$110="×"),"×",IF(SUMIFS(OFFSET(データ_研究棟施設!$M$5:$M$1048576,0,ROUND(FV$8*24,1)),データ_研究棟施設!$J$5:$J$1048576,OFFSET($G$9,ROW()-ROW($N$9),FV$6-$D$4))&gt;=50,IF(SUMIFS(OFFSET(データ_研究棟施設!$M$5:$M$1048576,0,ROUND(FV$8*24,1)),データ_研究棟施設!$J$5:$J$1048576,OFFSET($G$9,ROW()-ROW($N$9),FV$6-$D$4))&gt;=100*$E89,"×","△"),IF(OR(FV$8&lt;9/24,FV$8&gt;=17/24,FV$110="△"),"△","〇")))</f>
        <v>×</v>
      </c>
      <c r="FW89" s="29" t="str">
        <f ca="1">IF(OR(FW$9="×",FW$110="×"),"×",IF(SUMIFS(OFFSET(データ_研究棟施設!$M$5:$M$1048576,0,ROUND(FW$8*24,1)),データ_研究棟施設!$J$5:$J$1048576,OFFSET($G$9,ROW()-ROW($N$9),FW$6-$D$4))&gt;=50,IF(SUMIFS(OFFSET(データ_研究棟施設!$M$5:$M$1048576,0,ROUND(FW$8*24,1)),データ_研究棟施設!$J$5:$J$1048576,OFFSET($G$9,ROW()-ROW($N$9),FW$6-$D$4))&gt;=100*$E89,"×","△"),IF(OR(FW$8&lt;9/24,FW$8&gt;=17/24,FW$110="△"),"△","〇")))</f>
        <v>×</v>
      </c>
      <c r="FX89" s="29" t="str">
        <f ca="1">IF(OR(FX$9="×",FX$110="×"),"×",IF(SUMIFS(OFFSET(データ_研究棟施設!$M$5:$M$1048576,0,ROUND(FX$8*24,1)),データ_研究棟施設!$J$5:$J$1048576,OFFSET($G$9,ROW()-ROW($N$9),FX$6-$D$4))&gt;=50,IF(SUMIFS(OFFSET(データ_研究棟施設!$M$5:$M$1048576,0,ROUND(FX$8*24,1)),データ_研究棟施設!$J$5:$J$1048576,OFFSET($G$9,ROW()-ROW($N$9),FX$6-$D$4))&gt;=100*$E89,"×","△"),IF(OR(FX$8&lt;9/24,FX$8&gt;=17/24,FX$110="△"),"△","〇")))</f>
        <v>×</v>
      </c>
      <c r="FY89" s="37" t="str">
        <f ca="1">IF(OR(FY$9="×",FY$110="×"),"×",IF(SUMIFS(OFFSET(データ_研究棟施設!$M$5:$M$1048576,0,ROUND(FY$8*24,1)),データ_研究棟施設!$J$5:$J$1048576,OFFSET($G$9,ROW()-ROW($N$9),FY$6-$D$4))&gt;=50,IF(SUMIFS(OFFSET(データ_研究棟施設!$M$5:$M$1048576,0,ROUND(FY$8*24,1)),データ_研究棟施設!$J$5:$J$1048576,OFFSET($G$9,ROW()-ROW($N$9),FY$6-$D$4))&gt;=100*$E89,"×","△"),IF(OR(FY$8&lt;9/24,FY$8&gt;=17/24,FY$110="△"),"△","〇")))</f>
        <v>×</v>
      </c>
    </row>
    <row r="90" spans="1:181">
      <c r="A90" s="17"/>
      <c r="B90" s="81" t="s">
        <v>283</v>
      </c>
      <c r="C90" s="82"/>
      <c r="D90" s="11" t="s">
        <v>256</v>
      </c>
      <c r="E90" s="10" t="str">
        <f>INDEX(施設情報!$D$1:$D$1000,MATCH(D90,施設情報!$C$1:$C$1000,0))</f>
        <v>2</v>
      </c>
      <c r="F90" s="11" t="s">
        <v>275</v>
      </c>
      <c r="G90" s="8" t="str">
        <f t="shared" si="29"/>
        <v>110-46391</v>
      </c>
      <c r="H90" s="10" t="str">
        <f t="shared" si="30"/>
        <v>110-46392</v>
      </c>
      <c r="I90" s="10" t="str">
        <f t="shared" si="31"/>
        <v>110-46393</v>
      </c>
      <c r="J90" s="10" t="str">
        <f t="shared" si="32"/>
        <v>110-46394</v>
      </c>
      <c r="K90" s="10" t="str">
        <f t="shared" si="33"/>
        <v>110-46395</v>
      </c>
      <c r="L90" s="10" t="str">
        <f t="shared" si="34"/>
        <v>110-46396</v>
      </c>
      <c r="M90" s="10" t="str">
        <f t="shared" si="35"/>
        <v>110-46397</v>
      </c>
      <c r="N90" s="36" t="str">
        <f ca="1">IF(OR(N$9="×",N$110="×"),"×",IF(SUMIFS(OFFSET(データ_研究棟施設!$M$5:$M$1048576,0,ROUND(N$8*24,1)),データ_研究棟施設!$J$5:$J$1048576,OFFSET($G$9,ROW()-ROW($N$9),N$6-$D$4))&gt;=50,IF(SUMIFS(OFFSET(データ_研究棟施設!$M$5:$M$1048576,0,ROUND(N$8*24,1)),データ_研究棟施設!$J$5:$J$1048576,OFFSET($G$9,ROW()-ROW($N$9),N$6-$D$4))&gt;=100*$E90,"×","△"),IF(OR(N$8&lt;9/24,N$8&gt;=17/24,N$110="△"),"△","〇")))</f>
        <v>△</v>
      </c>
      <c r="O90" s="29" t="str">
        <f ca="1">IF(OR(O$9="×",O$110="×"),"×",IF(SUMIFS(OFFSET(データ_研究棟施設!$M$5:$M$1048576,0,ROUND(O$8*24,1)),データ_研究棟施設!$J$5:$J$1048576,OFFSET($G$9,ROW()-ROW($N$9),O$6-$D$4))&gt;=50,IF(SUMIFS(OFFSET(データ_研究棟施設!$M$5:$M$1048576,0,ROUND(O$8*24,1)),データ_研究棟施設!$J$5:$J$1048576,OFFSET($G$9,ROW()-ROW($N$9),O$6-$D$4))&gt;=100*$E90,"×","△"),IF(OR(O$8&lt;9/24,O$8&gt;=17/24,O$110="△"),"△","〇")))</f>
        <v>△</v>
      </c>
      <c r="P90" s="29" t="str">
        <f ca="1">IF(OR(P$9="×",P$110="×"),"×",IF(SUMIFS(OFFSET(データ_研究棟施設!$M$5:$M$1048576,0,ROUND(P$8*24,1)),データ_研究棟施設!$J$5:$J$1048576,OFFSET($G$9,ROW()-ROW($N$9),P$6-$D$4))&gt;=50,IF(SUMIFS(OFFSET(データ_研究棟施設!$M$5:$M$1048576,0,ROUND(P$8*24,1)),データ_研究棟施設!$J$5:$J$1048576,OFFSET($G$9,ROW()-ROW($N$9),P$6-$D$4))&gt;=100*$E90,"×","△"),IF(OR(P$8&lt;9/24,P$8&gt;=17/24,P$110="△"),"△","〇")))</f>
        <v>△</v>
      </c>
      <c r="Q90" s="29" t="str">
        <f ca="1">IF(OR(Q$9="×",Q$110="×"),"×",IF(SUMIFS(OFFSET(データ_研究棟施設!$M$5:$M$1048576,0,ROUND(Q$8*24,1)),データ_研究棟施設!$J$5:$J$1048576,OFFSET($G$9,ROW()-ROW($N$9),Q$6-$D$4))&gt;=50,IF(SUMIFS(OFFSET(データ_研究棟施設!$M$5:$M$1048576,0,ROUND(Q$8*24,1)),データ_研究棟施設!$J$5:$J$1048576,OFFSET($G$9,ROW()-ROW($N$9),Q$6-$D$4))&gt;=100*$E90,"×","△"),IF(OR(Q$8&lt;9/24,Q$8&gt;=17/24,Q$110="△"),"△","〇")))</f>
        <v>△</v>
      </c>
      <c r="R90" s="29" t="str">
        <f ca="1">IF(OR(R$9="×",R$110="×"),"×",IF(SUMIFS(OFFSET(データ_研究棟施設!$M$5:$M$1048576,0,ROUND(R$8*24,1)),データ_研究棟施設!$J$5:$J$1048576,OFFSET($G$9,ROW()-ROW($N$9),R$6-$D$4))&gt;=50,IF(SUMIFS(OFFSET(データ_研究棟施設!$M$5:$M$1048576,0,ROUND(R$8*24,1)),データ_研究棟施設!$J$5:$J$1048576,OFFSET($G$9,ROW()-ROW($N$9),R$6-$D$4))&gt;=100*$E90,"×","△"),IF(OR(R$8&lt;9/24,R$8&gt;=17/24,R$110="△"),"△","〇")))</f>
        <v>△</v>
      </c>
      <c r="S90" s="29" t="str">
        <f ca="1">IF(OR(S$9="×",S$110="×"),"×",IF(SUMIFS(OFFSET(データ_研究棟施設!$M$5:$M$1048576,0,ROUND(S$8*24,1)),データ_研究棟施設!$J$5:$J$1048576,OFFSET($G$9,ROW()-ROW($N$9),S$6-$D$4))&gt;=50,IF(SUMIFS(OFFSET(データ_研究棟施設!$M$5:$M$1048576,0,ROUND(S$8*24,1)),データ_研究棟施設!$J$5:$J$1048576,OFFSET($G$9,ROW()-ROW($N$9),S$6-$D$4))&gt;=100*$E90,"×","△"),IF(OR(S$8&lt;9/24,S$8&gt;=17/24,S$110="△"),"△","〇")))</f>
        <v>△</v>
      </c>
      <c r="T90" s="29" t="str">
        <f ca="1">IF(OR(T$9="×",T$110="×"),"×",IF(SUMIFS(OFFSET(データ_研究棟施設!$M$5:$M$1048576,0,ROUND(T$8*24,1)),データ_研究棟施設!$J$5:$J$1048576,OFFSET($G$9,ROW()-ROW($N$9),T$6-$D$4))&gt;=50,IF(SUMIFS(OFFSET(データ_研究棟施設!$M$5:$M$1048576,0,ROUND(T$8*24,1)),データ_研究棟施設!$J$5:$J$1048576,OFFSET($G$9,ROW()-ROW($N$9),T$6-$D$4))&gt;=100*$E90,"×","△"),IF(OR(T$8&lt;9/24,T$8&gt;=17/24,T$110="△"),"△","〇")))</f>
        <v>△</v>
      </c>
      <c r="U90" s="29" t="str">
        <f ca="1">IF(OR(U$9="×",U$110="×"),"×",IF(SUMIFS(OFFSET(データ_研究棟施設!$M$5:$M$1048576,0,ROUND(U$8*24,1)),データ_研究棟施設!$J$5:$J$1048576,OFFSET($G$9,ROW()-ROW($N$9),U$6-$D$4))&gt;=50,IF(SUMIFS(OFFSET(データ_研究棟施設!$M$5:$M$1048576,0,ROUND(U$8*24,1)),データ_研究棟施設!$J$5:$J$1048576,OFFSET($G$9,ROW()-ROW($N$9),U$6-$D$4))&gt;=100*$E90,"×","△"),IF(OR(U$8&lt;9/24,U$8&gt;=17/24,U$110="△"),"△","〇")))</f>
        <v>△</v>
      </c>
      <c r="V90" s="29" t="str">
        <f ca="1">IF(OR(V$9="×",V$110="×"),"×",IF(SUMIFS(OFFSET(データ_研究棟施設!$M$5:$M$1048576,0,ROUND(V$8*24,1)),データ_研究棟施設!$J$5:$J$1048576,OFFSET($G$9,ROW()-ROW($N$9),V$6-$D$4))&gt;=50,IF(SUMIFS(OFFSET(データ_研究棟施設!$M$5:$M$1048576,0,ROUND(V$8*24,1)),データ_研究棟施設!$J$5:$J$1048576,OFFSET($G$9,ROW()-ROW($N$9),V$6-$D$4))&gt;=100*$E90,"×","△"),IF(OR(V$8&lt;9/24,V$8&gt;=17/24,V$110="△"),"△","〇")))</f>
        <v>△</v>
      </c>
      <c r="W90" s="28" t="str">
        <f ca="1">IF(OR(W$9="×",W$110="×"),"×",IF(SUMIFS(OFFSET(データ_研究棟施設!$M$5:$M$1048576,0,ROUND(W$8*24,1)),データ_研究棟施設!$J$5:$J$1048576,OFFSET($G$9,ROW()-ROW($N$9),W$6-$D$4))&gt;=50,IF(SUMIFS(OFFSET(データ_研究棟施設!$M$5:$M$1048576,0,ROUND(W$8*24,1)),データ_研究棟施設!$J$5:$J$1048576,OFFSET($G$9,ROW()-ROW($N$9),W$6-$D$4))&gt;=100*$E90,"×","△"),IF(OR(W$8&lt;9/24,W$8&gt;=17/24,W$110="△"),"△","〇")))</f>
        <v>〇</v>
      </c>
      <c r="X90" s="29" t="str">
        <f ca="1">IF(OR(X$9="×",X$110="×"),"×",IF(SUMIFS(OFFSET(データ_研究棟施設!$M$5:$M$1048576,0,ROUND(X$8*24,1)),データ_研究棟施設!$J$5:$J$1048576,OFFSET($G$9,ROW()-ROW($N$9),X$6-$D$4))&gt;=50,IF(SUMIFS(OFFSET(データ_研究棟施設!$M$5:$M$1048576,0,ROUND(X$8*24,1)),データ_研究棟施設!$J$5:$J$1048576,OFFSET($G$9,ROW()-ROW($N$9),X$6-$D$4))&gt;=100*$E90,"×","△"),IF(OR(X$8&lt;9/24,X$8&gt;=17/24,X$110="△"),"△","〇")))</f>
        <v>〇</v>
      </c>
      <c r="Y90" s="29" t="str">
        <f ca="1">IF(OR(Y$9="×",Y$110="×"),"×",IF(SUMIFS(OFFSET(データ_研究棟施設!$M$5:$M$1048576,0,ROUND(Y$8*24,1)),データ_研究棟施設!$J$5:$J$1048576,OFFSET($G$9,ROW()-ROW($N$9),Y$6-$D$4))&gt;=50,IF(SUMIFS(OFFSET(データ_研究棟施設!$M$5:$M$1048576,0,ROUND(Y$8*24,1)),データ_研究棟施設!$J$5:$J$1048576,OFFSET($G$9,ROW()-ROW($N$9),Y$6-$D$4))&gt;=100*$E90,"×","△"),IF(OR(Y$8&lt;9/24,Y$8&gt;=17/24,Y$110="△"),"△","〇")))</f>
        <v>〇</v>
      </c>
      <c r="Z90" s="30" t="str">
        <f ca="1">IF(OR(Z$9="×",Z$110="×"),"×",IF(SUMIFS(OFFSET(データ_研究棟施設!$M$5:$M$1048576,0,ROUND(Z$8*24,1)),データ_研究棟施設!$J$5:$J$1048576,OFFSET($G$9,ROW()-ROW($N$9),Z$6-$D$4))&gt;=50,IF(SUMIFS(OFFSET(データ_研究棟施設!$M$5:$M$1048576,0,ROUND(Z$8*24,1)),データ_研究棟施設!$J$5:$J$1048576,OFFSET($G$9,ROW()-ROW($N$9),Z$6-$D$4))&gt;=100*$E90,"×","△"),IF(OR(Z$8&lt;9/24,Z$8&gt;=17/24,Z$110="△"),"△","〇")))</f>
        <v>〇</v>
      </c>
      <c r="AA90" s="29" t="str">
        <f ca="1">IF(OR(AA$9="×",AA$110="×"),"×",IF(SUMIFS(OFFSET(データ_研究棟施設!$M$5:$M$1048576,0,ROUND(AA$8*24,1)),データ_研究棟施設!$J$5:$J$1048576,OFFSET($G$9,ROW()-ROW($N$9),AA$6-$D$4))&gt;=50,IF(SUMIFS(OFFSET(データ_研究棟施設!$M$5:$M$1048576,0,ROUND(AA$8*24,1)),データ_研究棟施設!$J$5:$J$1048576,OFFSET($G$9,ROW()-ROW($N$9),AA$6-$D$4))&gt;=100*$E90,"×","△"),IF(OR(AA$8&lt;9/24,AA$8&gt;=17/24,AA$110="△"),"△","〇")))</f>
        <v>〇</v>
      </c>
      <c r="AB90" s="29" t="str">
        <f ca="1">IF(OR(AB$9="×",AB$110="×"),"×",IF(SUMIFS(OFFSET(データ_研究棟施設!$M$5:$M$1048576,0,ROUND(AB$8*24,1)),データ_研究棟施設!$J$5:$J$1048576,OFFSET($G$9,ROW()-ROW($N$9),AB$6-$D$4))&gt;=50,IF(SUMIFS(OFFSET(データ_研究棟施設!$M$5:$M$1048576,0,ROUND(AB$8*24,1)),データ_研究棟施設!$J$5:$J$1048576,OFFSET($G$9,ROW()-ROW($N$9),AB$6-$D$4))&gt;=100*$E90,"×","△"),IF(OR(AB$8&lt;9/24,AB$8&gt;=17/24,AB$110="△"),"△","〇")))</f>
        <v>〇</v>
      </c>
      <c r="AC90" s="29" t="str">
        <f ca="1">IF(OR(AC$9="×",AC$110="×"),"×",IF(SUMIFS(OFFSET(データ_研究棟施設!$M$5:$M$1048576,0,ROUND(AC$8*24,1)),データ_研究棟施設!$J$5:$J$1048576,OFFSET($G$9,ROW()-ROW($N$9),AC$6-$D$4))&gt;=50,IF(SUMIFS(OFFSET(データ_研究棟施設!$M$5:$M$1048576,0,ROUND(AC$8*24,1)),データ_研究棟施設!$J$5:$J$1048576,OFFSET($G$9,ROW()-ROW($N$9),AC$6-$D$4))&gt;=100*$E90,"×","△"),IF(OR(AC$8&lt;9/24,AC$8&gt;=17/24,AC$110="△"),"△","〇")))</f>
        <v>〇</v>
      </c>
      <c r="AD90" s="29" t="str">
        <f ca="1">IF(OR(AD$9="×",AD$110="×"),"×",IF(SUMIFS(OFFSET(データ_研究棟施設!$M$5:$M$1048576,0,ROUND(AD$8*24,1)),データ_研究棟施設!$J$5:$J$1048576,OFFSET($G$9,ROW()-ROW($N$9),AD$6-$D$4))&gt;=50,IF(SUMIFS(OFFSET(データ_研究棟施設!$M$5:$M$1048576,0,ROUND(AD$8*24,1)),データ_研究棟施設!$J$5:$J$1048576,OFFSET($G$9,ROW()-ROW($N$9),AD$6-$D$4))&gt;=100*$E90,"×","△"),IF(OR(AD$8&lt;9/24,AD$8&gt;=17/24,AD$110="△"),"△","〇")))</f>
        <v>〇</v>
      </c>
      <c r="AE90" s="28" t="str">
        <f ca="1">IF(OR(AE$9="×",AE$110="×"),"×",IF(SUMIFS(OFFSET(データ_研究棟施設!$M$5:$M$1048576,0,ROUND(AE$8*24,1)),データ_研究棟施設!$J$5:$J$1048576,OFFSET($G$9,ROW()-ROW($N$9),AE$6-$D$4))&gt;=50,IF(SUMIFS(OFFSET(データ_研究棟施設!$M$5:$M$1048576,0,ROUND(AE$8*24,1)),データ_研究棟施設!$J$5:$J$1048576,OFFSET($G$9,ROW()-ROW($N$9),AE$6-$D$4))&gt;=100*$E90,"×","△"),IF(OR(AE$8&lt;9/24,AE$8&gt;=17/24,AE$110="△"),"△","〇")))</f>
        <v>△</v>
      </c>
      <c r="AF90" s="29" t="str">
        <f ca="1">IF(OR(AF$9="×",AF$110="×"),"×",IF(SUMIFS(OFFSET(データ_研究棟施設!$M$5:$M$1048576,0,ROUND(AF$8*24,1)),データ_研究棟施設!$J$5:$J$1048576,OFFSET($G$9,ROW()-ROW($N$9),AF$6-$D$4))&gt;=50,IF(SUMIFS(OFFSET(データ_研究棟施設!$M$5:$M$1048576,0,ROUND(AF$8*24,1)),データ_研究棟施設!$J$5:$J$1048576,OFFSET($G$9,ROW()-ROW($N$9),AF$6-$D$4))&gt;=100*$E90,"×","△"),IF(OR(AF$8&lt;9/24,AF$8&gt;=17/24,AF$110="△"),"△","〇")))</f>
        <v>△</v>
      </c>
      <c r="AG90" s="29" t="str">
        <f ca="1">IF(OR(AG$9="×",AG$110="×"),"×",IF(SUMIFS(OFFSET(データ_研究棟施設!$M$5:$M$1048576,0,ROUND(AG$8*24,1)),データ_研究棟施設!$J$5:$J$1048576,OFFSET($G$9,ROW()-ROW($N$9),AG$6-$D$4))&gt;=50,IF(SUMIFS(OFFSET(データ_研究棟施設!$M$5:$M$1048576,0,ROUND(AG$8*24,1)),データ_研究棟施設!$J$5:$J$1048576,OFFSET($G$9,ROW()-ROW($N$9),AG$6-$D$4))&gt;=100*$E90,"×","△"),IF(OR(AG$8&lt;9/24,AG$8&gt;=17/24,AG$110="△"),"△","〇")))</f>
        <v>△</v>
      </c>
      <c r="AH90" s="30" t="str">
        <f ca="1">IF(OR(AH$9="×",AH$110="×"),"×",IF(SUMIFS(OFFSET(データ_研究棟施設!$M$5:$M$1048576,0,ROUND(AH$8*24,1)),データ_研究棟施設!$J$5:$J$1048576,OFFSET($G$9,ROW()-ROW($N$9),AH$6-$D$4))&gt;=50,IF(SUMIFS(OFFSET(データ_研究棟施設!$M$5:$M$1048576,0,ROUND(AH$8*24,1)),データ_研究棟施設!$J$5:$J$1048576,OFFSET($G$9,ROW()-ROW($N$9),AH$6-$D$4))&gt;=100*$E90,"×","△"),IF(OR(AH$8&lt;9/24,AH$8&gt;=17/24,AH$110="△"),"△","〇")))</f>
        <v>△</v>
      </c>
      <c r="AI90" s="29" t="str">
        <f ca="1">IF(OR(AI$9="×",AI$110="×"),"×",IF(SUMIFS(OFFSET(データ_研究棟施設!$M$5:$M$1048576,0,ROUND(AI$8*24,1)),データ_研究棟施設!$J$5:$J$1048576,OFFSET($G$9,ROW()-ROW($N$9),AI$6-$D$4))&gt;=50,IF(SUMIFS(OFFSET(データ_研究棟施設!$M$5:$M$1048576,0,ROUND(AI$8*24,1)),データ_研究棟施設!$J$5:$J$1048576,OFFSET($G$9,ROW()-ROW($N$9),AI$6-$D$4))&gt;=100*$E90,"×","△"),IF(OR(AI$8&lt;9/24,AI$8&gt;=17/24,AI$110="△"),"△","〇")))</f>
        <v>△</v>
      </c>
      <c r="AJ90" s="29" t="str">
        <f ca="1">IF(OR(AJ$9="×",AJ$110="×"),"×",IF(SUMIFS(OFFSET(データ_研究棟施設!$M$5:$M$1048576,0,ROUND(AJ$8*24,1)),データ_研究棟施設!$J$5:$J$1048576,OFFSET($G$9,ROW()-ROW($N$9),AJ$6-$D$4))&gt;=50,IF(SUMIFS(OFFSET(データ_研究棟施設!$M$5:$M$1048576,0,ROUND(AJ$8*24,1)),データ_研究棟施設!$J$5:$J$1048576,OFFSET($G$9,ROW()-ROW($N$9),AJ$6-$D$4))&gt;=100*$E90,"×","△"),IF(OR(AJ$8&lt;9/24,AJ$8&gt;=17/24,AJ$110="△"),"△","〇")))</f>
        <v>△</v>
      </c>
      <c r="AK90" s="37" t="str">
        <f ca="1">IF(OR(AK$9="×",AK$110="×"),"×",IF(SUMIFS(OFFSET(データ_研究棟施設!$M$5:$M$1048576,0,ROUND(AK$8*24,1)),データ_研究棟施設!$J$5:$J$1048576,OFFSET($G$9,ROW()-ROW($N$9),AK$6-$D$4))&gt;=50,IF(SUMIFS(OFFSET(データ_研究棟施設!$M$5:$M$1048576,0,ROUND(AK$8*24,1)),データ_研究棟施設!$J$5:$J$1048576,OFFSET($G$9,ROW()-ROW($N$9),AK$6-$D$4))&gt;=100*$E90,"×","△"),IF(OR(AK$8&lt;9/24,AK$8&gt;=17/24,AK$110="△"),"△","〇")))</f>
        <v>△</v>
      </c>
      <c r="AL90" s="36" t="str">
        <f ca="1">IF(OR(AL$9="×",AL$110="×"),"×",IF(SUMIFS(OFFSET(データ_研究棟施設!$M$5:$M$1048576,0,ROUND(AL$8*24,1)),データ_研究棟施設!$J$5:$J$1048576,OFFSET($G$9,ROW()-ROW($N$9),AL$6-$D$4))&gt;=50,IF(SUMIFS(OFFSET(データ_研究棟施設!$M$5:$M$1048576,0,ROUND(AL$8*24,1)),データ_研究棟施設!$J$5:$J$1048576,OFFSET($G$9,ROW()-ROW($N$9),AL$6-$D$4))&gt;=100*$E90,"×","△"),IF(OR(AL$8&lt;9/24,AL$8&gt;=17/24,AL$110="△"),"△","〇")))</f>
        <v>△</v>
      </c>
      <c r="AM90" s="29" t="str">
        <f ca="1">IF(OR(AM$9="×",AM$110="×"),"×",IF(SUMIFS(OFFSET(データ_研究棟施設!$M$5:$M$1048576,0,ROUND(AM$8*24,1)),データ_研究棟施設!$J$5:$J$1048576,OFFSET($G$9,ROW()-ROW($N$9),AM$6-$D$4))&gt;=50,IF(SUMIFS(OFFSET(データ_研究棟施設!$M$5:$M$1048576,0,ROUND(AM$8*24,1)),データ_研究棟施設!$J$5:$J$1048576,OFFSET($G$9,ROW()-ROW($N$9),AM$6-$D$4))&gt;=100*$E90,"×","△"),IF(OR(AM$8&lt;9/24,AM$8&gt;=17/24,AM$110="△"),"△","〇")))</f>
        <v>△</v>
      </c>
      <c r="AN90" s="29" t="str">
        <f ca="1">IF(OR(AN$9="×",AN$110="×"),"×",IF(SUMIFS(OFFSET(データ_研究棟施設!$M$5:$M$1048576,0,ROUND(AN$8*24,1)),データ_研究棟施設!$J$5:$J$1048576,OFFSET($G$9,ROW()-ROW($N$9),AN$6-$D$4))&gt;=50,IF(SUMIFS(OFFSET(データ_研究棟施設!$M$5:$M$1048576,0,ROUND(AN$8*24,1)),データ_研究棟施設!$J$5:$J$1048576,OFFSET($G$9,ROW()-ROW($N$9),AN$6-$D$4))&gt;=100*$E90,"×","△"),IF(OR(AN$8&lt;9/24,AN$8&gt;=17/24,AN$110="△"),"△","〇")))</f>
        <v>△</v>
      </c>
      <c r="AO90" s="29" t="str">
        <f ca="1">IF(OR(AO$9="×",AO$110="×"),"×",IF(SUMIFS(OFFSET(データ_研究棟施設!$M$5:$M$1048576,0,ROUND(AO$8*24,1)),データ_研究棟施設!$J$5:$J$1048576,OFFSET($G$9,ROW()-ROW($N$9),AO$6-$D$4))&gt;=50,IF(SUMIFS(OFFSET(データ_研究棟施設!$M$5:$M$1048576,0,ROUND(AO$8*24,1)),データ_研究棟施設!$J$5:$J$1048576,OFFSET($G$9,ROW()-ROW($N$9),AO$6-$D$4))&gt;=100*$E90,"×","△"),IF(OR(AO$8&lt;9/24,AO$8&gt;=17/24,AO$110="△"),"△","〇")))</f>
        <v>△</v>
      </c>
      <c r="AP90" s="29" t="str">
        <f ca="1">IF(OR(AP$9="×",AP$110="×"),"×",IF(SUMIFS(OFFSET(データ_研究棟施設!$M$5:$M$1048576,0,ROUND(AP$8*24,1)),データ_研究棟施設!$J$5:$J$1048576,OFFSET($G$9,ROW()-ROW($N$9),AP$6-$D$4))&gt;=50,IF(SUMIFS(OFFSET(データ_研究棟施設!$M$5:$M$1048576,0,ROUND(AP$8*24,1)),データ_研究棟施設!$J$5:$J$1048576,OFFSET($G$9,ROW()-ROW($N$9),AP$6-$D$4))&gt;=100*$E90,"×","△"),IF(OR(AP$8&lt;9/24,AP$8&gt;=17/24,AP$110="△"),"△","〇")))</f>
        <v>△</v>
      </c>
      <c r="AQ90" s="29" t="str">
        <f ca="1">IF(OR(AQ$9="×",AQ$110="×"),"×",IF(SUMIFS(OFFSET(データ_研究棟施設!$M$5:$M$1048576,0,ROUND(AQ$8*24,1)),データ_研究棟施設!$J$5:$J$1048576,OFFSET($G$9,ROW()-ROW($N$9),AQ$6-$D$4))&gt;=50,IF(SUMIFS(OFFSET(データ_研究棟施設!$M$5:$M$1048576,0,ROUND(AQ$8*24,1)),データ_研究棟施設!$J$5:$J$1048576,OFFSET($G$9,ROW()-ROW($N$9),AQ$6-$D$4))&gt;=100*$E90,"×","△"),IF(OR(AQ$8&lt;9/24,AQ$8&gt;=17/24,AQ$110="△"),"△","〇")))</f>
        <v>△</v>
      </c>
      <c r="AR90" s="29" t="str">
        <f ca="1">IF(OR(AR$9="×",AR$110="×"),"×",IF(SUMIFS(OFFSET(データ_研究棟施設!$M$5:$M$1048576,0,ROUND(AR$8*24,1)),データ_研究棟施設!$J$5:$J$1048576,OFFSET($G$9,ROW()-ROW($N$9),AR$6-$D$4))&gt;=50,IF(SUMIFS(OFFSET(データ_研究棟施設!$M$5:$M$1048576,0,ROUND(AR$8*24,1)),データ_研究棟施設!$J$5:$J$1048576,OFFSET($G$9,ROW()-ROW($N$9),AR$6-$D$4))&gt;=100*$E90,"×","△"),IF(OR(AR$8&lt;9/24,AR$8&gt;=17/24,AR$110="△"),"△","〇")))</f>
        <v>△</v>
      </c>
      <c r="AS90" s="29" t="str">
        <f ca="1">IF(OR(AS$9="×",AS$110="×"),"×",IF(SUMIFS(OFFSET(データ_研究棟施設!$M$5:$M$1048576,0,ROUND(AS$8*24,1)),データ_研究棟施設!$J$5:$J$1048576,OFFSET($G$9,ROW()-ROW($N$9),AS$6-$D$4))&gt;=50,IF(SUMIFS(OFFSET(データ_研究棟施設!$M$5:$M$1048576,0,ROUND(AS$8*24,1)),データ_研究棟施設!$J$5:$J$1048576,OFFSET($G$9,ROW()-ROW($N$9),AS$6-$D$4))&gt;=100*$E90,"×","△"),IF(OR(AS$8&lt;9/24,AS$8&gt;=17/24,AS$110="△"),"△","〇")))</f>
        <v>△</v>
      </c>
      <c r="AT90" s="29" t="str">
        <f ca="1">IF(OR(AT$9="×",AT$110="×"),"×",IF(SUMIFS(OFFSET(データ_研究棟施設!$M$5:$M$1048576,0,ROUND(AT$8*24,1)),データ_研究棟施設!$J$5:$J$1048576,OFFSET($G$9,ROW()-ROW($N$9),AT$6-$D$4))&gt;=50,IF(SUMIFS(OFFSET(データ_研究棟施設!$M$5:$M$1048576,0,ROUND(AT$8*24,1)),データ_研究棟施設!$J$5:$J$1048576,OFFSET($G$9,ROW()-ROW($N$9),AT$6-$D$4))&gt;=100*$E90,"×","△"),IF(OR(AT$8&lt;9/24,AT$8&gt;=17/24,AT$110="△"),"△","〇")))</f>
        <v>△</v>
      </c>
      <c r="AU90" s="28" t="str">
        <f ca="1">IF(OR(AU$9="×",AU$110="×"),"×",IF(SUMIFS(OFFSET(データ_研究棟施設!$M$5:$M$1048576,0,ROUND(AU$8*24,1)),データ_研究棟施設!$J$5:$J$1048576,OFFSET($G$9,ROW()-ROW($N$9),AU$6-$D$4))&gt;=50,IF(SUMIFS(OFFSET(データ_研究棟施設!$M$5:$M$1048576,0,ROUND(AU$8*24,1)),データ_研究棟施設!$J$5:$J$1048576,OFFSET($G$9,ROW()-ROW($N$9),AU$6-$D$4))&gt;=100*$E90,"×","△"),IF(OR(AU$8&lt;9/24,AU$8&gt;=17/24,AU$110="△"),"△","〇")))</f>
        <v>〇</v>
      </c>
      <c r="AV90" s="29" t="str">
        <f ca="1">IF(OR(AV$9="×",AV$110="×"),"×",IF(SUMIFS(OFFSET(データ_研究棟施設!$M$5:$M$1048576,0,ROUND(AV$8*24,1)),データ_研究棟施設!$J$5:$J$1048576,OFFSET($G$9,ROW()-ROW($N$9),AV$6-$D$4))&gt;=50,IF(SUMIFS(OFFSET(データ_研究棟施設!$M$5:$M$1048576,0,ROUND(AV$8*24,1)),データ_研究棟施設!$J$5:$J$1048576,OFFSET($G$9,ROW()-ROW($N$9),AV$6-$D$4))&gt;=100*$E90,"×","△"),IF(OR(AV$8&lt;9/24,AV$8&gt;=17/24,AV$110="△"),"△","〇")))</f>
        <v>〇</v>
      </c>
      <c r="AW90" s="29" t="str">
        <f ca="1">IF(OR(AW$9="×",AW$110="×"),"×",IF(SUMIFS(OFFSET(データ_研究棟施設!$M$5:$M$1048576,0,ROUND(AW$8*24,1)),データ_研究棟施設!$J$5:$J$1048576,OFFSET($G$9,ROW()-ROW($N$9),AW$6-$D$4))&gt;=50,IF(SUMIFS(OFFSET(データ_研究棟施設!$M$5:$M$1048576,0,ROUND(AW$8*24,1)),データ_研究棟施設!$J$5:$J$1048576,OFFSET($G$9,ROW()-ROW($N$9),AW$6-$D$4))&gt;=100*$E90,"×","△"),IF(OR(AW$8&lt;9/24,AW$8&gt;=17/24,AW$110="△"),"△","〇")))</f>
        <v>〇</v>
      </c>
      <c r="AX90" s="30" t="str">
        <f ca="1">IF(OR(AX$9="×",AX$110="×"),"×",IF(SUMIFS(OFFSET(データ_研究棟施設!$M$5:$M$1048576,0,ROUND(AX$8*24,1)),データ_研究棟施設!$J$5:$J$1048576,OFFSET($G$9,ROW()-ROW($N$9),AX$6-$D$4))&gt;=50,IF(SUMIFS(OFFSET(データ_研究棟施設!$M$5:$M$1048576,0,ROUND(AX$8*24,1)),データ_研究棟施設!$J$5:$J$1048576,OFFSET($G$9,ROW()-ROW($N$9),AX$6-$D$4))&gt;=100*$E90,"×","△"),IF(OR(AX$8&lt;9/24,AX$8&gt;=17/24,AX$110="△"),"△","〇")))</f>
        <v>〇</v>
      </c>
      <c r="AY90" s="29" t="str">
        <f ca="1">IF(OR(AY$9="×",AY$110="×"),"×",IF(SUMIFS(OFFSET(データ_研究棟施設!$M$5:$M$1048576,0,ROUND(AY$8*24,1)),データ_研究棟施設!$J$5:$J$1048576,OFFSET($G$9,ROW()-ROW($N$9),AY$6-$D$4))&gt;=50,IF(SUMIFS(OFFSET(データ_研究棟施設!$M$5:$M$1048576,0,ROUND(AY$8*24,1)),データ_研究棟施設!$J$5:$J$1048576,OFFSET($G$9,ROW()-ROW($N$9),AY$6-$D$4))&gt;=100*$E90,"×","△"),IF(OR(AY$8&lt;9/24,AY$8&gt;=17/24,AY$110="△"),"△","〇")))</f>
        <v>〇</v>
      </c>
      <c r="AZ90" s="29" t="str">
        <f ca="1">IF(OR(AZ$9="×",AZ$110="×"),"×",IF(SUMIFS(OFFSET(データ_研究棟施設!$M$5:$M$1048576,0,ROUND(AZ$8*24,1)),データ_研究棟施設!$J$5:$J$1048576,OFFSET($G$9,ROW()-ROW($N$9),AZ$6-$D$4))&gt;=50,IF(SUMIFS(OFFSET(データ_研究棟施設!$M$5:$M$1048576,0,ROUND(AZ$8*24,1)),データ_研究棟施設!$J$5:$J$1048576,OFFSET($G$9,ROW()-ROW($N$9),AZ$6-$D$4))&gt;=100*$E90,"×","△"),IF(OR(AZ$8&lt;9/24,AZ$8&gt;=17/24,AZ$110="△"),"△","〇")))</f>
        <v>〇</v>
      </c>
      <c r="BA90" s="29" t="str">
        <f ca="1">IF(OR(BA$9="×",BA$110="×"),"×",IF(SUMIFS(OFFSET(データ_研究棟施設!$M$5:$M$1048576,0,ROUND(BA$8*24,1)),データ_研究棟施設!$J$5:$J$1048576,OFFSET($G$9,ROW()-ROW($N$9),BA$6-$D$4))&gt;=50,IF(SUMIFS(OFFSET(データ_研究棟施設!$M$5:$M$1048576,0,ROUND(BA$8*24,1)),データ_研究棟施設!$J$5:$J$1048576,OFFSET($G$9,ROW()-ROW($N$9),BA$6-$D$4))&gt;=100*$E90,"×","△"),IF(OR(BA$8&lt;9/24,BA$8&gt;=17/24,BA$110="△"),"△","〇")))</f>
        <v>〇</v>
      </c>
      <c r="BB90" s="29" t="str">
        <f ca="1">IF(OR(BB$9="×",BB$110="×"),"×",IF(SUMIFS(OFFSET(データ_研究棟施設!$M$5:$M$1048576,0,ROUND(BB$8*24,1)),データ_研究棟施設!$J$5:$J$1048576,OFFSET($G$9,ROW()-ROW($N$9),BB$6-$D$4))&gt;=50,IF(SUMIFS(OFFSET(データ_研究棟施設!$M$5:$M$1048576,0,ROUND(BB$8*24,1)),データ_研究棟施設!$J$5:$J$1048576,OFFSET($G$9,ROW()-ROW($N$9),BB$6-$D$4))&gt;=100*$E90,"×","△"),IF(OR(BB$8&lt;9/24,BB$8&gt;=17/24,BB$110="△"),"△","〇")))</f>
        <v>〇</v>
      </c>
      <c r="BC90" s="28" t="str">
        <f ca="1">IF(OR(BC$9="×",BC$110="×"),"×",IF(SUMIFS(OFFSET(データ_研究棟施設!$M$5:$M$1048576,0,ROUND(BC$8*24,1)),データ_研究棟施設!$J$5:$J$1048576,OFFSET($G$9,ROW()-ROW($N$9),BC$6-$D$4))&gt;=50,IF(SUMIFS(OFFSET(データ_研究棟施設!$M$5:$M$1048576,0,ROUND(BC$8*24,1)),データ_研究棟施設!$J$5:$J$1048576,OFFSET($G$9,ROW()-ROW($N$9),BC$6-$D$4))&gt;=100*$E90,"×","△"),IF(OR(BC$8&lt;9/24,BC$8&gt;=17/24,BC$110="△"),"△","〇")))</f>
        <v>△</v>
      </c>
      <c r="BD90" s="29" t="str">
        <f ca="1">IF(OR(BD$9="×",BD$110="×"),"×",IF(SUMIFS(OFFSET(データ_研究棟施設!$M$5:$M$1048576,0,ROUND(BD$8*24,1)),データ_研究棟施設!$J$5:$J$1048576,OFFSET($G$9,ROW()-ROW($N$9),BD$6-$D$4))&gt;=50,IF(SUMIFS(OFFSET(データ_研究棟施設!$M$5:$M$1048576,0,ROUND(BD$8*24,1)),データ_研究棟施設!$J$5:$J$1048576,OFFSET($G$9,ROW()-ROW($N$9),BD$6-$D$4))&gt;=100*$E90,"×","△"),IF(OR(BD$8&lt;9/24,BD$8&gt;=17/24,BD$110="△"),"△","〇")))</f>
        <v>△</v>
      </c>
      <c r="BE90" s="29" t="str">
        <f ca="1">IF(OR(BE$9="×",BE$110="×"),"×",IF(SUMIFS(OFFSET(データ_研究棟施設!$M$5:$M$1048576,0,ROUND(BE$8*24,1)),データ_研究棟施設!$J$5:$J$1048576,OFFSET($G$9,ROW()-ROW($N$9),BE$6-$D$4))&gt;=50,IF(SUMIFS(OFFSET(データ_研究棟施設!$M$5:$M$1048576,0,ROUND(BE$8*24,1)),データ_研究棟施設!$J$5:$J$1048576,OFFSET($G$9,ROW()-ROW($N$9),BE$6-$D$4))&gt;=100*$E90,"×","△"),IF(OR(BE$8&lt;9/24,BE$8&gt;=17/24,BE$110="△"),"△","〇")))</f>
        <v>△</v>
      </c>
      <c r="BF90" s="30" t="str">
        <f ca="1">IF(OR(BF$9="×",BF$110="×"),"×",IF(SUMIFS(OFFSET(データ_研究棟施設!$M$5:$M$1048576,0,ROUND(BF$8*24,1)),データ_研究棟施設!$J$5:$J$1048576,OFFSET($G$9,ROW()-ROW($N$9),BF$6-$D$4))&gt;=50,IF(SUMIFS(OFFSET(データ_研究棟施設!$M$5:$M$1048576,0,ROUND(BF$8*24,1)),データ_研究棟施設!$J$5:$J$1048576,OFFSET($G$9,ROW()-ROW($N$9),BF$6-$D$4))&gt;=100*$E90,"×","△"),IF(OR(BF$8&lt;9/24,BF$8&gt;=17/24,BF$110="△"),"△","〇")))</f>
        <v>△</v>
      </c>
      <c r="BG90" s="29" t="str">
        <f ca="1">IF(OR(BG$9="×",BG$110="×"),"×",IF(SUMIFS(OFFSET(データ_研究棟施設!$M$5:$M$1048576,0,ROUND(BG$8*24,1)),データ_研究棟施設!$J$5:$J$1048576,OFFSET($G$9,ROW()-ROW($N$9),BG$6-$D$4))&gt;=50,IF(SUMIFS(OFFSET(データ_研究棟施設!$M$5:$M$1048576,0,ROUND(BG$8*24,1)),データ_研究棟施設!$J$5:$J$1048576,OFFSET($G$9,ROW()-ROW($N$9),BG$6-$D$4))&gt;=100*$E90,"×","△"),IF(OR(BG$8&lt;9/24,BG$8&gt;=17/24,BG$110="△"),"△","〇")))</f>
        <v>△</v>
      </c>
      <c r="BH90" s="29" t="str">
        <f ca="1">IF(OR(BH$9="×",BH$110="×"),"×",IF(SUMIFS(OFFSET(データ_研究棟施設!$M$5:$M$1048576,0,ROUND(BH$8*24,1)),データ_研究棟施設!$J$5:$J$1048576,OFFSET($G$9,ROW()-ROW($N$9),BH$6-$D$4))&gt;=50,IF(SUMIFS(OFFSET(データ_研究棟施設!$M$5:$M$1048576,0,ROUND(BH$8*24,1)),データ_研究棟施設!$J$5:$J$1048576,OFFSET($G$9,ROW()-ROW($N$9),BH$6-$D$4))&gt;=100*$E90,"×","△"),IF(OR(BH$8&lt;9/24,BH$8&gt;=17/24,BH$110="△"),"△","〇")))</f>
        <v>△</v>
      </c>
      <c r="BI90" s="37" t="str">
        <f ca="1">IF(OR(BI$9="×",BI$110="×"),"×",IF(SUMIFS(OFFSET(データ_研究棟施設!$M$5:$M$1048576,0,ROUND(BI$8*24,1)),データ_研究棟施設!$J$5:$J$1048576,OFFSET($G$9,ROW()-ROW($N$9),BI$6-$D$4))&gt;=50,IF(SUMIFS(OFFSET(データ_研究棟施設!$M$5:$M$1048576,0,ROUND(BI$8*24,1)),データ_研究棟施設!$J$5:$J$1048576,OFFSET($G$9,ROW()-ROW($N$9),BI$6-$D$4))&gt;=100*$E90,"×","△"),IF(OR(BI$8&lt;9/24,BI$8&gt;=17/24,BI$110="△"),"△","〇")))</f>
        <v>△</v>
      </c>
      <c r="BJ90" s="36" t="str">
        <f ca="1">IF(OR(BJ$9="×",BJ$110="×"),"×",IF(SUMIFS(OFFSET(データ_研究棟施設!$M$5:$M$1048576,0,ROUND(BJ$8*24,1)),データ_研究棟施設!$J$5:$J$1048576,OFFSET($G$9,ROW()-ROW($N$9),BJ$6-$D$4))&gt;=50,IF(SUMIFS(OFFSET(データ_研究棟施設!$M$5:$M$1048576,0,ROUND(BJ$8*24,1)),データ_研究棟施設!$J$5:$J$1048576,OFFSET($G$9,ROW()-ROW($N$9),BJ$6-$D$4))&gt;=100*$E90,"×","△"),IF(OR(BJ$8&lt;9/24,BJ$8&gt;=17/24,BJ$110="△"),"△","〇")))</f>
        <v>△</v>
      </c>
      <c r="BK90" s="29" t="str">
        <f ca="1">IF(OR(BK$9="×",BK$110="×"),"×",IF(SUMIFS(OFFSET(データ_研究棟施設!$M$5:$M$1048576,0,ROUND(BK$8*24,1)),データ_研究棟施設!$J$5:$J$1048576,OFFSET($G$9,ROW()-ROW($N$9),BK$6-$D$4))&gt;=50,IF(SUMIFS(OFFSET(データ_研究棟施設!$M$5:$M$1048576,0,ROUND(BK$8*24,1)),データ_研究棟施設!$J$5:$J$1048576,OFFSET($G$9,ROW()-ROW($N$9),BK$6-$D$4))&gt;=100*$E90,"×","△"),IF(OR(BK$8&lt;9/24,BK$8&gt;=17/24,BK$110="△"),"△","〇")))</f>
        <v>△</v>
      </c>
      <c r="BL90" s="29" t="str">
        <f ca="1">IF(OR(BL$9="×",BL$110="×"),"×",IF(SUMIFS(OFFSET(データ_研究棟施設!$M$5:$M$1048576,0,ROUND(BL$8*24,1)),データ_研究棟施設!$J$5:$J$1048576,OFFSET($G$9,ROW()-ROW($N$9),BL$6-$D$4))&gt;=50,IF(SUMIFS(OFFSET(データ_研究棟施設!$M$5:$M$1048576,0,ROUND(BL$8*24,1)),データ_研究棟施設!$J$5:$J$1048576,OFFSET($G$9,ROW()-ROW($N$9),BL$6-$D$4))&gt;=100*$E90,"×","△"),IF(OR(BL$8&lt;9/24,BL$8&gt;=17/24,BL$110="△"),"△","〇")))</f>
        <v>△</v>
      </c>
      <c r="BM90" s="29" t="str">
        <f ca="1">IF(OR(BM$9="×",BM$110="×"),"×",IF(SUMIFS(OFFSET(データ_研究棟施設!$M$5:$M$1048576,0,ROUND(BM$8*24,1)),データ_研究棟施設!$J$5:$J$1048576,OFFSET($G$9,ROW()-ROW($N$9),BM$6-$D$4))&gt;=50,IF(SUMIFS(OFFSET(データ_研究棟施設!$M$5:$M$1048576,0,ROUND(BM$8*24,1)),データ_研究棟施設!$J$5:$J$1048576,OFFSET($G$9,ROW()-ROW($N$9),BM$6-$D$4))&gt;=100*$E90,"×","△"),IF(OR(BM$8&lt;9/24,BM$8&gt;=17/24,BM$110="△"),"△","〇")))</f>
        <v>△</v>
      </c>
      <c r="BN90" s="29" t="str">
        <f ca="1">IF(OR(BN$9="×",BN$110="×"),"×",IF(SUMIFS(OFFSET(データ_研究棟施設!$M$5:$M$1048576,0,ROUND(BN$8*24,1)),データ_研究棟施設!$J$5:$J$1048576,OFFSET($G$9,ROW()-ROW($N$9),BN$6-$D$4))&gt;=50,IF(SUMIFS(OFFSET(データ_研究棟施設!$M$5:$M$1048576,0,ROUND(BN$8*24,1)),データ_研究棟施設!$J$5:$J$1048576,OFFSET($G$9,ROW()-ROW($N$9),BN$6-$D$4))&gt;=100*$E90,"×","△"),IF(OR(BN$8&lt;9/24,BN$8&gt;=17/24,BN$110="△"),"△","〇")))</f>
        <v>△</v>
      </c>
      <c r="BO90" s="29" t="str">
        <f ca="1">IF(OR(BO$9="×",BO$110="×"),"×",IF(SUMIFS(OFFSET(データ_研究棟施設!$M$5:$M$1048576,0,ROUND(BO$8*24,1)),データ_研究棟施設!$J$5:$J$1048576,OFFSET($G$9,ROW()-ROW($N$9),BO$6-$D$4))&gt;=50,IF(SUMIFS(OFFSET(データ_研究棟施設!$M$5:$M$1048576,0,ROUND(BO$8*24,1)),データ_研究棟施設!$J$5:$J$1048576,OFFSET($G$9,ROW()-ROW($N$9),BO$6-$D$4))&gt;=100*$E90,"×","△"),IF(OR(BO$8&lt;9/24,BO$8&gt;=17/24,BO$110="△"),"△","〇")))</f>
        <v>△</v>
      </c>
      <c r="BP90" s="29" t="str">
        <f ca="1">IF(OR(BP$9="×",BP$110="×"),"×",IF(SUMIFS(OFFSET(データ_研究棟施設!$M$5:$M$1048576,0,ROUND(BP$8*24,1)),データ_研究棟施設!$J$5:$J$1048576,OFFSET($G$9,ROW()-ROW($N$9),BP$6-$D$4))&gt;=50,IF(SUMIFS(OFFSET(データ_研究棟施設!$M$5:$M$1048576,0,ROUND(BP$8*24,1)),データ_研究棟施設!$J$5:$J$1048576,OFFSET($G$9,ROW()-ROW($N$9),BP$6-$D$4))&gt;=100*$E90,"×","△"),IF(OR(BP$8&lt;9/24,BP$8&gt;=17/24,BP$110="△"),"△","〇")))</f>
        <v>△</v>
      </c>
      <c r="BQ90" s="29" t="str">
        <f ca="1">IF(OR(BQ$9="×",BQ$110="×"),"×",IF(SUMIFS(OFFSET(データ_研究棟施設!$M$5:$M$1048576,0,ROUND(BQ$8*24,1)),データ_研究棟施設!$J$5:$J$1048576,OFFSET($G$9,ROW()-ROW($N$9),BQ$6-$D$4))&gt;=50,IF(SUMIFS(OFFSET(データ_研究棟施設!$M$5:$M$1048576,0,ROUND(BQ$8*24,1)),データ_研究棟施設!$J$5:$J$1048576,OFFSET($G$9,ROW()-ROW($N$9),BQ$6-$D$4))&gt;=100*$E90,"×","△"),IF(OR(BQ$8&lt;9/24,BQ$8&gt;=17/24,BQ$110="△"),"△","〇")))</f>
        <v>△</v>
      </c>
      <c r="BR90" s="29" t="str">
        <f ca="1">IF(OR(BR$9="×",BR$110="×"),"×",IF(SUMIFS(OFFSET(データ_研究棟施設!$M$5:$M$1048576,0,ROUND(BR$8*24,1)),データ_研究棟施設!$J$5:$J$1048576,OFFSET($G$9,ROW()-ROW($N$9),BR$6-$D$4))&gt;=50,IF(SUMIFS(OFFSET(データ_研究棟施設!$M$5:$M$1048576,0,ROUND(BR$8*24,1)),データ_研究棟施設!$J$5:$J$1048576,OFFSET($G$9,ROW()-ROW($N$9),BR$6-$D$4))&gt;=100*$E90,"×","△"),IF(OR(BR$8&lt;9/24,BR$8&gt;=17/24,BR$110="△"),"△","〇")))</f>
        <v>△</v>
      </c>
      <c r="BS90" s="28" t="str">
        <f ca="1">IF(OR(BS$9="×",BS$110="×"),"×",IF(SUMIFS(OFFSET(データ_研究棟施設!$M$5:$M$1048576,0,ROUND(BS$8*24,1)),データ_研究棟施設!$J$5:$J$1048576,OFFSET($G$9,ROW()-ROW($N$9),BS$6-$D$4))&gt;=50,IF(SUMIFS(OFFSET(データ_研究棟施設!$M$5:$M$1048576,0,ROUND(BS$8*24,1)),データ_研究棟施設!$J$5:$J$1048576,OFFSET($G$9,ROW()-ROW($N$9),BS$6-$D$4))&gt;=100*$E90,"×","△"),IF(OR(BS$8&lt;9/24,BS$8&gt;=17/24,BS$110="△"),"△","〇")))</f>
        <v>〇</v>
      </c>
      <c r="BT90" s="29" t="str">
        <f ca="1">IF(OR(BT$9="×",BT$110="×"),"×",IF(SUMIFS(OFFSET(データ_研究棟施設!$M$5:$M$1048576,0,ROUND(BT$8*24,1)),データ_研究棟施設!$J$5:$J$1048576,OFFSET($G$9,ROW()-ROW($N$9),BT$6-$D$4))&gt;=50,IF(SUMIFS(OFFSET(データ_研究棟施設!$M$5:$M$1048576,0,ROUND(BT$8*24,1)),データ_研究棟施設!$J$5:$J$1048576,OFFSET($G$9,ROW()-ROW($N$9),BT$6-$D$4))&gt;=100*$E90,"×","△"),IF(OR(BT$8&lt;9/24,BT$8&gt;=17/24,BT$110="△"),"△","〇")))</f>
        <v>〇</v>
      </c>
      <c r="BU90" s="29" t="str">
        <f ca="1">IF(OR(BU$9="×",BU$110="×"),"×",IF(SUMIFS(OFFSET(データ_研究棟施設!$M$5:$M$1048576,0,ROUND(BU$8*24,1)),データ_研究棟施設!$J$5:$J$1048576,OFFSET($G$9,ROW()-ROW($N$9),BU$6-$D$4))&gt;=50,IF(SUMIFS(OFFSET(データ_研究棟施設!$M$5:$M$1048576,0,ROUND(BU$8*24,1)),データ_研究棟施設!$J$5:$J$1048576,OFFSET($G$9,ROW()-ROW($N$9),BU$6-$D$4))&gt;=100*$E90,"×","△"),IF(OR(BU$8&lt;9/24,BU$8&gt;=17/24,BU$110="△"),"△","〇")))</f>
        <v>〇</v>
      </c>
      <c r="BV90" s="30" t="str">
        <f ca="1">IF(OR(BV$9="×",BV$110="×"),"×",IF(SUMIFS(OFFSET(データ_研究棟施設!$M$5:$M$1048576,0,ROUND(BV$8*24,1)),データ_研究棟施設!$J$5:$J$1048576,OFFSET($G$9,ROW()-ROW($N$9),BV$6-$D$4))&gt;=50,IF(SUMIFS(OFFSET(データ_研究棟施設!$M$5:$M$1048576,0,ROUND(BV$8*24,1)),データ_研究棟施設!$J$5:$J$1048576,OFFSET($G$9,ROW()-ROW($N$9),BV$6-$D$4))&gt;=100*$E90,"×","△"),IF(OR(BV$8&lt;9/24,BV$8&gt;=17/24,BV$110="△"),"△","〇")))</f>
        <v>〇</v>
      </c>
      <c r="BW90" s="29" t="str">
        <f ca="1">IF(OR(BW$9="×",BW$110="×"),"×",IF(SUMIFS(OFFSET(データ_研究棟施設!$M$5:$M$1048576,0,ROUND(BW$8*24,1)),データ_研究棟施設!$J$5:$J$1048576,OFFSET($G$9,ROW()-ROW($N$9),BW$6-$D$4))&gt;=50,IF(SUMIFS(OFFSET(データ_研究棟施設!$M$5:$M$1048576,0,ROUND(BW$8*24,1)),データ_研究棟施設!$J$5:$J$1048576,OFFSET($G$9,ROW()-ROW($N$9),BW$6-$D$4))&gt;=100*$E90,"×","△"),IF(OR(BW$8&lt;9/24,BW$8&gt;=17/24,BW$110="△"),"△","〇")))</f>
        <v>〇</v>
      </c>
      <c r="BX90" s="29" t="str">
        <f ca="1">IF(OR(BX$9="×",BX$110="×"),"×",IF(SUMIFS(OFFSET(データ_研究棟施設!$M$5:$M$1048576,0,ROUND(BX$8*24,1)),データ_研究棟施設!$J$5:$J$1048576,OFFSET($G$9,ROW()-ROW($N$9),BX$6-$D$4))&gt;=50,IF(SUMIFS(OFFSET(データ_研究棟施設!$M$5:$M$1048576,0,ROUND(BX$8*24,1)),データ_研究棟施設!$J$5:$J$1048576,OFFSET($G$9,ROW()-ROW($N$9),BX$6-$D$4))&gt;=100*$E90,"×","△"),IF(OR(BX$8&lt;9/24,BX$8&gt;=17/24,BX$110="△"),"△","〇")))</f>
        <v>〇</v>
      </c>
      <c r="BY90" s="29" t="str">
        <f ca="1">IF(OR(BY$9="×",BY$110="×"),"×",IF(SUMIFS(OFFSET(データ_研究棟施設!$M$5:$M$1048576,0,ROUND(BY$8*24,1)),データ_研究棟施設!$J$5:$J$1048576,OFFSET($G$9,ROW()-ROW($N$9),BY$6-$D$4))&gt;=50,IF(SUMIFS(OFFSET(データ_研究棟施設!$M$5:$M$1048576,0,ROUND(BY$8*24,1)),データ_研究棟施設!$J$5:$J$1048576,OFFSET($G$9,ROW()-ROW($N$9),BY$6-$D$4))&gt;=100*$E90,"×","△"),IF(OR(BY$8&lt;9/24,BY$8&gt;=17/24,BY$110="△"),"△","〇")))</f>
        <v>〇</v>
      </c>
      <c r="BZ90" s="29" t="str">
        <f ca="1">IF(OR(BZ$9="×",BZ$110="×"),"×",IF(SUMIFS(OFFSET(データ_研究棟施設!$M$5:$M$1048576,0,ROUND(BZ$8*24,1)),データ_研究棟施設!$J$5:$J$1048576,OFFSET($G$9,ROW()-ROW($N$9),BZ$6-$D$4))&gt;=50,IF(SUMIFS(OFFSET(データ_研究棟施設!$M$5:$M$1048576,0,ROUND(BZ$8*24,1)),データ_研究棟施設!$J$5:$J$1048576,OFFSET($G$9,ROW()-ROW($N$9),BZ$6-$D$4))&gt;=100*$E90,"×","△"),IF(OR(BZ$8&lt;9/24,BZ$8&gt;=17/24,BZ$110="△"),"△","〇")))</f>
        <v>〇</v>
      </c>
      <c r="CA90" s="28" t="str">
        <f ca="1">IF(OR(CA$9="×",CA$110="×"),"×",IF(SUMIFS(OFFSET(データ_研究棟施設!$M$5:$M$1048576,0,ROUND(CA$8*24,1)),データ_研究棟施設!$J$5:$J$1048576,OFFSET($G$9,ROW()-ROW($N$9),CA$6-$D$4))&gt;=50,IF(SUMIFS(OFFSET(データ_研究棟施設!$M$5:$M$1048576,0,ROUND(CA$8*24,1)),データ_研究棟施設!$J$5:$J$1048576,OFFSET($G$9,ROW()-ROW($N$9),CA$6-$D$4))&gt;=100*$E90,"×","△"),IF(OR(CA$8&lt;9/24,CA$8&gt;=17/24,CA$110="△"),"△","〇")))</f>
        <v>△</v>
      </c>
      <c r="CB90" s="29" t="str">
        <f ca="1">IF(OR(CB$9="×",CB$110="×"),"×",IF(SUMIFS(OFFSET(データ_研究棟施設!$M$5:$M$1048576,0,ROUND(CB$8*24,1)),データ_研究棟施設!$J$5:$J$1048576,OFFSET($G$9,ROW()-ROW($N$9),CB$6-$D$4))&gt;=50,IF(SUMIFS(OFFSET(データ_研究棟施設!$M$5:$M$1048576,0,ROUND(CB$8*24,1)),データ_研究棟施設!$J$5:$J$1048576,OFFSET($G$9,ROW()-ROW($N$9),CB$6-$D$4))&gt;=100*$E90,"×","△"),IF(OR(CB$8&lt;9/24,CB$8&gt;=17/24,CB$110="△"),"△","〇")))</f>
        <v>△</v>
      </c>
      <c r="CC90" s="29" t="str">
        <f ca="1">IF(OR(CC$9="×",CC$110="×"),"×",IF(SUMIFS(OFFSET(データ_研究棟施設!$M$5:$M$1048576,0,ROUND(CC$8*24,1)),データ_研究棟施設!$J$5:$J$1048576,OFFSET($G$9,ROW()-ROW($N$9),CC$6-$D$4))&gt;=50,IF(SUMIFS(OFFSET(データ_研究棟施設!$M$5:$M$1048576,0,ROUND(CC$8*24,1)),データ_研究棟施設!$J$5:$J$1048576,OFFSET($G$9,ROW()-ROW($N$9),CC$6-$D$4))&gt;=100*$E90,"×","△"),IF(OR(CC$8&lt;9/24,CC$8&gt;=17/24,CC$110="△"),"△","〇")))</f>
        <v>△</v>
      </c>
      <c r="CD90" s="30" t="str">
        <f ca="1">IF(OR(CD$9="×",CD$110="×"),"×",IF(SUMIFS(OFFSET(データ_研究棟施設!$M$5:$M$1048576,0,ROUND(CD$8*24,1)),データ_研究棟施設!$J$5:$J$1048576,OFFSET($G$9,ROW()-ROW($N$9),CD$6-$D$4))&gt;=50,IF(SUMIFS(OFFSET(データ_研究棟施設!$M$5:$M$1048576,0,ROUND(CD$8*24,1)),データ_研究棟施設!$J$5:$J$1048576,OFFSET($G$9,ROW()-ROW($N$9),CD$6-$D$4))&gt;=100*$E90,"×","△"),IF(OR(CD$8&lt;9/24,CD$8&gt;=17/24,CD$110="△"),"△","〇")))</f>
        <v>△</v>
      </c>
      <c r="CE90" s="29" t="str">
        <f ca="1">IF(OR(CE$9="×",CE$110="×"),"×",IF(SUMIFS(OFFSET(データ_研究棟施設!$M$5:$M$1048576,0,ROUND(CE$8*24,1)),データ_研究棟施設!$J$5:$J$1048576,OFFSET($G$9,ROW()-ROW($N$9),CE$6-$D$4))&gt;=50,IF(SUMIFS(OFFSET(データ_研究棟施設!$M$5:$M$1048576,0,ROUND(CE$8*24,1)),データ_研究棟施設!$J$5:$J$1048576,OFFSET($G$9,ROW()-ROW($N$9),CE$6-$D$4))&gt;=100*$E90,"×","△"),IF(OR(CE$8&lt;9/24,CE$8&gt;=17/24,CE$110="△"),"△","〇")))</f>
        <v>△</v>
      </c>
      <c r="CF90" s="29" t="str">
        <f ca="1">IF(OR(CF$9="×",CF$110="×"),"×",IF(SUMIFS(OFFSET(データ_研究棟施設!$M$5:$M$1048576,0,ROUND(CF$8*24,1)),データ_研究棟施設!$J$5:$J$1048576,OFFSET($G$9,ROW()-ROW($N$9),CF$6-$D$4))&gt;=50,IF(SUMIFS(OFFSET(データ_研究棟施設!$M$5:$M$1048576,0,ROUND(CF$8*24,1)),データ_研究棟施設!$J$5:$J$1048576,OFFSET($G$9,ROW()-ROW($N$9),CF$6-$D$4))&gt;=100*$E90,"×","△"),IF(OR(CF$8&lt;9/24,CF$8&gt;=17/24,CF$110="△"),"△","〇")))</f>
        <v>△</v>
      </c>
      <c r="CG90" s="37" t="str">
        <f ca="1">IF(OR(CG$9="×",CG$110="×"),"×",IF(SUMIFS(OFFSET(データ_研究棟施設!$M$5:$M$1048576,0,ROUND(CG$8*24,1)),データ_研究棟施設!$J$5:$J$1048576,OFFSET($G$9,ROW()-ROW($N$9),CG$6-$D$4))&gt;=50,IF(SUMIFS(OFFSET(データ_研究棟施設!$M$5:$M$1048576,0,ROUND(CG$8*24,1)),データ_研究棟施設!$J$5:$J$1048576,OFFSET($G$9,ROW()-ROW($N$9),CG$6-$D$4))&gt;=100*$E90,"×","△"),IF(OR(CG$8&lt;9/24,CG$8&gt;=17/24,CG$110="△"),"△","〇")))</f>
        <v>△</v>
      </c>
      <c r="CH90" s="36" t="str">
        <f ca="1">IF(OR(CH$9="×",CH$110="×"),"×",IF(SUMIFS(OFFSET(データ_研究棟施設!$M$5:$M$1048576,0,ROUND(CH$8*24,1)),データ_研究棟施設!$J$5:$J$1048576,OFFSET($G$9,ROW()-ROW($N$9),CH$6-$D$4))&gt;=50,IF(SUMIFS(OFFSET(データ_研究棟施設!$M$5:$M$1048576,0,ROUND(CH$8*24,1)),データ_研究棟施設!$J$5:$J$1048576,OFFSET($G$9,ROW()-ROW($N$9),CH$6-$D$4))&gt;=100*$E90,"×","△"),IF(OR(CH$8&lt;9/24,CH$8&gt;=17/24,CH$110="△"),"△","〇")))</f>
        <v>△</v>
      </c>
      <c r="CI90" s="29" t="str">
        <f ca="1">IF(OR(CI$9="×",CI$110="×"),"×",IF(SUMIFS(OFFSET(データ_研究棟施設!$M$5:$M$1048576,0,ROUND(CI$8*24,1)),データ_研究棟施設!$J$5:$J$1048576,OFFSET($G$9,ROW()-ROW($N$9),CI$6-$D$4))&gt;=50,IF(SUMIFS(OFFSET(データ_研究棟施設!$M$5:$M$1048576,0,ROUND(CI$8*24,1)),データ_研究棟施設!$J$5:$J$1048576,OFFSET($G$9,ROW()-ROW($N$9),CI$6-$D$4))&gt;=100*$E90,"×","△"),IF(OR(CI$8&lt;9/24,CI$8&gt;=17/24,CI$110="△"),"△","〇")))</f>
        <v>△</v>
      </c>
      <c r="CJ90" s="29" t="str">
        <f ca="1">IF(OR(CJ$9="×",CJ$110="×"),"×",IF(SUMIFS(OFFSET(データ_研究棟施設!$M$5:$M$1048576,0,ROUND(CJ$8*24,1)),データ_研究棟施設!$J$5:$J$1048576,OFFSET($G$9,ROW()-ROW($N$9),CJ$6-$D$4))&gt;=50,IF(SUMIFS(OFFSET(データ_研究棟施設!$M$5:$M$1048576,0,ROUND(CJ$8*24,1)),データ_研究棟施設!$J$5:$J$1048576,OFFSET($G$9,ROW()-ROW($N$9),CJ$6-$D$4))&gt;=100*$E90,"×","△"),IF(OR(CJ$8&lt;9/24,CJ$8&gt;=17/24,CJ$110="△"),"△","〇")))</f>
        <v>△</v>
      </c>
      <c r="CK90" s="29" t="str">
        <f ca="1">IF(OR(CK$9="×",CK$110="×"),"×",IF(SUMIFS(OFFSET(データ_研究棟施設!$M$5:$M$1048576,0,ROUND(CK$8*24,1)),データ_研究棟施設!$J$5:$J$1048576,OFFSET($G$9,ROW()-ROW($N$9),CK$6-$D$4))&gt;=50,IF(SUMIFS(OFFSET(データ_研究棟施設!$M$5:$M$1048576,0,ROUND(CK$8*24,1)),データ_研究棟施設!$J$5:$J$1048576,OFFSET($G$9,ROW()-ROW($N$9),CK$6-$D$4))&gt;=100*$E90,"×","△"),IF(OR(CK$8&lt;9/24,CK$8&gt;=17/24,CK$110="△"),"△","〇")))</f>
        <v>△</v>
      </c>
      <c r="CL90" s="29" t="str">
        <f ca="1">IF(OR(CL$9="×",CL$110="×"),"×",IF(SUMIFS(OFFSET(データ_研究棟施設!$M$5:$M$1048576,0,ROUND(CL$8*24,1)),データ_研究棟施設!$J$5:$J$1048576,OFFSET($G$9,ROW()-ROW($N$9),CL$6-$D$4))&gt;=50,IF(SUMIFS(OFFSET(データ_研究棟施設!$M$5:$M$1048576,0,ROUND(CL$8*24,1)),データ_研究棟施設!$J$5:$J$1048576,OFFSET($G$9,ROW()-ROW($N$9),CL$6-$D$4))&gt;=100*$E90,"×","△"),IF(OR(CL$8&lt;9/24,CL$8&gt;=17/24,CL$110="△"),"△","〇")))</f>
        <v>△</v>
      </c>
      <c r="CM90" s="29" t="str">
        <f ca="1">IF(OR(CM$9="×",CM$110="×"),"×",IF(SUMIFS(OFFSET(データ_研究棟施設!$M$5:$M$1048576,0,ROUND(CM$8*24,1)),データ_研究棟施設!$J$5:$J$1048576,OFFSET($G$9,ROW()-ROW($N$9),CM$6-$D$4))&gt;=50,IF(SUMIFS(OFFSET(データ_研究棟施設!$M$5:$M$1048576,0,ROUND(CM$8*24,1)),データ_研究棟施設!$J$5:$J$1048576,OFFSET($G$9,ROW()-ROW($N$9),CM$6-$D$4))&gt;=100*$E90,"×","△"),IF(OR(CM$8&lt;9/24,CM$8&gt;=17/24,CM$110="△"),"△","〇")))</f>
        <v>△</v>
      </c>
      <c r="CN90" s="29" t="str">
        <f ca="1">IF(OR(CN$9="×",CN$110="×"),"×",IF(SUMIFS(OFFSET(データ_研究棟施設!$M$5:$M$1048576,0,ROUND(CN$8*24,1)),データ_研究棟施設!$J$5:$J$1048576,OFFSET($G$9,ROW()-ROW($N$9),CN$6-$D$4))&gt;=50,IF(SUMIFS(OFFSET(データ_研究棟施設!$M$5:$M$1048576,0,ROUND(CN$8*24,1)),データ_研究棟施設!$J$5:$J$1048576,OFFSET($G$9,ROW()-ROW($N$9),CN$6-$D$4))&gt;=100*$E90,"×","△"),IF(OR(CN$8&lt;9/24,CN$8&gt;=17/24,CN$110="△"),"△","〇")))</f>
        <v>△</v>
      </c>
      <c r="CO90" s="29" t="str">
        <f ca="1">IF(OR(CO$9="×",CO$110="×"),"×",IF(SUMIFS(OFFSET(データ_研究棟施設!$M$5:$M$1048576,0,ROUND(CO$8*24,1)),データ_研究棟施設!$J$5:$J$1048576,OFFSET($G$9,ROW()-ROW($N$9),CO$6-$D$4))&gt;=50,IF(SUMIFS(OFFSET(データ_研究棟施設!$M$5:$M$1048576,0,ROUND(CO$8*24,1)),データ_研究棟施設!$J$5:$J$1048576,OFFSET($G$9,ROW()-ROW($N$9),CO$6-$D$4))&gt;=100*$E90,"×","△"),IF(OR(CO$8&lt;9/24,CO$8&gt;=17/24,CO$110="△"),"△","〇")))</f>
        <v>△</v>
      </c>
      <c r="CP90" s="29" t="str">
        <f ca="1">IF(OR(CP$9="×",CP$110="×"),"×",IF(SUMIFS(OFFSET(データ_研究棟施設!$M$5:$M$1048576,0,ROUND(CP$8*24,1)),データ_研究棟施設!$J$5:$J$1048576,OFFSET($G$9,ROW()-ROW($N$9),CP$6-$D$4))&gt;=50,IF(SUMIFS(OFFSET(データ_研究棟施設!$M$5:$M$1048576,0,ROUND(CP$8*24,1)),データ_研究棟施設!$J$5:$J$1048576,OFFSET($G$9,ROW()-ROW($N$9),CP$6-$D$4))&gt;=100*$E90,"×","△"),IF(OR(CP$8&lt;9/24,CP$8&gt;=17/24,CP$110="△"),"△","〇")))</f>
        <v>△</v>
      </c>
      <c r="CQ90" s="28" t="str">
        <f ca="1">IF(OR(CQ$9="×",CQ$110="×"),"×",IF(SUMIFS(OFFSET(データ_研究棟施設!$M$5:$M$1048576,0,ROUND(CQ$8*24,1)),データ_研究棟施設!$J$5:$J$1048576,OFFSET($G$9,ROW()-ROW($N$9),CQ$6-$D$4))&gt;=50,IF(SUMIFS(OFFSET(データ_研究棟施設!$M$5:$M$1048576,0,ROUND(CQ$8*24,1)),データ_研究棟施設!$J$5:$J$1048576,OFFSET($G$9,ROW()-ROW($N$9),CQ$6-$D$4))&gt;=100*$E90,"×","△"),IF(OR(CQ$8&lt;9/24,CQ$8&gt;=17/24,CQ$110="△"),"△","〇")))</f>
        <v>〇</v>
      </c>
      <c r="CR90" s="29" t="str">
        <f ca="1">IF(OR(CR$9="×",CR$110="×"),"×",IF(SUMIFS(OFFSET(データ_研究棟施設!$M$5:$M$1048576,0,ROUND(CR$8*24,1)),データ_研究棟施設!$J$5:$J$1048576,OFFSET($G$9,ROW()-ROW($N$9),CR$6-$D$4))&gt;=50,IF(SUMIFS(OFFSET(データ_研究棟施設!$M$5:$M$1048576,0,ROUND(CR$8*24,1)),データ_研究棟施設!$J$5:$J$1048576,OFFSET($G$9,ROW()-ROW($N$9),CR$6-$D$4))&gt;=100*$E90,"×","△"),IF(OR(CR$8&lt;9/24,CR$8&gt;=17/24,CR$110="△"),"△","〇")))</f>
        <v>〇</v>
      </c>
      <c r="CS90" s="29" t="str">
        <f ca="1">IF(OR(CS$9="×",CS$110="×"),"×",IF(SUMIFS(OFFSET(データ_研究棟施設!$M$5:$M$1048576,0,ROUND(CS$8*24,1)),データ_研究棟施設!$J$5:$J$1048576,OFFSET($G$9,ROW()-ROW($N$9),CS$6-$D$4))&gt;=50,IF(SUMIFS(OFFSET(データ_研究棟施設!$M$5:$M$1048576,0,ROUND(CS$8*24,1)),データ_研究棟施設!$J$5:$J$1048576,OFFSET($G$9,ROW()-ROW($N$9),CS$6-$D$4))&gt;=100*$E90,"×","△"),IF(OR(CS$8&lt;9/24,CS$8&gt;=17/24,CS$110="△"),"△","〇")))</f>
        <v>〇</v>
      </c>
      <c r="CT90" s="30" t="str">
        <f ca="1">IF(OR(CT$9="×",CT$110="×"),"×",IF(SUMIFS(OFFSET(データ_研究棟施設!$M$5:$M$1048576,0,ROUND(CT$8*24,1)),データ_研究棟施設!$J$5:$J$1048576,OFFSET($G$9,ROW()-ROW($N$9),CT$6-$D$4))&gt;=50,IF(SUMIFS(OFFSET(データ_研究棟施設!$M$5:$M$1048576,0,ROUND(CT$8*24,1)),データ_研究棟施設!$J$5:$J$1048576,OFFSET($G$9,ROW()-ROW($N$9),CT$6-$D$4))&gt;=100*$E90,"×","△"),IF(OR(CT$8&lt;9/24,CT$8&gt;=17/24,CT$110="△"),"△","〇")))</f>
        <v>〇</v>
      </c>
      <c r="CU90" s="29" t="str">
        <f ca="1">IF(OR(CU$9="×",CU$110="×"),"×",IF(SUMIFS(OFFSET(データ_研究棟施設!$M$5:$M$1048576,0,ROUND(CU$8*24,1)),データ_研究棟施設!$J$5:$J$1048576,OFFSET($G$9,ROW()-ROW($N$9),CU$6-$D$4))&gt;=50,IF(SUMIFS(OFFSET(データ_研究棟施設!$M$5:$M$1048576,0,ROUND(CU$8*24,1)),データ_研究棟施設!$J$5:$J$1048576,OFFSET($G$9,ROW()-ROW($N$9),CU$6-$D$4))&gt;=100*$E90,"×","△"),IF(OR(CU$8&lt;9/24,CU$8&gt;=17/24,CU$110="△"),"△","〇")))</f>
        <v>〇</v>
      </c>
      <c r="CV90" s="29" t="str">
        <f ca="1">IF(OR(CV$9="×",CV$110="×"),"×",IF(SUMIFS(OFFSET(データ_研究棟施設!$M$5:$M$1048576,0,ROUND(CV$8*24,1)),データ_研究棟施設!$J$5:$J$1048576,OFFSET($G$9,ROW()-ROW($N$9),CV$6-$D$4))&gt;=50,IF(SUMIFS(OFFSET(データ_研究棟施設!$M$5:$M$1048576,0,ROUND(CV$8*24,1)),データ_研究棟施設!$J$5:$J$1048576,OFFSET($G$9,ROW()-ROW($N$9),CV$6-$D$4))&gt;=100*$E90,"×","△"),IF(OR(CV$8&lt;9/24,CV$8&gt;=17/24,CV$110="△"),"△","〇")))</f>
        <v>〇</v>
      </c>
      <c r="CW90" s="29" t="str">
        <f ca="1">IF(OR(CW$9="×",CW$110="×"),"×",IF(SUMIFS(OFFSET(データ_研究棟施設!$M$5:$M$1048576,0,ROUND(CW$8*24,1)),データ_研究棟施設!$J$5:$J$1048576,OFFSET($G$9,ROW()-ROW($N$9),CW$6-$D$4))&gt;=50,IF(SUMIFS(OFFSET(データ_研究棟施設!$M$5:$M$1048576,0,ROUND(CW$8*24,1)),データ_研究棟施設!$J$5:$J$1048576,OFFSET($G$9,ROW()-ROW($N$9),CW$6-$D$4))&gt;=100*$E90,"×","△"),IF(OR(CW$8&lt;9/24,CW$8&gt;=17/24,CW$110="△"),"△","〇")))</f>
        <v>〇</v>
      </c>
      <c r="CX90" s="29" t="str">
        <f ca="1">IF(OR(CX$9="×",CX$110="×"),"×",IF(SUMIFS(OFFSET(データ_研究棟施設!$M$5:$M$1048576,0,ROUND(CX$8*24,1)),データ_研究棟施設!$J$5:$J$1048576,OFFSET($G$9,ROW()-ROW($N$9),CX$6-$D$4))&gt;=50,IF(SUMIFS(OFFSET(データ_研究棟施設!$M$5:$M$1048576,0,ROUND(CX$8*24,1)),データ_研究棟施設!$J$5:$J$1048576,OFFSET($G$9,ROW()-ROW($N$9),CX$6-$D$4))&gt;=100*$E90,"×","△"),IF(OR(CX$8&lt;9/24,CX$8&gt;=17/24,CX$110="△"),"△","〇")))</f>
        <v>〇</v>
      </c>
      <c r="CY90" s="28" t="str">
        <f ca="1">IF(OR(CY$9="×",CY$110="×"),"×",IF(SUMIFS(OFFSET(データ_研究棟施設!$M$5:$M$1048576,0,ROUND(CY$8*24,1)),データ_研究棟施設!$J$5:$J$1048576,OFFSET($G$9,ROW()-ROW($N$9),CY$6-$D$4))&gt;=50,IF(SUMIFS(OFFSET(データ_研究棟施設!$M$5:$M$1048576,0,ROUND(CY$8*24,1)),データ_研究棟施設!$J$5:$J$1048576,OFFSET($G$9,ROW()-ROW($N$9),CY$6-$D$4))&gt;=100*$E90,"×","△"),IF(OR(CY$8&lt;9/24,CY$8&gt;=17/24,CY$110="△"),"△","〇")))</f>
        <v>△</v>
      </c>
      <c r="CZ90" s="29" t="str">
        <f ca="1">IF(OR(CZ$9="×",CZ$110="×"),"×",IF(SUMIFS(OFFSET(データ_研究棟施設!$M$5:$M$1048576,0,ROUND(CZ$8*24,1)),データ_研究棟施設!$J$5:$J$1048576,OFFSET($G$9,ROW()-ROW($N$9),CZ$6-$D$4))&gt;=50,IF(SUMIFS(OFFSET(データ_研究棟施設!$M$5:$M$1048576,0,ROUND(CZ$8*24,1)),データ_研究棟施設!$J$5:$J$1048576,OFFSET($G$9,ROW()-ROW($N$9),CZ$6-$D$4))&gt;=100*$E90,"×","△"),IF(OR(CZ$8&lt;9/24,CZ$8&gt;=17/24,CZ$110="△"),"△","〇")))</f>
        <v>△</v>
      </c>
      <c r="DA90" s="29" t="str">
        <f ca="1">IF(OR(DA$9="×",DA$110="×"),"×",IF(SUMIFS(OFFSET(データ_研究棟施設!$M$5:$M$1048576,0,ROUND(DA$8*24,1)),データ_研究棟施設!$J$5:$J$1048576,OFFSET($G$9,ROW()-ROW($N$9),DA$6-$D$4))&gt;=50,IF(SUMIFS(OFFSET(データ_研究棟施設!$M$5:$M$1048576,0,ROUND(DA$8*24,1)),データ_研究棟施設!$J$5:$J$1048576,OFFSET($G$9,ROW()-ROW($N$9),DA$6-$D$4))&gt;=100*$E90,"×","△"),IF(OR(DA$8&lt;9/24,DA$8&gt;=17/24,DA$110="△"),"△","〇")))</f>
        <v>△</v>
      </c>
      <c r="DB90" s="30" t="str">
        <f ca="1">IF(OR(DB$9="×",DB$110="×"),"×",IF(SUMIFS(OFFSET(データ_研究棟施設!$M$5:$M$1048576,0,ROUND(DB$8*24,1)),データ_研究棟施設!$J$5:$J$1048576,OFFSET($G$9,ROW()-ROW($N$9),DB$6-$D$4))&gt;=50,IF(SUMIFS(OFFSET(データ_研究棟施設!$M$5:$M$1048576,0,ROUND(DB$8*24,1)),データ_研究棟施設!$J$5:$J$1048576,OFFSET($G$9,ROW()-ROW($N$9),DB$6-$D$4))&gt;=100*$E90,"×","△"),IF(OR(DB$8&lt;9/24,DB$8&gt;=17/24,DB$110="△"),"△","〇")))</f>
        <v>△</v>
      </c>
      <c r="DC90" s="29" t="str">
        <f ca="1">IF(OR(DC$9="×",DC$110="×"),"×",IF(SUMIFS(OFFSET(データ_研究棟施設!$M$5:$M$1048576,0,ROUND(DC$8*24,1)),データ_研究棟施設!$J$5:$J$1048576,OFFSET($G$9,ROW()-ROW($N$9),DC$6-$D$4))&gt;=50,IF(SUMIFS(OFFSET(データ_研究棟施設!$M$5:$M$1048576,0,ROUND(DC$8*24,1)),データ_研究棟施設!$J$5:$J$1048576,OFFSET($G$9,ROW()-ROW($N$9),DC$6-$D$4))&gt;=100*$E90,"×","△"),IF(OR(DC$8&lt;9/24,DC$8&gt;=17/24,DC$110="△"),"△","〇")))</f>
        <v>△</v>
      </c>
      <c r="DD90" s="29" t="str">
        <f ca="1">IF(OR(DD$9="×",DD$110="×"),"×",IF(SUMIFS(OFFSET(データ_研究棟施設!$M$5:$M$1048576,0,ROUND(DD$8*24,1)),データ_研究棟施設!$J$5:$J$1048576,OFFSET($G$9,ROW()-ROW($N$9),DD$6-$D$4))&gt;=50,IF(SUMIFS(OFFSET(データ_研究棟施設!$M$5:$M$1048576,0,ROUND(DD$8*24,1)),データ_研究棟施設!$J$5:$J$1048576,OFFSET($G$9,ROW()-ROW($N$9),DD$6-$D$4))&gt;=100*$E90,"×","△"),IF(OR(DD$8&lt;9/24,DD$8&gt;=17/24,DD$110="△"),"△","〇")))</f>
        <v>△</v>
      </c>
      <c r="DE90" s="37" t="str">
        <f ca="1">IF(OR(DE$9="×",DE$110="×"),"×",IF(SUMIFS(OFFSET(データ_研究棟施設!$M$5:$M$1048576,0,ROUND(DE$8*24,1)),データ_研究棟施設!$J$5:$J$1048576,OFFSET($G$9,ROW()-ROW($N$9),DE$6-$D$4))&gt;=50,IF(SUMIFS(OFFSET(データ_研究棟施設!$M$5:$M$1048576,0,ROUND(DE$8*24,1)),データ_研究棟施設!$J$5:$J$1048576,OFFSET($G$9,ROW()-ROW($N$9),DE$6-$D$4))&gt;=100*$E90,"×","△"),IF(OR(DE$8&lt;9/24,DE$8&gt;=17/24,DE$110="△"),"△","〇")))</f>
        <v>△</v>
      </c>
      <c r="DF90" s="36" t="str">
        <f ca="1">IF(OR(DF$9="×",DF$110="×"),"×",IF(SUMIFS(OFFSET(データ_研究棟施設!$M$5:$M$1048576,0,ROUND(DF$8*24,1)),データ_研究棟施設!$J$5:$J$1048576,OFFSET($G$9,ROW()-ROW($N$9),DF$6-$D$4))&gt;=50,IF(SUMIFS(OFFSET(データ_研究棟施設!$M$5:$M$1048576,0,ROUND(DF$8*24,1)),データ_研究棟施設!$J$5:$J$1048576,OFFSET($G$9,ROW()-ROW($N$9),DF$6-$D$4))&gt;=100*$E90,"×","△"),IF(OR(DF$8&lt;9/24,DF$8&gt;=17/24,DF$110="△"),"△","〇")))</f>
        <v>△</v>
      </c>
      <c r="DG90" s="29" t="str">
        <f ca="1">IF(OR(DG$9="×",DG$110="×"),"×",IF(SUMIFS(OFFSET(データ_研究棟施設!$M$5:$M$1048576,0,ROUND(DG$8*24,1)),データ_研究棟施設!$J$5:$J$1048576,OFFSET($G$9,ROW()-ROW($N$9),DG$6-$D$4))&gt;=50,IF(SUMIFS(OFFSET(データ_研究棟施設!$M$5:$M$1048576,0,ROUND(DG$8*24,1)),データ_研究棟施設!$J$5:$J$1048576,OFFSET($G$9,ROW()-ROW($N$9),DG$6-$D$4))&gt;=100*$E90,"×","△"),IF(OR(DG$8&lt;9/24,DG$8&gt;=17/24,DG$110="△"),"△","〇")))</f>
        <v>△</v>
      </c>
      <c r="DH90" s="29" t="str">
        <f ca="1">IF(OR(DH$9="×",DH$110="×"),"×",IF(SUMIFS(OFFSET(データ_研究棟施設!$M$5:$M$1048576,0,ROUND(DH$8*24,1)),データ_研究棟施設!$J$5:$J$1048576,OFFSET($G$9,ROW()-ROW($N$9),DH$6-$D$4))&gt;=50,IF(SUMIFS(OFFSET(データ_研究棟施設!$M$5:$M$1048576,0,ROUND(DH$8*24,1)),データ_研究棟施設!$J$5:$J$1048576,OFFSET($G$9,ROW()-ROW($N$9),DH$6-$D$4))&gt;=100*$E90,"×","△"),IF(OR(DH$8&lt;9/24,DH$8&gt;=17/24,DH$110="△"),"△","〇")))</f>
        <v>△</v>
      </c>
      <c r="DI90" s="29" t="str">
        <f ca="1">IF(OR(DI$9="×",DI$110="×"),"×",IF(SUMIFS(OFFSET(データ_研究棟施設!$M$5:$M$1048576,0,ROUND(DI$8*24,1)),データ_研究棟施設!$J$5:$J$1048576,OFFSET($G$9,ROW()-ROW($N$9),DI$6-$D$4))&gt;=50,IF(SUMIFS(OFFSET(データ_研究棟施設!$M$5:$M$1048576,0,ROUND(DI$8*24,1)),データ_研究棟施設!$J$5:$J$1048576,OFFSET($G$9,ROW()-ROW($N$9),DI$6-$D$4))&gt;=100*$E90,"×","△"),IF(OR(DI$8&lt;9/24,DI$8&gt;=17/24,DI$110="△"),"△","〇")))</f>
        <v>△</v>
      </c>
      <c r="DJ90" s="29" t="str">
        <f ca="1">IF(OR(DJ$9="×",DJ$110="×"),"×",IF(SUMIFS(OFFSET(データ_研究棟施設!$M$5:$M$1048576,0,ROUND(DJ$8*24,1)),データ_研究棟施設!$J$5:$J$1048576,OFFSET($G$9,ROW()-ROW($N$9),DJ$6-$D$4))&gt;=50,IF(SUMIFS(OFFSET(データ_研究棟施設!$M$5:$M$1048576,0,ROUND(DJ$8*24,1)),データ_研究棟施設!$J$5:$J$1048576,OFFSET($G$9,ROW()-ROW($N$9),DJ$6-$D$4))&gt;=100*$E90,"×","△"),IF(OR(DJ$8&lt;9/24,DJ$8&gt;=17/24,DJ$110="△"),"△","〇")))</f>
        <v>△</v>
      </c>
      <c r="DK90" s="29" t="str">
        <f ca="1">IF(OR(DK$9="×",DK$110="×"),"×",IF(SUMIFS(OFFSET(データ_研究棟施設!$M$5:$M$1048576,0,ROUND(DK$8*24,1)),データ_研究棟施設!$J$5:$J$1048576,OFFSET($G$9,ROW()-ROW($N$9),DK$6-$D$4))&gt;=50,IF(SUMIFS(OFFSET(データ_研究棟施設!$M$5:$M$1048576,0,ROUND(DK$8*24,1)),データ_研究棟施設!$J$5:$J$1048576,OFFSET($G$9,ROW()-ROW($N$9),DK$6-$D$4))&gt;=100*$E90,"×","△"),IF(OR(DK$8&lt;9/24,DK$8&gt;=17/24,DK$110="△"),"△","〇")))</f>
        <v>△</v>
      </c>
      <c r="DL90" s="29" t="str">
        <f ca="1">IF(OR(DL$9="×",DL$110="×"),"×",IF(SUMIFS(OFFSET(データ_研究棟施設!$M$5:$M$1048576,0,ROUND(DL$8*24,1)),データ_研究棟施設!$J$5:$J$1048576,OFFSET($G$9,ROW()-ROW($N$9),DL$6-$D$4))&gt;=50,IF(SUMIFS(OFFSET(データ_研究棟施設!$M$5:$M$1048576,0,ROUND(DL$8*24,1)),データ_研究棟施設!$J$5:$J$1048576,OFFSET($G$9,ROW()-ROW($N$9),DL$6-$D$4))&gt;=100*$E90,"×","△"),IF(OR(DL$8&lt;9/24,DL$8&gt;=17/24,DL$110="△"),"△","〇")))</f>
        <v>△</v>
      </c>
      <c r="DM90" s="29" t="str">
        <f ca="1">IF(OR(DM$9="×",DM$110="×"),"×",IF(SUMIFS(OFFSET(データ_研究棟施設!$M$5:$M$1048576,0,ROUND(DM$8*24,1)),データ_研究棟施設!$J$5:$J$1048576,OFFSET($G$9,ROW()-ROW($N$9),DM$6-$D$4))&gt;=50,IF(SUMIFS(OFFSET(データ_研究棟施設!$M$5:$M$1048576,0,ROUND(DM$8*24,1)),データ_研究棟施設!$J$5:$J$1048576,OFFSET($G$9,ROW()-ROW($N$9),DM$6-$D$4))&gt;=100*$E90,"×","△"),IF(OR(DM$8&lt;9/24,DM$8&gt;=17/24,DM$110="△"),"△","〇")))</f>
        <v>△</v>
      </c>
      <c r="DN90" s="29" t="str">
        <f ca="1">IF(OR(DN$9="×",DN$110="×"),"×",IF(SUMIFS(OFFSET(データ_研究棟施設!$M$5:$M$1048576,0,ROUND(DN$8*24,1)),データ_研究棟施設!$J$5:$J$1048576,OFFSET($G$9,ROW()-ROW($N$9),DN$6-$D$4))&gt;=50,IF(SUMIFS(OFFSET(データ_研究棟施設!$M$5:$M$1048576,0,ROUND(DN$8*24,1)),データ_研究棟施設!$J$5:$J$1048576,OFFSET($G$9,ROW()-ROW($N$9),DN$6-$D$4))&gt;=100*$E90,"×","△"),IF(OR(DN$8&lt;9/24,DN$8&gt;=17/24,DN$110="△"),"△","〇")))</f>
        <v>△</v>
      </c>
      <c r="DO90" s="28" t="str">
        <f ca="1">IF(OR(DO$9="×",DO$110="×"),"×",IF(SUMIFS(OFFSET(データ_研究棟施設!$M$5:$M$1048576,0,ROUND(DO$8*24,1)),データ_研究棟施設!$J$5:$J$1048576,OFFSET($G$9,ROW()-ROW($N$9),DO$6-$D$4))&gt;=50,IF(SUMIFS(OFFSET(データ_研究棟施設!$M$5:$M$1048576,0,ROUND(DO$8*24,1)),データ_研究棟施設!$J$5:$J$1048576,OFFSET($G$9,ROW()-ROW($N$9),DO$6-$D$4))&gt;=100*$E90,"×","△"),IF(OR(DO$8&lt;9/24,DO$8&gt;=17/24,DO$110="△"),"△","〇")))</f>
        <v>〇</v>
      </c>
      <c r="DP90" s="29" t="str">
        <f ca="1">IF(OR(DP$9="×",DP$110="×"),"×",IF(SUMIFS(OFFSET(データ_研究棟施設!$M$5:$M$1048576,0,ROUND(DP$8*24,1)),データ_研究棟施設!$J$5:$J$1048576,OFFSET($G$9,ROW()-ROW($N$9),DP$6-$D$4))&gt;=50,IF(SUMIFS(OFFSET(データ_研究棟施設!$M$5:$M$1048576,0,ROUND(DP$8*24,1)),データ_研究棟施設!$J$5:$J$1048576,OFFSET($G$9,ROW()-ROW($N$9),DP$6-$D$4))&gt;=100*$E90,"×","△"),IF(OR(DP$8&lt;9/24,DP$8&gt;=17/24,DP$110="△"),"△","〇")))</f>
        <v>〇</v>
      </c>
      <c r="DQ90" s="29" t="str">
        <f ca="1">IF(OR(DQ$9="×",DQ$110="×"),"×",IF(SUMIFS(OFFSET(データ_研究棟施設!$M$5:$M$1048576,0,ROUND(DQ$8*24,1)),データ_研究棟施設!$J$5:$J$1048576,OFFSET($G$9,ROW()-ROW($N$9),DQ$6-$D$4))&gt;=50,IF(SUMIFS(OFFSET(データ_研究棟施設!$M$5:$M$1048576,0,ROUND(DQ$8*24,1)),データ_研究棟施設!$J$5:$J$1048576,OFFSET($G$9,ROW()-ROW($N$9),DQ$6-$D$4))&gt;=100*$E90,"×","△"),IF(OR(DQ$8&lt;9/24,DQ$8&gt;=17/24,DQ$110="△"),"△","〇")))</f>
        <v>〇</v>
      </c>
      <c r="DR90" s="30" t="str">
        <f ca="1">IF(OR(DR$9="×",DR$110="×"),"×",IF(SUMIFS(OFFSET(データ_研究棟施設!$M$5:$M$1048576,0,ROUND(DR$8*24,1)),データ_研究棟施設!$J$5:$J$1048576,OFFSET($G$9,ROW()-ROW($N$9),DR$6-$D$4))&gt;=50,IF(SUMIFS(OFFSET(データ_研究棟施設!$M$5:$M$1048576,0,ROUND(DR$8*24,1)),データ_研究棟施設!$J$5:$J$1048576,OFFSET($G$9,ROW()-ROW($N$9),DR$6-$D$4))&gt;=100*$E90,"×","△"),IF(OR(DR$8&lt;9/24,DR$8&gt;=17/24,DR$110="△"),"△","〇")))</f>
        <v>〇</v>
      </c>
      <c r="DS90" s="29" t="str">
        <f ca="1">IF(OR(DS$9="×",DS$110="×"),"×",IF(SUMIFS(OFFSET(データ_研究棟施設!$M$5:$M$1048576,0,ROUND(DS$8*24,1)),データ_研究棟施設!$J$5:$J$1048576,OFFSET($G$9,ROW()-ROW($N$9),DS$6-$D$4))&gt;=50,IF(SUMIFS(OFFSET(データ_研究棟施設!$M$5:$M$1048576,0,ROUND(DS$8*24,1)),データ_研究棟施設!$J$5:$J$1048576,OFFSET($G$9,ROW()-ROW($N$9),DS$6-$D$4))&gt;=100*$E90,"×","△"),IF(OR(DS$8&lt;9/24,DS$8&gt;=17/24,DS$110="△"),"△","〇")))</f>
        <v>〇</v>
      </c>
      <c r="DT90" s="29" t="str">
        <f ca="1">IF(OR(DT$9="×",DT$110="×"),"×",IF(SUMIFS(OFFSET(データ_研究棟施設!$M$5:$M$1048576,0,ROUND(DT$8*24,1)),データ_研究棟施設!$J$5:$J$1048576,OFFSET($G$9,ROW()-ROW($N$9),DT$6-$D$4))&gt;=50,IF(SUMIFS(OFFSET(データ_研究棟施設!$M$5:$M$1048576,0,ROUND(DT$8*24,1)),データ_研究棟施設!$J$5:$J$1048576,OFFSET($G$9,ROW()-ROW($N$9),DT$6-$D$4))&gt;=100*$E90,"×","△"),IF(OR(DT$8&lt;9/24,DT$8&gt;=17/24,DT$110="△"),"△","〇")))</f>
        <v>〇</v>
      </c>
      <c r="DU90" s="29" t="str">
        <f ca="1">IF(OR(DU$9="×",DU$110="×"),"×",IF(SUMIFS(OFFSET(データ_研究棟施設!$M$5:$M$1048576,0,ROUND(DU$8*24,1)),データ_研究棟施設!$J$5:$J$1048576,OFFSET($G$9,ROW()-ROW($N$9),DU$6-$D$4))&gt;=50,IF(SUMIFS(OFFSET(データ_研究棟施設!$M$5:$M$1048576,0,ROUND(DU$8*24,1)),データ_研究棟施設!$J$5:$J$1048576,OFFSET($G$9,ROW()-ROW($N$9),DU$6-$D$4))&gt;=100*$E90,"×","△"),IF(OR(DU$8&lt;9/24,DU$8&gt;=17/24,DU$110="△"),"△","〇")))</f>
        <v>〇</v>
      </c>
      <c r="DV90" s="29" t="str">
        <f ca="1">IF(OR(DV$9="×",DV$110="×"),"×",IF(SUMIFS(OFFSET(データ_研究棟施設!$M$5:$M$1048576,0,ROUND(DV$8*24,1)),データ_研究棟施設!$J$5:$J$1048576,OFFSET($G$9,ROW()-ROW($N$9),DV$6-$D$4))&gt;=50,IF(SUMIFS(OFFSET(データ_研究棟施設!$M$5:$M$1048576,0,ROUND(DV$8*24,1)),データ_研究棟施設!$J$5:$J$1048576,OFFSET($G$9,ROW()-ROW($N$9),DV$6-$D$4))&gt;=100*$E90,"×","△"),IF(OR(DV$8&lt;9/24,DV$8&gt;=17/24,DV$110="△"),"△","〇")))</f>
        <v>〇</v>
      </c>
      <c r="DW90" s="28" t="str">
        <f ca="1">IF(OR(DW$9="×",DW$110="×"),"×",IF(SUMIFS(OFFSET(データ_研究棟施設!$M$5:$M$1048576,0,ROUND(DW$8*24,1)),データ_研究棟施設!$J$5:$J$1048576,OFFSET($G$9,ROW()-ROW($N$9),DW$6-$D$4))&gt;=50,IF(SUMIFS(OFFSET(データ_研究棟施設!$M$5:$M$1048576,0,ROUND(DW$8*24,1)),データ_研究棟施設!$J$5:$J$1048576,OFFSET($G$9,ROW()-ROW($N$9),DW$6-$D$4))&gt;=100*$E90,"×","△"),IF(OR(DW$8&lt;9/24,DW$8&gt;=17/24,DW$110="△"),"△","〇")))</f>
        <v>△</v>
      </c>
      <c r="DX90" s="29" t="str">
        <f ca="1">IF(OR(DX$9="×",DX$110="×"),"×",IF(SUMIFS(OFFSET(データ_研究棟施設!$M$5:$M$1048576,0,ROUND(DX$8*24,1)),データ_研究棟施設!$J$5:$J$1048576,OFFSET($G$9,ROW()-ROW($N$9),DX$6-$D$4))&gt;=50,IF(SUMIFS(OFFSET(データ_研究棟施設!$M$5:$M$1048576,0,ROUND(DX$8*24,1)),データ_研究棟施設!$J$5:$J$1048576,OFFSET($G$9,ROW()-ROW($N$9),DX$6-$D$4))&gt;=100*$E90,"×","△"),IF(OR(DX$8&lt;9/24,DX$8&gt;=17/24,DX$110="△"),"△","〇")))</f>
        <v>△</v>
      </c>
      <c r="DY90" s="29" t="str">
        <f ca="1">IF(OR(DY$9="×",DY$110="×"),"×",IF(SUMIFS(OFFSET(データ_研究棟施設!$M$5:$M$1048576,0,ROUND(DY$8*24,1)),データ_研究棟施設!$J$5:$J$1048576,OFFSET($G$9,ROW()-ROW($N$9),DY$6-$D$4))&gt;=50,IF(SUMIFS(OFFSET(データ_研究棟施設!$M$5:$M$1048576,0,ROUND(DY$8*24,1)),データ_研究棟施設!$J$5:$J$1048576,OFFSET($G$9,ROW()-ROW($N$9),DY$6-$D$4))&gt;=100*$E90,"×","△"),IF(OR(DY$8&lt;9/24,DY$8&gt;=17/24,DY$110="△"),"△","〇")))</f>
        <v>△</v>
      </c>
      <c r="DZ90" s="30" t="str">
        <f ca="1">IF(OR(DZ$9="×",DZ$110="×"),"×",IF(SUMIFS(OFFSET(データ_研究棟施設!$M$5:$M$1048576,0,ROUND(DZ$8*24,1)),データ_研究棟施設!$J$5:$J$1048576,OFFSET($G$9,ROW()-ROW($N$9),DZ$6-$D$4))&gt;=50,IF(SUMIFS(OFFSET(データ_研究棟施設!$M$5:$M$1048576,0,ROUND(DZ$8*24,1)),データ_研究棟施設!$J$5:$J$1048576,OFFSET($G$9,ROW()-ROW($N$9),DZ$6-$D$4))&gt;=100*$E90,"×","△"),IF(OR(DZ$8&lt;9/24,DZ$8&gt;=17/24,DZ$110="△"),"△","〇")))</f>
        <v>△</v>
      </c>
      <c r="EA90" s="29" t="str">
        <f ca="1">IF(OR(EA$9="×",EA$110="×"),"×",IF(SUMIFS(OFFSET(データ_研究棟施設!$M$5:$M$1048576,0,ROUND(EA$8*24,1)),データ_研究棟施設!$J$5:$J$1048576,OFFSET($G$9,ROW()-ROW($N$9),EA$6-$D$4))&gt;=50,IF(SUMIFS(OFFSET(データ_研究棟施設!$M$5:$M$1048576,0,ROUND(EA$8*24,1)),データ_研究棟施設!$J$5:$J$1048576,OFFSET($G$9,ROW()-ROW($N$9),EA$6-$D$4))&gt;=100*$E90,"×","△"),IF(OR(EA$8&lt;9/24,EA$8&gt;=17/24,EA$110="△"),"△","〇")))</f>
        <v>△</v>
      </c>
      <c r="EB90" s="29" t="str">
        <f ca="1">IF(OR(EB$9="×",EB$110="×"),"×",IF(SUMIFS(OFFSET(データ_研究棟施設!$M$5:$M$1048576,0,ROUND(EB$8*24,1)),データ_研究棟施設!$J$5:$J$1048576,OFFSET($G$9,ROW()-ROW($N$9),EB$6-$D$4))&gt;=50,IF(SUMIFS(OFFSET(データ_研究棟施設!$M$5:$M$1048576,0,ROUND(EB$8*24,1)),データ_研究棟施設!$J$5:$J$1048576,OFFSET($G$9,ROW()-ROW($N$9),EB$6-$D$4))&gt;=100*$E90,"×","△"),IF(OR(EB$8&lt;9/24,EB$8&gt;=17/24,EB$110="△"),"△","〇")))</f>
        <v>△</v>
      </c>
      <c r="EC90" s="37" t="str">
        <f ca="1">IF(OR(EC$9="×",EC$110="×"),"×",IF(SUMIFS(OFFSET(データ_研究棟施設!$M$5:$M$1048576,0,ROUND(EC$8*24,1)),データ_研究棟施設!$J$5:$J$1048576,OFFSET($G$9,ROW()-ROW($N$9),EC$6-$D$4))&gt;=50,IF(SUMIFS(OFFSET(データ_研究棟施設!$M$5:$M$1048576,0,ROUND(EC$8*24,1)),データ_研究棟施設!$J$5:$J$1048576,OFFSET($G$9,ROW()-ROW($N$9),EC$6-$D$4))&gt;=100*$E90,"×","△"),IF(OR(EC$8&lt;9/24,EC$8&gt;=17/24,EC$110="△"),"△","〇")))</f>
        <v>△</v>
      </c>
      <c r="ED90" s="36" t="str">
        <f ca="1">IF(OR(ED$9="×",ED$110="×"),"×",IF(SUMIFS(OFFSET(データ_研究棟施設!$M$5:$M$1048576,0,ROUND(ED$8*24,1)),データ_研究棟施設!$J$5:$J$1048576,OFFSET($G$9,ROW()-ROW($N$9),ED$6-$D$4))&gt;=50,IF(SUMIFS(OFFSET(データ_研究棟施設!$M$5:$M$1048576,0,ROUND(ED$8*24,1)),データ_研究棟施設!$J$5:$J$1048576,OFFSET($G$9,ROW()-ROW($N$9),ED$6-$D$4))&gt;=100*$E90,"×","△"),IF(OR(ED$8&lt;9/24,ED$8&gt;=17/24,ED$110="△"),"△","〇")))</f>
        <v>×</v>
      </c>
      <c r="EE90" s="29" t="str">
        <f ca="1">IF(OR(EE$9="×",EE$110="×"),"×",IF(SUMIFS(OFFSET(データ_研究棟施設!$M$5:$M$1048576,0,ROUND(EE$8*24,1)),データ_研究棟施設!$J$5:$J$1048576,OFFSET($G$9,ROW()-ROW($N$9),EE$6-$D$4))&gt;=50,IF(SUMIFS(OFFSET(データ_研究棟施設!$M$5:$M$1048576,0,ROUND(EE$8*24,1)),データ_研究棟施設!$J$5:$J$1048576,OFFSET($G$9,ROW()-ROW($N$9),EE$6-$D$4))&gt;=100*$E90,"×","△"),IF(OR(EE$8&lt;9/24,EE$8&gt;=17/24,EE$110="△"),"△","〇")))</f>
        <v>×</v>
      </c>
      <c r="EF90" s="29" t="str">
        <f ca="1">IF(OR(EF$9="×",EF$110="×"),"×",IF(SUMIFS(OFFSET(データ_研究棟施設!$M$5:$M$1048576,0,ROUND(EF$8*24,1)),データ_研究棟施設!$J$5:$J$1048576,OFFSET($G$9,ROW()-ROW($N$9),EF$6-$D$4))&gt;=50,IF(SUMIFS(OFFSET(データ_研究棟施設!$M$5:$M$1048576,0,ROUND(EF$8*24,1)),データ_研究棟施設!$J$5:$J$1048576,OFFSET($G$9,ROW()-ROW($N$9),EF$6-$D$4))&gt;=100*$E90,"×","△"),IF(OR(EF$8&lt;9/24,EF$8&gt;=17/24,EF$110="△"),"△","〇")))</f>
        <v>×</v>
      </c>
      <c r="EG90" s="29" t="str">
        <f ca="1">IF(OR(EG$9="×",EG$110="×"),"×",IF(SUMIFS(OFFSET(データ_研究棟施設!$M$5:$M$1048576,0,ROUND(EG$8*24,1)),データ_研究棟施設!$J$5:$J$1048576,OFFSET($G$9,ROW()-ROW($N$9),EG$6-$D$4))&gt;=50,IF(SUMIFS(OFFSET(データ_研究棟施設!$M$5:$M$1048576,0,ROUND(EG$8*24,1)),データ_研究棟施設!$J$5:$J$1048576,OFFSET($G$9,ROW()-ROW($N$9),EG$6-$D$4))&gt;=100*$E90,"×","△"),IF(OR(EG$8&lt;9/24,EG$8&gt;=17/24,EG$110="△"),"△","〇")))</f>
        <v>×</v>
      </c>
      <c r="EH90" s="29" t="str">
        <f ca="1">IF(OR(EH$9="×",EH$110="×"),"×",IF(SUMIFS(OFFSET(データ_研究棟施設!$M$5:$M$1048576,0,ROUND(EH$8*24,1)),データ_研究棟施設!$J$5:$J$1048576,OFFSET($G$9,ROW()-ROW($N$9),EH$6-$D$4))&gt;=50,IF(SUMIFS(OFFSET(データ_研究棟施設!$M$5:$M$1048576,0,ROUND(EH$8*24,1)),データ_研究棟施設!$J$5:$J$1048576,OFFSET($G$9,ROW()-ROW($N$9),EH$6-$D$4))&gt;=100*$E90,"×","△"),IF(OR(EH$8&lt;9/24,EH$8&gt;=17/24,EH$110="△"),"△","〇")))</f>
        <v>×</v>
      </c>
      <c r="EI90" s="29" t="str">
        <f ca="1">IF(OR(EI$9="×",EI$110="×"),"×",IF(SUMIFS(OFFSET(データ_研究棟施設!$M$5:$M$1048576,0,ROUND(EI$8*24,1)),データ_研究棟施設!$J$5:$J$1048576,OFFSET($G$9,ROW()-ROW($N$9),EI$6-$D$4))&gt;=50,IF(SUMIFS(OFFSET(データ_研究棟施設!$M$5:$M$1048576,0,ROUND(EI$8*24,1)),データ_研究棟施設!$J$5:$J$1048576,OFFSET($G$9,ROW()-ROW($N$9),EI$6-$D$4))&gt;=100*$E90,"×","△"),IF(OR(EI$8&lt;9/24,EI$8&gt;=17/24,EI$110="△"),"△","〇")))</f>
        <v>×</v>
      </c>
      <c r="EJ90" s="29" t="str">
        <f ca="1">IF(OR(EJ$9="×",EJ$110="×"),"×",IF(SUMIFS(OFFSET(データ_研究棟施設!$M$5:$M$1048576,0,ROUND(EJ$8*24,1)),データ_研究棟施設!$J$5:$J$1048576,OFFSET($G$9,ROW()-ROW($N$9),EJ$6-$D$4))&gt;=50,IF(SUMIFS(OFFSET(データ_研究棟施設!$M$5:$M$1048576,0,ROUND(EJ$8*24,1)),データ_研究棟施設!$J$5:$J$1048576,OFFSET($G$9,ROW()-ROW($N$9),EJ$6-$D$4))&gt;=100*$E90,"×","△"),IF(OR(EJ$8&lt;9/24,EJ$8&gt;=17/24,EJ$110="△"),"△","〇")))</f>
        <v>×</v>
      </c>
      <c r="EK90" s="29" t="str">
        <f ca="1">IF(OR(EK$9="×",EK$110="×"),"×",IF(SUMIFS(OFFSET(データ_研究棟施設!$M$5:$M$1048576,0,ROUND(EK$8*24,1)),データ_研究棟施設!$J$5:$J$1048576,OFFSET($G$9,ROW()-ROW($N$9),EK$6-$D$4))&gt;=50,IF(SUMIFS(OFFSET(データ_研究棟施設!$M$5:$M$1048576,0,ROUND(EK$8*24,1)),データ_研究棟施設!$J$5:$J$1048576,OFFSET($G$9,ROW()-ROW($N$9),EK$6-$D$4))&gt;=100*$E90,"×","△"),IF(OR(EK$8&lt;9/24,EK$8&gt;=17/24,EK$110="△"),"△","〇")))</f>
        <v>×</v>
      </c>
      <c r="EL90" s="29" t="str">
        <f ca="1">IF(OR(EL$9="×",EL$110="×"),"×",IF(SUMIFS(OFFSET(データ_研究棟施設!$M$5:$M$1048576,0,ROUND(EL$8*24,1)),データ_研究棟施設!$J$5:$J$1048576,OFFSET($G$9,ROW()-ROW($N$9),EL$6-$D$4))&gt;=50,IF(SUMIFS(OFFSET(データ_研究棟施設!$M$5:$M$1048576,0,ROUND(EL$8*24,1)),データ_研究棟施設!$J$5:$J$1048576,OFFSET($G$9,ROW()-ROW($N$9),EL$6-$D$4))&gt;=100*$E90,"×","△"),IF(OR(EL$8&lt;9/24,EL$8&gt;=17/24,EL$110="△"),"△","〇")))</f>
        <v>×</v>
      </c>
      <c r="EM90" s="28" t="str">
        <f ca="1">IF(OR(EM$9="×",EM$110="×"),"×",IF(SUMIFS(OFFSET(データ_研究棟施設!$M$5:$M$1048576,0,ROUND(EM$8*24,1)),データ_研究棟施設!$J$5:$J$1048576,OFFSET($G$9,ROW()-ROW($N$9),EM$6-$D$4))&gt;=50,IF(SUMIFS(OFFSET(データ_研究棟施設!$M$5:$M$1048576,0,ROUND(EM$8*24,1)),データ_研究棟施設!$J$5:$J$1048576,OFFSET($G$9,ROW()-ROW($N$9),EM$6-$D$4))&gt;=100*$E90,"×","△"),IF(OR(EM$8&lt;9/24,EM$8&gt;=17/24,EM$110="△"),"△","〇")))</f>
        <v>×</v>
      </c>
      <c r="EN90" s="29" t="str">
        <f ca="1">IF(OR(EN$9="×",EN$110="×"),"×",IF(SUMIFS(OFFSET(データ_研究棟施設!$M$5:$M$1048576,0,ROUND(EN$8*24,1)),データ_研究棟施設!$J$5:$J$1048576,OFFSET($G$9,ROW()-ROW($N$9),EN$6-$D$4))&gt;=50,IF(SUMIFS(OFFSET(データ_研究棟施設!$M$5:$M$1048576,0,ROUND(EN$8*24,1)),データ_研究棟施設!$J$5:$J$1048576,OFFSET($G$9,ROW()-ROW($N$9),EN$6-$D$4))&gt;=100*$E90,"×","△"),IF(OR(EN$8&lt;9/24,EN$8&gt;=17/24,EN$110="△"),"△","〇")))</f>
        <v>×</v>
      </c>
      <c r="EO90" s="29" t="str">
        <f ca="1">IF(OR(EO$9="×",EO$110="×"),"×",IF(SUMIFS(OFFSET(データ_研究棟施設!$M$5:$M$1048576,0,ROUND(EO$8*24,1)),データ_研究棟施設!$J$5:$J$1048576,OFFSET($G$9,ROW()-ROW($N$9),EO$6-$D$4))&gt;=50,IF(SUMIFS(OFFSET(データ_研究棟施設!$M$5:$M$1048576,0,ROUND(EO$8*24,1)),データ_研究棟施設!$J$5:$J$1048576,OFFSET($G$9,ROW()-ROW($N$9),EO$6-$D$4))&gt;=100*$E90,"×","△"),IF(OR(EO$8&lt;9/24,EO$8&gt;=17/24,EO$110="△"),"△","〇")))</f>
        <v>×</v>
      </c>
      <c r="EP90" s="30" t="str">
        <f ca="1">IF(OR(EP$9="×",EP$110="×"),"×",IF(SUMIFS(OFFSET(データ_研究棟施設!$M$5:$M$1048576,0,ROUND(EP$8*24,1)),データ_研究棟施設!$J$5:$J$1048576,OFFSET($G$9,ROW()-ROW($N$9),EP$6-$D$4))&gt;=50,IF(SUMIFS(OFFSET(データ_研究棟施設!$M$5:$M$1048576,0,ROUND(EP$8*24,1)),データ_研究棟施設!$J$5:$J$1048576,OFFSET($G$9,ROW()-ROW($N$9),EP$6-$D$4))&gt;=100*$E90,"×","△"),IF(OR(EP$8&lt;9/24,EP$8&gt;=17/24,EP$110="△"),"△","〇")))</f>
        <v>×</v>
      </c>
      <c r="EQ90" s="29" t="str">
        <f ca="1">IF(OR(EQ$9="×",EQ$110="×"),"×",IF(SUMIFS(OFFSET(データ_研究棟施設!$M$5:$M$1048576,0,ROUND(EQ$8*24,1)),データ_研究棟施設!$J$5:$J$1048576,OFFSET($G$9,ROW()-ROW($N$9),EQ$6-$D$4))&gt;=50,IF(SUMIFS(OFFSET(データ_研究棟施設!$M$5:$M$1048576,0,ROUND(EQ$8*24,1)),データ_研究棟施設!$J$5:$J$1048576,OFFSET($G$9,ROW()-ROW($N$9),EQ$6-$D$4))&gt;=100*$E90,"×","△"),IF(OR(EQ$8&lt;9/24,EQ$8&gt;=17/24,EQ$110="△"),"△","〇")))</f>
        <v>×</v>
      </c>
      <c r="ER90" s="29" t="str">
        <f ca="1">IF(OR(ER$9="×",ER$110="×"),"×",IF(SUMIFS(OFFSET(データ_研究棟施設!$M$5:$M$1048576,0,ROUND(ER$8*24,1)),データ_研究棟施設!$J$5:$J$1048576,OFFSET($G$9,ROW()-ROW($N$9),ER$6-$D$4))&gt;=50,IF(SUMIFS(OFFSET(データ_研究棟施設!$M$5:$M$1048576,0,ROUND(ER$8*24,1)),データ_研究棟施設!$J$5:$J$1048576,OFFSET($G$9,ROW()-ROW($N$9),ER$6-$D$4))&gt;=100*$E90,"×","△"),IF(OR(ER$8&lt;9/24,ER$8&gt;=17/24,ER$110="△"),"△","〇")))</f>
        <v>×</v>
      </c>
      <c r="ES90" s="29" t="str">
        <f ca="1">IF(OR(ES$9="×",ES$110="×"),"×",IF(SUMIFS(OFFSET(データ_研究棟施設!$M$5:$M$1048576,0,ROUND(ES$8*24,1)),データ_研究棟施設!$J$5:$J$1048576,OFFSET($G$9,ROW()-ROW($N$9),ES$6-$D$4))&gt;=50,IF(SUMIFS(OFFSET(データ_研究棟施設!$M$5:$M$1048576,0,ROUND(ES$8*24,1)),データ_研究棟施設!$J$5:$J$1048576,OFFSET($G$9,ROW()-ROW($N$9),ES$6-$D$4))&gt;=100*$E90,"×","△"),IF(OR(ES$8&lt;9/24,ES$8&gt;=17/24,ES$110="△"),"△","〇")))</f>
        <v>×</v>
      </c>
      <c r="ET90" s="29" t="str">
        <f ca="1">IF(OR(ET$9="×",ET$110="×"),"×",IF(SUMIFS(OFFSET(データ_研究棟施設!$M$5:$M$1048576,0,ROUND(ET$8*24,1)),データ_研究棟施設!$J$5:$J$1048576,OFFSET($G$9,ROW()-ROW($N$9),ET$6-$D$4))&gt;=50,IF(SUMIFS(OFFSET(データ_研究棟施設!$M$5:$M$1048576,0,ROUND(ET$8*24,1)),データ_研究棟施設!$J$5:$J$1048576,OFFSET($G$9,ROW()-ROW($N$9),ET$6-$D$4))&gt;=100*$E90,"×","△"),IF(OR(ET$8&lt;9/24,ET$8&gt;=17/24,ET$110="△"),"△","〇")))</f>
        <v>×</v>
      </c>
      <c r="EU90" s="28" t="str">
        <f ca="1">IF(OR(EU$9="×",EU$110="×"),"×",IF(SUMIFS(OFFSET(データ_研究棟施設!$M$5:$M$1048576,0,ROUND(EU$8*24,1)),データ_研究棟施設!$J$5:$J$1048576,OFFSET($G$9,ROW()-ROW($N$9),EU$6-$D$4))&gt;=50,IF(SUMIFS(OFFSET(データ_研究棟施設!$M$5:$M$1048576,0,ROUND(EU$8*24,1)),データ_研究棟施設!$J$5:$J$1048576,OFFSET($G$9,ROW()-ROW($N$9),EU$6-$D$4))&gt;=100*$E90,"×","△"),IF(OR(EU$8&lt;9/24,EU$8&gt;=17/24,EU$110="△"),"△","〇")))</f>
        <v>×</v>
      </c>
      <c r="EV90" s="29" t="str">
        <f ca="1">IF(OR(EV$9="×",EV$110="×"),"×",IF(SUMIFS(OFFSET(データ_研究棟施設!$M$5:$M$1048576,0,ROUND(EV$8*24,1)),データ_研究棟施設!$J$5:$J$1048576,OFFSET($G$9,ROW()-ROW($N$9),EV$6-$D$4))&gt;=50,IF(SUMIFS(OFFSET(データ_研究棟施設!$M$5:$M$1048576,0,ROUND(EV$8*24,1)),データ_研究棟施設!$J$5:$J$1048576,OFFSET($G$9,ROW()-ROW($N$9),EV$6-$D$4))&gt;=100*$E90,"×","△"),IF(OR(EV$8&lt;9/24,EV$8&gt;=17/24,EV$110="△"),"△","〇")))</f>
        <v>×</v>
      </c>
      <c r="EW90" s="29" t="str">
        <f ca="1">IF(OR(EW$9="×",EW$110="×"),"×",IF(SUMIFS(OFFSET(データ_研究棟施設!$M$5:$M$1048576,0,ROUND(EW$8*24,1)),データ_研究棟施設!$J$5:$J$1048576,OFFSET($G$9,ROW()-ROW($N$9),EW$6-$D$4))&gt;=50,IF(SUMIFS(OFFSET(データ_研究棟施設!$M$5:$M$1048576,0,ROUND(EW$8*24,1)),データ_研究棟施設!$J$5:$J$1048576,OFFSET($G$9,ROW()-ROW($N$9),EW$6-$D$4))&gt;=100*$E90,"×","△"),IF(OR(EW$8&lt;9/24,EW$8&gt;=17/24,EW$110="△"),"△","〇")))</f>
        <v>×</v>
      </c>
      <c r="EX90" s="30" t="str">
        <f ca="1">IF(OR(EX$9="×",EX$110="×"),"×",IF(SUMIFS(OFFSET(データ_研究棟施設!$M$5:$M$1048576,0,ROUND(EX$8*24,1)),データ_研究棟施設!$J$5:$J$1048576,OFFSET($G$9,ROW()-ROW($N$9),EX$6-$D$4))&gt;=50,IF(SUMIFS(OFFSET(データ_研究棟施設!$M$5:$M$1048576,0,ROUND(EX$8*24,1)),データ_研究棟施設!$J$5:$J$1048576,OFFSET($G$9,ROW()-ROW($N$9),EX$6-$D$4))&gt;=100*$E90,"×","△"),IF(OR(EX$8&lt;9/24,EX$8&gt;=17/24,EX$110="△"),"△","〇")))</f>
        <v>×</v>
      </c>
      <c r="EY90" s="29" t="str">
        <f ca="1">IF(OR(EY$9="×",EY$110="×"),"×",IF(SUMIFS(OFFSET(データ_研究棟施設!$M$5:$M$1048576,0,ROUND(EY$8*24,1)),データ_研究棟施設!$J$5:$J$1048576,OFFSET($G$9,ROW()-ROW($N$9),EY$6-$D$4))&gt;=50,IF(SUMIFS(OFFSET(データ_研究棟施設!$M$5:$M$1048576,0,ROUND(EY$8*24,1)),データ_研究棟施設!$J$5:$J$1048576,OFFSET($G$9,ROW()-ROW($N$9),EY$6-$D$4))&gt;=100*$E90,"×","△"),IF(OR(EY$8&lt;9/24,EY$8&gt;=17/24,EY$110="△"),"△","〇")))</f>
        <v>×</v>
      </c>
      <c r="EZ90" s="29" t="str">
        <f ca="1">IF(OR(EZ$9="×",EZ$110="×"),"×",IF(SUMIFS(OFFSET(データ_研究棟施設!$M$5:$M$1048576,0,ROUND(EZ$8*24,1)),データ_研究棟施設!$J$5:$J$1048576,OFFSET($G$9,ROW()-ROW($N$9),EZ$6-$D$4))&gt;=50,IF(SUMIFS(OFFSET(データ_研究棟施設!$M$5:$M$1048576,0,ROUND(EZ$8*24,1)),データ_研究棟施設!$J$5:$J$1048576,OFFSET($G$9,ROW()-ROW($N$9),EZ$6-$D$4))&gt;=100*$E90,"×","△"),IF(OR(EZ$8&lt;9/24,EZ$8&gt;=17/24,EZ$110="△"),"△","〇")))</f>
        <v>×</v>
      </c>
      <c r="FA90" s="37" t="str">
        <f ca="1">IF(OR(FA$9="×",FA$110="×"),"×",IF(SUMIFS(OFFSET(データ_研究棟施設!$M$5:$M$1048576,0,ROUND(FA$8*24,1)),データ_研究棟施設!$J$5:$J$1048576,OFFSET($G$9,ROW()-ROW($N$9),FA$6-$D$4))&gt;=50,IF(SUMIFS(OFFSET(データ_研究棟施設!$M$5:$M$1048576,0,ROUND(FA$8*24,1)),データ_研究棟施設!$J$5:$J$1048576,OFFSET($G$9,ROW()-ROW($N$9),FA$6-$D$4))&gt;=100*$E90,"×","△"),IF(OR(FA$8&lt;9/24,FA$8&gt;=17/24,FA$110="△"),"△","〇")))</f>
        <v>×</v>
      </c>
      <c r="FB90" s="36" t="str">
        <f ca="1">IF(OR(FB$9="×",FB$110="×"),"×",IF(SUMIFS(OFFSET(データ_研究棟施設!$M$5:$M$1048576,0,ROUND(FB$8*24,1)),データ_研究棟施設!$J$5:$J$1048576,OFFSET($G$9,ROW()-ROW($N$9),FB$6-$D$4))&gt;=50,IF(SUMIFS(OFFSET(データ_研究棟施設!$M$5:$M$1048576,0,ROUND(FB$8*24,1)),データ_研究棟施設!$J$5:$J$1048576,OFFSET($G$9,ROW()-ROW($N$9),FB$6-$D$4))&gt;=100*$E90,"×","△"),IF(OR(FB$8&lt;9/24,FB$8&gt;=17/24,FB$110="△"),"△","〇")))</f>
        <v>×</v>
      </c>
      <c r="FC90" s="29" t="str">
        <f ca="1">IF(OR(FC$9="×",FC$110="×"),"×",IF(SUMIFS(OFFSET(データ_研究棟施設!$M$5:$M$1048576,0,ROUND(FC$8*24,1)),データ_研究棟施設!$J$5:$J$1048576,OFFSET($G$9,ROW()-ROW($N$9),FC$6-$D$4))&gt;=50,IF(SUMIFS(OFFSET(データ_研究棟施設!$M$5:$M$1048576,0,ROUND(FC$8*24,1)),データ_研究棟施設!$J$5:$J$1048576,OFFSET($G$9,ROW()-ROW($N$9),FC$6-$D$4))&gt;=100*$E90,"×","△"),IF(OR(FC$8&lt;9/24,FC$8&gt;=17/24,FC$110="△"),"△","〇")))</f>
        <v>×</v>
      </c>
      <c r="FD90" s="29" t="str">
        <f ca="1">IF(OR(FD$9="×",FD$110="×"),"×",IF(SUMIFS(OFFSET(データ_研究棟施設!$M$5:$M$1048576,0,ROUND(FD$8*24,1)),データ_研究棟施設!$J$5:$J$1048576,OFFSET($G$9,ROW()-ROW($N$9),FD$6-$D$4))&gt;=50,IF(SUMIFS(OFFSET(データ_研究棟施設!$M$5:$M$1048576,0,ROUND(FD$8*24,1)),データ_研究棟施設!$J$5:$J$1048576,OFFSET($G$9,ROW()-ROW($N$9),FD$6-$D$4))&gt;=100*$E90,"×","△"),IF(OR(FD$8&lt;9/24,FD$8&gt;=17/24,FD$110="△"),"△","〇")))</f>
        <v>×</v>
      </c>
      <c r="FE90" s="29" t="str">
        <f ca="1">IF(OR(FE$9="×",FE$110="×"),"×",IF(SUMIFS(OFFSET(データ_研究棟施設!$M$5:$M$1048576,0,ROUND(FE$8*24,1)),データ_研究棟施設!$J$5:$J$1048576,OFFSET($G$9,ROW()-ROW($N$9),FE$6-$D$4))&gt;=50,IF(SUMIFS(OFFSET(データ_研究棟施設!$M$5:$M$1048576,0,ROUND(FE$8*24,1)),データ_研究棟施設!$J$5:$J$1048576,OFFSET($G$9,ROW()-ROW($N$9),FE$6-$D$4))&gt;=100*$E90,"×","△"),IF(OR(FE$8&lt;9/24,FE$8&gt;=17/24,FE$110="△"),"△","〇")))</f>
        <v>×</v>
      </c>
      <c r="FF90" s="29" t="str">
        <f ca="1">IF(OR(FF$9="×",FF$110="×"),"×",IF(SUMIFS(OFFSET(データ_研究棟施設!$M$5:$M$1048576,0,ROUND(FF$8*24,1)),データ_研究棟施設!$J$5:$J$1048576,OFFSET($G$9,ROW()-ROW($N$9),FF$6-$D$4))&gt;=50,IF(SUMIFS(OFFSET(データ_研究棟施設!$M$5:$M$1048576,0,ROUND(FF$8*24,1)),データ_研究棟施設!$J$5:$J$1048576,OFFSET($G$9,ROW()-ROW($N$9),FF$6-$D$4))&gt;=100*$E90,"×","△"),IF(OR(FF$8&lt;9/24,FF$8&gt;=17/24,FF$110="△"),"△","〇")))</f>
        <v>×</v>
      </c>
      <c r="FG90" s="29" t="str">
        <f ca="1">IF(OR(FG$9="×",FG$110="×"),"×",IF(SUMIFS(OFFSET(データ_研究棟施設!$M$5:$M$1048576,0,ROUND(FG$8*24,1)),データ_研究棟施設!$J$5:$J$1048576,OFFSET($G$9,ROW()-ROW($N$9),FG$6-$D$4))&gt;=50,IF(SUMIFS(OFFSET(データ_研究棟施設!$M$5:$M$1048576,0,ROUND(FG$8*24,1)),データ_研究棟施設!$J$5:$J$1048576,OFFSET($G$9,ROW()-ROW($N$9),FG$6-$D$4))&gt;=100*$E90,"×","△"),IF(OR(FG$8&lt;9/24,FG$8&gt;=17/24,FG$110="△"),"△","〇")))</f>
        <v>×</v>
      </c>
      <c r="FH90" s="29" t="str">
        <f ca="1">IF(OR(FH$9="×",FH$110="×"),"×",IF(SUMIFS(OFFSET(データ_研究棟施設!$M$5:$M$1048576,0,ROUND(FH$8*24,1)),データ_研究棟施設!$J$5:$J$1048576,OFFSET($G$9,ROW()-ROW($N$9),FH$6-$D$4))&gt;=50,IF(SUMIFS(OFFSET(データ_研究棟施設!$M$5:$M$1048576,0,ROUND(FH$8*24,1)),データ_研究棟施設!$J$5:$J$1048576,OFFSET($G$9,ROW()-ROW($N$9),FH$6-$D$4))&gt;=100*$E90,"×","△"),IF(OR(FH$8&lt;9/24,FH$8&gt;=17/24,FH$110="△"),"△","〇")))</f>
        <v>×</v>
      </c>
      <c r="FI90" s="29" t="str">
        <f ca="1">IF(OR(FI$9="×",FI$110="×"),"×",IF(SUMIFS(OFFSET(データ_研究棟施設!$M$5:$M$1048576,0,ROUND(FI$8*24,1)),データ_研究棟施設!$J$5:$J$1048576,OFFSET($G$9,ROW()-ROW($N$9),FI$6-$D$4))&gt;=50,IF(SUMIFS(OFFSET(データ_研究棟施設!$M$5:$M$1048576,0,ROUND(FI$8*24,1)),データ_研究棟施設!$J$5:$J$1048576,OFFSET($G$9,ROW()-ROW($N$9),FI$6-$D$4))&gt;=100*$E90,"×","△"),IF(OR(FI$8&lt;9/24,FI$8&gt;=17/24,FI$110="△"),"△","〇")))</f>
        <v>×</v>
      </c>
      <c r="FJ90" s="29" t="str">
        <f ca="1">IF(OR(FJ$9="×",FJ$110="×"),"×",IF(SUMIFS(OFFSET(データ_研究棟施設!$M$5:$M$1048576,0,ROUND(FJ$8*24,1)),データ_研究棟施設!$J$5:$J$1048576,OFFSET($G$9,ROW()-ROW($N$9),FJ$6-$D$4))&gt;=50,IF(SUMIFS(OFFSET(データ_研究棟施設!$M$5:$M$1048576,0,ROUND(FJ$8*24,1)),データ_研究棟施設!$J$5:$J$1048576,OFFSET($G$9,ROW()-ROW($N$9),FJ$6-$D$4))&gt;=100*$E90,"×","△"),IF(OR(FJ$8&lt;9/24,FJ$8&gt;=17/24,FJ$110="△"),"△","〇")))</f>
        <v>×</v>
      </c>
      <c r="FK90" s="28" t="str">
        <f ca="1">IF(OR(FK$9="×",FK$110="×"),"×",IF(SUMIFS(OFFSET(データ_研究棟施設!$M$5:$M$1048576,0,ROUND(FK$8*24,1)),データ_研究棟施設!$J$5:$J$1048576,OFFSET($G$9,ROW()-ROW($N$9),FK$6-$D$4))&gt;=50,IF(SUMIFS(OFFSET(データ_研究棟施設!$M$5:$M$1048576,0,ROUND(FK$8*24,1)),データ_研究棟施設!$J$5:$J$1048576,OFFSET($G$9,ROW()-ROW($N$9),FK$6-$D$4))&gt;=100*$E90,"×","△"),IF(OR(FK$8&lt;9/24,FK$8&gt;=17/24,FK$110="△"),"△","〇")))</f>
        <v>×</v>
      </c>
      <c r="FL90" s="29" t="str">
        <f ca="1">IF(OR(FL$9="×",FL$110="×"),"×",IF(SUMIFS(OFFSET(データ_研究棟施設!$M$5:$M$1048576,0,ROUND(FL$8*24,1)),データ_研究棟施設!$J$5:$J$1048576,OFFSET($G$9,ROW()-ROW($N$9),FL$6-$D$4))&gt;=50,IF(SUMIFS(OFFSET(データ_研究棟施設!$M$5:$M$1048576,0,ROUND(FL$8*24,1)),データ_研究棟施設!$J$5:$J$1048576,OFFSET($G$9,ROW()-ROW($N$9),FL$6-$D$4))&gt;=100*$E90,"×","△"),IF(OR(FL$8&lt;9/24,FL$8&gt;=17/24,FL$110="△"),"△","〇")))</f>
        <v>×</v>
      </c>
      <c r="FM90" s="29" t="str">
        <f ca="1">IF(OR(FM$9="×",FM$110="×"),"×",IF(SUMIFS(OFFSET(データ_研究棟施設!$M$5:$M$1048576,0,ROUND(FM$8*24,1)),データ_研究棟施設!$J$5:$J$1048576,OFFSET($G$9,ROW()-ROW($N$9),FM$6-$D$4))&gt;=50,IF(SUMIFS(OFFSET(データ_研究棟施設!$M$5:$M$1048576,0,ROUND(FM$8*24,1)),データ_研究棟施設!$J$5:$J$1048576,OFFSET($G$9,ROW()-ROW($N$9),FM$6-$D$4))&gt;=100*$E90,"×","△"),IF(OR(FM$8&lt;9/24,FM$8&gt;=17/24,FM$110="△"),"△","〇")))</f>
        <v>×</v>
      </c>
      <c r="FN90" s="30" t="str">
        <f ca="1">IF(OR(FN$9="×",FN$110="×"),"×",IF(SUMIFS(OFFSET(データ_研究棟施設!$M$5:$M$1048576,0,ROUND(FN$8*24,1)),データ_研究棟施設!$J$5:$J$1048576,OFFSET($G$9,ROW()-ROW($N$9),FN$6-$D$4))&gt;=50,IF(SUMIFS(OFFSET(データ_研究棟施設!$M$5:$M$1048576,0,ROUND(FN$8*24,1)),データ_研究棟施設!$J$5:$J$1048576,OFFSET($G$9,ROW()-ROW($N$9),FN$6-$D$4))&gt;=100*$E90,"×","△"),IF(OR(FN$8&lt;9/24,FN$8&gt;=17/24,FN$110="△"),"△","〇")))</f>
        <v>×</v>
      </c>
      <c r="FO90" s="29" t="str">
        <f ca="1">IF(OR(FO$9="×",FO$110="×"),"×",IF(SUMIFS(OFFSET(データ_研究棟施設!$M$5:$M$1048576,0,ROUND(FO$8*24,1)),データ_研究棟施設!$J$5:$J$1048576,OFFSET($G$9,ROW()-ROW($N$9),FO$6-$D$4))&gt;=50,IF(SUMIFS(OFFSET(データ_研究棟施設!$M$5:$M$1048576,0,ROUND(FO$8*24,1)),データ_研究棟施設!$J$5:$J$1048576,OFFSET($G$9,ROW()-ROW($N$9),FO$6-$D$4))&gt;=100*$E90,"×","△"),IF(OR(FO$8&lt;9/24,FO$8&gt;=17/24,FO$110="△"),"△","〇")))</f>
        <v>×</v>
      </c>
      <c r="FP90" s="29" t="str">
        <f ca="1">IF(OR(FP$9="×",FP$110="×"),"×",IF(SUMIFS(OFFSET(データ_研究棟施設!$M$5:$M$1048576,0,ROUND(FP$8*24,1)),データ_研究棟施設!$J$5:$J$1048576,OFFSET($G$9,ROW()-ROW($N$9),FP$6-$D$4))&gt;=50,IF(SUMIFS(OFFSET(データ_研究棟施設!$M$5:$M$1048576,0,ROUND(FP$8*24,1)),データ_研究棟施設!$J$5:$J$1048576,OFFSET($G$9,ROW()-ROW($N$9),FP$6-$D$4))&gt;=100*$E90,"×","△"),IF(OR(FP$8&lt;9/24,FP$8&gt;=17/24,FP$110="△"),"△","〇")))</f>
        <v>×</v>
      </c>
      <c r="FQ90" s="29" t="str">
        <f ca="1">IF(OR(FQ$9="×",FQ$110="×"),"×",IF(SUMIFS(OFFSET(データ_研究棟施設!$M$5:$M$1048576,0,ROUND(FQ$8*24,1)),データ_研究棟施設!$J$5:$J$1048576,OFFSET($G$9,ROW()-ROW($N$9),FQ$6-$D$4))&gt;=50,IF(SUMIFS(OFFSET(データ_研究棟施設!$M$5:$M$1048576,0,ROUND(FQ$8*24,1)),データ_研究棟施設!$J$5:$J$1048576,OFFSET($G$9,ROW()-ROW($N$9),FQ$6-$D$4))&gt;=100*$E90,"×","△"),IF(OR(FQ$8&lt;9/24,FQ$8&gt;=17/24,FQ$110="△"),"△","〇")))</f>
        <v>×</v>
      </c>
      <c r="FR90" s="29" t="str">
        <f ca="1">IF(OR(FR$9="×",FR$110="×"),"×",IF(SUMIFS(OFFSET(データ_研究棟施設!$M$5:$M$1048576,0,ROUND(FR$8*24,1)),データ_研究棟施設!$J$5:$J$1048576,OFFSET($G$9,ROW()-ROW($N$9),FR$6-$D$4))&gt;=50,IF(SUMIFS(OFFSET(データ_研究棟施設!$M$5:$M$1048576,0,ROUND(FR$8*24,1)),データ_研究棟施設!$J$5:$J$1048576,OFFSET($G$9,ROW()-ROW($N$9),FR$6-$D$4))&gt;=100*$E90,"×","△"),IF(OR(FR$8&lt;9/24,FR$8&gt;=17/24,FR$110="△"),"△","〇")))</f>
        <v>×</v>
      </c>
      <c r="FS90" s="28" t="str">
        <f ca="1">IF(OR(FS$9="×",FS$110="×"),"×",IF(SUMIFS(OFFSET(データ_研究棟施設!$M$5:$M$1048576,0,ROUND(FS$8*24,1)),データ_研究棟施設!$J$5:$J$1048576,OFFSET($G$9,ROW()-ROW($N$9),FS$6-$D$4))&gt;=50,IF(SUMIFS(OFFSET(データ_研究棟施設!$M$5:$M$1048576,0,ROUND(FS$8*24,1)),データ_研究棟施設!$J$5:$J$1048576,OFFSET($G$9,ROW()-ROW($N$9),FS$6-$D$4))&gt;=100*$E90,"×","△"),IF(OR(FS$8&lt;9/24,FS$8&gt;=17/24,FS$110="△"),"△","〇")))</f>
        <v>×</v>
      </c>
      <c r="FT90" s="29" t="str">
        <f ca="1">IF(OR(FT$9="×",FT$110="×"),"×",IF(SUMIFS(OFFSET(データ_研究棟施設!$M$5:$M$1048576,0,ROUND(FT$8*24,1)),データ_研究棟施設!$J$5:$J$1048576,OFFSET($G$9,ROW()-ROW($N$9),FT$6-$D$4))&gt;=50,IF(SUMIFS(OFFSET(データ_研究棟施設!$M$5:$M$1048576,0,ROUND(FT$8*24,1)),データ_研究棟施設!$J$5:$J$1048576,OFFSET($G$9,ROW()-ROW($N$9),FT$6-$D$4))&gt;=100*$E90,"×","△"),IF(OR(FT$8&lt;9/24,FT$8&gt;=17/24,FT$110="△"),"△","〇")))</f>
        <v>×</v>
      </c>
      <c r="FU90" s="29" t="str">
        <f ca="1">IF(OR(FU$9="×",FU$110="×"),"×",IF(SUMIFS(OFFSET(データ_研究棟施設!$M$5:$M$1048576,0,ROUND(FU$8*24,1)),データ_研究棟施設!$J$5:$J$1048576,OFFSET($G$9,ROW()-ROW($N$9),FU$6-$D$4))&gt;=50,IF(SUMIFS(OFFSET(データ_研究棟施設!$M$5:$M$1048576,0,ROUND(FU$8*24,1)),データ_研究棟施設!$J$5:$J$1048576,OFFSET($G$9,ROW()-ROW($N$9),FU$6-$D$4))&gt;=100*$E90,"×","△"),IF(OR(FU$8&lt;9/24,FU$8&gt;=17/24,FU$110="△"),"△","〇")))</f>
        <v>×</v>
      </c>
      <c r="FV90" s="30" t="str">
        <f ca="1">IF(OR(FV$9="×",FV$110="×"),"×",IF(SUMIFS(OFFSET(データ_研究棟施設!$M$5:$M$1048576,0,ROUND(FV$8*24,1)),データ_研究棟施設!$J$5:$J$1048576,OFFSET($G$9,ROW()-ROW($N$9),FV$6-$D$4))&gt;=50,IF(SUMIFS(OFFSET(データ_研究棟施設!$M$5:$M$1048576,0,ROUND(FV$8*24,1)),データ_研究棟施設!$J$5:$J$1048576,OFFSET($G$9,ROW()-ROW($N$9),FV$6-$D$4))&gt;=100*$E90,"×","△"),IF(OR(FV$8&lt;9/24,FV$8&gt;=17/24,FV$110="△"),"△","〇")))</f>
        <v>×</v>
      </c>
      <c r="FW90" s="29" t="str">
        <f ca="1">IF(OR(FW$9="×",FW$110="×"),"×",IF(SUMIFS(OFFSET(データ_研究棟施設!$M$5:$M$1048576,0,ROUND(FW$8*24,1)),データ_研究棟施設!$J$5:$J$1048576,OFFSET($G$9,ROW()-ROW($N$9),FW$6-$D$4))&gt;=50,IF(SUMIFS(OFFSET(データ_研究棟施設!$M$5:$M$1048576,0,ROUND(FW$8*24,1)),データ_研究棟施設!$J$5:$J$1048576,OFFSET($G$9,ROW()-ROW($N$9),FW$6-$D$4))&gt;=100*$E90,"×","△"),IF(OR(FW$8&lt;9/24,FW$8&gt;=17/24,FW$110="△"),"△","〇")))</f>
        <v>×</v>
      </c>
      <c r="FX90" s="29" t="str">
        <f ca="1">IF(OR(FX$9="×",FX$110="×"),"×",IF(SUMIFS(OFFSET(データ_研究棟施設!$M$5:$M$1048576,0,ROUND(FX$8*24,1)),データ_研究棟施設!$J$5:$J$1048576,OFFSET($G$9,ROW()-ROW($N$9),FX$6-$D$4))&gt;=50,IF(SUMIFS(OFFSET(データ_研究棟施設!$M$5:$M$1048576,0,ROUND(FX$8*24,1)),データ_研究棟施設!$J$5:$J$1048576,OFFSET($G$9,ROW()-ROW($N$9),FX$6-$D$4))&gt;=100*$E90,"×","△"),IF(OR(FX$8&lt;9/24,FX$8&gt;=17/24,FX$110="△"),"△","〇")))</f>
        <v>×</v>
      </c>
      <c r="FY90" s="37" t="str">
        <f ca="1">IF(OR(FY$9="×",FY$110="×"),"×",IF(SUMIFS(OFFSET(データ_研究棟施設!$M$5:$M$1048576,0,ROUND(FY$8*24,1)),データ_研究棟施設!$J$5:$J$1048576,OFFSET($G$9,ROW()-ROW($N$9),FY$6-$D$4))&gt;=50,IF(SUMIFS(OFFSET(データ_研究棟施設!$M$5:$M$1048576,0,ROUND(FY$8*24,1)),データ_研究棟施設!$J$5:$J$1048576,OFFSET($G$9,ROW()-ROW($N$9),FY$6-$D$4))&gt;=100*$E90,"×","△"),IF(OR(FY$8&lt;9/24,FY$8&gt;=17/24,FY$110="△"),"△","〇")))</f>
        <v>×</v>
      </c>
    </row>
    <row r="91" spans="1:181">
      <c r="A91" s="17"/>
      <c r="B91" s="81" t="s">
        <v>285</v>
      </c>
      <c r="C91" s="82"/>
      <c r="D91" s="11" t="s">
        <v>257</v>
      </c>
      <c r="E91" s="10" t="str">
        <f>INDEX(施設情報!$D$1:$D$1000,MATCH(D91,施設情報!$C$1:$C$1000,0))</f>
        <v>2</v>
      </c>
      <c r="F91" s="11" t="s">
        <v>275</v>
      </c>
      <c r="G91" s="8" t="str">
        <f t="shared" si="29"/>
        <v>111-46391</v>
      </c>
      <c r="H91" s="10" t="str">
        <f t="shared" si="30"/>
        <v>111-46392</v>
      </c>
      <c r="I91" s="10" t="str">
        <f t="shared" si="31"/>
        <v>111-46393</v>
      </c>
      <c r="J91" s="10" t="str">
        <f t="shared" si="32"/>
        <v>111-46394</v>
      </c>
      <c r="K91" s="10" t="str">
        <f t="shared" si="33"/>
        <v>111-46395</v>
      </c>
      <c r="L91" s="10" t="str">
        <f t="shared" si="34"/>
        <v>111-46396</v>
      </c>
      <c r="M91" s="10" t="str">
        <f t="shared" si="35"/>
        <v>111-46397</v>
      </c>
      <c r="N91" s="36" t="str">
        <f ca="1">IF(OR(N$9="×",N$110="×"),"×",IF(SUMIFS(OFFSET(データ_研究棟施設!$M$5:$M$1048576,0,ROUND(N$8*24,1)),データ_研究棟施設!$J$5:$J$1048576,OFFSET($G$9,ROW()-ROW($N$9),N$6-$D$4))&gt;=50,IF(SUMIFS(OFFSET(データ_研究棟施設!$M$5:$M$1048576,0,ROUND(N$8*24,1)),データ_研究棟施設!$J$5:$J$1048576,OFFSET($G$9,ROW()-ROW($N$9),N$6-$D$4))&gt;=100*$E91,"×","△"),IF(OR(N$8&lt;9/24,N$8&gt;=17/24,N$110="△"),"△","〇")))</f>
        <v>△</v>
      </c>
      <c r="O91" s="29" t="str">
        <f ca="1">IF(OR(O$9="×",O$110="×"),"×",IF(SUMIFS(OFFSET(データ_研究棟施設!$M$5:$M$1048576,0,ROUND(O$8*24,1)),データ_研究棟施設!$J$5:$J$1048576,OFFSET($G$9,ROW()-ROW($N$9),O$6-$D$4))&gt;=50,IF(SUMIFS(OFFSET(データ_研究棟施設!$M$5:$M$1048576,0,ROUND(O$8*24,1)),データ_研究棟施設!$J$5:$J$1048576,OFFSET($G$9,ROW()-ROW($N$9),O$6-$D$4))&gt;=100*$E91,"×","△"),IF(OR(O$8&lt;9/24,O$8&gt;=17/24,O$110="△"),"△","〇")))</f>
        <v>△</v>
      </c>
      <c r="P91" s="29" t="str">
        <f ca="1">IF(OR(P$9="×",P$110="×"),"×",IF(SUMIFS(OFFSET(データ_研究棟施設!$M$5:$M$1048576,0,ROUND(P$8*24,1)),データ_研究棟施設!$J$5:$J$1048576,OFFSET($G$9,ROW()-ROW($N$9),P$6-$D$4))&gt;=50,IF(SUMIFS(OFFSET(データ_研究棟施設!$M$5:$M$1048576,0,ROUND(P$8*24,1)),データ_研究棟施設!$J$5:$J$1048576,OFFSET($G$9,ROW()-ROW($N$9),P$6-$D$4))&gt;=100*$E91,"×","△"),IF(OR(P$8&lt;9/24,P$8&gt;=17/24,P$110="△"),"△","〇")))</f>
        <v>△</v>
      </c>
      <c r="Q91" s="29" t="str">
        <f ca="1">IF(OR(Q$9="×",Q$110="×"),"×",IF(SUMIFS(OFFSET(データ_研究棟施設!$M$5:$M$1048576,0,ROUND(Q$8*24,1)),データ_研究棟施設!$J$5:$J$1048576,OFFSET($G$9,ROW()-ROW($N$9),Q$6-$D$4))&gt;=50,IF(SUMIFS(OFFSET(データ_研究棟施設!$M$5:$M$1048576,0,ROUND(Q$8*24,1)),データ_研究棟施設!$J$5:$J$1048576,OFFSET($G$9,ROW()-ROW($N$9),Q$6-$D$4))&gt;=100*$E91,"×","△"),IF(OR(Q$8&lt;9/24,Q$8&gt;=17/24,Q$110="△"),"△","〇")))</f>
        <v>△</v>
      </c>
      <c r="R91" s="29" t="str">
        <f ca="1">IF(OR(R$9="×",R$110="×"),"×",IF(SUMIFS(OFFSET(データ_研究棟施設!$M$5:$M$1048576,0,ROUND(R$8*24,1)),データ_研究棟施設!$J$5:$J$1048576,OFFSET($G$9,ROW()-ROW($N$9),R$6-$D$4))&gt;=50,IF(SUMIFS(OFFSET(データ_研究棟施設!$M$5:$M$1048576,0,ROUND(R$8*24,1)),データ_研究棟施設!$J$5:$J$1048576,OFFSET($G$9,ROW()-ROW($N$9),R$6-$D$4))&gt;=100*$E91,"×","△"),IF(OR(R$8&lt;9/24,R$8&gt;=17/24,R$110="△"),"△","〇")))</f>
        <v>△</v>
      </c>
      <c r="S91" s="29" t="str">
        <f ca="1">IF(OR(S$9="×",S$110="×"),"×",IF(SUMIFS(OFFSET(データ_研究棟施設!$M$5:$M$1048576,0,ROUND(S$8*24,1)),データ_研究棟施設!$J$5:$J$1048576,OFFSET($G$9,ROW()-ROW($N$9),S$6-$D$4))&gt;=50,IF(SUMIFS(OFFSET(データ_研究棟施設!$M$5:$M$1048576,0,ROUND(S$8*24,1)),データ_研究棟施設!$J$5:$J$1048576,OFFSET($G$9,ROW()-ROW($N$9),S$6-$D$4))&gt;=100*$E91,"×","△"),IF(OR(S$8&lt;9/24,S$8&gt;=17/24,S$110="△"),"△","〇")))</f>
        <v>△</v>
      </c>
      <c r="T91" s="29" t="str">
        <f ca="1">IF(OR(T$9="×",T$110="×"),"×",IF(SUMIFS(OFFSET(データ_研究棟施設!$M$5:$M$1048576,0,ROUND(T$8*24,1)),データ_研究棟施設!$J$5:$J$1048576,OFFSET($G$9,ROW()-ROW($N$9),T$6-$D$4))&gt;=50,IF(SUMIFS(OFFSET(データ_研究棟施設!$M$5:$M$1048576,0,ROUND(T$8*24,1)),データ_研究棟施設!$J$5:$J$1048576,OFFSET($G$9,ROW()-ROW($N$9),T$6-$D$4))&gt;=100*$E91,"×","△"),IF(OR(T$8&lt;9/24,T$8&gt;=17/24,T$110="△"),"△","〇")))</f>
        <v>△</v>
      </c>
      <c r="U91" s="29" t="str">
        <f ca="1">IF(OR(U$9="×",U$110="×"),"×",IF(SUMIFS(OFFSET(データ_研究棟施設!$M$5:$M$1048576,0,ROUND(U$8*24,1)),データ_研究棟施設!$J$5:$J$1048576,OFFSET($G$9,ROW()-ROW($N$9),U$6-$D$4))&gt;=50,IF(SUMIFS(OFFSET(データ_研究棟施設!$M$5:$M$1048576,0,ROUND(U$8*24,1)),データ_研究棟施設!$J$5:$J$1048576,OFFSET($G$9,ROW()-ROW($N$9),U$6-$D$4))&gt;=100*$E91,"×","△"),IF(OR(U$8&lt;9/24,U$8&gt;=17/24,U$110="△"),"△","〇")))</f>
        <v>△</v>
      </c>
      <c r="V91" s="29" t="str">
        <f ca="1">IF(OR(V$9="×",V$110="×"),"×",IF(SUMIFS(OFFSET(データ_研究棟施設!$M$5:$M$1048576,0,ROUND(V$8*24,1)),データ_研究棟施設!$J$5:$J$1048576,OFFSET($G$9,ROW()-ROW($N$9),V$6-$D$4))&gt;=50,IF(SUMIFS(OFFSET(データ_研究棟施設!$M$5:$M$1048576,0,ROUND(V$8*24,1)),データ_研究棟施設!$J$5:$J$1048576,OFFSET($G$9,ROW()-ROW($N$9),V$6-$D$4))&gt;=100*$E91,"×","△"),IF(OR(V$8&lt;9/24,V$8&gt;=17/24,V$110="△"),"△","〇")))</f>
        <v>△</v>
      </c>
      <c r="W91" s="28" t="str">
        <f ca="1">IF(OR(W$9="×",W$110="×"),"×",IF(SUMIFS(OFFSET(データ_研究棟施設!$M$5:$M$1048576,0,ROUND(W$8*24,1)),データ_研究棟施設!$J$5:$J$1048576,OFFSET($G$9,ROW()-ROW($N$9),W$6-$D$4))&gt;=50,IF(SUMIFS(OFFSET(データ_研究棟施設!$M$5:$M$1048576,0,ROUND(W$8*24,1)),データ_研究棟施設!$J$5:$J$1048576,OFFSET($G$9,ROW()-ROW($N$9),W$6-$D$4))&gt;=100*$E91,"×","△"),IF(OR(W$8&lt;9/24,W$8&gt;=17/24,W$110="△"),"△","〇")))</f>
        <v>〇</v>
      </c>
      <c r="X91" s="29" t="str">
        <f ca="1">IF(OR(X$9="×",X$110="×"),"×",IF(SUMIFS(OFFSET(データ_研究棟施設!$M$5:$M$1048576,0,ROUND(X$8*24,1)),データ_研究棟施設!$J$5:$J$1048576,OFFSET($G$9,ROW()-ROW($N$9),X$6-$D$4))&gt;=50,IF(SUMIFS(OFFSET(データ_研究棟施設!$M$5:$M$1048576,0,ROUND(X$8*24,1)),データ_研究棟施設!$J$5:$J$1048576,OFFSET($G$9,ROW()-ROW($N$9),X$6-$D$4))&gt;=100*$E91,"×","△"),IF(OR(X$8&lt;9/24,X$8&gt;=17/24,X$110="△"),"△","〇")))</f>
        <v>〇</v>
      </c>
      <c r="Y91" s="29" t="str">
        <f ca="1">IF(OR(Y$9="×",Y$110="×"),"×",IF(SUMIFS(OFFSET(データ_研究棟施設!$M$5:$M$1048576,0,ROUND(Y$8*24,1)),データ_研究棟施設!$J$5:$J$1048576,OFFSET($G$9,ROW()-ROW($N$9),Y$6-$D$4))&gt;=50,IF(SUMIFS(OFFSET(データ_研究棟施設!$M$5:$M$1048576,0,ROUND(Y$8*24,1)),データ_研究棟施設!$J$5:$J$1048576,OFFSET($G$9,ROW()-ROW($N$9),Y$6-$D$4))&gt;=100*$E91,"×","△"),IF(OR(Y$8&lt;9/24,Y$8&gt;=17/24,Y$110="△"),"△","〇")))</f>
        <v>〇</v>
      </c>
      <c r="Z91" s="30" t="str">
        <f ca="1">IF(OR(Z$9="×",Z$110="×"),"×",IF(SUMIFS(OFFSET(データ_研究棟施設!$M$5:$M$1048576,0,ROUND(Z$8*24,1)),データ_研究棟施設!$J$5:$J$1048576,OFFSET($G$9,ROW()-ROW($N$9),Z$6-$D$4))&gt;=50,IF(SUMIFS(OFFSET(データ_研究棟施設!$M$5:$M$1048576,0,ROUND(Z$8*24,1)),データ_研究棟施設!$J$5:$J$1048576,OFFSET($G$9,ROW()-ROW($N$9),Z$6-$D$4))&gt;=100*$E91,"×","△"),IF(OR(Z$8&lt;9/24,Z$8&gt;=17/24,Z$110="△"),"△","〇")))</f>
        <v>〇</v>
      </c>
      <c r="AA91" s="29" t="str">
        <f ca="1">IF(OR(AA$9="×",AA$110="×"),"×",IF(SUMIFS(OFFSET(データ_研究棟施設!$M$5:$M$1048576,0,ROUND(AA$8*24,1)),データ_研究棟施設!$J$5:$J$1048576,OFFSET($G$9,ROW()-ROW($N$9),AA$6-$D$4))&gt;=50,IF(SUMIFS(OFFSET(データ_研究棟施設!$M$5:$M$1048576,0,ROUND(AA$8*24,1)),データ_研究棟施設!$J$5:$J$1048576,OFFSET($G$9,ROW()-ROW($N$9),AA$6-$D$4))&gt;=100*$E91,"×","△"),IF(OR(AA$8&lt;9/24,AA$8&gt;=17/24,AA$110="△"),"△","〇")))</f>
        <v>〇</v>
      </c>
      <c r="AB91" s="29" t="str">
        <f ca="1">IF(OR(AB$9="×",AB$110="×"),"×",IF(SUMIFS(OFFSET(データ_研究棟施設!$M$5:$M$1048576,0,ROUND(AB$8*24,1)),データ_研究棟施設!$J$5:$J$1048576,OFFSET($G$9,ROW()-ROW($N$9),AB$6-$D$4))&gt;=50,IF(SUMIFS(OFFSET(データ_研究棟施設!$M$5:$M$1048576,0,ROUND(AB$8*24,1)),データ_研究棟施設!$J$5:$J$1048576,OFFSET($G$9,ROW()-ROW($N$9),AB$6-$D$4))&gt;=100*$E91,"×","△"),IF(OR(AB$8&lt;9/24,AB$8&gt;=17/24,AB$110="△"),"△","〇")))</f>
        <v>〇</v>
      </c>
      <c r="AC91" s="29" t="str">
        <f ca="1">IF(OR(AC$9="×",AC$110="×"),"×",IF(SUMIFS(OFFSET(データ_研究棟施設!$M$5:$M$1048576,0,ROUND(AC$8*24,1)),データ_研究棟施設!$J$5:$J$1048576,OFFSET($G$9,ROW()-ROW($N$9),AC$6-$D$4))&gt;=50,IF(SUMIFS(OFFSET(データ_研究棟施設!$M$5:$M$1048576,0,ROUND(AC$8*24,1)),データ_研究棟施設!$J$5:$J$1048576,OFFSET($G$9,ROW()-ROW($N$9),AC$6-$D$4))&gt;=100*$E91,"×","△"),IF(OR(AC$8&lt;9/24,AC$8&gt;=17/24,AC$110="△"),"△","〇")))</f>
        <v>〇</v>
      </c>
      <c r="AD91" s="29" t="str">
        <f ca="1">IF(OR(AD$9="×",AD$110="×"),"×",IF(SUMIFS(OFFSET(データ_研究棟施設!$M$5:$M$1048576,0,ROUND(AD$8*24,1)),データ_研究棟施設!$J$5:$J$1048576,OFFSET($G$9,ROW()-ROW($N$9),AD$6-$D$4))&gt;=50,IF(SUMIFS(OFFSET(データ_研究棟施設!$M$5:$M$1048576,0,ROUND(AD$8*24,1)),データ_研究棟施設!$J$5:$J$1048576,OFFSET($G$9,ROW()-ROW($N$9),AD$6-$D$4))&gt;=100*$E91,"×","△"),IF(OR(AD$8&lt;9/24,AD$8&gt;=17/24,AD$110="△"),"△","〇")))</f>
        <v>〇</v>
      </c>
      <c r="AE91" s="28" t="str">
        <f ca="1">IF(OR(AE$9="×",AE$110="×"),"×",IF(SUMIFS(OFFSET(データ_研究棟施設!$M$5:$M$1048576,0,ROUND(AE$8*24,1)),データ_研究棟施設!$J$5:$J$1048576,OFFSET($G$9,ROW()-ROW($N$9),AE$6-$D$4))&gt;=50,IF(SUMIFS(OFFSET(データ_研究棟施設!$M$5:$M$1048576,0,ROUND(AE$8*24,1)),データ_研究棟施設!$J$5:$J$1048576,OFFSET($G$9,ROW()-ROW($N$9),AE$6-$D$4))&gt;=100*$E91,"×","△"),IF(OR(AE$8&lt;9/24,AE$8&gt;=17/24,AE$110="△"),"△","〇")))</f>
        <v>△</v>
      </c>
      <c r="AF91" s="29" t="str">
        <f ca="1">IF(OR(AF$9="×",AF$110="×"),"×",IF(SUMIFS(OFFSET(データ_研究棟施設!$M$5:$M$1048576,0,ROUND(AF$8*24,1)),データ_研究棟施設!$J$5:$J$1048576,OFFSET($G$9,ROW()-ROW($N$9),AF$6-$D$4))&gt;=50,IF(SUMIFS(OFFSET(データ_研究棟施設!$M$5:$M$1048576,0,ROUND(AF$8*24,1)),データ_研究棟施設!$J$5:$J$1048576,OFFSET($G$9,ROW()-ROW($N$9),AF$6-$D$4))&gt;=100*$E91,"×","△"),IF(OR(AF$8&lt;9/24,AF$8&gt;=17/24,AF$110="△"),"△","〇")))</f>
        <v>△</v>
      </c>
      <c r="AG91" s="29" t="str">
        <f ca="1">IF(OR(AG$9="×",AG$110="×"),"×",IF(SUMIFS(OFFSET(データ_研究棟施設!$M$5:$M$1048576,0,ROUND(AG$8*24,1)),データ_研究棟施設!$J$5:$J$1048576,OFFSET($G$9,ROW()-ROW($N$9),AG$6-$D$4))&gt;=50,IF(SUMIFS(OFFSET(データ_研究棟施設!$M$5:$M$1048576,0,ROUND(AG$8*24,1)),データ_研究棟施設!$J$5:$J$1048576,OFFSET($G$9,ROW()-ROW($N$9),AG$6-$D$4))&gt;=100*$E91,"×","△"),IF(OR(AG$8&lt;9/24,AG$8&gt;=17/24,AG$110="△"),"△","〇")))</f>
        <v>△</v>
      </c>
      <c r="AH91" s="30" t="str">
        <f ca="1">IF(OR(AH$9="×",AH$110="×"),"×",IF(SUMIFS(OFFSET(データ_研究棟施設!$M$5:$M$1048576,0,ROUND(AH$8*24,1)),データ_研究棟施設!$J$5:$J$1048576,OFFSET($G$9,ROW()-ROW($N$9),AH$6-$D$4))&gt;=50,IF(SUMIFS(OFFSET(データ_研究棟施設!$M$5:$M$1048576,0,ROUND(AH$8*24,1)),データ_研究棟施設!$J$5:$J$1048576,OFFSET($G$9,ROW()-ROW($N$9),AH$6-$D$4))&gt;=100*$E91,"×","△"),IF(OR(AH$8&lt;9/24,AH$8&gt;=17/24,AH$110="△"),"△","〇")))</f>
        <v>△</v>
      </c>
      <c r="AI91" s="29" t="str">
        <f ca="1">IF(OR(AI$9="×",AI$110="×"),"×",IF(SUMIFS(OFFSET(データ_研究棟施設!$M$5:$M$1048576,0,ROUND(AI$8*24,1)),データ_研究棟施設!$J$5:$J$1048576,OFFSET($G$9,ROW()-ROW($N$9),AI$6-$D$4))&gt;=50,IF(SUMIFS(OFFSET(データ_研究棟施設!$M$5:$M$1048576,0,ROUND(AI$8*24,1)),データ_研究棟施設!$J$5:$J$1048576,OFFSET($G$9,ROW()-ROW($N$9),AI$6-$D$4))&gt;=100*$E91,"×","△"),IF(OR(AI$8&lt;9/24,AI$8&gt;=17/24,AI$110="△"),"△","〇")))</f>
        <v>△</v>
      </c>
      <c r="AJ91" s="29" t="str">
        <f ca="1">IF(OR(AJ$9="×",AJ$110="×"),"×",IF(SUMIFS(OFFSET(データ_研究棟施設!$M$5:$M$1048576,0,ROUND(AJ$8*24,1)),データ_研究棟施設!$J$5:$J$1048576,OFFSET($G$9,ROW()-ROW($N$9),AJ$6-$D$4))&gt;=50,IF(SUMIFS(OFFSET(データ_研究棟施設!$M$5:$M$1048576,0,ROUND(AJ$8*24,1)),データ_研究棟施設!$J$5:$J$1048576,OFFSET($G$9,ROW()-ROW($N$9),AJ$6-$D$4))&gt;=100*$E91,"×","△"),IF(OR(AJ$8&lt;9/24,AJ$8&gt;=17/24,AJ$110="△"),"△","〇")))</f>
        <v>△</v>
      </c>
      <c r="AK91" s="37" t="str">
        <f ca="1">IF(OR(AK$9="×",AK$110="×"),"×",IF(SUMIFS(OFFSET(データ_研究棟施設!$M$5:$M$1048576,0,ROUND(AK$8*24,1)),データ_研究棟施設!$J$5:$J$1048576,OFFSET($G$9,ROW()-ROW($N$9),AK$6-$D$4))&gt;=50,IF(SUMIFS(OFFSET(データ_研究棟施設!$M$5:$M$1048576,0,ROUND(AK$8*24,1)),データ_研究棟施設!$J$5:$J$1048576,OFFSET($G$9,ROW()-ROW($N$9),AK$6-$D$4))&gt;=100*$E91,"×","△"),IF(OR(AK$8&lt;9/24,AK$8&gt;=17/24,AK$110="△"),"△","〇")))</f>
        <v>△</v>
      </c>
      <c r="AL91" s="36" t="str">
        <f ca="1">IF(OR(AL$9="×",AL$110="×"),"×",IF(SUMIFS(OFFSET(データ_研究棟施設!$M$5:$M$1048576,0,ROUND(AL$8*24,1)),データ_研究棟施設!$J$5:$J$1048576,OFFSET($G$9,ROW()-ROW($N$9),AL$6-$D$4))&gt;=50,IF(SUMIFS(OFFSET(データ_研究棟施設!$M$5:$M$1048576,0,ROUND(AL$8*24,1)),データ_研究棟施設!$J$5:$J$1048576,OFFSET($G$9,ROW()-ROW($N$9),AL$6-$D$4))&gt;=100*$E91,"×","△"),IF(OR(AL$8&lt;9/24,AL$8&gt;=17/24,AL$110="△"),"△","〇")))</f>
        <v>△</v>
      </c>
      <c r="AM91" s="29" t="str">
        <f ca="1">IF(OR(AM$9="×",AM$110="×"),"×",IF(SUMIFS(OFFSET(データ_研究棟施設!$M$5:$M$1048576,0,ROUND(AM$8*24,1)),データ_研究棟施設!$J$5:$J$1048576,OFFSET($G$9,ROW()-ROW($N$9),AM$6-$D$4))&gt;=50,IF(SUMIFS(OFFSET(データ_研究棟施設!$M$5:$M$1048576,0,ROUND(AM$8*24,1)),データ_研究棟施設!$J$5:$J$1048576,OFFSET($G$9,ROW()-ROW($N$9),AM$6-$D$4))&gt;=100*$E91,"×","△"),IF(OR(AM$8&lt;9/24,AM$8&gt;=17/24,AM$110="△"),"△","〇")))</f>
        <v>△</v>
      </c>
      <c r="AN91" s="29" t="str">
        <f ca="1">IF(OR(AN$9="×",AN$110="×"),"×",IF(SUMIFS(OFFSET(データ_研究棟施設!$M$5:$M$1048576,0,ROUND(AN$8*24,1)),データ_研究棟施設!$J$5:$J$1048576,OFFSET($G$9,ROW()-ROW($N$9),AN$6-$D$4))&gt;=50,IF(SUMIFS(OFFSET(データ_研究棟施設!$M$5:$M$1048576,0,ROUND(AN$8*24,1)),データ_研究棟施設!$J$5:$J$1048576,OFFSET($G$9,ROW()-ROW($N$9),AN$6-$D$4))&gt;=100*$E91,"×","△"),IF(OR(AN$8&lt;9/24,AN$8&gt;=17/24,AN$110="△"),"△","〇")))</f>
        <v>△</v>
      </c>
      <c r="AO91" s="29" t="str">
        <f ca="1">IF(OR(AO$9="×",AO$110="×"),"×",IF(SUMIFS(OFFSET(データ_研究棟施設!$M$5:$M$1048576,0,ROUND(AO$8*24,1)),データ_研究棟施設!$J$5:$J$1048576,OFFSET($G$9,ROW()-ROW($N$9),AO$6-$D$4))&gt;=50,IF(SUMIFS(OFFSET(データ_研究棟施設!$M$5:$M$1048576,0,ROUND(AO$8*24,1)),データ_研究棟施設!$J$5:$J$1048576,OFFSET($G$9,ROW()-ROW($N$9),AO$6-$D$4))&gt;=100*$E91,"×","△"),IF(OR(AO$8&lt;9/24,AO$8&gt;=17/24,AO$110="△"),"△","〇")))</f>
        <v>△</v>
      </c>
      <c r="AP91" s="29" t="str">
        <f ca="1">IF(OR(AP$9="×",AP$110="×"),"×",IF(SUMIFS(OFFSET(データ_研究棟施設!$M$5:$M$1048576,0,ROUND(AP$8*24,1)),データ_研究棟施設!$J$5:$J$1048576,OFFSET($G$9,ROW()-ROW($N$9),AP$6-$D$4))&gt;=50,IF(SUMIFS(OFFSET(データ_研究棟施設!$M$5:$M$1048576,0,ROUND(AP$8*24,1)),データ_研究棟施設!$J$5:$J$1048576,OFFSET($G$9,ROW()-ROW($N$9),AP$6-$D$4))&gt;=100*$E91,"×","△"),IF(OR(AP$8&lt;9/24,AP$8&gt;=17/24,AP$110="△"),"△","〇")))</f>
        <v>△</v>
      </c>
      <c r="AQ91" s="29" t="str">
        <f ca="1">IF(OR(AQ$9="×",AQ$110="×"),"×",IF(SUMIFS(OFFSET(データ_研究棟施設!$M$5:$M$1048576,0,ROUND(AQ$8*24,1)),データ_研究棟施設!$J$5:$J$1048576,OFFSET($G$9,ROW()-ROW($N$9),AQ$6-$D$4))&gt;=50,IF(SUMIFS(OFFSET(データ_研究棟施設!$M$5:$M$1048576,0,ROUND(AQ$8*24,1)),データ_研究棟施設!$J$5:$J$1048576,OFFSET($G$9,ROW()-ROW($N$9),AQ$6-$D$4))&gt;=100*$E91,"×","△"),IF(OR(AQ$8&lt;9/24,AQ$8&gt;=17/24,AQ$110="△"),"△","〇")))</f>
        <v>△</v>
      </c>
      <c r="AR91" s="29" t="str">
        <f ca="1">IF(OR(AR$9="×",AR$110="×"),"×",IF(SUMIFS(OFFSET(データ_研究棟施設!$M$5:$M$1048576,0,ROUND(AR$8*24,1)),データ_研究棟施設!$J$5:$J$1048576,OFFSET($G$9,ROW()-ROW($N$9),AR$6-$D$4))&gt;=50,IF(SUMIFS(OFFSET(データ_研究棟施設!$M$5:$M$1048576,0,ROUND(AR$8*24,1)),データ_研究棟施設!$J$5:$J$1048576,OFFSET($G$9,ROW()-ROW($N$9),AR$6-$D$4))&gt;=100*$E91,"×","△"),IF(OR(AR$8&lt;9/24,AR$8&gt;=17/24,AR$110="△"),"△","〇")))</f>
        <v>△</v>
      </c>
      <c r="AS91" s="29" t="str">
        <f ca="1">IF(OR(AS$9="×",AS$110="×"),"×",IF(SUMIFS(OFFSET(データ_研究棟施設!$M$5:$M$1048576,0,ROUND(AS$8*24,1)),データ_研究棟施設!$J$5:$J$1048576,OFFSET($G$9,ROW()-ROW($N$9),AS$6-$D$4))&gt;=50,IF(SUMIFS(OFFSET(データ_研究棟施設!$M$5:$M$1048576,0,ROUND(AS$8*24,1)),データ_研究棟施設!$J$5:$J$1048576,OFFSET($G$9,ROW()-ROW($N$9),AS$6-$D$4))&gt;=100*$E91,"×","△"),IF(OR(AS$8&lt;9/24,AS$8&gt;=17/24,AS$110="△"),"△","〇")))</f>
        <v>△</v>
      </c>
      <c r="AT91" s="29" t="str">
        <f ca="1">IF(OR(AT$9="×",AT$110="×"),"×",IF(SUMIFS(OFFSET(データ_研究棟施設!$M$5:$M$1048576,0,ROUND(AT$8*24,1)),データ_研究棟施設!$J$5:$J$1048576,OFFSET($G$9,ROW()-ROW($N$9),AT$6-$D$4))&gt;=50,IF(SUMIFS(OFFSET(データ_研究棟施設!$M$5:$M$1048576,0,ROUND(AT$8*24,1)),データ_研究棟施設!$J$5:$J$1048576,OFFSET($G$9,ROW()-ROW($N$9),AT$6-$D$4))&gt;=100*$E91,"×","△"),IF(OR(AT$8&lt;9/24,AT$8&gt;=17/24,AT$110="△"),"△","〇")))</f>
        <v>△</v>
      </c>
      <c r="AU91" s="28" t="str">
        <f ca="1">IF(OR(AU$9="×",AU$110="×"),"×",IF(SUMIFS(OFFSET(データ_研究棟施設!$M$5:$M$1048576,0,ROUND(AU$8*24,1)),データ_研究棟施設!$J$5:$J$1048576,OFFSET($G$9,ROW()-ROW($N$9),AU$6-$D$4))&gt;=50,IF(SUMIFS(OFFSET(データ_研究棟施設!$M$5:$M$1048576,0,ROUND(AU$8*24,1)),データ_研究棟施設!$J$5:$J$1048576,OFFSET($G$9,ROW()-ROW($N$9),AU$6-$D$4))&gt;=100*$E91,"×","△"),IF(OR(AU$8&lt;9/24,AU$8&gt;=17/24,AU$110="△"),"△","〇")))</f>
        <v>〇</v>
      </c>
      <c r="AV91" s="29" t="str">
        <f ca="1">IF(OR(AV$9="×",AV$110="×"),"×",IF(SUMIFS(OFFSET(データ_研究棟施設!$M$5:$M$1048576,0,ROUND(AV$8*24,1)),データ_研究棟施設!$J$5:$J$1048576,OFFSET($G$9,ROW()-ROW($N$9),AV$6-$D$4))&gt;=50,IF(SUMIFS(OFFSET(データ_研究棟施設!$M$5:$M$1048576,0,ROUND(AV$8*24,1)),データ_研究棟施設!$J$5:$J$1048576,OFFSET($G$9,ROW()-ROW($N$9),AV$6-$D$4))&gt;=100*$E91,"×","△"),IF(OR(AV$8&lt;9/24,AV$8&gt;=17/24,AV$110="△"),"△","〇")))</f>
        <v>〇</v>
      </c>
      <c r="AW91" s="29" t="str">
        <f ca="1">IF(OR(AW$9="×",AW$110="×"),"×",IF(SUMIFS(OFFSET(データ_研究棟施設!$M$5:$M$1048576,0,ROUND(AW$8*24,1)),データ_研究棟施設!$J$5:$J$1048576,OFFSET($G$9,ROW()-ROW($N$9),AW$6-$D$4))&gt;=50,IF(SUMIFS(OFFSET(データ_研究棟施設!$M$5:$M$1048576,0,ROUND(AW$8*24,1)),データ_研究棟施設!$J$5:$J$1048576,OFFSET($G$9,ROW()-ROW($N$9),AW$6-$D$4))&gt;=100*$E91,"×","△"),IF(OR(AW$8&lt;9/24,AW$8&gt;=17/24,AW$110="△"),"△","〇")))</f>
        <v>〇</v>
      </c>
      <c r="AX91" s="30" t="str">
        <f ca="1">IF(OR(AX$9="×",AX$110="×"),"×",IF(SUMIFS(OFFSET(データ_研究棟施設!$M$5:$M$1048576,0,ROUND(AX$8*24,1)),データ_研究棟施設!$J$5:$J$1048576,OFFSET($G$9,ROW()-ROW($N$9),AX$6-$D$4))&gt;=50,IF(SUMIFS(OFFSET(データ_研究棟施設!$M$5:$M$1048576,0,ROUND(AX$8*24,1)),データ_研究棟施設!$J$5:$J$1048576,OFFSET($G$9,ROW()-ROW($N$9),AX$6-$D$4))&gt;=100*$E91,"×","△"),IF(OR(AX$8&lt;9/24,AX$8&gt;=17/24,AX$110="△"),"△","〇")))</f>
        <v>〇</v>
      </c>
      <c r="AY91" s="29" t="str">
        <f ca="1">IF(OR(AY$9="×",AY$110="×"),"×",IF(SUMIFS(OFFSET(データ_研究棟施設!$M$5:$M$1048576,0,ROUND(AY$8*24,1)),データ_研究棟施設!$J$5:$J$1048576,OFFSET($G$9,ROW()-ROW($N$9),AY$6-$D$4))&gt;=50,IF(SUMIFS(OFFSET(データ_研究棟施設!$M$5:$M$1048576,0,ROUND(AY$8*24,1)),データ_研究棟施設!$J$5:$J$1048576,OFFSET($G$9,ROW()-ROW($N$9),AY$6-$D$4))&gt;=100*$E91,"×","△"),IF(OR(AY$8&lt;9/24,AY$8&gt;=17/24,AY$110="△"),"△","〇")))</f>
        <v>〇</v>
      </c>
      <c r="AZ91" s="29" t="str">
        <f ca="1">IF(OR(AZ$9="×",AZ$110="×"),"×",IF(SUMIFS(OFFSET(データ_研究棟施設!$M$5:$M$1048576,0,ROUND(AZ$8*24,1)),データ_研究棟施設!$J$5:$J$1048576,OFFSET($G$9,ROW()-ROW($N$9),AZ$6-$D$4))&gt;=50,IF(SUMIFS(OFFSET(データ_研究棟施設!$M$5:$M$1048576,0,ROUND(AZ$8*24,1)),データ_研究棟施設!$J$5:$J$1048576,OFFSET($G$9,ROW()-ROW($N$9),AZ$6-$D$4))&gt;=100*$E91,"×","△"),IF(OR(AZ$8&lt;9/24,AZ$8&gt;=17/24,AZ$110="△"),"△","〇")))</f>
        <v>〇</v>
      </c>
      <c r="BA91" s="29" t="str">
        <f ca="1">IF(OR(BA$9="×",BA$110="×"),"×",IF(SUMIFS(OFFSET(データ_研究棟施設!$M$5:$M$1048576,0,ROUND(BA$8*24,1)),データ_研究棟施設!$J$5:$J$1048576,OFFSET($G$9,ROW()-ROW($N$9),BA$6-$D$4))&gt;=50,IF(SUMIFS(OFFSET(データ_研究棟施設!$M$5:$M$1048576,0,ROUND(BA$8*24,1)),データ_研究棟施設!$J$5:$J$1048576,OFFSET($G$9,ROW()-ROW($N$9),BA$6-$D$4))&gt;=100*$E91,"×","△"),IF(OR(BA$8&lt;9/24,BA$8&gt;=17/24,BA$110="△"),"△","〇")))</f>
        <v>〇</v>
      </c>
      <c r="BB91" s="29" t="str">
        <f ca="1">IF(OR(BB$9="×",BB$110="×"),"×",IF(SUMIFS(OFFSET(データ_研究棟施設!$M$5:$M$1048576,0,ROUND(BB$8*24,1)),データ_研究棟施設!$J$5:$J$1048576,OFFSET($G$9,ROW()-ROW($N$9),BB$6-$D$4))&gt;=50,IF(SUMIFS(OFFSET(データ_研究棟施設!$M$5:$M$1048576,0,ROUND(BB$8*24,1)),データ_研究棟施設!$J$5:$J$1048576,OFFSET($G$9,ROW()-ROW($N$9),BB$6-$D$4))&gt;=100*$E91,"×","△"),IF(OR(BB$8&lt;9/24,BB$8&gt;=17/24,BB$110="△"),"△","〇")))</f>
        <v>〇</v>
      </c>
      <c r="BC91" s="28" t="str">
        <f ca="1">IF(OR(BC$9="×",BC$110="×"),"×",IF(SUMIFS(OFFSET(データ_研究棟施設!$M$5:$M$1048576,0,ROUND(BC$8*24,1)),データ_研究棟施設!$J$5:$J$1048576,OFFSET($G$9,ROW()-ROW($N$9),BC$6-$D$4))&gt;=50,IF(SUMIFS(OFFSET(データ_研究棟施設!$M$5:$M$1048576,0,ROUND(BC$8*24,1)),データ_研究棟施設!$J$5:$J$1048576,OFFSET($G$9,ROW()-ROW($N$9),BC$6-$D$4))&gt;=100*$E91,"×","△"),IF(OR(BC$8&lt;9/24,BC$8&gt;=17/24,BC$110="△"),"△","〇")))</f>
        <v>△</v>
      </c>
      <c r="BD91" s="29" t="str">
        <f ca="1">IF(OR(BD$9="×",BD$110="×"),"×",IF(SUMIFS(OFFSET(データ_研究棟施設!$M$5:$M$1048576,0,ROUND(BD$8*24,1)),データ_研究棟施設!$J$5:$J$1048576,OFFSET($G$9,ROW()-ROW($N$9),BD$6-$D$4))&gt;=50,IF(SUMIFS(OFFSET(データ_研究棟施設!$M$5:$M$1048576,0,ROUND(BD$8*24,1)),データ_研究棟施設!$J$5:$J$1048576,OFFSET($G$9,ROW()-ROW($N$9),BD$6-$D$4))&gt;=100*$E91,"×","△"),IF(OR(BD$8&lt;9/24,BD$8&gt;=17/24,BD$110="△"),"△","〇")))</f>
        <v>△</v>
      </c>
      <c r="BE91" s="29" t="str">
        <f ca="1">IF(OR(BE$9="×",BE$110="×"),"×",IF(SUMIFS(OFFSET(データ_研究棟施設!$M$5:$M$1048576,0,ROUND(BE$8*24,1)),データ_研究棟施設!$J$5:$J$1048576,OFFSET($G$9,ROW()-ROW($N$9),BE$6-$D$4))&gt;=50,IF(SUMIFS(OFFSET(データ_研究棟施設!$M$5:$M$1048576,0,ROUND(BE$8*24,1)),データ_研究棟施設!$J$5:$J$1048576,OFFSET($G$9,ROW()-ROW($N$9),BE$6-$D$4))&gt;=100*$E91,"×","△"),IF(OR(BE$8&lt;9/24,BE$8&gt;=17/24,BE$110="△"),"△","〇")))</f>
        <v>△</v>
      </c>
      <c r="BF91" s="30" t="str">
        <f ca="1">IF(OR(BF$9="×",BF$110="×"),"×",IF(SUMIFS(OFFSET(データ_研究棟施設!$M$5:$M$1048576,0,ROUND(BF$8*24,1)),データ_研究棟施設!$J$5:$J$1048576,OFFSET($G$9,ROW()-ROW($N$9),BF$6-$D$4))&gt;=50,IF(SUMIFS(OFFSET(データ_研究棟施設!$M$5:$M$1048576,0,ROUND(BF$8*24,1)),データ_研究棟施設!$J$5:$J$1048576,OFFSET($G$9,ROW()-ROW($N$9),BF$6-$D$4))&gt;=100*$E91,"×","△"),IF(OR(BF$8&lt;9/24,BF$8&gt;=17/24,BF$110="△"),"△","〇")))</f>
        <v>△</v>
      </c>
      <c r="BG91" s="29" t="str">
        <f ca="1">IF(OR(BG$9="×",BG$110="×"),"×",IF(SUMIFS(OFFSET(データ_研究棟施設!$M$5:$M$1048576,0,ROUND(BG$8*24,1)),データ_研究棟施設!$J$5:$J$1048576,OFFSET($G$9,ROW()-ROW($N$9),BG$6-$D$4))&gt;=50,IF(SUMIFS(OFFSET(データ_研究棟施設!$M$5:$M$1048576,0,ROUND(BG$8*24,1)),データ_研究棟施設!$J$5:$J$1048576,OFFSET($G$9,ROW()-ROW($N$9),BG$6-$D$4))&gt;=100*$E91,"×","△"),IF(OR(BG$8&lt;9/24,BG$8&gt;=17/24,BG$110="△"),"△","〇")))</f>
        <v>△</v>
      </c>
      <c r="BH91" s="29" t="str">
        <f ca="1">IF(OR(BH$9="×",BH$110="×"),"×",IF(SUMIFS(OFFSET(データ_研究棟施設!$M$5:$M$1048576,0,ROUND(BH$8*24,1)),データ_研究棟施設!$J$5:$J$1048576,OFFSET($G$9,ROW()-ROW($N$9),BH$6-$D$4))&gt;=50,IF(SUMIFS(OFFSET(データ_研究棟施設!$M$5:$M$1048576,0,ROUND(BH$8*24,1)),データ_研究棟施設!$J$5:$J$1048576,OFFSET($G$9,ROW()-ROW($N$9),BH$6-$D$4))&gt;=100*$E91,"×","△"),IF(OR(BH$8&lt;9/24,BH$8&gt;=17/24,BH$110="△"),"△","〇")))</f>
        <v>△</v>
      </c>
      <c r="BI91" s="37" t="str">
        <f ca="1">IF(OR(BI$9="×",BI$110="×"),"×",IF(SUMIFS(OFFSET(データ_研究棟施設!$M$5:$M$1048576,0,ROUND(BI$8*24,1)),データ_研究棟施設!$J$5:$J$1048576,OFFSET($G$9,ROW()-ROW($N$9),BI$6-$D$4))&gt;=50,IF(SUMIFS(OFFSET(データ_研究棟施設!$M$5:$M$1048576,0,ROUND(BI$8*24,1)),データ_研究棟施設!$J$5:$J$1048576,OFFSET($G$9,ROW()-ROW($N$9),BI$6-$D$4))&gt;=100*$E91,"×","△"),IF(OR(BI$8&lt;9/24,BI$8&gt;=17/24,BI$110="△"),"△","〇")))</f>
        <v>△</v>
      </c>
      <c r="BJ91" s="36" t="str">
        <f ca="1">IF(OR(BJ$9="×",BJ$110="×"),"×",IF(SUMIFS(OFFSET(データ_研究棟施設!$M$5:$M$1048576,0,ROUND(BJ$8*24,1)),データ_研究棟施設!$J$5:$J$1048576,OFFSET($G$9,ROW()-ROW($N$9),BJ$6-$D$4))&gt;=50,IF(SUMIFS(OFFSET(データ_研究棟施設!$M$5:$M$1048576,0,ROUND(BJ$8*24,1)),データ_研究棟施設!$J$5:$J$1048576,OFFSET($G$9,ROW()-ROW($N$9),BJ$6-$D$4))&gt;=100*$E91,"×","△"),IF(OR(BJ$8&lt;9/24,BJ$8&gt;=17/24,BJ$110="△"),"△","〇")))</f>
        <v>△</v>
      </c>
      <c r="BK91" s="29" t="str">
        <f ca="1">IF(OR(BK$9="×",BK$110="×"),"×",IF(SUMIFS(OFFSET(データ_研究棟施設!$M$5:$M$1048576,0,ROUND(BK$8*24,1)),データ_研究棟施設!$J$5:$J$1048576,OFFSET($G$9,ROW()-ROW($N$9),BK$6-$D$4))&gt;=50,IF(SUMIFS(OFFSET(データ_研究棟施設!$M$5:$M$1048576,0,ROUND(BK$8*24,1)),データ_研究棟施設!$J$5:$J$1048576,OFFSET($G$9,ROW()-ROW($N$9),BK$6-$D$4))&gt;=100*$E91,"×","△"),IF(OR(BK$8&lt;9/24,BK$8&gt;=17/24,BK$110="△"),"△","〇")))</f>
        <v>△</v>
      </c>
      <c r="BL91" s="29" t="str">
        <f ca="1">IF(OR(BL$9="×",BL$110="×"),"×",IF(SUMIFS(OFFSET(データ_研究棟施設!$M$5:$M$1048576,0,ROUND(BL$8*24,1)),データ_研究棟施設!$J$5:$J$1048576,OFFSET($G$9,ROW()-ROW($N$9),BL$6-$D$4))&gt;=50,IF(SUMIFS(OFFSET(データ_研究棟施設!$M$5:$M$1048576,0,ROUND(BL$8*24,1)),データ_研究棟施設!$J$5:$J$1048576,OFFSET($G$9,ROW()-ROW($N$9),BL$6-$D$4))&gt;=100*$E91,"×","△"),IF(OR(BL$8&lt;9/24,BL$8&gt;=17/24,BL$110="△"),"△","〇")))</f>
        <v>△</v>
      </c>
      <c r="BM91" s="29" t="str">
        <f ca="1">IF(OR(BM$9="×",BM$110="×"),"×",IF(SUMIFS(OFFSET(データ_研究棟施設!$M$5:$M$1048576,0,ROUND(BM$8*24,1)),データ_研究棟施設!$J$5:$J$1048576,OFFSET($G$9,ROW()-ROW($N$9),BM$6-$D$4))&gt;=50,IF(SUMIFS(OFFSET(データ_研究棟施設!$M$5:$M$1048576,0,ROUND(BM$8*24,1)),データ_研究棟施設!$J$5:$J$1048576,OFFSET($G$9,ROW()-ROW($N$9),BM$6-$D$4))&gt;=100*$E91,"×","△"),IF(OR(BM$8&lt;9/24,BM$8&gt;=17/24,BM$110="△"),"△","〇")))</f>
        <v>△</v>
      </c>
      <c r="BN91" s="29" t="str">
        <f ca="1">IF(OR(BN$9="×",BN$110="×"),"×",IF(SUMIFS(OFFSET(データ_研究棟施設!$M$5:$M$1048576,0,ROUND(BN$8*24,1)),データ_研究棟施設!$J$5:$J$1048576,OFFSET($G$9,ROW()-ROW($N$9),BN$6-$D$4))&gt;=50,IF(SUMIFS(OFFSET(データ_研究棟施設!$M$5:$M$1048576,0,ROUND(BN$8*24,1)),データ_研究棟施設!$J$5:$J$1048576,OFFSET($G$9,ROW()-ROW($N$9),BN$6-$D$4))&gt;=100*$E91,"×","△"),IF(OR(BN$8&lt;9/24,BN$8&gt;=17/24,BN$110="△"),"△","〇")))</f>
        <v>△</v>
      </c>
      <c r="BO91" s="29" t="str">
        <f ca="1">IF(OR(BO$9="×",BO$110="×"),"×",IF(SUMIFS(OFFSET(データ_研究棟施設!$M$5:$M$1048576,0,ROUND(BO$8*24,1)),データ_研究棟施設!$J$5:$J$1048576,OFFSET($G$9,ROW()-ROW($N$9),BO$6-$D$4))&gt;=50,IF(SUMIFS(OFFSET(データ_研究棟施設!$M$5:$M$1048576,0,ROUND(BO$8*24,1)),データ_研究棟施設!$J$5:$J$1048576,OFFSET($G$9,ROW()-ROW($N$9),BO$6-$D$4))&gt;=100*$E91,"×","△"),IF(OR(BO$8&lt;9/24,BO$8&gt;=17/24,BO$110="△"),"△","〇")))</f>
        <v>△</v>
      </c>
      <c r="BP91" s="29" t="str">
        <f ca="1">IF(OR(BP$9="×",BP$110="×"),"×",IF(SUMIFS(OFFSET(データ_研究棟施設!$M$5:$M$1048576,0,ROUND(BP$8*24,1)),データ_研究棟施設!$J$5:$J$1048576,OFFSET($G$9,ROW()-ROW($N$9),BP$6-$D$4))&gt;=50,IF(SUMIFS(OFFSET(データ_研究棟施設!$M$5:$M$1048576,0,ROUND(BP$8*24,1)),データ_研究棟施設!$J$5:$J$1048576,OFFSET($G$9,ROW()-ROW($N$9),BP$6-$D$4))&gt;=100*$E91,"×","△"),IF(OR(BP$8&lt;9/24,BP$8&gt;=17/24,BP$110="△"),"△","〇")))</f>
        <v>△</v>
      </c>
      <c r="BQ91" s="29" t="str">
        <f ca="1">IF(OR(BQ$9="×",BQ$110="×"),"×",IF(SUMIFS(OFFSET(データ_研究棟施設!$M$5:$M$1048576,0,ROUND(BQ$8*24,1)),データ_研究棟施設!$J$5:$J$1048576,OFFSET($G$9,ROW()-ROW($N$9),BQ$6-$D$4))&gt;=50,IF(SUMIFS(OFFSET(データ_研究棟施設!$M$5:$M$1048576,0,ROUND(BQ$8*24,1)),データ_研究棟施設!$J$5:$J$1048576,OFFSET($G$9,ROW()-ROW($N$9),BQ$6-$D$4))&gt;=100*$E91,"×","△"),IF(OR(BQ$8&lt;9/24,BQ$8&gt;=17/24,BQ$110="△"),"△","〇")))</f>
        <v>△</v>
      </c>
      <c r="BR91" s="29" t="str">
        <f ca="1">IF(OR(BR$9="×",BR$110="×"),"×",IF(SUMIFS(OFFSET(データ_研究棟施設!$M$5:$M$1048576,0,ROUND(BR$8*24,1)),データ_研究棟施設!$J$5:$J$1048576,OFFSET($G$9,ROW()-ROW($N$9),BR$6-$D$4))&gt;=50,IF(SUMIFS(OFFSET(データ_研究棟施設!$M$5:$M$1048576,0,ROUND(BR$8*24,1)),データ_研究棟施設!$J$5:$J$1048576,OFFSET($G$9,ROW()-ROW($N$9),BR$6-$D$4))&gt;=100*$E91,"×","△"),IF(OR(BR$8&lt;9/24,BR$8&gt;=17/24,BR$110="△"),"△","〇")))</f>
        <v>△</v>
      </c>
      <c r="BS91" s="28" t="str">
        <f ca="1">IF(OR(BS$9="×",BS$110="×"),"×",IF(SUMIFS(OFFSET(データ_研究棟施設!$M$5:$M$1048576,0,ROUND(BS$8*24,1)),データ_研究棟施設!$J$5:$J$1048576,OFFSET($G$9,ROW()-ROW($N$9),BS$6-$D$4))&gt;=50,IF(SUMIFS(OFFSET(データ_研究棟施設!$M$5:$M$1048576,0,ROUND(BS$8*24,1)),データ_研究棟施設!$J$5:$J$1048576,OFFSET($G$9,ROW()-ROW($N$9),BS$6-$D$4))&gt;=100*$E91,"×","△"),IF(OR(BS$8&lt;9/24,BS$8&gt;=17/24,BS$110="△"),"△","〇")))</f>
        <v>〇</v>
      </c>
      <c r="BT91" s="29" t="str">
        <f ca="1">IF(OR(BT$9="×",BT$110="×"),"×",IF(SUMIFS(OFFSET(データ_研究棟施設!$M$5:$M$1048576,0,ROUND(BT$8*24,1)),データ_研究棟施設!$J$5:$J$1048576,OFFSET($G$9,ROW()-ROW($N$9),BT$6-$D$4))&gt;=50,IF(SUMIFS(OFFSET(データ_研究棟施設!$M$5:$M$1048576,0,ROUND(BT$8*24,1)),データ_研究棟施設!$J$5:$J$1048576,OFFSET($G$9,ROW()-ROW($N$9),BT$6-$D$4))&gt;=100*$E91,"×","△"),IF(OR(BT$8&lt;9/24,BT$8&gt;=17/24,BT$110="△"),"△","〇")))</f>
        <v>〇</v>
      </c>
      <c r="BU91" s="29" t="str">
        <f ca="1">IF(OR(BU$9="×",BU$110="×"),"×",IF(SUMIFS(OFFSET(データ_研究棟施設!$M$5:$M$1048576,0,ROUND(BU$8*24,1)),データ_研究棟施設!$J$5:$J$1048576,OFFSET($G$9,ROW()-ROW($N$9),BU$6-$D$4))&gt;=50,IF(SUMIFS(OFFSET(データ_研究棟施設!$M$5:$M$1048576,0,ROUND(BU$8*24,1)),データ_研究棟施設!$J$5:$J$1048576,OFFSET($G$9,ROW()-ROW($N$9),BU$6-$D$4))&gt;=100*$E91,"×","△"),IF(OR(BU$8&lt;9/24,BU$8&gt;=17/24,BU$110="△"),"△","〇")))</f>
        <v>〇</v>
      </c>
      <c r="BV91" s="30" t="str">
        <f ca="1">IF(OR(BV$9="×",BV$110="×"),"×",IF(SUMIFS(OFFSET(データ_研究棟施設!$M$5:$M$1048576,0,ROUND(BV$8*24,1)),データ_研究棟施設!$J$5:$J$1048576,OFFSET($G$9,ROW()-ROW($N$9),BV$6-$D$4))&gt;=50,IF(SUMIFS(OFFSET(データ_研究棟施設!$M$5:$M$1048576,0,ROUND(BV$8*24,1)),データ_研究棟施設!$J$5:$J$1048576,OFFSET($G$9,ROW()-ROW($N$9),BV$6-$D$4))&gt;=100*$E91,"×","△"),IF(OR(BV$8&lt;9/24,BV$8&gt;=17/24,BV$110="△"),"△","〇")))</f>
        <v>〇</v>
      </c>
      <c r="BW91" s="29" t="str">
        <f ca="1">IF(OR(BW$9="×",BW$110="×"),"×",IF(SUMIFS(OFFSET(データ_研究棟施設!$M$5:$M$1048576,0,ROUND(BW$8*24,1)),データ_研究棟施設!$J$5:$J$1048576,OFFSET($G$9,ROW()-ROW($N$9),BW$6-$D$4))&gt;=50,IF(SUMIFS(OFFSET(データ_研究棟施設!$M$5:$M$1048576,0,ROUND(BW$8*24,1)),データ_研究棟施設!$J$5:$J$1048576,OFFSET($G$9,ROW()-ROW($N$9),BW$6-$D$4))&gt;=100*$E91,"×","△"),IF(OR(BW$8&lt;9/24,BW$8&gt;=17/24,BW$110="△"),"△","〇")))</f>
        <v>〇</v>
      </c>
      <c r="BX91" s="29" t="str">
        <f ca="1">IF(OR(BX$9="×",BX$110="×"),"×",IF(SUMIFS(OFFSET(データ_研究棟施設!$M$5:$M$1048576,0,ROUND(BX$8*24,1)),データ_研究棟施設!$J$5:$J$1048576,OFFSET($G$9,ROW()-ROW($N$9),BX$6-$D$4))&gt;=50,IF(SUMIFS(OFFSET(データ_研究棟施設!$M$5:$M$1048576,0,ROUND(BX$8*24,1)),データ_研究棟施設!$J$5:$J$1048576,OFFSET($G$9,ROW()-ROW($N$9),BX$6-$D$4))&gt;=100*$E91,"×","△"),IF(OR(BX$8&lt;9/24,BX$8&gt;=17/24,BX$110="△"),"△","〇")))</f>
        <v>〇</v>
      </c>
      <c r="BY91" s="29" t="str">
        <f ca="1">IF(OR(BY$9="×",BY$110="×"),"×",IF(SUMIFS(OFFSET(データ_研究棟施設!$M$5:$M$1048576,0,ROUND(BY$8*24,1)),データ_研究棟施設!$J$5:$J$1048576,OFFSET($G$9,ROW()-ROW($N$9),BY$6-$D$4))&gt;=50,IF(SUMIFS(OFFSET(データ_研究棟施設!$M$5:$M$1048576,0,ROUND(BY$8*24,1)),データ_研究棟施設!$J$5:$J$1048576,OFFSET($G$9,ROW()-ROW($N$9),BY$6-$D$4))&gt;=100*$E91,"×","△"),IF(OR(BY$8&lt;9/24,BY$8&gt;=17/24,BY$110="△"),"△","〇")))</f>
        <v>〇</v>
      </c>
      <c r="BZ91" s="29" t="str">
        <f ca="1">IF(OR(BZ$9="×",BZ$110="×"),"×",IF(SUMIFS(OFFSET(データ_研究棟施設!$M$5:$M$1048576,0,ROUND(BZ$8*24,1)),データ_研究棟施設!$J$5:$J$1048576,OFFSET($G$9,ROW()-ROW($N$9),BZ$6-$D$4))&gt;=50,IF(SUMIFS(OFFSET(データ_研究棟施設!$M$5:$M$1048576,0,ROUND(BZ$8*24,1)),データ_研究棟施設!$J$5:$J$1048576,OFFSET($G$9,ROW()-ROW($N$9),BZ$6-$D$4))&gt;=100*$E91,"×","△"),IF(OR(BZ$8&lt;9/24,BZ$8&gt;=17/24,BZ$110="△"),"△","〇")))</f>
        <v>〇</v>
      </c>
      <c r="CA91" s="28" t="str">
        <f ca="1">IF(OR(CA$9="×",CA$110="×"),"×",IF(SUMIFS(OFFSET(データ_研究棟施設!$M$5:$M$1048576,0,ROUND(CA$8*24,1)),データ_研究棟施設!$J$5:$J$1048576,OFFSET($G$9,ROW()-ROW($N$9),CA$6-$D$4))&gt;=50,IF(SUMIFS(OFFSET(データ_研究棟施設!$M$5:$M$1048576,0,ROUND(CA$8*24,1)),データ_研究棟施設!$J$5:$J$1048576,OFFSET($G$9,ROW()-ROW($N$9),CA$6-$D$4))&gt;=100*$E91,"×","△"),IF(OR(CA$8&lt;9/24,CA$8&gt;=17/24,CA$110="△"),"△","〇")))</f>
        <v>△</v>
      </c>
      <c r="CB91" s="29" t="str">
        <f ca="1">IF(OR(CB$9="×",CB$110="×"),"×",IF(SUMIFS(OFFSET(データ_研究棟施設!$M$5:$M$1048576,0,ROUND(CB$8*24,1)),データ_研究棟施設!$J$5:$J$1048576,OFFSET($G$9,ROW()-ROW($N$9),CB$6-$D$4))&gt;=50,IF(SUMIFS(OFFSET(データ_研究棟施設!$M$5:$M$1048576,0,ROUND(CB$8*24,1)),データ_研究棟施設!$J$5:$J$1048576,OFFSET($G$9,ROW()-ROW($N$9),CB$6-$D$4))&gt;=100*$E91,"×","△"),IF(OR(CB$8&lt;9/24,CB$8&gt;=17/24,CB$110="△"),"△","〇")))</f>
        <v>△</v>
      </c>
      <c r="CC91" s="29" t="str">
        <f ca="1">IF(OR(CC$9="×",CC$110="×"),"×",IF(SUMIFS(OFFSET(データ_研究棟施設!$M$5:$M$1048576,0,ROUND(CC$8*24,1)),データ_研究棟施設!$J$5:$J$1048576,OFFSET($G$9,ROW()-ROW($N$9),CC$6-$D$4))&gt;=50,IF(SUMIFS(OFFSET(データ_研究棟施設!$M$5:$M$1048576,0,ROUND(CC$8*24,1)),データ_研究棟施設!$J$5:$J$1048576,OFFSET($G$9,ROW()-ROW($N$9),CC$6-$D$4))&gt;=100*$E91,"×","△"),IF(OR(CC$8&lt;9/24,CC$8&gt;=17/24,CC$110="△"),"△","〇")))</f>
        <v>△</v>
      </c>
      <c r="CD91" s="30" t="str">
        <f ca="1">IF(OR(CD$9="×",CD$110="×"),"×",IF(SUMIFS(OFFSET(データ_研究棟施設!$M$5:$M$1048576,0,ROUND(CD$8*24,1)),データ_研究棟施設!$J$5:$J$1048576,OFFSET($G$9,ROW()-ROW($N$9),CD$6-$D$4))&gt;=50,IF(SUMIFS(OFFSET(データ_研究棟施設!$M$5:$M$1048576,0,ROUND(CD$8*24,1)),データ_研究棟施設!$J$5:$J$1048576,OFFSET($G$9,ROW()-ROW($N$9),CD$6-$D$4))&gt;=100*$E91,"×","△"),IF(OR(CD$8&lt;9/24,CD$8&gt;=17/24,CD$110="△"),"△","〇")))</f>
        <v>△</v>
      </c>
      <c r="CE91" s="29" t="str">
        <f ca="1">IF(OR(CE$9="×",CE$110="×"),"×",IF(SUMIFS(OFFSET(データ_研究棟施設!$M$5:$M$1048576,0,ROUND(CE$8*24,1)),データ_研究棟施設!$J$5:$J$1048576,OFFSET($G$9,ROW()-ROW($N$9),CE$6-$D$4))&gt;=50,IF(SUMIFS(OFFSET(データ_研究棟施設!$M$5:$M$1048576,0,ROUND(CE$8*24,1)),データ_研究棟施設!$J$5:$J$1048576,OFFSET($G$9,ROW()-ROW($N$9),CE$6-$D$4))&gt;=100*$E91,"×","△"),IF(OR(CE$8&lt;9/24,CE$8&gt;=17/24,CE$110="△"),"△","〇")))</f>
        <v>△</v>
      </c>
      <c r="CF91" s="29" t="str">
        <f ca="1">IF(OR(CF$9="×",CF$110="×"),"×",IF(SUMIFS(OFFSET(データ_研究棟施設!$M$5:$M$1048576,0,ROUND(CF$8*24,1)),データ_研究棟施設!$J$5:$J$1048576,OFFSET($G$9,ROW()-ROW($N$9),CF$6-$D$4))&gt;=50,IF(SUMIFS(OFFSET(データ_研究棟施設!$M$5:$M$1048576,0,ROUND(CF$8*24,1)),データ_研究棟施設!$J$5:$J$1048576,OFFSET($G$9,ROW()-ROW($N$9),CF$6-$D$4))&gt;=100*$E91,"×","△"),IF(OR(CF$8&lt;9/24,CF$8&gt;=17/24,CF$110="△"),"△","〇")))</f>
        <v>△</v>
      </c>
      <c r="CG91" s="37" t="str">
        <f ca="1">IF(OR(CG$9="×",CG$110="×"),"×",IF(SUMIFS(OFFSET(データ_研究棟施設!$M$5:$M$1048576,0,ROUND(CG$8*24,1)),データ_研究棟施設!$J$5:$J$1048576,OFFSET($G$9,ROW()-ROW($N$9),CG$6-$D$4))&gt;=50,IF(SUMIFS(OFFSET(データ_研究棟施設!$M$5:$M$1048576,0,ROUND(CG$8*24,1)),データ_研究棟施設!$J$5:$J$1048576,OFFSET($G$9,ROW()-ROW($N$9),CG$6-$D$4))&gt;=100*$E91,"×","△"),IF(OR(CG$8&lt;9/24,CG$8&gt;=17/24,CG$110="△"),"△","〇")))</f>
        <v>△</v>
      </c>
      <c r="CH91" s="36" t="str">
        <f ca="1">IF(OR(CH$9="×",CH$110="×"),"×",IF(SUMIFS(OFFSET(データ_研究棟施設!$M$5:$M$1048576,0,ROUND(CH$8*24,1)),データ_研究棟施設!$J$5:$J$1048576,OFFSET($G$9,ROW()-ROW($N$9),CH$6-$D$4))&gt;=50,IF(SUMIFS(OFFSET(データ_研究棟施設!$M$5:$M$1048576,0,ROUND(CH$8*24,1)),データ_研究棟施設!$J$5:$J$1048576,OFFSET($G$9,ROW()-ROW($N$9),CH$6-$D$4))&gt;=100*$E91,"×","△"),IF(OR(CH$8&lt;9/24,CH$8&gt;=17/24,CH$110="△"),"△","〇")))</f>
        <v>△</v>
      </c>
      <c r="CI91" s="29" t="str">
        <f ca="1">IF(OR(CI$9="×",CI$110="×"),"×",IF(SUMIFS(OFFSET(データ_研究棟施設!$M$5:$M$1048576,0,ROUND(CI$8*24,1)),データ_研究棟施設!$J$5:$J$1048576,OFFSET($G$9,ROW()-ROW($N$9),CI$6-$D$4))&gt;=50,IF(SUMIFS(OFFSET(データ_研究棟施設!$M$5:$M$1048576,0,ROUND(CI$8*24,1)),データ_研究棟施設!$J$5:$J$1048576,OFFSET($G$9,ROW()-ROW($N$9),CI$6-$D$4))&gt;=100*$E91,"×","△"),IF(OR(CI$8&lt;9/24,CI$8&gt;=17/24,CI$110="△"),"△","〇")))</f>
        <v>△</v>
      </c>
      <c r="CJ91" s="29" t="str">
        <f ca="1">IF(OR(CJ$9="×",CJ$110="×"),"×",IF(SUMIFS(OFFSET(データ_研究棟施設!$M$5:$M$1048576,0,ROUND(CJ$8*24,1)),データ_研究棟施設!$J$5:$J$1048576,OFFSET($G$9,ROW()-ROW($N$9),CJ$6-$D$4))&gt;=50,IF(SUMIFS(OFFSET(データ_研究棟施設!$M$5:$M$1048576,0,ROUND(CJ$8*24,1)),データ_研究棟施設!$J$5:$J$1048576,OFFSET($G$9,ROW()-ROW($N$9),CJ$6-$D$4))&gt;=100*$E91,"×","△"),IF(OR(CJ$8&lt;9/24,CJ$8&gt;=17/24,CJ$110="△"),"△","〇")))</f>
        <v>△</v>
      </c>
      <c r="CK91" s="29" t="str">
        <f ca="1">IF(OR(CK$9="×",CK$110="×"),"×",IF(SUMIFS(OFFSET(データ_研究棟施設!$M$5:$M$1048576,0,ROUND(CK$8*24,1)),データ_研究棟施設!$J$5:$J$1048576,OFFSET($G$9,ROW()-ROW($N$9),CK$6-$D$4))&gt;=50,IF(SUMIFS(OFFSET(データ_研究棟施設!$M$5:$M$1048576,0,ROUND(CK$8*24,1)),データ_研究棟施設!$J$5:$J$1048576,OFFSET($G$9,ROW()-ROW($N$9),CK$6-$D$4))&gt;=100*$E91,"×","△"),IF(OR(CK$8&lt;9/24,CK$8&gt;=17/24,CK$110="△"),"△","〇")))</f>
        <v>△</v>
      </c>
      <c r="CL91" s="29" t="str">
        <f ca="1">IF(OR(CL$9="×",CL$110="×"),"×",IF(SUMIFS(OFFSET(データ_研究棟施設!$M$5:$M$1048576,0,ROUND(CL$8*24,1)),データ_研究棟施設!$J$5:$J$1048576,OFFSET($G$9,ROW()-ROW($N$9),CL$6-$D$4))&gt;=50,IF(SUMIFS(OFFSET(データ_研究棟施設!$M$5:$M$1048576,0,ROUND(CL$8*24,1)),データ_研究棟施設!$J$5:$J$1048576,OFFSET($G$9,ROW()-ROW($N$9),CL$6-$D$4))&gt;=100*$E91,"×","△"),IF(OR(CL$8&lt;9/24,CL$8&gt;=17/24,CL$110="△"),"△","〇")))</f>
        <v>△</v>
      </c>
      <c r="CM91" s="29" t="str">
        <f ca="1">IF(OR(CM$9="×",CM$110="×"),"×",IF(SUMIFS(OFFSET(データ_研究棟施設!$M$5:$M$1048576,0,ROUND(CM$8*24,1)),データ_研究棟施設!$J$5:$J$1048576,OFFSET($G$9,ROW()-ROW($N$9),CM$6-$D$4))&gt;=50,IF(SUMIFS(OFFSET(データ_研究棟施設!$M$5:$M$1048576,0,ROUND(CM$8*24,1)),データ_研究棟施設!$J$5:$J$1048576,OFFSET($G$9,ROW()-ROW($N$9),CM$6-$D$4))&gt;=100*$E91,"×","△"),IF(OR(CM$8&lt;9/24,CM$8&gt;=17/24,CM$110="△"),"△","〇")))</f>
        <v>△</v>
      </c>
      <c r="CN91" s="29" t="str">
        <f ca="1">IF(OR(CN$9="×",CN$110="×"),"×",IF(SUMIFS(OFFSET(データ_研究棟施設!$M$5:$M$1048576,0,ROUND(CN$8*24,1)),データ_研究棟施設!$J$5:$J$1048576,OFFSET($G$9,ROW()-ROW($N$9),CN$6-$D$4))&gt;=50,IF(SUMIFS(OFFSET(データ_研究棟施設!$M$5:$M$1048576,0,ROUND(CN$8*24,1)),データ_研究棟施設!$J$5:$J$1048576,OFFSET($G$9,ROW()-ROW($N$9),CN$6-$D$4))&gt;=100*$E91,"×","△"),IF(OR(CN$8&lt;9/24,CN$8&gt;=17/24,CN$110="△"),"△","〇")))</f>
        <v>△</v>
      </c>
      <c r="CO91" s="29" t="str">
        <f ca="1">IF(OR(CO$9="×",CO$110="×"),"×",IF(SUMIFS(OFFSET(データ_研究棟施設!$M$5:$M$1048576,0,ROUND(CO$8*24,1)),データ_研究棟施設!$J$5:$J$1048576,OFFSET($G$9,ROW()-ROW($N$9),CO$6-$D$4))&gt;=50,IF(SUMIFS(OFFSET(データ_研究棟施設!$M$5:$M$1048576,0,ROUND(CO$8*24,1)),データ_研究棟施設!$J$5:$J$1048576,OFFSET($G$9,ROW()-ROW($N$9),CO$6-$D$4))&gt;=100*$E91,"×","△"),IF(OR(CO$8&lt;9/24,CO$8&gt;=17/24,CO$110="△"),"△","〇")))</f>
        <v>△</v>
      </c>
      <c r="CP91" s="29" t="str">
        <f ca="1">IF(OR(CP$9="×",CP$110="×"),"×",IF(SUMIFS(OFFSET(データ_研究棟施設!$M$5:$M$1048576,0,ROUND(CP$8*24,1)),データ_研究棟施設!$J$5:$J$1048576,OFFSET($G$9,ROW()-ROW($N$9),CP$6-$D$4))&gt;=50,IF(SUMIFS(OFFSET(データ_研究棟施設!$M$5:$M$1048576,0,ROUND(CP$8*24,1)),データ_研究棟施設!$J$5:$J$1048576,OFFSET($G$9,ROW()-ROW($N$9),CP$6-$D$4))&gt;=100*$E91,"×","△"),IF(OR(CP$8&lt;9/24,CP$8&gt;=17/24,CP$110="△"),"△","〇")))</f>
        <v>△</v>
      </c>
      <c r="CQ91" s="28" t="str">
        <f ca="1">IF(OR(CQ$9="×",CQ$110="×"),"×",IF(SUMIFS(OFFSET(データ_研究棟施設!$M$5:$M$1048576,0,ROUND(CQ$8*24,1)),データ_研究棟施設!$J$5:$J$1048576,OFFSET($G$9,ROW()-ROW($N$9),CQ$6-$D$4))&gt;=50,IF(SUMIFS(OFFSET(データ_研究棟施設!$M$5:$M$1048576,0,ROUND(CQ$8*24,1)),データ_研究棟施設!$J$5:$J$1048576,OFFSET($G$9,ROW()-ROW($N$9),CQ$6-$D$4))&gt;=100*$E91,"×","△"),IF(OR(CQ$8&lt;9/24,CQ$8&gt;=17/24,CQ$110="△"),"△","〇")))</f>
        <v>〇</v>
      </c>
      <c r="CR91" s="29" t="str">
        <f ca="1">IF(OR(CR$9="×",CR$110="×"),"×",IF(SUMIFS(OFFSET(データ_研究棟施設!$M$5:$M$1048576,0,ROUND(CR$8*24,1)),データ_研究棟施設!$J$5:$J$1048576,OFFSET($G$9,ROW()-ROW($N$9),CR$6-$D$4))&gt;=50,IF(SUMIFS(OFFSET(データ_研究棟施設!$M$5:$M$1048576,0,ROUND(CR$8*24,1)),データ_研究棟施設!$J$5:$J$1048576,OFFSET($G$9,ROW()-ROW($N$9),CR$6-$D$4))&gt;=100*$E91,"×","△"),IF(OR(CR$8&lt;9/24,CR$8&gt;=17/24,CR$110="△"),"△","〇")))</f>
        <v>〇</v>
      </c>
      <c r="CS91" s="29" t="str">
        <f ca="1">IF(OR(CS$9="×",CS$110="×"),"×",IF(SUMIFS(OFFSET(データ_研究棟施設!$M$5:$M$1048576,0,ROUND(CS$8*24,1)),データ_研究棟施設!$J$5:$J$1048576,OFFSET($G$9,ROW()-ROW($N$9),CS$6-$D$4))&gt;=50,IF(SUMIFS(OFFSET(データ_研究棟施設!$M$5:$M$1048576,0,ROUND(CS$8*24,1)),データ_研究棟施設!$J$5:$J$1048576,OFFSET($G$9,ROW()-ROW($N$9),CS$6-$D$4))&gt;=100*$E91,"×","△"),IF(OR(CS$8&lt;9/24,CS$8&gt;=17/24,CS$110="△"),"△","〇")))</f>
        <v>〇</v>
      </c>
      <c r="CT91" s="30" t="str">
        <f ca="1">IF(OR(CT$9="×",CT$110="×"),"×",IF(SUMIFS(OFFSET(データ_研究棟施設!$M$5:$M$1048576,0,ROUND(CT$8*24,1)),データ_研究棟施設!$J$5:$J$1048576,OFFSET($G$9,ROW()-ROW($N$9),CT$6-$D$4))&gt;=50,IF(SUMIFS(OFFSET(データ_研究棟施設!$M$5:$M$1048576,0,ROUND(CT$8*24,1)),データ_研究棟施設!$J$5:$J$1048576,OFFSET($G$9,ROW()-ROW($N$9),CT$6-$D$4))&gt;=100*$E91,"×","△"),IF(OR(CT$8&lt;9/24,CT$8&gt;=17/24,CT$110="△"),"△","〇")))</f>
        <v>〇</v>
      </c>
      <c r="CU91" s="29" t="str">
        <f ca="1">IF(OR(CU$9="×",CU$110="×"),"×",IF(SUMIFS(OFFSET(データ_研究棟施設!$M$5:$M$1048576,0,ROUND(CU$8*24,1)),データ_研究棟施設!$J$5:$J$1048576,OFFSET($G$9,ROW()-ROW($N$9),CU$6-$D$4))&gt;=50,IF(SUMIFS(OFFSET(データ_研究棟施設!$M$5:$M$1048576,0,ROUND(CU$8*24,1)),データ_研究棟施設!$J$5:$J$1048576,OFFSET($G$9,ROW()-ROW($N$9),CU$6-$D$4))&gt;=100*$E91,"×","△"),IF(OR(CU$8&lt;9/24,CU$8&gt;=17/24,CU$110="△"),"△","〇")))</f>
        <v>〇</v>
      </c>
      <c r="CV91" s="29" t="str">
        <f ca="1">IF(OR(CV$9="×",CV$110="×"),"×",IF(SUMIFS(OFFSET(データ_研究棟施設!$M$5:$M$1048576,0,ROUND(CV$8*24,1)),データ_研究棟施設!$J$5:$J$1048576,OFFSET($G$9,ROW()-ROW($N$9),CV$6-$D$4))&gt;=50,IF(SUMIFS(OFFSET(データ_研究棟施設!$M$5:$M$1048576,0,ROUND(CV$8*24,1)),データ_研究棟施設!$J$5:$J$1048576,OFFSET($G$9,ROW()-ROW($N$9),CV$6-$D$4))&gt;=100*$E91,"×","△"),IF(OR(CV$8&lt;9/24,CV$8&gt;=17/24,CV$110="△"),"△","〇")))</f>
        <v>〇</v>
      </c>
      <c r="CW91" s="29" t="str">
        <f ca="1">IF(OR(CW$9="×",CW$110="×"),"×",IF(SUMIFS(OFFSET(データ_研究棟施設!$M$5:$M$1048576,0,ROUND(CW$8*24,1)),データ_研究棟施設!$J$5:$J$1048576,OFFSET($G$9,ROW()-ROW($N$9),CW$6-$D$4))&gt;=50,IF(SUMIFS(OFFSET(データ_研究棟施設!$M$5:$M$1048576,0,ROUND(CW$8*24,1)),データ_研究棟施設!$J$5:$J$1048576,OFFSET($G$9,ROW()-ROW($N$9),CW$6-$D$4))&gt;=100*$E91,"×","△"),IF(OR(CW$8&lt;9/24,CW$8&gt;=17/24,CW$110="△"),"△","〇")))</f>
        <v>〇</v>
      </c>
      <c r="CX91" s="29" t="str">
        <f ca="1">IF(OR(CX$9="×",CX$110="×"),"×",IF(SUMIFS(OFFSET(データ_研究棟施設!$M$5:$M$1048576,0,ROUND(CX$8*24,1)),データ_研究棟施設!$J$5:$J$1048576,OFFSET($G$9,ROW()-ROW($N$9),CX$6-$D$4))&gt;=50,IF(SUMIFS(OFFSET(データ_研究棟施設!$M$5:$M$1048576,0,ROUND(CX$8*24,1)),データ_研究棟施設!$J$5:$J$1048576,OFFSET($G$9,ROW()-ROW($N$9),CX$6-$D$4))&gt;=100*$E91,"×","△"),IF(OR(CX$8&lt;9/24,CX$8&gt;=17/24,CX$110="△"),"△","〇")))</f>
        <v>〇</v>
      </c>
      <c r="CY91" s="28" t="str">
        <f ca="1">IF(OR(CY$9="×",CY$110="×"),"×",IF(SUMIFS(OFFSET(データ_研究棟施設!$M$5:$M$1048576,0,ROUND(CY$8*24,1)),データ_研究棟施設!$J$5:$J$1048576,OFFSET($G$9,ROW()-ROW($N$9),CY$6-$D$4))&gt;=50,IF(SUMIFS(OFFSET(データ_研究棟施設!$M$5:$M$1048576,0,ROUND(CY$8*24,1)),データ_研究棟施設!$J$5:$J$1048576,OFFSET($G$9,ROW()-ROW($N$9),CY$6-$D$4))&gt;=100*$E91,"×","△"),IF(OR(CY$8&lt;9/24,CY$8&gt;=17/24,CY$110="△"),"△","〇")))</f>
        <v>△</v>
      </c>
      <c r="CZ91" s="29" t="str">
        <f ca="1">IF(OR(CZ$9="×",CZ$110="×"),"×",IF(SUMIFS(OFFSET(データ_研究棟施設!$M$5:$M$1048576,0,ROUND(CZ$8*24,1)),データ_研究棟施設!$J$5:$J$1048576,OFFSET($G$9,ROW()-ROW($N$9),CZ$6-$D$4))&gt;=50,IF(SUMIFS(OFFSET(データ_研究棟施設!$M$5:$M$1048576,0,ROUND(CZ$8*24,1)),データ_研究棟施設!$J$5:$J$1048576,OFFSET($G$9,ROW()-ROW($N$9),CZ$6-$D$4))&gt;=100*$E91,"×","△"),IF(OR(CZ$8&lt;9/24,CZ$8&gt;=17/24,CZ$110="△"),"△","〇")))</f>
        <v>△</v>
      </c>
      <c r="DA91" s="29" t="str">
        <f ca="1">IF(OR(DA$9="×",DA$110="×"),"×",IF(SUMIFS(OFFSET(データ_研究棟施設!$M$5:$M$1048576,0,ROUND(DA$8*24,1)),データ_研究棟施設!$J$5:$J$1048576,OFFSET($G$9,ROW()-ROW($N$9),DA$6-$D$4))&gt;=50,IF(SUMIFS(OFFSET(データ_研究棟施設!$M$5:$M$1048576,0,ROUND(DA$8*24,1)),データ_研究棟施設!$J$5:$J$1048576,OFFSET($G$9,ROW()-ROW($N$9),DA$6-$D$4))&gt;=100*$E91,"×","△"),IF(OR(DA$8&lt;9/24,DA$8&gt;=17/24,DA$110="△"),"△","〇")))</f>
        <v>△</v>
      </c>
      <c r="DB91" s="30" t="str">
        <f ca="1">IF(OR(DB$9="×",DB$110="×"),"×",IF(SUMIFS(OFFSET(データ_研究棟施設!$M$5:$M$1048576,0,ROUND(DB$8*24,1)),データ_研究棟施設!$J$5:$J$1048576,OFFSET($G$9,ROW()-ROW($N$9),DB$6-$D$4))&gt;=50,IF(SUMIFS(OFFSET(データ_研究棟施設!$M$5:$M$1048576,0,ROUND(DB$8*24,1)),データ_研究棟施設!$J$5:$J$1048576,OFFSET($G$9,ROW()-ROW($N$9),DB$6-$D$4))&gt;=100*$E91,"×","△"),IF(OR(DB$8&lt;9/24,DB$8&gt;=17/24,DB$110="△"),"△","〇")))</f>
        <v>△</v>
      </c>
      <c r="DC91" s="29" t="str">
        <f ca="1">IF(OR(DC$9="×",DC$110="×"),"×",IF(SUMIFS(OFFSET(データ_研究棟施設!$M$5:$M$1048576,0,ROUND(DC$8*24,1)),データ_研究棟施設!$J$5:$J$1048576,OFFSET($G$9,ROW()-ROW($N$9),DC$6-$D$4))&gt;=50,IF(SUMIFS(OFFSET(データ_研究棟施設!$M$5:$M$1048576,0,ROUND(DC$8*24,1)),データ_研究棟施設!$J$5:$J$1048576,OFFSET($G$9,ROW()-ROW($N$9),DC$6-$D$4))&gt;=100*$E91,"×","△"),IF(OR(DC$8&lt;9/24,DC$8&gt;=17/24,DC$110="△"),"△","〇")))</f>
        <v>△</v>
      </c>
      <c r="DD91" s="29" t="str">
        <f ca="1">IF(OR(DD$9="×",DD$110="×"),"×",IF(SUMIFS(OFFSET(データ_研究棟施設!$M$5:$M$1048576,0,ROUND(DD$8*24,1)),データ_研究棟施設!$J$5:$J$1048576,OFFSET($G$9,ROW()-ROW($N$9),DD$6-$D$4))&gt;=50,IF(SUMIFS(OFFSET(データ_研究棟施設!$M$5:$M$1048576,0,ROUND(DD$8*24,1)),データ_研究棟施設!$J$5:$J$1048576,OFFSET($G$9,ROW()-ROW($N$9),DD$6-$D$4))&gt;=100*$E91,"×","△"),IF(OR(DD$8&lt;9/24,DD$8&gt;=17/24,DD$110="△"),"△","〇")))</f>
        <v>△</v>
      </c>
      <c r="DE91" s="37" t="str">
        <f ca="1">IF(OR(DE$9="×",DE$110="×"),"×",IF(SUMIFS(OFFSET(データ_研究棟施設!$M$5:$M$1048576,0,ROUND(DE$8*24,1)),データ_研究棟施設!$J$5:$J$1048576,OFFSET($G$9,ROW()-ROW($N$9),DE$6-$D$4))&gt;=50,IF(SUMIFS(OFFSET(データ_研究棟施設!$M$5:$M$1048576,0,ROUND(DE$8*24,1)),データ_研究棟施設!$J$5:$J$1048576,OFFSET($G$9,ROW()-ROW($N$9),DE$6-$D$4))&gt;=100*$E91,"×","△"),IF(OR(DE$8&lt;9/24,DE$8&gt;=17/24,DE$110="△"),"△","〇")))</f>
        <v>△</v>
      </c>
      <c r="DF91" s="36" t="str">
        <f ca="1">IF(OR(DF$9="×",DF$110="×"),"×",IF(SUMIFS(OFFSET(データ_研究棟施設!$M$5:$M$1048576,0,ROUND(DF$8*24,1)),データ_研究棟施設!$J$5:$J$1048576,OFFSET($G$9,ROW()-ROW($N$9),DF$6-$D$4))&gt;=50,IF(SUMIFS(OFFSET(データ_研究棟施設!$M$5:$M$1048576,0,ROUND(DF$8*24,1)),データ_研究棟施設!$J$5:$J$1048576,OFFSET($G$9,ROW()-ROW($N$9),DF$6-$D$4))&gt;=100*$E91,"×","△"),IF(OR(DF$8&lt;9/24,DF$8&gt;=17/24,DF$110="△"),"△","〇")))</f>
        <v>△</v>
      </c>
      <c r="DG91" s="29" t="str">
        <f ca="1">IF(OR(DG$9="×",DG$110="×"),"×",IF(SUMIFS(OFFSET(データ_研究棟施設!$M$5:$M$1048576,0,ROUND(DG$8*24,1)),データ_研究棟施設!$J$5:$J$1048576,OFFSET($G$9,ROW()-ROW($N$9),DG$6-$D$4))&gt;=50,IF(SUMIFS(OFFSET(データ_研究棟施設!$M$5:$M$1048576,0,ROUND(DG$8*24,1)),データ_研究棟施設!$J$5:$J$1048576,OFFSET($G$9,ROW()-ROW($N$9),DG$6-$D$4))&gt;=100*$E91,"×","△"),IF(OR(DG$8&lt;9/24,DG$8&gt;=17/24,DG$110="△"),"△","〇")))</f>
        <v>△</v>
      </c>
      <c r="DH91" s="29" t="str">
        <f ca="1">IF(OR(DH$9="×",DH$110="×"),"×",IF(SUMIFS(OFFSET(データ_研究棟施設!$M$5:$M$1048576,0,ROUND(DH$8*24,1)),データ_研究棟施設!$J$5:$J$1048576,OFFSET($G$9,ROW()-ROW($N$9),DH$6-$D$4))&gt;=50,IF(SUMIFS(OFFSET(データ_研究棟施設!$M$5:$M$1048576,0,ROUND(DH$8*24,1)),データ_研究棟施設!$J$5:$J$1048576,OFFSET($G$9,ROW()-ROW($N$9),DH$6-$D$4))&gt;=100*$E91,"×","△"),IF(OR(DH$8&lt;9/24,DH$8&gt;=17/24,DH$110="△"),"△","〇")))</f>
        <v>△</v>
      </c>
      <c r="DI91" s="29" t="str">
        <f ca="1">IF(OR(DI$9="×",DI$110="×"),"×",IF(SUMIFS(OFFSET(データ_研究棟施設!$M$5:$M$1048576,0,ROUND(DI$8*24,1)),データ_研究棟施設!$J$5:$J$1048576,OFFSET($G$9,ROW()-ROW($N$9),DI$6-$D$4))&gt;=50,IF(SUMIFS(OFFSET(データ_研究棟施設!$M$5:$M$1048576,0,ROUND(DI$8*24,1)),データ_研究棟施設!$J$5:$J$1048576,OFFSET($G$9,ROW()-ROW($N$9),DI$6-$D$4))&gt;=100*$E91,"×","△"),IF(OR(DI$8&lt;9/24,DI$8&gt;=17/24,DI$110="△"),"△","〇")))</f>
        <v>△</v>
      </c>
      <c r="DJ91" s="29" t="str">
        <f ca="1">IF(OR(DJ$9="×",DJ$110="×"),"×",IF(SUMIFS(OFFSET(データ_研究棟施設!$M$5:$M$1048576,0,ROUND(DJ$8*24,1)),データ_研究棟施設!$J$5:$J$1048576,OFFSET($G$9,ROW()-ROW($N$9),DJ$6-$D$4))&gt;=50,IF(SUMIFS(OFFSET(データ_研究棟施設!$M$5:$M$1048576,0,ROUND(DJ$8*24,1)),データ_研究棟施設!$J$5:$J$1048576,OFFSET($G$9,ROW()-ROW($N$9),DJ$6-$D$4))&gt;=100*$E91,"×","△"),IF(OR(DJ$8&lt;9/24,DJ$8&gt;=17/24,DJ$110="△"),"△","〇")))</f>
        <v>△</v>
      </c>
      <c r="DK91" s="29" t="str">
        <f ca="1">IF(OR(DK$9="×",DK$110="×"),"×",IF(SUMIFS(OFFSET(データ_研究棟施設!$M$5:$M$1048576,0,ROUND(DK$8*24,1)),データ_研究棟施設!$J$5:$J$1048576,OFFSET($G$9,ROW()-ROW($N$9),DK$6-$D$4))&gt;=50,IF(SUMIFS(OFFSET(データ_研究棟施設!$M$5:$M$1048576,0,ROUND(DK$8*24,1)),データ_研究棟施設!$J$5:$J$1048576,OFFSET($G$9,ROW()-ROW($N$9),DK$6-$D$4))&gt;=100*$E91,"×","△"),IF(OR(DK$8&lt;9/24,DK$8&gt;=17/24,DK$110="△"),"△","〇")))</f>
        <v>△</v>
      </c>
      <c r="DL91" s="29" t="str">
        <f ca="1">IF(OR(DL$9="×",DL$110="×"),"×",IF(SUMIFS(OFFSET(データ_研究棟施設!$M$5:$M$1048576,0,ROUND(DL$8*24,1)),データ_研究棟施設!$J$5:$J$1048576,OFFSET($G$9,ROW()-ROW($N$9),DL$6-$D$4))&gt;=50,IF(SUMIFS(OFFSET(データ_研究棟施設!$M$5:$M$1048576,0,ROUND(DL$8*24,1)),データ_研究棟施設!$J$5:$J$1048576,OFFSET($G$9,ROW()-ROW($N$9),DL$6-$D$4))&gt;=100*$E91,"×","△"),IF(OR(DL$8&lt;9/24,DL$8&gt;=17/24,DL$110="△"),"△","〇")))</f>
        <v>△</v>
      </c>
      <c r="DM91" s="29" t="str">
        <f ca="1">IF(OR(DM$9="×",DM$110="×"),"×",IF(SUMIFS(OFFSET(データ_研究棟施設!$M$5:$M$1048576,0,ROUND(DM$8*24,1)),データ_研究棟施設!$J$5:$J$1048576,OFFSET($G$9,ROW()-ROW($N$9),DM$6-$D$4))&gt;=50,IF(SUMIFS(OFFSET(データ_研究棟施設!$M$5:$M$1048576,0,ROUND(DM$8*24,1)),データ_研究棟施設!$J$5:$J$1048576,OFFSET($G$9,ROW()-ROW($N$9),DM$6-$D$4))&gt;=100*$E91,"×","△"),IF(OR(DM$8&lt;9/24,DM$8&gt;=17/24,DM$110="△"),"△","〇")))</f>
        <v>△</v>
      </c>
      <c r="DN91" s="29" t="str">
        <f ca="1">IF(OR(DN$9="×",DN$110="×"),"×",IF(SUMIFS(OFFSET(データ_研究棟施設!$M$5:$M$1048576,0,ROUND(DN$8*24,1)),データ_研究棟施設!$J$5:$J$1048576,OFFSET($G$9,ROW()-ROW($N$9),DN$6-$D$4))&gt;=50,IF(SUMIFS(OFFSET(データ_研究棟施設!$M$5:$M$1048576,0,ROUND(DN$8*24,1)),データ_研究棟施設!$J$5:$J$1048576,OFFSET($G$9,ROW()-ROW($N$9),DN$6-$D$4))&gt;=100*$E91,"×","△"),IF(OR(DN$8&lt;9/24,DN$8&gt;=17/24,DN$110="△"),"△","〇")))</f>
        <v>△</v>
      </c>
      <c r="DO91" s="28" t="str">
        <f ca="1">IF(OR(DO$9="×",DO$110="×"),"×",IF(SUMIFS(OFFSET(データ_研究棟施設!$M$5:$M$1048576,0,ROUND(DO$8*24,1)),データ_研究棟施設!$J$5:$J$1048576,OFFSET($G$9,ROW()-ROW($N$9),DO$6-$D$4))&gt;=50,IF(SUMIFS(OFFSET(データ_研究棟施設!$M$5:$M$1048576,0,ROUND(DO$8*24,1)),データ_研究棟施設!$J$5:$J$1048576,OFFSET($G$9,ROW()-ROW($N$9),DO$6-$D$4))&gt;=100*$E91,"×","△"),IF(OR(DO$8&lt;9/24,DO$8&gt;=17/24,DO$110="△"),"△","〇")))</f>
        <v>〇</v>
      </c>
      <c r="DP91" s="29" t="str">
        <f ca="1">IF(OR(DP$9="×",DP$110="×"),"×",IF(SUMIFS(OFFSET(データ_研究棟施設!$M$5:$M$1048576,0,ROUND(DP$8*24,1)),データ_研究棟施設!$J$5:$J$1048576,OFFSET($G$9,ROW()-ROW($N$9),DP$6-$D$4))&gt;=50,IF(SUMIFS(OFFSET(データ_研究棟施設!$M$5:$M$1048576,0,ROUND(DP$8*24,1)),データ_研究棟施設!$J$5:$J$1048576,OFFSET($G$9,ROW()-ROW($N$9),DP$6-$D$4))&gt;=100*$E91,"×","△"),IF(OR(DP$8&lt;9/24,DP$8&gt;=17/24,DP$110="△"),"△","〇")))</f>
        <v>〇</v>
      </c>
      <c r="DQ91" s="29" t="str">
        <f ca="1">IF(OR(DQ$9="×",DQ$110="×"),"×",IF(SUMIFS(OFFSET(データ_研究棟施設!$M$5:$M$1048576,0,ROUND(DQ$8*24,1)),データ_研究棟施設!$J$5:$J$1048576,OFFSET($G$9,ROW()-ROW($N$9),DQ$6-$D$4))&gt;=50,IF(SUMIFS(OFFSET(データ_研究棟施設!$M$5:$M$1048576,0,ROUND(DQ$8*24,1)),データ_研究棟施設!$J$5:$J$1048576,OFFSET($G$9,ROW()-ROW($N$9),DQ$6-$D$4))&gt;=100*$E91,"×","△"),IF(OR(DQ$8&lt;9/24,DQ$8&gt;=17/24,DQ$110="△"),"△","〇")))</f>
        <v>〇</v>
      </c>
      <c r="DR91" s="30" t="str">
        <f ca="1">IF(OR(DR$9="×",DR$110="×"),"×",IF(SUMIFS(OFFSET(データ_研究棟施設!$M$5:$M$1048576,0,ROUND(DR$8*24,1)),データ_研究棟施設!$J$5:$J$1048576,OFFSET($G$9,ROW()-ROW($N$9),DR$6-$D$4))&gt;=50,IF(SUMIFS(OFFSET(データ_研究棟施設!$M$5:$M$1048576,0,ROUND(DR$8*24,1)),データ_研究棟施設!$J$5:$J$1048576,OFFSET($G$9,ROW()-ROW($N$9),DR$6-$D$4))&gt;=100*$E91,"×","△"),IF(OR(DR$8&lt;9/24,DR$8&gt;=17/24,DR$110="△"),"△","〇")))</f>
        <v>〇</v>
      </c>
      <c r="DS91" s="29" t="str">
        <f ca="1">IF(OR(DS$9="×",DS$110="×"),"×",IF(SUMIFS(OFFSET(データ_研究棟施設!$M$5:$M$1048576,0,ROUND(DS$8*24,1)),データ_研究棟施設!$J$5:$J$1048576,OFFSET($G$9,ROW()-ROW($N$9),DS$6-$D$4))&gt;=50,IF(SUMIFS(OFFSET(データ_研究棟施設!$M$5:$M$1048576,0,ROUND(DS$8*24,1)),データ_研究棟施設!$J$5:$J$1048576,OFFSET($G$9,ROW()-ROW($N$9),DS$6-$D$4))&gt;=100*$E91,"×","△"),IF(OR(DS$8&lt;9/24,DS$8&gt;=17/24,DS$110="△"),"△","〇")))</f>
        <v>〇</v>
      </c>
      <c r="DT91" s="29" t="str">
        <f ca="1">IF(OR(DT$9="×",DT$110="×"),"×",IF(SUMIFS(OFFSET(データ_研究棟施設!$M$5:$M$1048576,0,ROUND(DT$8*24,1)),データ_研究棟施設!$J$5:$J$1048576,OFFSET($G$9,ROW()-ROW($N$9),DT$6-$D$4))&gt;=50,IF(SUMIFS(OFFSET(データ_研究棟施設!$M$5:$M$1048576,0,ROUND(DT$8*24,1)),データ_研究棟施設!$J$5:$J$1048576,OFFSET($G$9,ROW()-ROW($N$9),DT$6-$D$4))&gt;=100*$E91,"×","△"),IF(OR(DT$8&lt;9/24,DT$8&gt;=17/24,DT$110="△"),"△","〇")))</f>
        <v>〇</v>
      </c>
      <c r="DU91" s="29" t="str">
        <f ca="1">IF(OR(DU$9="×",DU$110="×"),"×",IF(SUMIFS(OFFSET(データ_研究棟施設!$M$5:$M$1048576,0,ROUND(DU$8*24,1)),データ_研究棟施設!$J$5:$J$1048576,OFFSET($G$9,ROW()-ROW($N$9),DU$6-$D$4))&gt;=50,IF(SUMIFS(OFFSET(データ_研究棟施設!$M$5:$M$1048576,0,ROUND(DU$8*24,1)),データ_研究棟施設!$J$5:$J$1048576,OFFSET($G$9,ROW()-ROW($N$9),DU$6-$D$4))&gt;=100*$E91,"×","△"),IF(OR(DU$8&lt;9/24,DU$8&gt;=17/24,DU$110="△"),"△","〇")))</f>
        <v>〇</v>
      </c>
      <c r="DV91" s="29" t="str">
        <f ca="1">IF(OR(DV$9="×",DV$110="×"),"×",IF(SUMIFS(OFFSET(データ_研究棟施設!$M$5:$M$1048576,0,ROUND(DV$8*24,1)),データ_研究棟施設!$J$5:$J$1048576,OFFSET($G$9,ROW()-ROW($N$9),DV$6-$D$4))&gt;=50,IF(SUMIFS(OFFSET(データ_研究棟施設!$M$5:$M$1048576,0,ROUND(DV$8*24,1)),データ_研究棟施設!$J$5:$J$1048576,OFFSET($G$9,ROW()-ROW($N$9),DV$6-$D$4))&gt;=100*$E91,"×","△"),IF(OR(DV$8&lt;9/24,DV$8&gt;=17/24,DV$110="△"),"△","〇")))</f>
        <v>〇</v>
      </c>
      <c r="DW91" s="28" t="str">
        <f ca="1">IF(OR(DW$9="×",DW$110="×"),"×",IF(SUMIFS(OFFSET(データ_研究棟施設!$M$5:$M$1048576,0,ROUND(DW$8*24,1)),データ_研究棟施設!$J$5:$J$1048576,OFFSET($G$9,ROW()-ROW($N$9),DW$6-$D$4))&gt;=50,IF(SUMIFS(OFFSET(データ_研究棟施設!$M$5:$M$1048576,0,ROUND(DW$8*24,1)),データ_研究棟施設!$J$5:$J$1048576,OFFSET($G$9,ROW()-ROW($N$9),DW$6-$D$4))&gt;=100*$E91,"×","△"),IF(OR(DW$8&lt;9/24,DW$8&gt;=17/24,DW$110="△"),"△","〇")))</f>
        <v>△</v>
      </c>
      <c r="DX91" s="29" t="str">
        <f ca="1">IF(OR(DX$9="×",DX$110="×"),"×",IF(SUMIFS(OFFSET(データ_研究棟施設!$M$5:$M$1048576,0,ROUND(DX$8*24,1)),データ_研究棟施設!$J$5:$J$1048576,OFFSET($G$9,ROW()-ROW($N$9),DX$6-$D$4))&gt;=50,IF(SUMIFS(OFFSET(データ_研究棟施設!$M$5:$M$1048576,0,ROUND(DX$8*24,1)),データ_研究棟施設!$J$5:$J$1048576,OFFSET($G$9,ROW()-ROW($N$9),DX$6-$D$4))&gt;=100*$E91,"×","△"),IF(OR(DX$8&lt;9/24,DX$8&gt;=17/24,DX$110="△"),"△","〇")))</f>
        <v>△</v>
      </c>
      <c r="DY91" s="29" t="str">
        <f ca="1">IF(OR(DY$9="×",DY$110="×"),"×",IF(SUMIFS(OFFSET(データ_研究棟施設!$M$5:$M$1048576,0,ROUND(DY$8*24,1)),データ_研究棟施設!$J$5:$J$1048576,OFFSET($G$9,ROW()-ROW($N$9),DY$6-$D$4))&gt;=50,IF(SUMIFS(OFFSET(データ_研究棟施設!$M$5:$M$1048576,0,ROUND(DY$8*24,1)),データ_研究棟施設!$J$5:$J$1048576,OFFSET($G$9,ROW()-ROW($N$9),DY$6-$D$4))&gt;=100*$E91,"×","△"),IF(OR(DY$8&lt;9/24,DY$8&gt;=17/24,DY$110="△"),"△","〇")))</f>
        <v>△</v>
      </c>
      <c r="DZ91" s="30" t="str">
        <f ca="1">IF(OR(DZ$9="×",DZ$110="×"),"×",IF(SUMIFS(OFFSET(データ_研究棟施設!$M$5:$M$1048576,0,ROUND(DZ$8*24,1)),データ_研究棟施設!$J$5:$J$1048576,OFFSET($G$9,ROW()-ROW($N$9),DZ$6-$D$4))&gt;=50,IF(SUMIFS(OFFSET(データ_研究棟施設!$M$5:$M$1048576,0,ROUND(DZ$8*24,1)),データ_研究棟施設!$J$5:$J$1048576,OFFSET($G$9,ROW()-ROW($N$9),DZ$6-$D$4))&gt;=100*$E91,"×","△"),IF(OR(DZ$8&lt;9/24,DZ$8&gt;=17/24,DZ$110="△"),"△","〇")))</f>
        <v>△</v>
      </c>
      <c r="EA91" s="29" t="str">
        <f ca="1">IF(OR(EA$9="×",EA$110="×"),"×",IF(SUMIFS(OFFSET(データ_研究棟施設!$M$5:$M$1048576,0,ROUND(EA$8*24,1)),データ_研究棟施設!$J$5:$J$1048576,OFFSET($G$9,ROW()-ROW($N$9),EA$6-$D$4))&gt;=50,IF(SUMIFS(OFFSET(データ_研究棟施設!$M$5:$M$1048576,0,ROUND(EA$8*24,1)),データ_研究棟施設!$J$5:$J$1048576,OFFSET($G$9,ROW()-ROW($N$9),EA$6-$D$4))&gt;=100*$E91,"×","△"),IF(OR(EA$8&lt;9/24,EA$8&gt;=17/24,EA$110="△"),"△","〇")))</f>
        <v>△</v>
      </c>
      <c r="EB91" s="29" t="str">
        <f ca="1">IF(OR(EB$9="×",EB$110="×"),"×",IF(SUMIFS(OFFSET(データ_研究棟施設!$M$5:$M$1048576,0,ROUND(EB$8*24,1)),データ_研究棟施設!$J$5:$J$1048576,OFFSET($G$9,ROW()-ROW($N$9),EB$6-$D$4))&gt;=50,IF(SUMIFS(OFFSET(データ_研究棟施設!$M$5:$M$1048576,0,ROUND(EB$8*24,1)),データ_研究棟施設!$J$5:$J$1048576,OFFSET($G$9,ROW()-ROW($N$9),EB$6-$D$4))&gt;=100*$E91,"×","△"),IF(OR(EB$8&lt;9/24,EB$8&gt;=17/24,EB$110="△"),"△","〇")))</f>
        <v>△</v>
      </c>
      <c r="EC91" s="37" t="str">
        <f ca="1">IF(OR(EC$9="×",EC$110="×"),"×",IF(SUMIFS(OFFSET(データ_研究棟施設!$M$5:$M$1048576,0,ROUND(EC$8*24,1)),データ_研究棟施設!$J$5:$J$1048576,OFFSET($G$9,ROW()-ROW($N$9),EC$6-$D$4))&gt;=50,IF(SUMIFS(OFFSET(データ_研究棟施設!$M$5:$M$1048576,0,ROUND(EC$8*24,1)),データ_研究棟施設!$J$5:$J$1048576,OFFSET($G$9,ROW()-ROW($N$9),EC$6-$D$4))&gt;=100*$E91,"×","△"),IF(OR(EC$8&lt;9/24,EC$8&gt;=17/24,EC$110="△"),"△","〇")))</f>
        <v>△</v>
      </c>
      <c r="ED91" s="36" t="str">
        <f ca="1">IF(OR(ED$9="×",ED$110="×"),"×",IF(SUMIFS(OFFSET(データ_研究棟施設!$M$5:$M$1048576,0,ROUND(ED$8*24,1)),データ_研究棟施設!$J$5:$J$1048576,OFFSET($G$9,ROW()-ROW($N$9),ED$6-$D$4))&gt;=50,IF(SUMIFS(OFFSET(データ_研究棟施設!$M$5:$M$1048576,0,ROUND(ED$8*24,1)),データ_研究棟施設!$J$5:$J$1048576,OFFSET($G$9,ROW()-ROW($N$9),ED$6-$D$4))&gt;=100*$E91,"×","△"),IF(OR(ED$8&lt;9/24,ED$8&gt;=17/24,ED$110="△"),"△","〇")))</f>
        <v>×</v>
      </c>
      <c r="EE91" s="29" t="str">
        <f ca="1">IF(OR(EE$9="×",EE$110="×"),"×",IF(SUMIFS(OFFSET(データ_研究棟施設!$M$5:$M$1048576,0,ROUND(EE$8*24,1)),データ_研究棟施設!$J$5:$J$1048576,OFFSET($G$9,ROW()-ROW($N$9),EE$6-$D$4))&gt;=50,IF(SUMIFS(OFFSET(データ_研究棟施設!$M$5:$M$1048576,0,ROUND(EE$8*24,1)),データ_研究棟施設!$J$5:$J$1048576,OFFSET($G$9,ROW()-ROW($N$9),EE$6-$D$4))&gt;=100*$E91,"×","△"),IF(OR(EE$8&lt;9/24,EE$8&gt;=17/24,EE$110="△"),"△","〇")))</f>
        <v>×</v>
      </c>
      <c r="EF91" s="29" t="str">
        <f ca="1">IF(OR(EF$9="×",EF$110="×"),"×",IF(SUMIFS(OFFSET(データ_研究棟施設!$M$5:$M$1048576,0,ROUND(EF$8*24,1)),データ_研究棟施設!$J$5:$J$1048576,OFFSET($G$9,ROW()-ROW($N$9),EF$6-$D$4))&gt;=50,IF(SUMIFS(OFFSET(データ_研究棟施設!$M$5:$M$1048576,0,ROUND(EF$8*24,1)),データ_研究棟施設!$J$5:$J$1048576,OFFSET($G$9,ROW()-ROW($N$9),EF$6-$D$4))&gt;=100*$E91,"×","△"),IF(OR(EF$8&lt;9/24,EF$8&gt;=17/24,EF$110="△"),"△","〇")))</f>
        <v>×</v>
      </c>
      <c r="EG91" s="29" t="str">
        <f ca="1">IF(OR(EG$9="×",EG$110="×"),"×",IF(SUMIFS(OFFSET(データ_研究棟施設!$M$5:$M$1048576,0,ROUND(EG$8*24,1)),データ_研究棟施設!$J$5:$J$1048576,OFFSET($G$9,ROW()-ROW($N$9),EG$6-$D$4))&gt;=50,IF(SUMIFS(OFFSET(データ_研究棟施設!$M$5:$M$1048576,0,ROUND(EG$8*24,1)),データ_研究棟施設!$J$5:$J$1048576,OFFSET($G$9,ROW()-ROW($N$9),EG$6-$D$4))&gt;=100*$E91,"×","△"),IF(OR(EG$8&lt;9/24,EG$8&gt;=17/24,EG$110="△"),"△","〇")))</f>
        <v>×</v>
      </c>
      <c r="EH91" s="29" t="str">
        <f ca="1">IF(OR(EH$9="×",EH$110="×"),"×",IF(SUMIFS(OFFSET(データ_研究棟施設!$M$5:$M$1048576,0,ROUND(EH$8*24,1)),データ_研究棟施設!$J$5:$J$1048576,OFFSET($G$9,ROW()-ROW($N$9),EH$6-$D$4))&gt;=50,IF(SUMIFS(OFFSET(データ_研究棟施設!$M$5:$M$1048576,0,ROUND(EH$8*24,1)),データ_研究棟施設!$J$5:$J$1048576,OFFSET($G$9,ROW()-ROW($N$9),EH$6-$D$4))&gt;=100*$E91,"×","△"),IF(OR(EH$8&lt;9/24,EH$8&gt;=17/24,EH$110="△"),"△","〇")))</f>
        <v>×</v>
      </c>
      <c r="EI91" s="29" t="str">
        <f ca="1">IF(OR(EI$9="×",EI$110="×"),"×",IF(SUMIFS(OFFSET(データ_研究棟施設!$M$5:$M$1048576,0,ROUND(EI$8*24,1)),データ_研究棟施設!$J$5:$J$1048576,OFFSET($G$9,ROW()-ROW($N$9),EI$6-$D$4))&gt;=50,IF(SUMIFS(OFFSET(データ_研究棟施設!$M$5:$M$1048576,0,ROUND(EI$8*24,1)),データ_研究棟施設!$J$5:$J$1048576,OFFSET($G$9,ROW()-ROW($N$9),EI$6-$D$4))&gt;=100*$E91,"×","△"),IF(OR(EI$8&lt;9/24,EI$8&gt;=17/24,EI$110="△"),"△","〇")))</f>
        <v>×</v>
      </c>
      <c r="EJ91" s="29" t="str">
        <f ca="1">IF(OR(EJ$9="×",EJ$110="×"),"×",IF(SUMIFS(OFFSET(データ_研究棟施設!$M$5:$M$1048576,0,ROUND(EJ$8*24,1)),データ_研究棟施設!$J$5:$J$1048576,OFFSET($G$9,ROW()-ROW($N$9),EJ$6-$D$4))&gt;=50,IF(SUMIFS(OFFSET(データ_研究棟施設!$M$5:$M$1048576,0,ROUND(EJ$8*24,1)),データ_研究棟施設!$J$5:$J$1048576,OFFSET($G$9,ROW()-ROW($N$9),EJ$6-$D$4))&gt;=100*$E91,"×","△"),IF(OR(EJ$8&lt;9/24,EJ$8&gt;=17/24,EJ$110="△"),"△","〇")))</f>
        <v>×</v>
      </c>
      <c r="EK91" s="29" t="str">
        <f ca="1">IF(OR(EK$9="×",EK$110="×"),"×",IF(SUMIFS(OFFSET(データ_研究棟施設!$M$5:$M$1048576,0,ROUND(EK$8*24,1)),データ_研究棟施設!$J$5:$J$1048576,OFFSET($G$9,ROW()-ROW($N$9),EK$6-$D$4))&gt;=50,IF(SUMIFS(OFFSET(データ_研究棟施設!$M$5:$M$1048576,0,ROUND(EK$8*24,1)),データ_研究棟施設!$J$5:$J$1048576,OFFSET($G$9,ROW()-ROW($N$9),EK$6-$D$4))&gt;=100*$E91,"×","△"),IF(OR(EK$8&lt;9/24,EK$8&gt;=17/24,EK$110="△"),"△","〇")))</f>
        <v>×</v>
      </c>
      <c r="EL91" s="29" t="str">
        <f ca="1">IF(OR(EL$9="×",EL$110="×"),"×",IF(SUMIFS(OFFSET(データ_研究棟施設!$M$5:$M$1048576,0,ROUND(EL$8*24,1)),データ_研究棟施設!$J$5:$J$1048576,OFFSET($G$9,ROW()-ROW($N$9),EL$6-$D$4))&gt;=50,IF(SUMIFS(OFFSET(データ_研究棟施設!$M$5:$M$1048576,0,ROUND(EL$8*24,1)),データ_研究棟施設!$J$5:$J$1048576,OFFSET($G$9,ROW()-ROW($N$9),EL$6-$D$4))&gt;=100*$E91,"×","△"),IF(OR(EL$8&lt;9/24,EL$8&gt;=17/24,EL$110="△"),"△","〇")))</f>
        <v>×</v>
      </c>
      <c r="EM91" s="28" t="str">
        <f ca="1">IF(OR(EM$9="×",EM$110="×"),"×",IF(SUMIFS(OFFSET(データ_研究棟施設!$M$5:$M$1048576,0,ROUND(EM$8*24,1)),データ_研究棟施設!$J$5:$J$1048576,OFFSET($G$9,ROW()-ROW($N$9),EM$6-$D$4))&gt;=50,IF(SUMIFS(OFFSET(データ_研究棟施設!$M$5:$M$1048576,0,ROUND(EM$8*24,1)),データ_研究棟施設!$J$5:$J$1048576,OFFSET($G$9,ROW()-ROW($N$9),EM$6-$D$4))&gt;=100*$E91,"×","△"),IF(OR(EM$8&lt;9/24,EM$8&gt;=17/24,EM$110="△"),"△","〇")))</f>
        <v>×</v>
      </c>
      <c r="EN91" s="29" t="str">
        <f ca="1">IF(OR(EN$9="×",EN$110="×"),"×",IF(SUMIFS(OFFSET(データ_研究棟施設!$M$5:$M$1048576,0,ROUND(EN$8*24,1)),データ_研究棟施設!$J$5:$J$1048576,OFFSET($G$9,ROW()-ROW($N$9),EN$6-$D$4))&gt;=50,IF(SUMIFS(OFFSET(データ_研究棟施設!$M$5:$M$1048576,0,ROUND(EN$8*24,1)),データ_研究棟施設!$J$5:$J$1048576,OFFSET($G$9,ROW()-ROW($N$9),EN$6-$D$4))&gt;=100*$E91,"×","△"),IF(OR(EN$8&lt;9/24,EN$8&gt;=17/24,EN$110="△"),"△","〇")))</f>
        <v>×</v>
      </c>
      <c r="EO91" s="29" t="str">
        <f ca="1">IF(OR(EO$9="×",EO$110="×"),"×",IF(SUMIFS(OFFSET(データ_研究棟施設!$M$5:$M$1048576,0,ROUND(EO$8*24,1)),データ_研究棟施設!$J$5:$J$1048576,OFFSET($G$9,ROW()-ROW($N$9),EO$6-$D$4))&gt;=50,IF(SUMIFS(OFFSET(データ_研究棟施設!$M$5:$M$1048576,0,ROUND(EO$8*24,1)),データ_研究棟施設!$J$5:$J$1048576,OFFSET($G$9,ROW()-ROW($N$9),EO$6-$D$4))&gt;=100*$E91,"×","△"),IF(OR(EO$8&lt;9/24,EO$8&gt;=17/24,EO$110="△"),"△","〇")))</f>
        <v>×</v>
      </c>
      <c r="EP91" s="30" t="str">
        <f ca="1">IF(OR(EP$9="×",EP$110="×"),"×",IF(SUMIFS(OFFSET(データ_研究棟施設!$M$5:$M$1048576,0,ROUND(EP$8*24,1)),データ_研究棟施設!$J$5:$J$1048576,OFFSET($G$9,ROW()-ROW($N$9),EP$6-$D$4))&gt;=50,IF(SUMIFS(OFFSET(データ_研究棟施設!$M$5:$M$1048576,0,ROUND(EP$8*24,1)),データ_研究棟施設!$J$5:$J$1048576,OFFSET($G$9,ROW()-ROW($N$9),EP$6-$D$4))&gt;=100*$E91,"×","△"),IF(OR(EP$8&lt;9/24,EP$8&gt;=17/24,EP$110="△"),"△","〇")))</f>
        <v>×</v>
      </c>
      <c r="EQ91" s="29" t="str">
        <f ca="1">IF(OR(EQ$9="×",EQ$110="×"),"×",IF(SUMIFS(OFFSET(データ_研究棟施設!$M$5:$M$1048576,0,ROUND(EQ$8*24,1)),データ_研究棟施設!$J$5:$J$1048576,OFFSET($G$9,ROW()-ROW($N$9),EQ$6-$D$4))&gt;=50,IF(SUMIFS(OFFSET(データ_研究棟施設!$M$5:$M$1048576,0,ROUND(EQ$8*24,1)),データ_研究棟施設!$J$5:$J$1048576,OFFSET($G$9,ROW()-ROW($N$9),EQ$6-$D$4))&gt;=100*$E91,"×","△"),IF(OR(EQ$8&lt;9/24,EQ$8&gt;=17/24,EQ$110="△"),"△","〇")))</f>
        <v>×</v>
      </c>
      <c r="ER91" s="29" t="str">
        <f ca="1">IF(OR(ER$9="×",ER$110="×"),"×",IF(SUMIFS(OFFSET(データ_研究棟施設!$M$5:$M$1048576,0,ROUND(ER$8*24,1)),データ_研究棟施設!$J$5:$J$1048576,OFFSET($G$9,ROW()-ROW($N$9),ER$6-$D$4))&gt;=50,IF(SUMIFS(OFFSET(データ_研究棟施設!$M$5:$M$1048576,0,ROUND(ER$8*24,1)),データ_研究棟施設!$J$5:$J$1048576,OFFSET($G$9,ROW()-ROW($N$9),ER$6-$D$4))&gt;=100*$E91,"×","△"),IF(OR(ER$8&lt;9/24,ER$8&gt;=17/24,ER$110="△"),"△","〇")))</f>
        <v>×</v>
      </c>
      <c r="ES91" s="29" t="str">
        <f ca="1">IF(OR(ES$9="×",ES$110="×"),"×",IF(SUMIFS(OFFSET(データ_研究棟施設!$M$5:$M$1048576,0,ROUND(ES$8*24,1)),データ_研究棟施設!$J$5:$J$1048576,OFFSET($G$9,ROW()-ROW($N$9),ES$6-$D$4))&gt;=50,IF(SUMIFS(OFFSET(データ_研究棟施設!$M$5:$M$1048576,0,ROUND(ES$8*24,1)),データ_研究棟施設!$J$5:$J$1048576,OFFSET($G$9,ROW()-ROW($N$9),ES$6-$D$4))&gt;=100*$E91,"×","△"),IF(OR(ES$8&lt;9/24,ES$8&gt;=17/24,ES$110="△"),"△","〇")))</f>
        <v>×</v>
      </c>
      <c r="ET91" s="29" t="str">
        <f ca="1">IF(OR(ET$9="×",ET$110="×"),"×",IF(SUMIFS(OFFSET(データ_研究棟施設!$M$5:$M$1048576,0,ROUND(ET$8*24,1)),データ_研究棟施設!$J$5:$J$1048576,OFFSET($G$9,ROW()-ROW($N$9),ET$6-$D$4))&gt;=50,IF(SUMIFS(OFFSET(データ_研究棟施設!$M$5:$M$1048576,0,ROUND(ET$8*24,1)),データ_研究棟施設!$J$5:$J$1048576,OFFSET($G$9,ROW()-ROW($N$9),ET$6-$D$4))&gt;=100*$E91,"×","△"),IF(OR(ET$8&lt;9/24,ET$8&gt;=17/24,ET$110="△"),"△","〇")))</f>
        <v>×</v>
      </c>
      <c r="EU91" s="28" t="str">
        <f ca="1">IF(OR(EU$9="×",EU$110="×"),"×",IF(SUMIFS(OFFSET(データ_研究棟施設!$M$5:$M$1048576,0,ROUND(EU$8*24,1)),データ_研究棟施設!$J$5:$J$1048576,OFFSET($G$9,ROW()-ROW($N$9),EU$6-$D$4))&gt;=50,IF(SUMIFS(OFFSET(データ_研究棟施設!$M$5:$M$1048576,0,ROUND(EU$8*24,1)),データ_研究棟施設!$J$5:$J$1048576,OFFSET($G$9,ROW()-ROW($N$9),EU$6-$D$4))&gt;=100*$E91,"×","△"),IF(OR(EU$8&lt;9/24,EU$8&gt;=17/24,EU$110="△"),"△","〇")))</f>
        <v>×</v>
      </c>
      <c r="EV91" s="29" t="str">
        <f ca="1">IF(OR(EV$9="×",EV$110="×"),"×",IF(SUMIFS(OFFSET(データ_研究棟施設!$M$5:$M$1048576,0,ROUND(EV$8*24,1)),データ_研究棟施設!$J$5:$J$1048576,OFFSET($G$9,ROW()-ROW($N$9),EV$6-$D$4))&gt;=50,IF(SUMIFS(OFFSET(データ_研究棟施設!$M$5:$M$1048576,0,ROUND(EV$8*24,1)),データ_研究棟施設!$J$5:$J$1048576,OFFSET($G$9,ROW()-ROW($N$9),EV$6-$D$4))&gt;=100*$E91,"×","△"),IF(OR(EV$8&lt;9/24,EV$8&gt;=17/24,EV$110="△"),"△","〇")))</f>
        <v>×</v>
      </c>
      <c r="EW91" s="29" t="str">
        <f ca="1">IF(OR(EW$9="×",EW$110="×"),"×",IF(SUMIFS(OFFSET(データ_研究棟施設!$M$5:$M$1048576,0,ROUND(EW$8*24,1)),データ_研究棟施設!$J$5:$J$1048576,OFFSET($G$9,ROW()-ROW($N$9),EW$6-$D$4))&gt;=50,IF(SUMIFS(OFFSET(データ_研究棟施設!$M$5:$M$1048576,0,ROUND(EW$8*24,1)),データ_研究棟施設!$J$5:$J$1048576,OFFSET($G$9,ROW()-ROW($N$9),EW$6-$D$4))&gt;=100*$E91,"×","△"),IF(OR(EW$8&lt;9/24,EW$8&gt;=17/24,EW$110="△"),"△","〇")))</f>
        <v>×</v>
      </c>
      <c r="EX91" s="30" t="str">
        <f ca="1">IF(OR(EX$9="×",EX$110="×"),"×",IF(SUMIFS(OFFSET(データ_研究棟施設!$M$5:$M$1048576,0,ROUND(EX$8*24,1)),データ_研究棟施設!$J$5:$J$1048576,OFFSET($G$9,ROW()-ROW($N$9),EX$6-$D$4))&gt;=50,IF(SUMIFS(OFFSET(データ_研究棟施設!$M$5:$M$1048576,0,ROUND(EX$8*24,1)),データ_研究棟施設!$J$5:$J$1048576,OFFSET($G$9,ROW()-ROW($N$9),EX$6-$D$4))&gt;=100*$E91,"×","△"),IF(OR(EX$8&lt;9/24,EX$8&gt;=17/24,EX$110="△"),"△","〇")))</f>
        <v>×</v>
      </c>
      <c r="EY91" s="29" t="str">
        <f ca="1">IF(OR(EY$9="×",EY$110="×"),"×",IF(SUMIFS(OFFSET(データ_研究棟施設!$M$5:$M$1048576,0,ROUND(EY$8*24,1)),データ_研究棟施設!$J$5:$J$1048576,OFFSET($G$9,ROW()-ROW($N$9),EY$6-$D$4))&gt;=50,IF(SUMIFS(OFFSET(データ_研究棟施設!$M$5:$M$1048576,0,ROUND(EY$8*24,1)),データ_研究棟施設!$J$5:$J$1048576,OFFSET($G$9,ROW()-ROW($N$9),EY$6-$D$4))&gt;=100*$E91,"×","△"),IF(OR(EY$8&lt;9/24,EY$8&gt;=17/24,EY$110="△"),"△","〇")))</f>
        <v>×</v>
      </c>
      <c r="EZ91" s="29" t="str">
        <f ca="1">IF(OR(EZ$9="×",EZ$110="×"),"×",IF(SUMIFS(OFFSET(データ_研究棟施設!$M$5:$M$1048576,0,ROUND(EZ$8*24,1)),データ_研究棟施設!$J$5:$J$1048576,OFFSET($G$9,ROW()-ROW($N$9),EZ$6-$D$4))&gt;=50,IF(SUMIFS(OFFSET(データ_研究棟施設!$M$5:$M$1048576,0,ROUND(EZ$8*24,1)),データ_研究棟施設!$J$5:$J$1048576,OFFSET($G$9,ROW()-ROW($N$9),EZ$6-$D$4))&gt;=100*$E91,"×","△"),IF(OR(EZ$8&lt;9/24,EZ$8&gt;=17/24,EZ$110="△"),"△","〇")))</f>
        <v>×</v>
      </c>
      <c r="FA91" s="37" t="str">
        <f ca="1">IF(OR(FA$9="×",FA$110="×"),"×",IF(SUMIFS(OFFSET(データ_研究棟施設!$M$5:$M$1048576,0,ROUND(FA$8*24,1)),データ_研究棟施設!$J$5:$J$1048576,OFFSET($G$9,ROW()-ROW($N$9),FA$6-$D$4))&gt;=50,IF(SUMIFS(OFFSET(データ_研究棟施設!$M$5:$M$1048576,0,ROUND(FA$8*24,1)),データ_研究棟施設!$J$5:$J$1048576,OFFSET($G$9,ROW()-ROW($N$9),FA$6-$D$4))&gt;=100*$E91,"×","△"),IF(OR(FA$8&lt;9/24,FA$8&gt;=17/24,FA$110="△"),"△","〇")))</f>
        <v>×</v>
      </c>
      <c r="FB91" s="36" t="str">
        <f ca="1">IF(OR(FB$9="×",FB$110="×"),"×",IF(SUMIFS(OFFSET(データ_研究棟施設!$M$5:$M$1048576,0,ROUND(FB$8*24,1)),データ_研究棟施設!$J$5:$J$1048576,OFFSET($G$9,ROW()-ROW($N$9),FB$6-$D$4))&gt;=50,IF(SUMIFS(OFFSET(データ_研究棟施設!$M$5:$M$1048576,0,ROUND(FB$8*24,1)),データ_研究棟施設!$J$5:$J$1048576,OFFSET($G$9,ROW()-ROW($N$9),FB$6-$D$4))&gt;=100*$E91,"×","△"),IF(OR(FB$8&lt;9/24,FB$8&gt;=17/24,FB$110="△"),"△","〇")))</f>
        <v>×</v>
      </c>
      <c r="FC91" s="29" t="str">
        <f ca="1">IF(OR(FC$9="×",FC$110="×"),"×",IF(SUMIFS(OFFSET(データ_研究棟施設!$M$5:$M$1048576,0,ROUND(FC$8*24,1)),データ_研究棟施設!$J$5:$J$1048576,OFFSET($G$9,ROW()-ROW($N$9),FC$6-$D$4))&gt;=50,IF(SUMIFS(OFFSET(データ_研究棟施設!$M$5:$M$1048576,0,ROUND(FC$8*24,1)),データ_研究棟施設!$J$5:$J$1048576,OFFSET($G$9,ROW()-ROW($N$9),FC$6-$D$4))&gt;=100*$E91,"×","△"),IF(OR(FC$8&lt;9/24,FC$8&gt;=17/24,FC$110="△"),"△","〇")))</f>
        <v>×</v>
      </c>
      <c r="FD91" s="29" t="str">
        <f ca="1">IF(OR(FD$9="×",FD$110="×"),"×",IF(SUMIFS(OFFSET(データ_研究棟施設!$M$5:$M$1048576,0,ROUND(FD$8*24,1)),データ_研究棟施設!$J$5:$J$1048576,OFFSET($G$9,ROW()-ROW($N$9),FD$6-$D$4))&gt;=50,IF(SUMIFS(OFFSET(データ_研究棟施設!$M$5:$M$1048576,0,ROUND(FD$8*24,1)),データ_研究棟施設!$J$5:$J$1048576,OFFSET($G$9,ROW()-ROW($N$9),FD$6-$D$4))&gt;=100*$E91,"×","△"),IF(OR(FD$8&lt;9/24,FD$8&gt;=17/24,FD$110="△"),"△","〇")))</f>
        <v>×</v>
      </c>
      <c r="FE91" s="29" t="str">
        <f ca="1">IF(OR(FE$9="×",FE$110="×"),"×",IF(SUMIFS(OFFSET(データ_研究棟施設!$M$5:$M$1048576,0,ROUND(FE$8*24,1)),データ_研究棟施設!$J$5:$J$1048576,OFFSET($G$9,ROW()-ROW($N$9),FE$6-$D$4))&gt;=50,IF(SUMIFS(OFFSET(データ_研究棟施設!$M$5:$M$1048576,0,ROUND(FE$8*24,1)),データ_研究棟施設!$J$5:$J$1048576,OFFSET($G$9,ROW()-ROW($N$9),FE$6-$D$4))&gt;=100*$E91,"×","△"),IF(OR(FE$8&lt;9/24,FE$8&gt;=17/24,FE$110="△"),"△","〇")))</f>
        <v>×</v>
      </c>
      <c r="FF91" s="29" t="str">
        <f ca="1">IF(OR(FF$9="×",FF$110="×"),"×",IF(SUMIFS(OFFSET(データ_研究棟施設!$M$5:$M$1048576,0,ROUND(FF$8*24,1)),データ_研究棟施設!$J$5:$J$1048576,OFFSET($G$9,ROW()-ROW($N$9),FF$6-$D$4))&gt;=50,IF(SUMIFS(OFFSET(データ_研究棟施設!$M$5:$M$1048576,0,ROUND(FF$8*24,1)),データ_研究棟施設!$J$5:$J$1048576,OFFSET($G$9,ROW()-ROW($N$9),FF$6-$D$4))&gt;=100*$E91,"×","△"),IF(OR(FF$8&lt;9/24,FF$8&gt;=17/24,FF$110="△"),"△","〇")))</f>
        <v>×</v>
      </c>
      <c r="FG91" s="29" t="str">
        <f ca="1">IF(OR(FG$9="×",FG$110="×"),"×",IF(SUMIFS(OFFSET(データ_研究棟施設!$M$5:$M$1048576,0,ROUND(FG$8*24,1)),データ_研究棟施設!$J$5:$J$1048576,OFFSET($G$9,ROW()-ROW($N$9),FG$6-$D$4))&gt;=50,IF(SUMIFS(OFFSET(データ_研究棟施設!$M$5:$M$1048576,0,ROUND(FG$8*24,1)),データ_研究棟施設!$J$5:$J$1048576,OFFSET($G$9,ROW()-ROW($N$9),FG$6-$D$4))&gt;=100*$E91,"×","△"),IF(OR(FG$8&lt;9/24,FG$8&gt;=17/24,FG$110="△"),"△","〇")))</f>
        <v>×</v>
      </c>
      <c r="FH91" s="29" t="str">
        <f ca="1">IF(OR(FH$9="×",FH$110="×"),"×",IF(SUMIFS(OFFSET(データ_研究棟施設!$M$5:$M$1048576,0,ROUND(FH$8*24,1)),データ_研究棟施設!$J$5:$J$1048576,OFFSET($G$9,ROW()-ROW($N$9),FH$6-$D$4))&gt;=50,IF(SUMIFS(OFFSET(データ_研究棟施設!$M$5:$M$1048576,0,ROUND(FH$8*24,1)),データ_研究棟施設!$J$5:$J$1048576,OFFSET($G$9,ROW()-ROW($N$9),FH$6-$D$4))&gt;=100*$E91,"×","△"),IF(OR(FH$8&lt;9/24,FH$8&gt;=17/24,FH$110="△"),"△","〇")))</f>
        <v>×</v>
      </c>
      <c r="FI91" s="29" t="str">
        <f ca="1">IF(OR(FI$9="×",FI$110="×"),"×",IF(SUMIFS(OFFSET(データ_研究棟施設!$M$5:$M$1048576,0,ROUND(FI$8*24,1)),データ_研究棟施設!$J$5:$J$1048576,OFFSET($G$9,ROW()-ROW($N$9),FI$6-$D$4))&gt;=50,IF(SUMIFS(OFFSET(データ_研究棟施設!$M$5:$M$1048576,0,ROUND(FI$8*24,1)),データ_研究棟施設!$J$5:$J$1048576,OFFSET($G$9,ROW()-ROW($N$9),FI$6-$D$4))&gt;=100*$E91,"×","△"),IF(OR(FI$8&lt;9/24,FI$8&gt;=17/24,FI$110="△"),"△","〇")))</f>
        <v>×</v>
      </c>
      <c r="FJ91" s="29" t="str">
        <f ca="1">IF(OR(FJ$9="×",FJ$110="×"),"×",IF(SUMIFS(OFFSET(データ_研究棟施設!$M$5:$M$1048576,0,ROUND(FJ$8*24,1)),データ_研究棟施設!$J$5:$J$1048576,OFFSET($G$9,ROW()-ROW($N$9),FJ$6-$D$4))&gt;=50,IF(SUMIFS(OFFSET(データ_研究棟施設!$M$5:$M$1048576,0,ROUND(FJ$8*24,1)),データ_研究棟施設!$J$5:$J$1048576,OFFSET($G$9,ROW()-ROW($N$9),FJ$6-$D$4))&gt;=100*$E91,"×","△"),IF(OR(FJ$8&lt;9/24,FJ$8&gt;=17/24,FJ$110="△"),"△","〇")))</f>
        <v>×</v>
      </c>
      <c r="FK91" s="28" t="str">
        <f ca="1">IF(OR(FK$9="×",FK$110="×"),"×",IF(SUMIFS(OFFSET(データ_研究棟施設!$M$5:$M$1048576,0,ROUND(FK$8*24,1)),データ_研究棟施設!$J$5:$J$1048576,OFFSET($G$9,ROW()-ROW($N$9),FK$6-$D$4))&gt;=50,IF(SUMIFS(OFFSET(データ_研究棟施設!$M$5:$M$1048576,0,ROUND(FK$8*24,1)),データ_研究棟施設!$J$5:$J$1048576,OFFSET($G$9,ROW()-ROW($N$9),FK$6-$D$4))&gt;=100*$E91,"×","△"),IF(OR(FK$8&lt;9/24,FK$8&gt;=17/24,FK$110="△"),"△","〇")))</f>
        <v>×</v>
      </c>
      <c r="FL91" s="29" t="str">
        <f ca="1">IF(OR(FL$9="×",FL$110="×"),"×",IF(SUMIFS(OFFSET(データ_研究棟施設!$M$5:$M$1048576,0,ROUND(FL$8*24,1)),データ_研究棟施設!$J$5:$J$1048576,OFFSET($G$9,ROW()-ROW($N$9),FL$6-$D$4))&gt;=50,IF(SUMIFS(OFFSET(データ_研究棟施設!$M$5:$M$1048576,0,ROUND(FL$8*24,1)),データ_研究棟施設!$J$5:$J$1048576,OFFSET($G$9,ROW()-ROW($N$9),FL$6-$D$4))&gt;=100*$E91,"×","△"),IF(OR(FL$8&lt;9/24,FL$8&gt;=17/24,FL$110="△"),"△","〇")))</f>
        <v>×</v>
      </c>
      <c r="FM91" s="29" t="str">
        <f ca="1">IF(OR(FM$9="×",FM$110="×"),"×",IF(SUMIFS(OFFSET(データ_研究棟施設!$M$5:$M$1048576,0,ROUND(FM$8*24,1)),データ_研究棟施設!$J$5:$J$1048576,OFFSET($G$9,ROW()-ROW($N$9),FM$6-$D$4))&gt;=50,IF(SUMIFS(OFFSET(データ_研究棟施設!$M$5:$M$1048576,0,ROUND(FM$8*24,1)),データ_研究棟施設!$J$5:$J$1048576,OFFSET($G$9,ROW()-ROW($N$9),FM$6-$D$4))&gt;=100*$E91,"×","△"),IF(OR(FM$8&lt;9/24,FM$8&gt;=17/24,FM$110="△"),"△","〇")))</f>
        <v>×</v>
      </c>
      <c r="FN91" s="30" t="str">
        <f ca="1">IF(OR(FN$9="×",FN$110="×"),"×",IF(SUMIFS(OFFSET(データ_研究棟施設!$M$5:$M$1048576,0,ROUND(FN$8*24,1)),データ_研究棟施設!$J$5:$J$1048576,OFFSET($G$9,ROW()-ROW($N$9),FN$6-$D$4))&gt;=50,IF(SUMIFS(OFFSET(データ_研究棟施設!$M$5:$M$1048576,0,ROUND(FN$8*24,1)),データ_研究棟施設!$J$5:$J$1048576,OFFSET($G$9,ROW()-ROW($N$9),FN$6-$D$4))&gt;=100*$E91,"×","△"),IF(OR(FN$8&lt;9/24,FN$8&gt;=17/24,FN$110="△"),"△","〇")))</f>
        <v>×</v>
      </c>
      <c r="FO91" s="29" t="str">
        <f ca="1">IF(OR(FO$9="×",FO$110="×"),"×",IF(SUMIFS(OFFSET(データ_研究棟施設!$M$5:$M$1048576,0,ROUND(FO$8*24,1)),データ_研究棟施設!$J$5:$J$1048576,OFFSET($G$9,ROW()-ROW($N$9),FO$6-$D$4))&gt;=50,IF(SUMIFS(OFFSET(データ_研究棟施設!$M$5:$M$1048576,0,ROUND(FO$8*24,1)),データ_研究棟施設!$J$5:$J$1048576,OFFSET($G$9,ROW()-ROW($N$9),FO$6-$D$4))&gt;=100*$E91,"×","△"),IF(OR(FO$8&lt;9/24,FO$8&gt;=17/24,FO$110="△"),"△","〇")))</f>
        <v>×</v>
      </c>
      <c r="FP91" s="29" t="str">
        <f ca="1">IF(OR(FP$9="×",FP$110="×"),"×",IF(SUMIFS(OFFSET(データ_研究棟施設!$M$5:$M$1048576,0,ROUND(FP$8*24,1)),データ_研究棟施設!$J$5:$J$1048576,OFFSET($G$9,ROW()-ROW($N$9),FP$6-$D$4))&gt;=50,IF(SUMIFS(OFFSET(データ_研究棟施設!$M$5:$M$1048576,0,ROUND(FP$8*24,1)),データ_研究棟施設!$J$5:$J$1048576,OFFSET($G$9,ROW()-ROW($N$9),FP$6-$D$4))&gt;=100*$E91,"×","△"),IF(OR(FP$8&lt;9/24,FP$8&gt;=17/24,FP$110="△"),"△","〇")))</f>
        <v>×</v>
      </c>
      <c r="FQ91" s="29" t="str">
        <f ca="1">IF(OR(FQ$9="×",FQ$110="×"),"×",IF(SUMIFS(OFFSET(データ_研究棟施設!$M$5:$M$1048576,0,ROUND(FQ$8*24,1)),データ_研究棟施設!$J$5:$J$1048576,OFFSET($G$9,ROW()-ROW($N$9),FQ$6-$D$4))&gt;=50,IF(SUMIFS(OFFSET(データ_研究棟施設!$M$5:$M$1048576,0,ROUND(FQ$8*24,1)),データ_研究棟施設!$J$5:$J$1048576,OFFSET($G$9,ROW()-ROW($N$9),FQ$6-$D$4))&gt;=100*$E91,"×","△"),IF(OR(FQ$8&lt;9/24,FQ$8&gt;=17/24,FQ$110="△"),"△","〇")))</f>
        <v>×</v>
      </c>
      <c r="FR91" s="29" t="str">
        <f ca="1">IF(OR(FR$9="×",FR$110="×"),"×",IF(SUMIFS(OFFSET(データ_研究棟施設!$M$5:$M$1048576,0,ROUND(FR$8*24,1)),データ_研究棟施設!$J$5:$J$1048576,OFFSET($G$9,ROW()-ROW($N$9),FR$6-$D$4))&gt;=50,IF(SUMIFS(OFFSET(データ_研究棟施設!$M$5:$M$1048576,0,ROUND(FR$8*24,1)),データ_研究棟施設!$J$5:$J$1048576,OFFSET($G$9,ROW()-ROW($N$9),FR$6-$D$4))&gt;=100*$E91,"×","△"),IF(OR(FR$8&lt;9/24,FR$8&gt;=17/24,FR$110="△"),"△","〇")))</f>
        <v>×</v>
      </c>
      <c r="FS91" s="28" t="str">
        <f ca="1">IF(OR(FS$9="×",FS$110="×"),"×",IF(SUMIFS(OFFSET(データ_研究棟施設!$M$5:$M$1048576,0,ROUND(FS$8*24,1)),データ_研究棟施設!$J$5:$J$1048576,OFFSET($G$9,ROW()-ROW($N$9),FS$6-$D$4))&gt;=50,IF(SUMIFS(OFFSET(データ_研究棟施設!$M$5:$M$1048576,0,ROUND(FS$8*24,1)),データ_研究棟施設!$J$5:$J$1048576,OFFSET($G$9,ROW()-ROW($N$9),FS$6-$D$4))&gt;=100*$E91,"×","△"),IF(OR(FS$8&lt;9/24,FS$8&gt;=17/24,FS$110="△"),"△","〇")))</f>
        <v>×</v>
      </c>
      <c r="FT91" s="29" t="str">
        <f ca="1">IF(OR(FT$9="×",FT$110="×"),"×",IF(SUMIFS(OFFSET(データ_研究棟施設!$M$5:$M$1048576,0,ROUND(FT$8*24,1)),データ_研究棟施設!$J$5:$J$1048576,OFFSET($G$9,ROW()-ROW($N$9),FT$6-$D$4))&gt;=50,IF(SUMIFS(OFFSET(データ_研究棟施設!$M$5:$M$1048576,0,ROUND(FT$8*24,1)),データ_研究棟施設!$J$5:$J$1048576,OFFSET($G$9,ROW()-ROW($N$9),FT$6-$D$4))&gt;=100*$E91,"×","△"),IF(OR(FT$8&lt;9/24,FT$8&gt;=17/24,FT$110="△"),"△","〇")))</f>
        <v>×</v>
      </c>
      <c r="FU91" s="29" t="str">
        <f ca="1">IF(OR(FU$9="×",FU$110="×"),"×",IF(SUMIFS(OFFSET(データ_研究棟施設!$M$5:$M$1048576,0,ROUND(FU$8*24,1)),データ_研究棟施設!$J$5:$J$1048576,OFFSET($G$9,ROW()-ROW($N$9),FU$6-$D$4))&gt;=50,IF(SUMIFS(OFFSET(データ_研究棟施設!$M$5:$M$1048576,0,ROUND(FU$8*24,1)),データ_研究棟施設!$J$5:$J$1048576,OFFSET($G$9,ROW()-ROW($N$9),FU$6-$D$4))&gt;=100*$E91,"×","△"),IF(OR(FU$8&lt;9/24,FU$8&gt;=17/24,FU$110="△"),"△","〇")))</f>
        <v>×</v>
      </c>
      <c r="FV91" s="30" t="str">
        <f ca="1">IF(OR(FV$9="×",FV$110="×"),"×",IF(SUMIFS(OFFSET(データ_研究棟施設!$M$5:$M$1048576,0,ROUND(FV$8*24,1)),データ_研究棟施設!$J$5:$J$1048576,OFFSET($G$9,ROW()-ROW($N$9),FV$6-$D$4))&gt;=50,IF(SUMIFS(OFFSET(データ_研究棟施設!$M$5:$M$1048576,0,ROUND(FV$8*24,1)),データ_研究棟施設!$J$5:$J$1048576,OFFSET($G$9,ROW()-ROW($N$9),FV$6-$D$4))&gt;=100*$E91,"×","△"),IF(OR(FV$8&lt;9/24,FV$8&gt;=17/24,FV$110="△"),"△","〇")))</f>
        <v>×</v>
      </c>
      <c r="FW91" s="29" t="str">
        <f ca="1">IF(OR(FW$9="×",FW$110="×"),"×",IF(SUMIFS(OFFSET(データ_研究棟施設!$M$5:$M$1048576,0,ROUND(FW$8*24,1)),データ_研究棟施設!$J$5:$J$1048576,OFFSET($G$9,ROW()-ROW($N$9),FW$6-$D$4))&gt;=50,IF(SUMIFS(OFFSET(データ_研究棟施設!$M$5:$M$1048576,0,ROUND(FW$8*24,1)),データ_研究棟施設!$J$5:$J$1048576,OFFSET($G$9,ROW()-ROW($N$9),FW$6-$D$4))&gt;=100*$E91,"×","△"),IF(OR(FW$8&lt;9/24,FW$8&gt;=17/24,FW$110="△"),"△","〇")))</f>
        <v>×</v>
      </c>
      <c r="FX91" s="29" t="str">
        <f ca="1">IF(OR(FX$9="×",FX$110="×"),"×",IF(SUMIFS(OFFSET(データ_研究棟施設!$M$5:$M$1048576,0,ROUND(FX$8*24,1)),データ_研究棟施設!$J$5:$J$1048576,OFFSET($G$9,ROW()-ROW($N$9),FX$6-$D$4))&gt;=50,IF(SUMIFS(OFFSET(データ_研究棟施設!$M$5:$M$1048576,0,ROUND(FX$8*24,1)),データ_研究棟施設!$J$5:$J$1048576,OFFSET($G$9,ROW()-ROW($N$9),FX$6-$D$4))&gt;=100*$E91,"×","△"),IF(OR(FX$8&lt;9/24,FX$8&gt;=17/24,FX$110="△"),"△","〇")))</f>
        <v>×</v>
      </c>
      <c r="FY91" s="37" t="str">
        <f ca="1">IF(OR(FY$9="×",FY$110="×"),"×",IF(SUMIFS(OFFSET(データ_研究棟施設!$M$5:$M$1048576,0,ROUND(FY$8*24,1)),データ_研究棟施設!$J$5:$J$1048576,OFFSET($G$9,ROW()-ROW($N$9),FY$6-$D$4))&gt;=50,IF(SUMIFS(OFFSET(データ_研究棟施設!$M$5:$M$1048576,0,ROUND(FY$8*24,1)),データ_研究棟施設!$J$5:$J$1048576,OFFSET($G$9,ROW()-ROW($N$9),FY$6-$D$4))&gt;=100*$E91,"×","△"),IF(OR(FY$8&lt;9/24,FY$8&gt;=17/24,FY$110="△"),"△","〇")))</f>
        <v>×</v>
      </c>
    </row>
    <row r="92" spans="1:181">
      <c r="A92" s="17"/>
      <c r="B92" s="81" t="s">
        <v>281</v>
      </c>
      <c r="C92" s="82"/>
      <c r="D92" s="11" t="s">
        <v>258</v>
      </c>
      <c r="E92" s="10" t="str">
        <f>INDEX(施設情報!$D$1:$D$1000,MATCH(D92,施設情報!$C$1:$C$1000,0))</f>
        <v>4</v>
      </c>
      <c r="F92" s="11" t="s">
        <v>275</v>
      </c>
      <c r="G92" s="8" t="str">
        <f t="shared" si="29"/>
        <v>112-46391</v>
      </c>
      <c r="H92" s="10" t="str">
        <f t="shared" si="30"/>
        <v>112-46392</v>
      </c>
      <c r="I92" s="10" t="str">
        <f t="shared" si="31"/>
        <v>112-46393</v>
      </c>
      <c r="J92" s="10" t="str">
        <f t="shared" si="32"/>
        <v>112-46394</v>
      </c>
      <c r="K92" s="10" t="str">
        <f t="shared" si="33"/>
        <v>112-46395</v>
      </c>
      <c r="L92" s="10" t="str">
        <f t="shared" si="34"/>
        <v>112-46396</v>
      </c>
      <c r="M92" s="10" t="str">
        <f t="shared" si="35"/>
        <v>112-46397</v>
      </c>
      <c r="N92" s="36" t="str">
        <f ca="1">IF(OR(N$9="×",N$110="×"),"×",IF(SUMIFS(OFFSET(データ_研究棟施設!$M$5:$M$1048576,0,ROUND(N$8*24,1)),データ_研究棟施設!$J$5:$J$1048576,OFFSET($G$9,ROW()-ROW($N$9),N$6-$D$4))&gt;=50,IF(SUMIFS(OFFSET(データ_研究棟施設!$M$5:$M$1048576,0,ROUND(N$8*24,1)),データ_研究棟施設!$J$5:$J$1048576,OFFSET($G$9,ROW()-ROW($N$9),N$6-$D$4))&gt;=100*$E92,"×","△"),IF(OR(N$8&lt;9/24,N$8&gt;=17/24,N$110="△"),"△","〇")))</f>
        <v>△</v>
      </c>
      <c r="O92" s="29" t="str">
        <f ca="1">IF(OR(O$9="×",O$110="×"),"×",IF(SUMIFS(OFFSET(データ_研究棟施設!$M$5:$M$1048576,0,ROUND(O$8*24,1)),データ_研究棟施設!$J$5:$J$1048576,OFFSET($G$9,ROW()-ROW($N$9),O$6-$D$4))&gt;=50,IF(SUMIFS(OFFSET(データ_研究棟施設!$M$5:$M$1048576,0,ROUND(O$8*24,1)),データ_研究棟施設!$J$5:$J$1048576,OFFSET($G$9,ROW()-ROW($N$9),O$6-$D$4))&gt;=100*$E92,"×","△"),IF(OR(O$8&lt;9/24,O$8&gt;=17/24,O$110="△"),"△","〇")))</f>
        <v>△</v>
      </c>
      <c r="P92" s="29" t="str">
        <f ca="1">IF(OR(P$9="×",P$110="×"),"×",IF(SUMIFS(OFFSET(データ_研究棟施設!$M$5:$M$1048576,0,ROUND(P$8*24,1)),データ_研究棟施設!$J$5:$J$1048576,OFFSET($G$9,ROW()-ROW($N$9),P$6-$D$4))&gt;=50,IF(SUMIFS(OFFSET(データ_研究棟施設!$M$5:$M$1048576,0,ROUND(P$8*24,1)),データ_研究棟施設!$J$5:$J$1048576,OFFSET($G$9,ROW()-ROW($N$9),P$6-$D$4))&gt;=100*$E92,"×","△"),IF(OR(P$8&lt;9/24,P$8&gt;=17/24,P$110="△"),"△","〇")))</f>
        <v>△</v>
      </c>
      <c r="Q92" s="29" t="str">
        <f ca="1">IF(OR(Q$9="×",Q$110="×"),"×",IF(SUMIFS(OFFSET(データ_研究棟施設!$M$5:$M$1048576,0,ROUND(Q$8*24,1)),データ_研究棟施設!$J$5:$J$1048576,OFFSET($G$9,ROW()-ROW($N$9),Q$6-$D$4))&gt;=50,IF(SUMIFS(OFFSET(データ_研究棟施設!$M$5:$M$1048576,0,ROUND(Q$8*24,1)),データ_研究棟施設!$J$5:$J$1048576,OFFSET($G$9,ROW()-ROW($N$9),Q$6-$D$4))&gt;=100*$E92,"×","△"),IF(OR(Q$8&lt;9/24,Q$8&gt;=17/24,Q$110="△"),"△","〇")))</f>
        <v>△</v>
      </c>
      <c r="R92" s="29" t="str">
        <f ca="1">IF(OR(R$9="×",R$110="×"),"×",IF(SUMIFS(OFFSET(データ_研究棟施設!$M$5:$M$1048576,0,ROUND(R$8*24,1)),データ_研究棟施設!$J$5:$J$1048576,OFFSET($G$9,ROW()-ROW($N$9),R$6-$D$4))&gt;=50,IF(SUMIFS(OFFSET(データ_研究棟施設!$M$5:$M$1048576,0,ROUND(R$8*24,1)),データ_研究棟施設!$J$5:$J$1048576,OFFSET($G$9,ROW()-ROW($N$9),R$6-$D$4))&gt;=100*$E92,"×","△"),IF(OR(R$8&lt;9/24,R$8&gt;=17/24,R$110="△"),"△","〇")))</f>
        <v>△</v>
      </c>
      <c r="S92" s="29" t="str">
        <f ca="1">IF(OR(S$9="×",S$110="×"),"×",IF(SUMIFS(OFFSET(データ_研究棟施設!$M$5:$M$1048576,0,ROUND(S$8*24,1)),データ_研究棟施設!$J$5:$J$1048576,OFFSET($G$9,ROW()-ROW($N$9),S$6-$D$4))&gt;=50,IF(SUMIFS(OFFSET(データ_研究棟施設!$M$5:$M$1048576,0,ROUND(S$8*24,1)),データ_研究棟施設!$J$5:$J$1048576,OFFSET($G$9,ROW()-ROW($N$9),S$6-$D$4))&gt;=100*$E92,"×","△"),IF(OR(S$8&lt;9/24,S$8&gt;=17/24,S$110="△"),"△","〇")))</f>
        <v>△</v>
      </c>
      <c r="T92" s="29" t="str">
        <f ca="1">IF(OR(T$9="×",T$110="×"),"×",IF(SUMIFS(OFFSET(データ_研究棟施設!$M$5:$M$1048576,0,ROUND(T$8*24,1)),データ_研究棟施設!$J$5:$J$1048576,OFFSET($G$9,ROW()-ROW($N$9),T$6-$D$4))&gt;=50,IF(SUMIFS(OFFSET(データ_研究棟施設!$M$5:$M$1048576,0,ROUND(T$8*24,1)),データ_研究棟施設!$J$5:$J$1048576,OFFSET($G$9,ROW()-ROW($N$9),T$6-$D$4))&gt;=100*$E92,"×","△"),IF(OR(T$8&lt;9/24,T$8&gt;=17/24,T$110="△"),"△","〇")))</f>
        <v>△</v>
      </c>
      <c r="U92" s="29" t="str">
        <f ca="1">IF(OR(U$9="×",U$110="×"),"×",IF(SUMIFS(OFFSET(データ_研究棟施設!$M$5:$M$1048576,0,ROUND(U$8*24,1)),データ_研究棟施設!$J$5:$J$1048576,OFFSET($G$9,ROW()-ROW($N$9),U$6-$D$4))&gt;=50,IF(SUMIFS(OFFSET(データ_研究棟施設!$M$5:$M$1048576,0,ROUND(U$8*24,1)),データ_研究棟施設!$J$5:$J$1048576,OFFSET($G$9,ROW()-ROW($N$9),U$6-$D$4))&gt;=100*$E92,"×","△"),IF(OR(U$8&lt;9/24,U$8&gt;=17/24,U$110="△"),"△","〇")))</f>
        <v>△</v>
      </c>
      <c r="V92" s="29" t="str">
        <f ca="1">IF(OR(V$9="×",V$110="×"),"×",IF(SUMIFS(OFFSET(データ_研究棟施設!$M$5:$M$1048576,0,ROUND(V$8*24,1)),データ_研究棟施設!$J$5:$J$1048576,OFFSET($G$9,ROW()-ROW($N$9),V$6-$D$4))&gt;=50,IF(SUMIFS(OFFSET(データ_研究棟施設!$M$5:$M$1048576,0,ROUND(V$8*24,1)),データ_研究棟施設!$J$5:$J$1048576,OFFSET($G$9,ROW()-ROW($N$9),V$6-$D$4))&gt;=100*$E92,"×","△"),IF(OR(V$8&lt;9/24,V$8&gt;=17/24,V$110="△"),"△","〇")))</f>
        <v>△</v>
      </c>
      <c r="W92" s="28" t="str">
        <f ca="1">IF(OR(W$9="×",W$110="×"),"×",IF(SUMIFS(OFFSET(データ_研究棟施設!$M$5:$M$1048576,0,ROUND(W$8*24,1)),データ_研究棟施設!$J$5:$J$1048576,OFFSET($G$9,ROW()-ROW($N$9),W$6-$D$4))&gt;=50,IF(SUMIFS(OFFSET(データ_研究棟施設!$M$5:$M$1048576,0,ROUND(W$8*24,1)),データ_研究棟施設!$J$5:$J$1048576,OFFSET($G$9,ROW()-ROW($N$9),W$6-$D$4))&gt;=100*$E92,"×","△"),IF(OR(W$8&lt;9/24,W$8&gt;=17/24,W$110="△"),"△","〇")))</f>
        <v>〇</v>
      </c>
      <c r="X92" s="29" t="str">
        <f ca="1">IF(OR(X$9="×",X$110="×"),"×",IF(SUMIFS(OFFSET(データ_研究棟施設!$M$5:$M$1048576,0,ROUND(X$8*24,1)),データ_研究棟施設!$J$5:$J$1048576,OFFSET($G$9,ROW()-ROW($N$9),X$6-$D$4))&gt;=50,IF(SUMIFS(OFFSET(データ_研究棟施設!$M$5:$M$1048576,0,ROUND(X$8*24,1)),データ_研究棟施設!$J$5:$J$1048576,OFFSET($G$9,ROW()-ROW($N$9),X$6-$D$4))&gt;=100*$E92,"×","△"),IF(OR(X$8&lt;9/24,X$8&gt;=17/24,X$110="△"),"△","〇")))</f>
        <v>〇</v>
      </c>
      <c r="Y92" s="29" t="str">
        <f ca="1">IF(OR(Y$9="×",Y$110="×"),"×",IF(SUMIFS(OFFSET(データ_研究棟施設!$M$5:$M$1048576,0,ROUND(Y$8*24,1)),データ_研究棟施設!$J$5:$J$1048576,OFFSET($G$9,ROW()-ROW($N$9),Y$6-$D$4))&gt;=50,IF(SUMIFS(OFFSET(データ_研究棟施設!$M$5:$M$1048576,0,ROUND(Y$8*24,1)),データ_研究棟施設!$J$5:$J$1048576,OFFSET($G$9,ROW()-ROW($N$9),Y$6-$D$4))&gt;=100*$E92,"×","△"),IF(OR(Y$8&lt;9/24,Y$8&gt;=17/24,Y$110="△"),"△","〇")))</f>
        <v>〇</v>
      </c>
      <c r="Z92" s="30" t="str">
        <f ca="1">IF(OR(Z$9="×",Z$110="×"),"×",IF(SUMIFS(OFFSET(データ_研究棟施設!$M$5:$M$1048576,0,ROUND(Z$8*24,1)),データ_研究棟施設!$J$5:$J$1048576,OFFSET($G$9,ROW()-ROW($N$9),Z$6-$D$4))&gt;=50,IF(SUMIFS(OFFSET(データ_研究棟施設!$M$5:$M$1048576,0,ROUND(Z$8*24,1)),データ_研究棟施設!$J$5:$J$1048576,OFFSET($G$9,ROW()-ROW($N$9),Z$6-$D$4))&gt;=100*$E92,"×","△"),IF(OR(Z$8&lt;9/24,Z$8&gt;=17/24,Z$110="△"),"△","〇")))</f>
        <v>〇</v>
      </c>
      <c r="AA92" s="29" t="str">
        <f ca="1">IF(OR(AA$9="×",AA$110="×"),"×",IF(SUMIFS(OFFSET(データ_研究棟施設!$M$5:$M$1048576,0,ROUND(AA$8*24,1)),データ_研究棟施設!$J$5:$J$1048576,OFFSET($G$9,ROW()-ROW($N$9),AA$6-$D$4))&gt;=50,IF(SUMIFS(OFFSET(データ_研究棟施設!$M$5:$M$1048576,0,ROUND(AA$8*24,1)),データ_研究棟施設!$J$5:$J$1048576,OFFSET($G$9,ROW()-ROW($N$9),AA$6-$D$4))&gt;=100*$E92,"×","△"),IF(OR(AA$8&lt;9/24,AA$8&gt;=17/24,AA$110="△"),"△","〇")))</f>
        <v>〇</v>
      </c>
      <c r="AB92" s="29" t="str">
        <f ca="1">IF(OR(AB$9="×",AB$110="×"),"×",IF(SUMIFS(OFFSET(データ_研究棟施設!$M$5:$M$1048576,0,ROUND(AB$8*24,1)),データ_研究棟施設!$J$5:$J$1048576,OFFSET($G$9,ROW()-ROW($N$9),AB$6-$D$4))&gt;=50,IF(SUMIFS(OFFSET(データ_研究棟施設!$M$5:$M$1048576,0,ROUND(AB$8*24,1)),データ_研究棟施設!$J$5:$J$1048576,OFFSET($G$9,ROW()-ROW($N$9),AB$6-$D$4))&gt;=100*$E92,"×","△"),IF(OR(AB$8&lt;9/24,AB$8&gt;=17/24,AB$110="△"),"△","〇")))</f>
        <v>〇</v>
      </c>
      <c r="AC92" s="29" t="str">
        <f ca="1">IF(OR(AC$9="×",AC$110="×"),"×",IF(SUMIFS(OFFSET(データ_研究棟施設!$M$5:$M$1048576,0,ROUND(AC$8*24,1)),データ_研究棟施設!$J$5:$J$1048576,OFFSET($G$9,ROW()-ROW($N$9),AC$6-$D$4))&gt;=50,IF(SUMIFS(OFFSET(データ_研究棟施設!$M$5:$M$1048576,0,ROUND(AC$8*24,1)),データ_研究棟施設!$J$5:$J$1048576,OFFSET($G$9,ROW()-ROW($N$9),AC$6-$D$4))&gt;=100*$E92,"×","△"),IF(OR(AC$8&lt;9/24,AC$8&gt;=17/24,AC$110="△"),"△","〇")))</f>
        <v>〇</v>
      </c>
      <c r="AD92" s="29" t="str">
        <f ca="1">IF(OR(AD$9="×",AD$110="×"),"×",IF(SUMIFS(OFFSET(データ_研究棟施設!$M$5:$M$1048576,0,ROUND(AD$8*24,1)),データ_研究棟施設!$J$5:$J$1048576,OFFSET($G$9,ROW()-ROW($N$9),AD$6-$D$4))&gt;=50,IF(SUMIFS(OFFSET(データ_研究棟施設!$M$5:$M$1048576,0,ROUND(AD$8*24,1)),データ_研究棟施設!$J$5:$J$1048576,OFFSET($G$9,ROW()-ROW($N$9),AD$6-$D$4))&gt;=100*$E92,"×","△"),IF(OR(AD$8&lt;9/24,AD$8&gt;=17/24,AD$110="△"),"△","〇")))</f>
        <v>〇</v>
      </c>
      <c r="AE92" s="28" t="str">
        <f ca="1">IF(OR(AE$9="×",AE$110="×"),"×",IF(SUMIFS(OFFSET(データ_研究棟施設!$M$5:$M$1048576,0,ROUND(AE$8*24,1)),データ_研究棟施設!$J$5:$J$1048576,OFFSET($G$9,ROW()-ROW($N$9),AE$6-$D$4))&gt;=50,IF(SUMIFS(OFFSET(データ_研究棟施設!$M$5:$M$1048576,0,ROUND(AE$8*24,1)),データ_研究棟施設!$J$5:$J$1048576,OFFSET($G$9,ROW()-ROW($N$9),AE$6-$D$4))&gt;=100*$E92,"×","△"),IF(OR(AE$8&lt;9/24,AE$8&gt;=17/24,AE$110="△"),"△","〇")))</f>
        <v>△</v>
      </c>
      <c r="AF92" s="29" t="str">
        <f ca="1">IF(OR(AF$9="×",AF$110="×"),"×",IF(SUMIFS(OFFSET(データ_研究棟施設!$M$5:$M$1048576,0,ROUND(AF$8*24,1)),データ_研究棟施設!$J$5:$J$1048576,OFFSET($G$9,ROW()-ROW($N$9),AF$6-$D$4))&gt;=50,IF(SUMIFS(OFFSET(データ_研究棟施設!$M$5:$M$1048576,0,ROUND(AF$8*24,1)),データ_研究棟施設!$J$5:$J$1048576,OFFSET($G$9,ROW()-ROW($N$9),AF$6-$D$4))&gt;=100*$E92,"×","△"),IF(OR(AF$8&lt;9/24,AF$8&gt;=17/24,AF$110="△"),"△","〇")))</f>
        <v>△</v>
      </c>
      <c r="AG92" s="29" t="str">
        <f ca="1">IF(OR(AG$9="×",AG$110="×"),"×",IF(SUMIFS(OFFSET(データ_研究棟施設!$M$5:$M$1048576,0,ROUND(AG$8*24,1)),データ_研究棟施設!$J$5:$J$1048576,OFFSET($G$9,ROW()-ROW($N$9),AG$6-$D$4))&gt;=50,IF(SUMIFS(OFFSET(データ_研究棟施設!$M$5:$M$1048576,0,ROUND(AG$8*24,1)),データ_研究棟施設!$J$5:$J$1048576,OFFSET($G$9,ROW()-ROW($N$9),AG$6-$D$4))&gt;=100*$E92,"×","△"),IF(OR(AG$8&lt;9/24,AG$8&gt;=17/24,AG$110="△"),"△","〇")))</f>
        <v>△</v>
      </c>
      <c r="AH92" s="30" t="str">
        <f ca="1">IF(OR(AH$9="×",AH$110="×"),"×",IF(SUMIFS(OFFSET(データ_研究棟施設!$M$5:$M$1048576,0,ROUND(AH$8*24,1)),データ_研究棟施設!$J$5:$J$1048576,OFFSET($G$9,ROW()-ROW($N$9),AH$6-$D$4))&gt;=50,IF(SUMIFS(OFFSET(データ_研究棟施設!$M$5:$M$1048576,0,ROUND(AH$8*24,1)),データ_研究棟施設!$J$5:$J$1048576,OFFSET($G$9,ROW()-ROW($N$9),AH$6-$D$4))&gt;=100*$E92,"×","△"),IF(OR(AH$8&lt;9/24,AH$8&gt;=17/24,AH$110="△"),"△","〇")))</f>
        <v>△</v>
      </c>
      <c r="AI92" s="29" t="str">
        <f ca="1">IF(OR(AI$9="×",AI$110="×"),"×",IF(SUMIFS(OFFSET(データ_研究棟施設!$M$5:$M$1048576,0,ROUND(AI$8*24,1)),データ_研究棟施設!$J$5:$J$1048576,OFFSET($G$9,ROW()-ROW($N$9),AI$6-$D$4))&gt;=50,IF(SUMIFS(OFFSET(データ_研究棟施設!$M$5:$M$1048576,0,ROUND(AI$8*24,1)),データ_研究棟施設!$J$5:$J$1048576,OFFSET($G$9,ROW()-ROW($N$9),AI$6-$D$4))&gt;=100*$E92,"×","△"),IF(OR(AI$8&lt;9/24,AI$8&gt;=17/24,AI$110="△"),"△","〇")))</f>
        <v>△</v>
      </c>
      <c r="AJ92" s="29" t="str">
        <f ca="1">IF(OR(AJ$9="×",AJ$110="×"),"×",IF(SUMIFS(OFFSET(データ_研究棟施設!$M$5:$M$1048576,0,ROUND(AJ$8*24,1)),データ_研究棟施設!$J$5:$J$1048576,OFFSET($G$9,ROW()-ROW($N$9),AJ$6-$D$4))&gt;=50,IF(SUMIFS(OFFSET(データ_研究棟施設!$M$5:$M$1048576,0,ROUND(AJ$8*24,1)),データ_研究棟施設!$J$5:$J$1048576,OFFSET($G$9,ROW()-ROW($N$9),AJ$6-$D$4))&gt;=100*$E92,"×","△"),IF(OR(AJ$8&lt;9/24,AJ$8&gt;=17/24,AJ$110="△"),"△","〇")))</f>
        <v>△</v>
      </c>
      <c r="AK92" s="37" t="str">
        <f ca="1">IF(OR(AK$9="×",AK$110="×"),"×",IF(SUMIFS(OFFSET(データ_研究棟施設!$M$5:$M$1048576,0,ROUND(AK$8*24,1)),データ_研究棟施設!$J$5:$J$1048576,OFFSET($G$9,ROW()-ROW($N$9),AK$6-$D$4))&gt;=50,IF(SUMIFS(OFFSET(データ_研究棟施設!$M$5:$M$1048576,0,ROUND(AK$8*24,1)),データ_研究棟施設!$J$5:$J$1048576,OFFSET($G$9,ROW()-ROW($N$9),AK$6-$D$4))&gt;=100*$E92,"×","△"),IF(OR(AK$8&lt;9/24,AK$8&gt;=17/24,AK$110="△"),"△","〇")))</f>
        <v>△</v>
      </c>
      <c r="AL92" s="36" t="str">
        <f ca="1">IF(OR(AL$9="×",AL$110="×"),"×",IF(SUMIFS(OFFSET(データ_研究棟施設!$M$5:$M$1048576,0,ROUND(AL$8*24,1)),データ_研究棟施設!$J$5:$J$1048576,OFFSET($G$9,ROW()-ROW($N$9),AL$6-$D$4))&gt;=50,IF(SUMIFS(OFFSET(データ_研究棟施設!$M$5:$M$1048576,0,ROUND(AL$8*24,1)),データ_研究棟施設!$J$5:$J$1048576,OFFSET($G$9,ROW()-ROW($N$9),AL$6-$D$4))&gt;=100*$E92,"×","△"),IF(OR(AL$8&lt;9/24,AL$8&gt;=17/24,AL$110="△"),"△","〇")))</f>
        <v>△</v>
      </c>
      <c r="AM92" s="29" t="str">
        <f ca="1">IF(OR(AM$9="×",AM$110="×"),"×",IF(SUMIFS(OFFSET(データ_研究棟施設!$M$5:$M$1048576,0,ROUND(AM$8*24,1)),データ_研究棟施設!$J$5:$J$1048576,OFFSET($G$9,ROW()-ROW($N$9),AM$6-$D$4))&gt;=50,IF(SUMIFS(OFFSET(データ_研究棟施設!$M$5:$M$1048576,0,ROUND(AM$8*24,1)),データ_研究棟施設!$J$5:$J$1048576,OFFSET($G$9,ROW()-ROW($N$9),AM$6-$D$4))&gt;=100*$E92,"×","△"),IF(OR(AM$8&lt;9/24,AM$8&gt;=17/24,AM$110="△"),"△","〇")))</f>
        <v>△</v>
      </c>
      <c r="AN92" s="29" t="str">
        <f ca="1">IF(OR(AN$9="×",AN$110="×"),"×",IF(SUMIFS(OFFSET(データ_研究棟施設!$M$5:$M$1048576,0,ROUND(AN$8*24,1)),データ_研究棟施設!$J$5:$J$1048576,OFFSET($G$9,ROW()-ROW($N$9),AN$6-$D$4))&gt;=50,IF(SUMIFS(OFFSET(データ_研究棟施設!$M$5:$M$1048576,0,ROUND(AN$8*24,1)),データ_研究棟施設!$J$5:$J$1048576,OFFSET($G$9,ROW()-ROW($N$9),AN$6-$D$4))&gt;=100*$E92,"×","△"),IF(OR(AN$8&lt;9/24,AN$8&gt;=17/24,AN$110="△"),"△","〇")))</f>
        <v>△</v>
      </c>
      <c r="AO92" s="29" t="str">
        <f ca="1">IF(OR(AO$9="×",AO$110="×"),"×",IF(SUMIFS(OFFSET(データ_研究棟施設!$M$5:$M$1048576,0,ROUND(AO$8*24,1)),データ_研究棟施設!$J$5:$J$1048576,OFFSET($G$9,ROW()-ROW($N$9),AO$6-$D$4))&gt;=50,IF(SUMIFS(OFFSET(データ_研究棟施設!$M$5:$M$1048576,0,ROUND(AO$8*24,1)),データ_研究棟施設!$J$5:$J$1048576,OFFSET($G$9,ROW()-ROW($N$9),AO$6-$D$4))&gt;=100*$E92,"×","△"),IF(OR(AO$8&lt;9/24,AO$8&gt;=17/24,AO$110="△"),"△","〇")))</f>
        <v>△</v>
      </c>
      <c r="AP92" s="29" t="str">
        <f ca="1">IF(OR(AP$9="×",AP$110="×"),"×",IF(SUMIFS(OFFSET(データ_研究棟施設!$M$5:$M$1048576,0,ROUND(AP$8*24,1)),データ_研究棟施設!$J$5:$J$1048576,OFFSET($G$9,ROW()-ROW($N$9),AP$6-$D$4))&gt;=50,IF(SUMIFS(OFFSET(データ_研究棟施設!$M$5:$M$1048576,0,ROUND(AP$8*24,1)),データ_研究棟施設!$J$5:$J$1048576,OFFSET($G$9,ROW()-ROW($N$9),AP$6-$D$4))&gt;=100*$E92,"×","△"),IF(OR(AP$8&lt;9/24,AP$8&gt;=17/24,AP$110="△"),"△","〇")))</f>
        <v>△</v>
      </c>
      <c r="AQ92" s="29" t="str">
        <f ca="1">IF(OR(AQ$9="×",AQ$110="×"),"×",IF(SUMIFS(OFFSET(データ_研究棟施設!$M$5:$M$1048576,0,ROUND(AQ$8*24,1)),データ_研究棟施設!$J$5:$J$1048576,OFFSET($G$9,ROW()-ROW($N$9),AQ$6-$D$4))&gt;=50,IF(SUMIFS(OFFSET(データ_研究棟施設!$M$5:$M$1048576,0,ROUND(AQ$8*24,1)),データ_研究棟施設!$J$5:$J$1048576,OFFSET($G$9,ROW()-ROW($N$9),AQ$6-$D$4))&gt;=100*$E92,"×","△"),IF(OR(AQ$8&lt;9/24,AQ$8&gt;=17/24,AQ$110="△"),"△","〇")))</f>
        <v>△</v>
      </c>
      <c r="AR92" s="29" t="str">
        <f ca="1">IF(OR(AR$9="×",AR$110="×"),"×",IF(SUMIFS(OFFSET(データ_研究棟施設!$M$5:$M$1048576,0,ROUND(AR$8*24,1)),データ_研究棟施設!$J$5:$J$1048576,OFFSET($G$9,ROW()-ROW($N$9),AR$6-$D$4))&gt;=50,IF(SUMIFS(OFFSET(データ_研究棟施設!$M$5:$M$1048576,0,ROUND(AR$8*24,1)),データ_研究棟施設!$J$5:$J$1048576,OFFSET($G$9,ROW()-ROW($N$9),AR$6-$D$4))&gt;=100*$E92,"×","△"),IF(OR(AR$8&lt;9/24,AR$8&gt;=17/24,AR$110="△"),"△","〇")))</f>
        <v>△</v>
      </c>
      <c r="AS92" s="29" t="str">
        <f ca="1">IF(OR(AS$9="×",AS$110="×"),"×",IF(SUMIFS(OFFSET(データ_研究棟施設!$M$5:$M$1048576,0,ROUND(AS$8*24,1)),データ_研究棟施設!$J$5:$J$1048576,OFFSET($G$9,ROW()-ROW($N$9),AS$6-$D$4))&gt;=50,IF(SUMIFS(OFFSET(データ_研究棟施設!$M$5:$M$1048576,0,ROUND(AS$8*24,1)),データ_研究棟施設!$J$5:$J$1048576,OFFSET($G$9,ROW()-ROW($N$9),AS$6-$D$4))&gt;=100*$E92,"×","△"),IF(OR(AS$8&lt;9/24,AS$8&gt;=17/24,AS$110="△"),"△","〇")))</f>
        <v>△</v>
      </c>
      <c r="AT92" s="29" t="str">
        <f ca="1">IF(OR(AT$9="×",AT$110="×"),"×",IF(SUMIFS(OFFSET(データ_研究棟施設!$M$5:$M$1048576,0,ROUND(AT$8*24,1)),データ_研究棟施設!$J$5:$J$1048576,OFFSET($G$9,ROW()-ROW($N$9),AT$6-$D$4))&gt;=50,IF(SUMIFS(OFFSET(データ_研究棟施設!$M$5:$M$1048576,0,ROUND(AT$8*24,1)),データ_研究棟施設!$J$5:$J$1048576,OFFSET($G$9,ROW()-ROW($N$9),AT$6-$D$4))&gt;=100*$E92,"×","△"),IF(OR(AT$8&lt;9/24,AT$8&gt;=17/24,AT$110="△"),"△","〇")))</f>
        <v>△</v>
      </c>
      <c r="AU92" s="28" t="str">
        <f ca="1">IF(OR(AU$9="×",AU$110="×"),"×",IF(SUMIFS(OFFSET(データ_研究棟施設!$M$5:$M$1048576,0,ROUND(AU$8*24,1)),データ_研究棟施設!$J$5:$J$1048576,OFFSET($G$9,ROW()-ROW($N$9),AU$6-$D$4))&gt;=50,IF(SUMIFS(OFFSET(データ_研究棟施設!$M$5:$M$1048576,0,ROUND(AU$8*24,1)),データ_研究棟施設!$J$5:$J$1048576,OFFSET($G$9,ROW()-ROW($N$9),AU$6-$D$4))&gt;=100*$E92,"×","△"),IF(OR(AU$8&lt;9/24,AU$8&gt;=17/24,AU$110="△"),"△","〇")))</f>
        <v>〇</v>
      </c>
      <c r="AV92" s="29" t="str">
        <f ca="1">IF(OR(AV$9="×",AV$110="×"),"×",IF(SUMIFS(OFFSET(データ_研究棟施設!$M$5:$M$1048576,0,ROUND(AV$8*24,1)),データ_研究棟施設!$J$5:$J$1048576,OFFSET($G$9,ROW()-ROW($N$9),AV$6-$D$4))&gt;=50,IF(SUMIFS(OFFSET(データ_研究棟施設!$M$5:$M$1048576,0,ROUND(AV$8*24,1)),データ_研究棟施設!$J$5:$J$1048576,OFFSET($G$9,ROW()-ROW($N$9),AV$6-$D$4))&gt;=100*$E92,"×","△"),IF(OR(AV$8&lt;9/24,AV$8&gt;=17/24,AV$110="△"),"△","〇")))</f>
        <v>〇</v>
      </c>
      <c r="AW92" s="29" t="str">
        <f ca="1">IF(OR(AW$9="×",AW$110="×"),"×",IF(SUMIFS(OFFSET(データ_研究棟施設!$M$5:$M$1048576,0,ROUND(AW$8*24,1)),データ_研究棟施設!$J$5:$J$1048576,OFFSET($G$9,ROW()-ROW($N$9),AW$6-$D$4))&gt;=50,IF(SUMIFS(OFFSET(データ_研究棟施設!$M$5:$M$1048576,0,ROUND(AW$8*24,1)),データ_研究棟施設!$J$5:$J$1048576,OFFSET($G$9,ROW()-ROW($N$9),AW$6-$D$4))&gt;=100*$E92,"×","△"),IF(OR(AW$8&lt;9/24,AW$8&gt;=17/24,AW$110="△"),"△","〇")))</f>
        <v>〇</v>
      </c>
      <c r="AX92" s="30" t="str">
        <f ca="1">IF(OR(AX$9="×",AX$110="×"),"×",IF(SUMIFS(OFFSET(データ_研究棟施設!$M$5:$M$1048576,0,ROUND(AX$8*24,1)),データ_研究棟施設!$J$5:$J$1048576,OFFSET($G$9,ROW()-ROW($N$9),AX$6-$D$4))&gt;=50,IF(SUMIFS(OFFSET(データ_研究棟施設!$M$5:$M$1048576,0,ROUND(AX$8*24,1)),データ_研究棟施設!$J$5:$J$1048576,OFFSET($G$9,ROW()-ROW($N$9),AX$6-$D$4))&gt;=100*$E92,"×","△"),IF(OR(AX$8&lt;9/24,AX$8&gt;=17/24,AX$110="△"),"△","〇")))</f>
        <v>〇</v>
      </c>
      <c r="AY92" s="29" t="str">
        <f ca="1">IF(OR(AY$9="×",AY$110="×"),"×",IF(SUMIFS(OFFSET(データ_研究棟施設!$M$5:$M$1048576,0,ROUND(AY$8*24,1)),データ_研究棟施設!$J$5:$J$1048576,OFFSET($G$9,ROW()-ROW($N$9),AY$6-$D$4))&gt;=50,IF(SUMIFS(OFFSET(データ_研究棟施設!$M$5:$M$1048576,0,ROUND(AY$8*24,1)),データ_研究棟施設!$J$5:$J$1048576,OFFSET($G$9,ROW()-ROW($N$9),AY$6-$D$4))&gt;=100*$E92,"×","△"),IF(OR(AY$8&lt;9/24,AY$8&gt;=17/24,AY$110="△"),"△","〇")))</f>
        <v>〇</v>
      </c>
      <c r="AZ92" s="29" t="str">
        <f ca="1">IF(OR(AZ$9="×",AZ$110="×"),"×",IF(SUMIFS(OFFSET(データ_研究棟施設!$M$5:$M$1048576,0,ROUND(AZ$8*24,1)),データ_研究棟施設!$J$5:$J$1048576,OFFSET($G$9,ROW()-ROW($N$9),AZ$6-$D$4))&gt;=50,IF(SUMIFS(OFFSET(データ_研究棟施設!$M$5:$M$1048576,0,ROUND(AZ$8*24,1)),データ_研究棟施設!$J$5:$J$1048576,OFFSET($G$9,ROW()-ROW($N$9),AZ$6-$D$4))&gt;=100*$E92,"×","△"),IF(OR(AZ$8&lt;9/24,AZ$8&gt;=17/24,AZ$110="△"),"△","〇")))</f>
        <v>〇</v>
      </c>
      <c r="BA92" s="29" t="str">
        <f ca="1">IF(OR(BA$9="×",BA$110="×"),"×",IF(SUMIFS(OFFSET(データ_研究棟施設!$M$5:$M$1048576,0,ROUND(BA$8*24,1)),データ_研究棟施設!$J$5:$J$1048576,OFFSET($G$9,ROW()-ROW($N$9),BA$6-$D$4))&gt;=50,IF(SUMIFS(OFFSET(データ_研究棟施設!$M$5:$M$1048576,0,ROUND(BA$8*24,1)),データ_研究棟施設!$J$5:$J$1048576,OFFSET($G$9,ROW()-ROW($N$9),BA$6-$D$4))&gt;=100*$E92,"×","△"),IF(OR(BA$8&lt;9/24,BA$8&gt;=17/24,BA$110="△"),"△","〇")))</f>
        <v>〇</v>
      </c>
      <c r="BB92" s="29" t="str">
        <f ca="1">IF(OR(BB$9="×",BB$110="×"),"×",IF(SUMIFS(OFFSET(データ_研究棟施設!$M$5:$M$1048576,0,ROUND(BB$8*24,1)),データ_研究棟施設!$J$5:$J$1048576,OFFSET($G$9,ROW()-ROW($N$9),BB$6-$D$4))&gt;=50,IF(SUMIFS(OFFSET(データ_研究棟施設!$M$5:$M$1048576,0,ROUND(BB$8*24,1)),データ_研究棟施設!$J$5:$J$1048576,OFFSET($G$9,ROW()-ROW($N$9),BB$6-$D$4))&gt;=100*$E92,"×","△"),IF(OR(BB$8&lt;9/24,BB$8&gt;=17/24,BB$110="△"),"△","〇")))</f>
        <v>〇</v>
      </c>
      <c r="BC92" s="28" t="str">
        <f ca="1">IF(OR(BC$9="×",BC$110="×"),"×",IF(SUMIFS(OFFSET(データ_研究棟施設!$M$5:$M$1048576,0,ROUND(BC$8*24,1)),データ_研究棟施設!$J$5:$J$1048576,OFFSET($G$9,ROW()-ROW($N$9),BC$6-$D$4))&gt;=50,IF(SUMIFS(OFFSET(データ_研究棟施設!$M$5:$M$1048576,0,ROUND(BC$8*24,1)),データ_研究棟施設!$J$5:$J$1048576,OFFSET($G$9,ROW()-ROW($N$9),BC$6-$D$4))&gt;=100*$E92,"×","△"),IF(OR(BC$8&lt;9/24,BC$8&gt;=17/24,BC$110="△"),"△","〇")))</f>
        <v>△</v>
      </c>
      <c r="BD92" s="29" t="str">
        <f ca="1">IF(OR(BD$9="×",BD$110="×"),"×",IF(SUMIFS(OFFSET(データ_研究棟施設!$M$5:$M$1048576,0,ROUND(BD$8*24,1)),データ_研究棟施設!$J$5:$J$1048576,OFFSET($G$9,ROW()-ROW($N$9),BD$6-$D$4))&gt;=50,IF(SUMIFS(OFFSET(データ_研究棟施設!$M$5:$M$1048576,0,ROUND(BD$8*24,1)),データ_研究棟施設!$J$5:$J$1048576,OFFSET($G$9,ROW()-ROW($N$9),BD$6-$D$4))&gt;=100*$E92,"×","△"),IF(OR(BD$8&lt;9/24,BD$8&gt;=17/24,BD$110="△"),"△","〇")))</f>
        <v>△</v>
      </c>
      <c r="BE92" s="29" t="str">
        <f ca="1">IF(OR(BE$9="×",BE$110="×"),"×",IF(SUMIFS(OFFSET(データ_研究棟施設!$M$5:$M$1048576,0,ROUND(BE$8*24,1)),データ_研究棟施設!$J$5:$J$1048576,OFFSET($G$9,ROW()-ROW($N$9),BE$6-$D$4))&gt;=50,IF(SUMIFS(OFFSET(データ_研究棟施設!$M$5:$M$1048576,0,ROUND(BE$8*24,1)),データ_研究棟施設!$J$5:$J$1048576,OFFSET($G$9,ROW()-ROW($N$9),BE$6-$D$4))&gt;=100*$E92,"×","△"),IF(OR(BE$8&lt;9/24,BE$8&gt;=17/24,BE$110="△"),"△","〇")))</f>
        <v>△</v>
      </c>
      <c r="BF92" s="30" t="str">
        <f ca="1">IF(OR(BF$9="×",BF$110="×"),"×",IF(SUMIFS(OFFSET(データ_研究棟施設!$M$5:$M$1048576,0,ROUND(BF$8*24,1)),データ_研究棟施設!$J$5:$J$1048576,OFFSET($G$9,ROW()-ROW($N$9),BF$6-$D$4))&gt;=50,IF(SUMIFS(OFFSET(データ_研究棟施設!$M$5:$M$1048576,0,ROUND(BF$8*24,1)),データ_研究棟施設!$J$5:$J$1048576,OFFSET($G$9,ROW()-ROW($N$9),BF$6-$D$4))&gt;=100*$E92,"×","△"),IF(OR(BF$8&lt;9/24,BF$8&gt;=17/24,BF$110="△"),"△","〇")))</f>
        <v>△</v>
      </c>
      <c r="BG92" s="29" t="str">
        <f ca="1">IF(OR(BG$9="×",BG$110="×"),"×",IF(SUMIFS(OFFSET(データ_研究棟施設!$M$5:$M$1048576,0,ROUND(BG$8*24,1)),データ_研究棟施設!$J$5:$J$1048576,OFFSET($G$9,ROW()-ROW($N$9),BG$6-$D$4))&gt;=50,IF(SUMIFS(OFFSET(データ_研究棟施設!$M$5:$M$1048576,0,ROUND(BG$8*24,1)),データ_研究棟施設!$J$5:$J$1048576,OFFSET($G$9,ROW()-ROW($N$9),BG$6-$D$4))&gt;=100*$E92,"×","△"),IF(OR(BG$8&lt;9/24,BG$8&gt;=17/24,BG$110="△"),"△","〇")))</f>
        <v>△</v>
      </c>
      <c r="BH92" s="29" t="str">
        <f ca="1">IF(OR(BH$9="×",BH$110="×"),"×",IF(SUMIFS(OFFSET(データ_研究棟施設!$M$5:$M$1048576,0,ROUND(BH$8*24,1)),データ_研究棟施設!$J$5:$J$1048576,OFFSET($G$9,ROW()-ROW($N$9),BH$6-$D$4))&gt;=50,IF(SUMIFS(OFFSET(データ_研究棟施設!$M$5:$M$1048576,0,ROUND(BH$8*24,1)),データ_研究棟施設!$J$5:$J$1048576,OFFSET($G$9,ROW()-ROW($N$9),BH$6-$D$4))&gt;=100*$E92,"×","△"),IF(OR(BH$8&lt;9/24,BH$8&gt;=17/24,BH$110="△"),"△","〇")))</f>
        <v>△</v>
      </c>
      <c r="BI92" s="37" t="str">
        <f ca="1">IF(OR(BI$9="×",BI$110="×"),"×",IF(SUMIFS(OFFSET(データ_研究棟施設!$M$5:$M$1048576,0,ROUND(BI$8*24,1)),データ_研究棟施設!$J$5:$J$1048576,OFFSET($G$9,ROW()-ROW($N$9),BI$6-$D$4))&gt;=50,IF(SUMIFS(OFFSET(データ_研究棟施設!$M$5:$M$1048576,0,ROUND(BI$8*24,1)),データ_研究棟施設!$J$5:$J$1048576,OFFSET($G$9,ROW()-ROW($N$9),BI$6-$D$4))&gt;=100*$E92,"×","△"),IF(OR(BI$8&lt;9/24,BI$8&gt;=17/24,BI$110="△"),"△","〇")))</f>
        <v>△</v>
      </c>
      <c r="BJ92" s="36" t="str">
        <f ca="1">IF(OR(BJ$9="×",BJ$110="×"),"×",IF(SUMIFS(OFFSET(データ_研究棟施設!$M$5:$M$1048576,0,ROUND(BJ$8*24,1)),データ_研究棟施設!$J$5:$J$1048576,OFFSET($G$9,ROW()-ROW($N$9),BJ$6-$D$4))&gt;=50,IF(SUMIFS(OFFSET(データ_研究棟施設!$M$5:$M$1048576,0,ROUND(BJ$8*24,1)),データ_研究棟施設!$J$5:$J$1048576,OFFSET($G$9,ROW()-ROW($N$9),BJ$6-$D$4))&gt;=100*$E92,"×","△"),IF(OR(BJ$8&lt;9/24,BJ$8&gt;=17/24,BJ$110="△"),"△","〇")))</f>
        <v>△</v>
      </c>
      <c r="BK92" s="29" t="str">
        <f ca="1">IF(OR(BK$9="×",BK$110="×"),"×",IF(SUMIFS(OFFSET(データ_研究棟施設!$M$5:$M$1048576,0,ROUND(BK$8*24,1)),データ_研究棟施設!$J$5:$J$1048576,OFFSET($G$9,ROW()-ROW($N$9),BK$6-$D$4))&gt;=50,IF(SUMIFS(OFFSET(データ_研究棟施設!$M$5:$M$1048576,0,ROUND(BK$8*24,1)),データ_研究棟施設!$J$5:$J$1048576,OFFSET($G$9,ROW()-ROW($N$9),BK$6-$D$4))&gt;=100*$E92,"×","△"),IF(OR(BK$8&lt;9/24,BK$8&gt;=17/24,BK$110="△"),"△","〇")))</f>
        <v>△</v>
      </c>
      <c r="BL92" s="29" t="str">
        <f ca="1">IF(OR(BL$9="×",BL$110="×"),"×",IF(SUMIFS(OFFSET(データ_研究棟施設!$M$5:$M$1048576,0,ROUND(BL$8*24,1)),データ_研究棟施設!$J$5:$J$1048576,OFFSET($G$9,ROW()-ROW($N$9),BL$6-$D$4))&gt;=50,IF(SUMIFS(OFFSET(データ_研究棟施設!$M$5:$M$1048576,0,ROUND(BL$8*24,1)),データ_研究棟施設!$J$5:$J$1048576,OFFSET($G$9,ROW()-ROW($N$9),BL$6-$D$4))&gt;=100*$E92,"×","△"),IF(OR(BL$8&lt;9/24,BL$8&gt;=17/24,BL$110="△"),"△","〇")))</f>
        <v>△</v>
      </c>
      <c r="BM92" s="29" t="str">
        <f ca="1">IF(OR(BM$9="×",BM$110="×"),"×",IF(SUMIFS(OFFSET(データ_研究棟施設!$M$5:$M$1048576,0,ROUND(BM$8*24,1)),データ_研究棟施設!$J$5:$J$1048576,OFFSET($G$9,ROW()-ROW($N$9),BM$6-$D$4))&gt;=50,IF(SUMIFS(OFFSET(データ_研究棟施設!$M$5:$M$1048576,0,ROUND(BM$8*24,1)),データ_研究棟施設!$J$5:$J$1048576,OFFSET($G$9,ROW()-ROW($N$9),BM$6-$D$4))&gt;=100*$E92,"×","△"),IF(OR(BM$8&lt;9/24,BM$8&gt;=17/24,BM$110="△"),"△","〇")))</f>
        <v>△</v>
      </c>
      <c r="BN92" s="29" t="str">
        <f ca="1">IF(OR(BN$9="×",BN$110="×"),"×",IF(SUMIFS(OFFSET(データ_研究棟施設!$M$5:$M$1048576,0,ROUND(BN$8*24,1)),データ_研究棟施設!$J$5:$J$1048576,OFFSET($G$9,ROW()-ROW($N$9),BN$6-$D$4))&gt;=50,IF(SUMIFS(OFFSET(データ_研究棟施設!$M$5:$M$1048576,0,ROUND(BN$8*24,1)),データ_研究棟施設!$J$5:$J$1048576,OFFSET($G$9,ROW()-ROW($N$9),BN$6-$D$4))&gt;=100*$E92,"×","△"),IF(OR(BN$8&lt;9/24,BN$8&gt;=17/24,BN$110="△"),"△","〇")))</f>
        <v>△</v>
      </c>
      <c r="BO92" s="29" t="str">
        <f ca="1">IF(OR(BO$9="×",BO$110="×"),"×",IF(SUMIFS(OFFSET(データ_研究棟施設!$M$5:$M$1048576,0,ROUND(BO$8*24,1)),データ_研究棟施設!$J$5:$J$1048576,OFFSET($G$9,ROW()-ROW($N$9),BO$6-$D$4))&gt;=50,IF(SUMIFS(OFFSET(データ_研究棟施設!$M$5:$M$1048576,0,ROUND(BO$8*24,1)),データ_研究棟施設!$J$5:$J$1048576,OFFSET($G$9,ROW()-ROW($N$9),BO$6-$D$4))&gt;=100*$E92,"×","△"),IF(OR(BO$8&lt;9/24,BO$8&gt;=17/24,BO$110="△"),"△","〇")))</f>
        <v>△</v>
      </c>
      <c r="BP92" s="29" t="str">
        <f ca="1">IF(OR(BP$9="×",BP$110="×"),"×",IF(SUMIFS(OFFSET(データ_研究棟施設!$M$5:$M$1048576,0,ROUND(BP$8*24,1)),データ_研究棟施設!$J$5:$J$1048576,OFFSET($G$9,ROW()-ROW($N$9),BP$6-$D$4))&gt;=50,IF(SUMIFS(OFFSET(データ_研究棟施設!$M$5:$M$1048576,0,ROUND(BP$8*24,1)),データ_研究棟施設!$J$5:$J$1048576,OFFSET($G$9,ROW()-ROW($N$9),BP$6-$D$4))&gt;=100*$E92,"×","△"),IF(OR(BP$8&lt;9/24,BP$8&gt;=17/24,BP$110="△"),"△","〇")))</f>
        <v>△</v>
      </c>
      <c r="BQ92" s="29" t="str">
        <f ca="1">IF(OR(BQ$9="×",BQ$110="×"),"×",IF(SUMIFS(OFFSET(データ_研究棟施設!$M$5:$M$1048576,0,ROUND(BQ$8*24,1)),データ_研究棟施設!$J$5:$J$1048576,OFFSET($G$9,ROW()-ROW($N$9),BQ$6-$D$4))&gt;=50,IF(SUMIFS(OFFSET(データ_研究棟施設!$M$5:$M$1048576,0,ROUND(BQ$8*24,1)),データ_研究棟施設!$J$5:$J$1048576,OFFSET($G$9,ROW()-ROW($N$9),BQ$6-$D$4))&gt;=100*$E92,"×","△"),IF(OR(BQ$8&lt;9/24,BQ$8&gt;=17/24,BQ$110="△"),"△","〇")))</f>
        <v>△</v>
      </c>
      <c r="BR92" s="29" t="str">
        <f ca="1">IF(OR(BR$9="×",BR$110="×"),"×",IF(SUMIFS(OFFSET(データ_研究棟施設!$M$5:$M$1048576,0,ROUND(BR$8*24,1)),データ_研究棟施設!$J$5:$J$1048576,OFFSET($G$9,ROW()-ROW($N$9),BR$6-$D$4))&gt;=50,IF(SUMIFS(OFFSET(データ_研究棟施設!$M$5:$M$1048576,0,ROUND(BR$8*24,1)),データ_研究棟施設!$J$5:$J$1048576,OFFSET($G$9,ROW()-ROW($N$9),BR$6-$D$4))&gt;=100*$E92,"×","△"),IF(OR(BR$8&lt;9/24,BR$8&gt;=17/24,BR$110="△"),"△","〇")))</f>
        <v>△</v>
      </c>
      <c r="BS92" s="28" t="str">
        <f ca="1">IF(OR(BS$9="×",BS$110="×"),"×",IF(SUMIFS(OFFSET(データ_研究棟施設!$M$5:$M$1048576,0,ROUND(BS$8*24,1)),データ_研究棟施設!$J$5:$J$1048576,OFFSET($G$9,ROW()-ROW($N$9),BS$6-$D$4))&gt;=50,IF(SUMIFS(OFFSET(データ_研究棟施設!$M$5:$M$1048576,0,ROUND(BS$8*24,1)),データ_研究棟施設!$J$5:$J$1048576,OFFSET($G$9,ROW()-ROW($N$9),BS$6-$D$4))&gt;=100*$E92,"×","△"),IF(OR(BS$8&lt;9/24,BS$8&gt;=17/24,BS$110="△"),"△","〇")))</f>
        <v>〇</v>
      </c>
      <c r="BT92" s="29" t="str">
        <f ca="1">IF(OR(BT$9="×",BT$110="×"),"×",IF(SUMIFS(OFFSET(データ_研究棟施設!$M$5:$M$1048576,0,ROUND(BT$8*24,1)),データ_研究棟施設!$J$5:$J$1048576,OFFSET($G$9,ROW()-ROW($N$9),BT$6-$D$4))&gt;=50,IF(SUMIFS(OFFSET(データ_研究棟施設!$M$5:$M$1048576,0,ROUND(BT$8*24,1)),データ_研究棟施設!$J$5:$J$1048576,OFFSET($G$9,ROW()-ROW($N$9),BT$6-$D$4))&gt;=100*$E92,"×","△"),IF(OR(BT$8&lt;9/24,BT$8&gt;=17/24,BT$110="△"),"△","〇")))</f>
        <v>〇</v>
      </c>
      <c r="BU92" s="29" t="str">
        <f ca="1">IF(OR(BU$9="×",BU$110="×"),"×",IF(SUMIFS(OFFSET(データ_研究棟施設!$M$5:$M$1048576,0,ROUND(BU$8*24,1)),データ_研究棟施設!$J$5:$J$1048576,OFFSET($G$9,ROW()-ROW($N$9),BU$6-$D$4))&gt;=50,IF(SUMIFS(OFFSET(データ_研究棟施設!$M$5:$M$1048576,0,ROUND(BU$8*24,1)),データ_研究棟施設!$J$5:$J$1048576,OFFSET($G$9,ROW()-ROW($N$9),BU$6-$D$4))&gt;=100*$E92,"×","△"),IF(OR(BU$8&lt;9/24,BU$8&gt;=17/24,BU$110="△"),"△","〇")))</f>
        <v>〇</v>
      </c>
      <c r="BV92" s="30" t="str">
        <f ca="1">IF(OR(BV$9="×",BV$110="×"),"×",IF(SUMIFS(OFFSET(データ_研究棟施設!$M$5:$M$1048576,0,ROUND(BV$8*24,1)),データ_研究棟施設!$J$5:$J$1048576,OFFSET($G$9,ROW()-ROW($N$9),BV$6-$D$4))&gt;=50,IF(SUMIFS(OFFSET(データ_研究棟施設!$M$5:$M$1048576,0,ROUND(BV$8*24,1)),データ_研究棟施設!$J$5:$J$1048576,OFFSET($G$9,ROW()-ROW($N$9),BV$6-$D$4))&gt;=100*$E92,"×","△"),IF(OR(BV$8&lt;9/24,BV$8&gt;=17/24,BV$110="△"),"△","〇")))</f>
        <v>〇</v>
      </c>
      <c r="BW92" s="29" t="str">
        <f ca="1">IF(OR(BW$9="×",BW$110="×"),"×",IF(SUMIFS(OFFSET(データ_研究棟施設!$M$5:$M$1048576,0,ROUND(BW$8*24,1)),データ_研究棟施設!$J$5:$J$1048576,OFFSET($G$9,ROW()-ROW($N$9),BW$6-$D$4))&gt;=50,IF(SUMIFS(OFFSET(データ_研究棟施設!$M$5:$M$1048576,0,ROUND(BW$8*24,1)),データ_研究棟施設!$J$5:$J$1048576,OFFSET($G$9,ROW()-ROW($N$9),BW$6-$D$4))&gt;=100*$E92,"×","△"),IF(OR(BW$8&lt;9/24,BW$8&gt;=17/24,BW$110="△"),"△","〇")))</f>
        <v>〇</v>
      </c>
      <c r="BX92" s="29" t="str">
        <f ca="1">IF(OR(BX$9="×",BX$110="×"),"×",IF(SUMIFS(OFFSET(データ_研究棟施設!$M$5:$M$1048576,0,ROUND(BX$8*24,1)),データ_研究棟施設!$J$5:$J$1048576,OFFSET($G$9,ROW()-ROW($N$9),BX$6-$D$4))&gt;=50,IF(SUMIFS(OFFSET(データ_研究棟施設!$M$5:$M$1048576,0,ROUND(BX$8*24,1)),データ_研究棟施設!$J$5:$J$1048576,OFFSET($G$9,ROW()-ROW($N$9),BX$6-$D$4))&gt;=100*$E92,"×","△"),IF(OR(BX$8&lt;9/24,BX$8&gt;=17/24,BX$110="△"),"△","〇")))</f>
        <v>〇</v>
      </c>
      <c r="BY92" s="29" t="str">
        <f ca="1">IF(OR(BY$9="×",BY$110="×"),"×",IF(SUMIFS(OFFSET(データ_研究棟施設!$M$5:$M$1048576,0,ROUND(BY$8*24,1)),データ_研究棟施設!$J$5:$J$1048576,OFFSET($G$9,ROW()-ROW($N$9),BY$6-$D$4))&gt;=50,IF(SUMIFS(OFFSET(データ_研究棟施設!$M$5:$M$1048576,0,ROUND(BY$8*24,1)),データ_研究棟施設!$J$5:$J$1048576,OFFSET($G$9,ROW()-ROW($N$9),BY$6-$D$4))&gt;=100*$E92,"×","△"),IF(OR(BY$8&lt;9/24,BY$8&gt;=17/24,BY$110="△"),"△","〇")))</f>
        <v>〇</v>
      </c>
      <c r="BZ92" s="29" t="str">
        <f ca="1">IF(OR(BZ$9="×",BZ$110="×"),"×",IF(SUMIFS(OFFSET(データ_研究棟施設!$M$5:$M$1048576,0,ROUND(BZ$8*24,1)),データ_研究棟施設!$J$5:$J$1048576,OFFSET($G$9,ROW()-ROW($N$9),BZ$6-$D$4))&gt;=50,IF(SUMIFS(OFFSET(データ_研究棟施設!$M$5:$M$1048576,0,ROUND(BZ$8*24,1)),データ_研究棟施設!$J$5:$J$1048576,OFFSET($G$9,ROW()-ROW($N$9),BZ$6-$D$4))&gt;=100*$E92,"×","△"),IF(OR(BZ$8&lt;9/24,BZ$8&gt;=17/24,BZ$110="△"),"△","〇")))</f>
        <v>〇</v>
      </c>
      <c r="CA92" s="28" t="str">
        <f ca="1">IF(OR(CA$9="×",CA$110="×"),"×",IF(SUMIFS(OFFSET(データ_研究棟施設!$M$5:$M$1048576,0,ROUND(CA$8*24,1)),データ_研究棟施設!$J$5:$J$1048576,OFFSET($G$9,ROW()-ROW($N$9),CA$6-$D$4))&gt;=50,IF(SUMIFS(OFFSET(データ_研究棟施設!$M$5:$M$1048576,0,ROUND(CA$8*24,1)),データ_研究棟施設!$J$5:$J$1048576,OFFSET($G$9,ROW()-ROW($N$9),CA$6-$D$4))&gt;=100*$E92,"×","△"),IF(OR(CA$8&lt;9/24,CA$8&gt;=17/24,CA$110="△"),"△","〇")))</f>
        <v>△</v>
      </c>
      <c r="CB92" s="29" t="str">
        <f ca="1">IF(OR(CB$9="×",CB$110="×"),"×",IF(SUMIFS(OFFSET(データ_研究棟施設!$M$5:$M$1048576,0,ROUND(CB$8*24,1)),データ_研究棟施設!$J$5:$J$1048576,OFFSET($G$9,ROW()-ROW($N$9),CB$6-$D$4))&gt;=50,IF(SUMIFS(OFFSET(データ_研究棟施設!$M$5:$M$1048576,0,ROUND(CB$8*24,1)),データ_研究棟施設!$J$5:$J$1048576,OFFSET($G$9,ROW()-ROW($N$9),CB$6-$D$4))&gt;=100*$E92,"×","△"),IF(OR(CB$8&lt;9/24,CB$8&gt;=17/24,CB$110="△"),"△","〇")))</f>
        <v>△</v>
      </c>
      <c r="CC92" s="29" t="str">
        <f ca="1">IF(OR(CC$9="×",CC$110="×"),"×",IF(SUMIFS(OFFSET(データ_研究棟施設!$M$5:$M$1048576,0,ROUND(CC$8*24,1)),データ_研究棟施設!$J$5:$J$1048576,OFFSET($G$9,ROW()-ROW($N$9),CC$6-$D$4))&gt;=50,IF(SUMIFS(OFFSET(データ_研究棟施設!$M$5:$M$1048576,0,ROUND(CC$8*24,1)),データ_研究棟施設!$J$5:$J$1048576,OFFSET($G$9,ROW()-ROW($N$9),CC$6-$D$4))&gt;=100*$E92,"×","△"),IF(OR(CC$8&lt;9/24,CC$8&gt;=17/24,CC$110="△"),"△","〇")))</f>
        <v>△</v>
      </c>
      <c r="CD92" s="30" t="str">
        <f ca="1">IF(OR(CD$9="×",CD$110="×"),"×",IF(SUMIFS(OFFSET(データ_研究棟施設!$M$5:$M$1048576,0,ROUND(CD$8*24,1)),データ_研究棟施設!$J$5:$J$1048576,OFFSET($G$9,ROW()-ROW($N$9),CD$6-$D$4))&gt;=50,IF(SUMIFS(OFFSET(データ_研究棟施設!$M$5:$M$1048576,0,ROUND(CD$8*24,1)),データ_研究棟施設!$J$5:$J$1048576,OFFSET($G$9,ROW()-ROW($N$9),CD$6-$D$4))&gt;=100*$E92,"×","△"),IF(OR(CD$8&lt;9/24,CD$8&gt;=17/24,CD$110="△"),"△","〇")))</f>
        <v>△</v>
      </c>
      <c r="CE92" s="29" t="str">
        <f ca="1">IF(OR(CE$9="×",CE$110="×"),"×",IF(SUMIFS(OFFSET(データ_研究棟施設!$M$5:$M$1048576,0,ROUND(CE$8*24,1)),データ_研究棟施設!$J$5:$J$1048576,OFFSET($G$9,ROW()-ROW($N$9),CE$6-$D$4))&gt;=50,IF(SUMIFS(OFFSET(データ_研究棟施設!$M$5:$M$1048576,0,ROUND(CE$8*24,1)),データ_研究棟施設!$J$5:$J$1048576,OFFSET($G$9,ROW()-ROW($N$9),CE$6-$D$4))&gt;=100*$E92,"×","△"),IF(OR(CE$8&lt;9/24,CE$8&gt;=17/24,CE$110="△"),"△","〇")))</f>
        <v>△</v>
      </c>
      <c r="CF92" s="29" t="str">
        <f ca="1">IF(OR(CF$9="×",CF$110="×"),"×",IF(SUMIFS(OFFSET(データ_研究棟施設!$M$5:$M$1048576,0,ROUND(CF$8*24,1)),データ_研究棟施設!$J$5:$J$1048576,OFFSET($G$9,ROW()-ROW($N$9),CF$6-$D$4))&gt;=50,IF(SUMIFS(OFFSET(データ_研究棟施設!$M$5:$M$1048576,0,ROUND(CF$8*24,1)),データ_研究棟施設!$J$5:$J$1048576,OFFSET($G$9,ROW()-ROW($N$9),CF$6-$D$4))&gt;=100*$E92,"×","△"),IF(OR(CF$8&lt;9/24,CF$8&gt;=17/24,CF$110="△"),"△","〇")))</f>
        <v>△</v>
      </c>
      <c r="CG92" s="37" t="str">
        <f ca="1">IF(OR(CG$9="×",CG$110="×"),"×",IF(SUMIFS(OFFSET(データ_研究棟施設!$M$5:$M$1048576,0,ROUND(CG$8*24,1)),データ_研究棟施設!$J$5:$J$1048576,OFFSET($G$9,ROW()-ROW($N$9),CG$6-$D$4))&gt;=50,IF(SUMIFS(OFFSET(データ_研究棟施設!$M$5:$M$1048576,0,ROUND(CG$8*24,1)),データ_研究棟施設!$J$5:$J$1048576,OFFSET($G$9,ROW()-ROW($N$9),CG$6-$D$4))&gt;=100*$E92,"×","△"),IF(OR(CG$8&lt;9/24,CG$8&gt;=17/24,CG$110="△"),"△","〇")))</f>
        <v>△</v>
      </c>
      <c r="CH92" s="36" t="str">
        <f ca="1">IF(OR(CH$9="×",CH$110="×"),"×",IF(SUMIFS(OFFSET(データ_研究棟施設!$M$5:$M$1048576,0,ROUND(CH$8*24,1)),データ_研究棟施設!$J$5:$J$1048576,OFFSET($G$9,ROW()-ROW($N$9),CH$6-$D$4))&gt;=50,IF(SUMIFS(OFFSET(データ_研究棟施設!$M$5:$M$1048576,0,ROUND(CH$8*24,1)),データ_研究棟施設!$J$5:$J$1048576,OFFSET($G$9,ROW()-ROW($N$9),CH$6-$D$4))&gt;=100*$E92,"×","△"),IF(OR(CH$8&lt;9/24,CH$8&gt;=17/24,CH$110="△"),"△","〇")))</f>
        <v>△</v>
      </c>
      <c r="CI92" s="29" t="str">
        <f ca="1">IF(OR(CI$9="×",CI$110="×"),"×",IF(SUMIFS(OFFSET(データ_研究棟施設!$M$5:$M$1048576,0,ROUND(CI$8*24,1)),データ_研究棟施設!$J$5:$J$1048576,OFFSET($G$9,ROW()-ROW($N$9),CI$6-$D$4))&gt;=50,IF(SUMIFS(OFFSET(データ_研究棟施設!$M$5:$M$1048576,0,ROUND(CI$8*24,1)),データ_研究棟施設!$J$5:$J$1048576,OFFSET($G$9,ROW()-ROW($N$9),CI$6-$D$4))&gt;=100*$E92,"×","△"),IF(OR(CI$8&lt;9/24,CI$8&gt;=17/24,CI$110="△"),"△","〇")))</f>
        <v>△</v>
      </c>
      <c r="CJ92" s="29" t="str">
        <f ca="1">IF(OR(CJ$9="×",CJ$110="×"),"×",IF(SUMIFS(OFFSET(データ_研究棟施設!$M$5:$M$1048576,0,ROUND(CJ$8*24,1)),データ_研究棟施設!$J$5:$J$1048576,OFFSET($G$9,ROW()-ROW($N$9),CJ$6-$D$4))&gt;=50,IF(SUMIFS(OFFSET(データ_研究棟施設!$M$5:$M$1048576,0,ROUND(CJ$8*24,1)),データ_研究棟施設!$J$5:$J$1048576,OFFSET($G$9,ROW()-ROW($N$9),CJ$6-$D$4))&gt;=100*$E92,"×","△"),IF(OR(CJ$8&lt;9/24,CJ$8&gt;=17/24,CJ$110="△"),"△","〇")))</f>
        <v>△</v>
      </c>
      <c r="CK92" s="29" t="str">
        <f ca="1">IF(OR(CK$9="×",CK$110="×"),"×",IF(SUMIFS(OFFSET(データ_研究棟施設!$M$5:$M$1048576,0,ROUND(CK$8*24,1)),データ_研究棟施設!$J$5:$J$1048576,OFFSET($G$9,ROW()-ROW($N$9),CK$6-$D$4))&gt;=50,IF(SUMIFS(OFFSET(データ_研究棟施設!$M$5:$M$1048576,0,ROUND(CK$8*24,1)),データ_研究棟施設!$J$5:$J$1048576,OFFSET($G$9,ROW()-ROW($N$9),CK$6-$D$4))&gt;=100*$E92,"×","△"),IF(OR(CK$8&lt;9/24,CK$8&gt;=17/24,CK$110="△"),"△","〇")))</f>
        <v>△</v>
      </c>
      <c r="CL92" s="29" t="str">
        <f ca="1">IF(OR(CL$9="×",CL$110="×"),"×",IF(SUMIFS(OFFSET(データ_研究棟施設!$M$5:$M$1048576,0,ROUND(CL$8*24,1)),データ_研究棟施設!$J$5:$J$1048576,OFFSET($G$9,ROW()-ROW($N$9),CL$6-$D$4))&gt;=50,IF(SUMIFS(OFFSET(データ_研究棟施設!$M$5:$M$1048576,0,ROUND(CL$8*24,1)),データ_研究棟施設!$J$5:$J$1048576,OFFSET($G$9,ROW()-ROW($N$9),CL$6-$D$4))&gt;=100*$E92,"×","△"),IF(OR(CL$8&lt;9/24,CL$8&gt;=17/24,CL$110="△"),"△","〇")))</f>
        <v>△</v>
      </c>
      <c r="CM92" s="29" t="str">
        <f ca="1">IF(OR(CM$9="×",CM$110="×"),"×",IF(SUMIFS(OFFSET(データ_研究棟施設!$M$5:$M$1048576,0,ROUND(CM$8*24,1)),データ_研究棟施設!$J$5:$J$1048576,OFFSET($G$9,ROW()-ROW($N$9),CM$6-$D$4))&gt;=50,IF(SUMIFS(OFFSET(データ_研究棟施設!$M$5:$M$1048576,0,ROUND(CM$8*24,1)),データ_研究棟施設!$J$5:$J$1048576,OFFSET($G$9,ROW()-ROW($N$9),CM$6-$D$4))&gt;=100*$E92,"×","△"),IF(OR(CM$8&lt;9/24,CM$8&gt;=17/24,CM$110="△"),"△","〇")))</f>
        <v>△</v>
      </c>
      <c r="CN92" s="29" t="str">
        <f ca="1">IF(OR(CN$9="×",CN$110="×"),"×",IF(SUMIFS(OFFSET(データ_研究棟施設!$M$5:$M$1048576,0,ROUND(CN$8*24,1)),データ_研究棟施設!$J$5:$J$1048576,OFFSET($G$9,ROW()-ROW($N$9),CN$6-$D$4))&gt;=50,IF(SUMIFS(OFFSET(データ_研究棟施設!$M$5:$M$1048576,0,ROUND(CN$8*24,1)),データ_研究棟施設!$J$5:$J$1048576,OFFSET($G$9,ROW()-ROW($N$9),CN$6-$D$4))&gt;=100*$E92,"×","△"),IF(OR(CN$8&lt;9/24,CN$8&gt;=17/24,CN$110="△"),"△","〇")))</f>
        <v>△</v>
      </c>
      <c r="CO92" s="29" t="str">
        <f ca="1">IF(OR(CO$9="×",CO$110="×"),"×",IF(SUMIFS(OFFSET(データ_研究棟施設!$M$5:$M$1048576,0,ROUND(CO$8*24,1)),データ_研究棟施設!$J$5:$J$1048576,OFFSET($G$9,ROW()-ROW($N$9),CO$6-$D$4))&gt;=50,IF(SUMIFS(OFFSET(データ_研究棟施設!$M$5:$M$1048576,0,ROUND(CO$8*24,1)),データ_研究棟施設!$J$5:$J$1048576,OFFSET($G$9,ROW()-ROW($N$9),CO$6-$D$4))&gt;=100*$E92,"×","△"),IF(OR(CO$8&lt;9/24,CO$8&gt;=17/24,CO$110="△"),"△","〇")))</f>
        <v>△</v>
      </c>
      <c r="CP92" s="29" t="str">
        <f ca="1">IF(OR(CP$9="×",CP$110="×"),"×",IF(SUMIFS(OFFSET(データ_研究棟施設!$M$5:$M$1048576,0,ROUND(CP$8*24,1)),データ_研究棟施設!$J$5:$J$1048576,OFFSET($G$9,ROW()-ROW($N$9),CP$6-$D$4))&gt;=50,IF(SUMIFS(OFFSET(データ_研究棟施設!$M$5:$M$1048576,0,ROUND(CP$8*24,1)),データ_研究棟施設!$J$5:$J$1048576,OFFSET($G$9,ROW()-ROW($N$9),CP$6-$D$4))&gt;=100*$E92,"×","△"),IF(OR(CP$8&lt;9/24,CP$8&gt;=17/24,CP$110="△"),"△","〇")))</f>
        <v>△</v>
      </c>
      <c r="CQ92" s="28" t="str">
        <f ca="1">IF(OR(CQ$9="×",CQ$110="×"),"×",IF(SUMIFS(OFFSET(データ_研究棟施設!$M$5:$M$1048576,0,ROUND(CQ$8*24,1)),データ_研究棟施設!$J$5:$J$1048576,OFFSET($G$9,ROW()-ROW($N$9),CQ$6-$D$4))&gt;=50,IF(SUMIFS(OFFSET(データ_研究棟施設!$M$5:$M$1048576,0,ROUND(CQ$8*24,1)),データ_研究棟施設!$J$5:$J$1048576,OFFSET($G$9,ROW()-ROW($N$9),CQ$6-$D$4))&gt;=100*$E92,"×","△"),IF(OR(CQ$8&lt;9/24,CQ$8&gt;=17/24,CQ$110="△"),"△","〇")))</f>
        <v>〇</v>
      </c>
      <c r="CR92" s="29" t="str">
        <f ca="1">IF(OR(CR$9="×",CR$110="×"),"×",IF(SUMIFS(OFFSET(データ_研究棟施設!$M$5:$M$1048576,0,ROUND(CR$8*24,1)),データ_研究棟施設!$J$5:$J$1048576,OFFSET($G$9,ROW()-ROW($N$9),CR$6-$D$4))&gt;=50,IF(SUMIFS(OFFSET(データ_研究棟施設!$M$5:$M$1048576,0,ROUND(CR$8*24,1)),データ_研究棟施設!$J$5:$J$1048576,OFFSET($G$9,ROW()-ROW($N$9),CR$6-$D$4))&gt;=100*$E92,"×","△"),IF(OR(CR$8&lt;9/24,CR$8&gt;=17/24,CR$110="△"),"△","〇")))</f>
        <v>〇</v>
      </c>
      <c r="CS92" s="29" t="str">
        <f ca="1">IF(OR(CS$9="×",CS$110="×"),"×",IF(SUMIFS(OFFSET(データ_研究棟施設!$M$5:$M$1048576,0,ROUND(CS$8*24,1)),データ_研究棟施設!$J$5:$J$1048576,OFFSET($G$9,ROW()-ROW($N$9),CS$6-$D$4))&gt;=50,IF(SUMIFS(OFFSET(データ_研究棟施設!$M$5:$M$1048576,0,ROUND(CS$8*24,1)),データ_研究棟施設!$J$5:$J$1048576,OFFSET($G$9,ROW()-ROW($N$9),CS$6-$D$4))&gt;=100*$E92,"×","△"),IF(OR(CS$8&lt;9/24,CS$8&gt;=17/24,CS$110="△"),"△","〇")))</f>
        <v>〇</v>
      </c>
      <c r="CT92" s="30" t="str">
        <f ca="1">IF(OR(CT$9="×",CT$110="×"),"×",IF(SUMIFS(OFFSET(データ_研究棟施設!$M$5:$M$1048576,0,ROUND(CT$8*24,1)),データ_研究棟施設!$J$5:$J$1048576,OFFSET($G$9,ROW()-ROW($N$9),CT$6-$D$4))&gt;=50,IF(SUMIFS(OFFSET(データ_研究棟施設!$M$5:$M$1048576,0,ROUND(CT$8*24,1)),データ_研究棟施設!$J$5:$J$1048576,OFFSET($G$9,ROW()-ROW($N$9),CT$6-$D$4))&gt;=100*$E92,"×","△"),IF(OR(CT$8&lt;9/24,CT$8&gt;=17/24,CT$110="△"),"△","〇")))</f>
        <v>〇</v>
      </c>
      <c r="CU92" s="29" t="str">
        <f ca="1">IF(OR(CU$9="×",CU$110="×"),"×",IF(SUMIFS(OFFSET(データ_研究棟施設!$M$5:$M$1048576,0,ROUND(CU$8*24,1)),データ_研究棟施設!$J$5:$J$1048576,OFFSET($G$9,ROW()-ROW($N$9),CU$6-$D$4))&gt;=50,IF(SUMIFS(OFFSET(データ_研究棟施設!$M$5:$M$1048576,0,ROUND(CU$8*24,1)),データ_研究棟施設!$J$5:$J$1048576,OFFSET($G$9,ROW()-ROW($N$9),CU$6-$D$4))&gt;=100*$E92,"×","△"),IF(OR(CU$8&lt;9/24,CU$8&gt;=17/24,CU$110="△"),"△","〇")))</f>
        <v>〇</v>
      </c>
      <c r="CV92" s="29" t="str">
        <f ca="1">IF(OR(CV$9="×",CV$110="×"),"×",IF(SUMIFS(OFFSET(データ_研究棟施設!$M$5:$M$1048576,0,ROUND(CV$8*24,1)),データ_研究棟施設!$J$5:$J$1048576,OFFSET($G$9,ROW()-ROW($N$9),CV$6-$D$4))&gt;=50,IF(SUMIFS(OFFSET(データ_研究棟施設!$M$5:$M$1048576,0,ROUND(CV$8*24,1)),データ_研究棟施設!$J$5:$J$1048576,OFFSET($G$9,ROW()-ROW($N$9),CV$6-$D$4))&gt;=100*$E92,"×","△"),IF(OR(CV$8&lt;9/24,CV$8&gt;=17/24,CV$110="△"),"△","〇")))</f>
        <v>〇</v>
      </c>
      <c r="CW92" s="29" t="str">
        <f ca="1">IF(OR(CW$9="×",CW$110="×"),"×",IF(SUMIFS(OFFSET(データ_研究棟施設!$M$5:$M$1048576,0,ROUND(CW$8*24,1)),データ_研究棟施設!$J$5:$J$1048576,OFFSET($G$9,ROW()-ROW($N$9),CW$6-$D$4))&gt;=50,IF(SUMIFS(OFFSET(データ_研究棟施設!$M$5:$M$1048576,0,ROUND(CW$8*24,1)),データ_研究棟施設!$J$5:$J$1048576,OFFSET($G$9,ROW()-ROW($N$9),CW$6-$D$4))&gt;=100*$E92,"×","△"),IF(OR(CW$8&lt;9/24,CW$8&gt;=17/24,CW$110="△"),"△","〇")))</f>
        <v>〇</v>
      </c>
      <c r="CX92" s="29" t="str">
        <f ca="1">IF(OR(CX$9="×",CX$110="×"),"×",IF(SUMIFS(OFFSET(データ_研究棟施設!$M$5:$M$1048576,0,ROUND(CX$8*24,1)),データ_研究棟施設!$J$5:$J$1048576,OFFSET($G$9,ROW()-ROW($N$9),CX$6-$D$4))&gt;=50,IF(SUMIFS(OFFSET(データ_研究棟施設!$M$5:$M$1048576,0,ROUND(CX$8*24,1)),データ_研究棟施設!$J$5:$J$1048576,OFFSET($G$9,ROW()-ROW($N$9),CX$6-$D$4))&gt;=100*$E92,"×","△"),IF(OR(CX$8&lt;9/24,CX$8&gt;=17/24,CX$110="△"),"△","〇")))</f>
        <v>〇</v>
      </c>
      <c r="CY92" s="28" t="str">
        <f ca="1">IF(OR(CY$9="×",CY$110="×"),"×",IF(SUMIFS(OFFSET(データ_研究棟施設!$M$5:$M$1048576,0,ROUND(CY$8*24,1)),データ_研究棟施設!$J$5:$J$1048576,OFFSET($G$9,ROW()-ROW($N$9),CY$6-$D$4))&gt;=50,IF(SUMIFS(OFFSET(データ_研究棟施設!$M$5:$M$1048576,0,ROUND(CY$8*24,1)),データ_研究棟施設!$J$5:$J$1048576,OFFSET($G$9,ROW()-ROW($N$9),CY$6-$D$4))&gt;=100*$E92,"×","△"),IF(OR(CY$8&lt;9/24,CY$8&gt;=17/24,CY$110="△"),"△","〇")))</f>
        <v>△</v>
      </c>
      <c r="CZ92" s="29" t="str">
        <f ca="1">IF(OR(CZ$9="×",CZ$110="×"),"×",IF(SUMIFS(OFFSET(データ_研究棟施設!$M$5:$M$1048576,0,ROUND(CZ$8*24,1)),データ_研究棟施設!$J$5:$J$1048576,OFFSET($G$9,ROW()-ROW($N$9),CZ$6-$D$4))&gt;=50,IF(SUMIFS(OFFSET(データ_研究棟施設!$M$5:$M$1048576,0,ROUND(CZ$8*24,1)),データ_研究棟施設!$J$5:$J$1048576,OFFSET($G$9,ROW()-ROW($N$9),CZ$6-$D$4))&gt;=100*$E92,"×","△"),IF(OR(CZ$8&lt;9/24,CZ$8&gt;=17/24,CZ$110="△"),"△","〇")))</f>
        <v>△</v>
      </c>
      <c r="DA92" s="29" t="str">
        <f ca="1">IF(OR(DA$9="×",DA$110="×"),"×",IF(SUMIFS(OFFSET(データ_研究棟施設!$M$5:$M$1048576,0,ROUND(DA$8*24,1)),データ_研究棟施設!$J$5:$J$1048576,OFFSET($G$9,ROW()-ROW($N$9),DA$6-$D$4))&gt;=50,IF(SUMIFS(OFFSET(データ_研究棟施設!$M$5:$M$1048576,0,ROUND(DA$8*24,1)),データ_研究棟施設!$J$5:$J$1048576,OFFSET($G$9,ROW()-ROW($N$9),DA$6-$D$4))&gt;=100*$E92,"×","△"),IF(OR(DA$8&lt;9/24,DA$8&gt;=17/24,DA$110="△"),"△","〇")))</f>
        <v>△</v>
      </c>
      <c r="DB92" s="30" t="str">
        <f ca="1">IF(OR(DB$9="×",DB$110="×"),"×",IF(SUMIFS(OFFSET(データ_研究棟施設!$M$5:$M$1048576,0,ROUND(DB$8*24,1)),データ_研究棟施設!$J$5:$J$1048576,OFFSET($G$9,ROW()-ROW($N$9),DB$6-$D$4))&gt;=50,IF(SUMIFS(OFFSET(データ_研究棟施設!$M$5:$M$1048576,0,ROUND(DB$8*24,1)),データ_研究棟施設!$J$5:$J$1048576,OFFSET($G$9,ROW()-ROW($N$9),DB$6-$D$4))&gt;=100*$E92,"×","△"),IF(OR(DB$8&lt;9/24,DB$8&gt;=17/24,DB$110="△"),"△","〇")))</f>
        <v>△</v>
      </c>
      <c r="DC92" s="29" t="str">
        <f ca="1">IF(OR(DC$9="×",DC$110="×"),"×",IF(SUMIFS(OFFSET(データ_研究棟施設!$M$5:$M$1048576,0,ROUND(DC$8*24,1)),データ_研究棟施設!$J$5:$J$1048576,OFFSET($G$9,ROW()-ROW($N$9),DC$6-$D$4))&gt;=50,IF(SUMIFS(OFFSET(データ_研究棟施設!$M$5:$M$1048576,0,ROUND(DC$8*24,1)),データ_研究棟施設!$J$5:$J$1048576,OFFSET($G$9,ROW()-ROW($N$9),DC$6-$D$4))&gt;=100*$E92,"×","△"),IF(OR(DC$8&lt;9/24,DC$8&gt;=17/24,DC$110="△"),"△","〇")))</f>
        <v>△</v>
      </c>
      <c r="DD92" s="29" t="str">
        <f ca="1">IF(OR(DD$9="×",DD$110="×"),"×",IF(SUMIFS(OFFSET(データ_研究棟施設!$M$5:$M$1048576,0,ROUND(DD$8*24,1)),データ_研究棟施設!$J$5:$J$1048576,OFFSET($G$9,ROW()-ROW($N$9),DD$6-$D$4))&gt;=50,IF(SUMIFS(OFFSET(データ_研究棟施設!$M$5:$M$1048576,0,ROUND(DD$8*24,1)),データ_研究棟施設!$J$5:$J$1048576,OFFSET($G$9,ROW()-ROW($N$9),DD$6-$D$4))&gt;=100*$E92,"×","△"),IF(OR(DD$8&lt;9/24,DD$8&gt;=17/24,DD$110="△"),"△","〇")))</f>
        <v>△</v>
      </c>
      <c r="DE92" s="37" t="str">
        <f ca="1">IF(OR(DE$9="×",DE$110="×"),"×",IF(SUMIFS(OFFSET(データ_研究棟施設!$M$5:$M$1048576,0,ROUND(DE$8*24,1)),データ_研究棟施設!$J$5:$J$1048576,OFFSET($G$9,ROW()-ROW($N$9),DE$6-$D$4))&gt;=50,IF(SUMIFS(OFFSET(データ_研究棟施設!$M$5:$M$1048576,0,ROUND(DE$8*24,1)),データ_研究棟施設!$J$5:$J$1048576,OFFSET($G$9,ROW()-ROW($N$9),DE$6-$D$4))&gt;=100*$E92,"×","△"),IF(OR(DE$8&lt;9/24,DE$8&gt;=17/24,DE$110="△"),"△","〇")))</f>
        <v>△</v>
      </c>
      <c r="DF92" s="36" t="str">
        <f ca="1">IF(OR(DF$9="×",DF$110="×"),"×",IF(SUMIFS(OFFSET(データ_研究棟施設!$M$5:$M$1048576,0,ROUND(DF$8*24,1)),データ_研究棟施設!$J$5:$J$1048576,OFFSET($G$9,ROW()-ROW($N$9),DF$6-$D$4))&gt;=50,IF(SUMIFS(OFFSET(データ_研究棟施設!$M$5:$M$1048576,0,ROUND(DF$8*24,1)),データ_研究棟施設!$J$5:$J$1048576,OFFSET($G$9,ROW()-ROW($N$9),DF$6-$D$4))&gt;=100*$E92,"×","△"),IF(OR(DF$8&lt;9/24,DF$8&gt;=17/24,DF$110="△"),"△","〇")))</f>
        <v>△</v>
      </c>
      <c r="DG92" s="29" t="str">
        <f ca="1">IF(OR(DG$9="×",DG$110="×"),"×",IF(SUMIFS(OFFSET(データ_研究棟施設!$M$5:$M$1048576,0,ROUND(DG$8*24,1)),データ_研究棟施設!$J$5:$J$1048576,OFFSET($G$9,ROW()-ROW($N$9),DG$6-$D$4))&gt;=50,IF(SUMIFS(OFFSET(データ_研究棟施設!$M$5:$M$1048576,0,ROUND(DG$8*24,1)),データ_研究棟施設!$J$5:$J$1048576,OFFSET($G$9,ROW()-ROW($N$9),DG$6-$D$4))&gt;=100*$E92,"×","△"),IF(OR(DG$8&lt;9/24,DG$8&gt;=17/24,DG$110="△"),"△","〇")))</f>
        <v>△</v>
      </c>
      <c r="DH92" s="29" t="str">
        <f ca="1">IF(OR(DH$9="×",DH$110="×"),"×",IF(SUMIFS(OFFSET(データ_研究棟施設!$M$5:$M$1048576,0,ROUND(DH$8*24,1)),データ_研究棟施設!$J$5:$J$1048576,OFFSET($G$9,ROW()-ROW($N$9),DH$6-$D$4))&gt;=50,IF(SUMIFS(OFFSET(データ_研究棟施設!$M$5:$M$1048576,0,ROUND(DH$8*24,1)),データ_研究棟施設!$J$5:$J$1048576,OFFSET($G$9,ROW()-ROW($N$9),DH$6-$D$4))&gt;=100*$E92,"×","△"),IF(OR(DH$8&lt;9/24,DH$8&gt;=17/24,DH$110="△"),"△","〇")))</f>
        <v>△</v>
      </c>
      <c r="DI92" s="29" t="str">
        <f ca="1">IF(OR(DI$9="×",DI$110="×"),"×",IF(SUMIFS(OFFSET(データ_研究棟施設!$M$5:$M$1048576,0,ROUND(DI$8*24,1)),データ_研究棟施設!$J$5:$J$1048576,OFFSET($G$9,ROW()-ROW($N$9),DI$6-$D$4))&gt;=50,IF(SUMIFS(OFFSET(データ_研究棟施設!$M$5:$M$1048576,0,ROUND(DI$8*24,1)),データ_研究棟施設!$J$5:$J$1048576,OFFSET($G$9,ROW()-ROW($N$9),DI$6-$D$4))&gt;=100*$E92,"×","△"),IF(OR(DI$8&lt;9/24,DI$8&gt;=17/24,DI$110="△"),"△","〇")))</f>
        <v>△</v>
      </c>
      <c r="DJ92" s="29" t="str">
        <f ca="1">IF(OR(DJ$9="×",DJ$110="×"),"×",IF(SUMIFS(OFFSET(データ_研究棟施設!$M$5:$M$1048576,0,ROUND(DJ$8*24,1)),データ_研究棟施設!$J$5:$J$1048576,OFFSET($G$9,ROW()-ROW($N$9),DJ$6-$D$4))&gt;=50,IF(SUMIFS(OFFSET(データ_研究棟施設!$M$5:$M$1048576,0,ROUND(DJ$8*24,1)),データ_研究棟施設!$J$5:$J$1048576,OFFSET($G$9,ROW()-ROW($N$9),DJ$6-$D$4))&gt;=100*$E92,"×","△"),IF(OR(DJ$8&lt;9/24,DJ$8&gt;=17/24,DJ$110="△"),"△","〇")))</f>
        <v>△</v>
      </c>
      <c r="DK92" s="29" t="str">
        <f ca="1">IF(OR(DK$9="×",DK$110="×"),"×",IF(SUMIFS(OFFSET(データ_研究棟施設!$M$5:$M$1048576,0,ROUND(DK$8*24,1)),データ_研究棟施設!$J$5:$J$1048576,OFFSET($G$9,ROW()-ROW($N$9),DK$6-$D$4))&gt;=50,IF(SUMIFS(OFFSET(データ_研究棟施設!$M$5:$M$1048576,0,ROUND(DK$8*24,1)),データ_研究棟施設!$J$5:$J$1048576,OFFSET($G$9,ROW()-ROW($N$9),DK$6-$D$4))&gt;=100*$E92,"×","△"),IF(OR(DK$8&lt;9/24,DK$8&gt;=17/24,DK$110="△"),"△","〇")))</f>
        <v>△</v>
      </c>
      <c r="DL92" s="29" t="str">
        <f ca="1">IF(OR(DL$9="×",DL$110="×"),"×",IF(SUMIFS(OFFSET(データ_研究棟施設!$M$5:$M$1048576,0,ROUND(DL$8*24,1)),データ_研究棟施設!$J$5:$J$1048576,OFFSET($G$9,ROW()-ROW($N$9),DL$6-$D$4))&gt;=50,IF(SUMIFS(OFFSET(データ_研究棟施設!$M$5:$M$1048576,0,ROUND(DL$8*24,1)),データ_研究棟施設!$J$5:$J$1048576,OFFSET($G$9,ROW()-ROW($N$9),DL$6-$D$4))&gt;=100*$E92,"×","△"),IF(OR(DL$8&lt;9/24,DL$8&gt;=17/24,DL$110="△"),"△","〇")))</f>
        <v>△</v>
      </c>
      <c r="DM92" s="29" t="str">
        <f ca="1">IF(OR(DM$9="×",DM$110="×"),"×",IF(SUMIFS(OFFSET(データ_研究棟施設!$M$5:$M$1048576,0,ROUND(DM$8*24,1)),データ_研究棟施設!$J$5:$J$1048576,OFFSET($G$9,ROW()-ROW($N$9),DM$6-$D$4))&gt;=50,IF(SUMIFS(OFFSET(データ_研究棟施設!$M$5:$M$1048576,0,ROUND(DM$8*24,1)),データ_研究棟施設!$J$5:$J$1048576,OFFSET($G$9,ROW()-ROW($N$9),DM$6-$D$4))&gt;=100*$E92,"×","△"),IF(OR(DM$8&lt;9/24,DM$8&gt;=17/24,DM$110="△"),"△","〇")))</f>
        <v>△</v>
      </c>
      <c r="DN92" s="29" t="str">
        <f ca="1">IF(OR(DN$9="×",DN$110="×"),"×",IF(SUMIFS(OFFSET(データ_研究棟施設!$M$5:$M$1048576,0,ROUND(DN$8*24,1)),データ_研究棟施設!$J$5:$J$1048576,OFFSET($G$9,ROW()-ROW($N$9),DN$6-$D$4))&gt;=50,IF(SUMIFS(OFFSET(データ_研究棟施設!$M$5:$M$1048576,0,ROUND(DN$8*24,1)),データ_研究棟施設!$J$5:$J$1048576,OFFSET($G$9,ROW()-ROW($N$9),DN$6-$D$4))&gt;=100*$E92,"×","△"),IF(OR(DN$8&lt;9/24,DN$8&gt;=17/24,DN$110="△"),"△","〇")))</f>
        <v>△</v>
      </c>
      <c r="DO92" s="28" t="str">
        <f ca="1">IF(OR(DO$9="×",DO$110="×"),"×",IF(SUMIFS(OFFSET(データ_研究棟施設!$M$5:$M$1048576,0,ROUND(DO$8*24,1)),データ_研究棟施設!$J$5:$J$1048576,OFFSET($G$9,ROW()-ROW($N$9),DO$6-$D$4))&gt;=50,IF(SUMIFS(OFFSET(データ_研究棟施設!$M$5:$M$1048576,0,ROUND(DO$8*24,1)),データ_研究棟施設!$J$5:$J$1048576,OFFSET($G$9,ROW()-ROW($N$9),DO$6-$D$4))&gt;=100*$E92,"×","△"),IF(OR(DO$8&lt;9/24,DO$8&gt;=17/24,DO$110="△"),"△","〇")))</f>
        <v>〇</v>
      </c>
      <c r="DP92" s="29" t="str">
        <f ca="1">IF(OR(DP$9="×",DP$110="×"),"×",IF(SUMIFS(OFFSET(データ_研究棟施設!$M$5:$M$1048576,0,ROUND(DP$8*24,1)),データ_研究棟施設!$J$5:$J$1048576,OFFSET($G$9,ROW()-ROW($N$9),DP$6-$D$4))&gt;=50,IF(SUMIFS(OFFSET(データ_研究棟施設!$M$5:$M$1048576,0,ROUND(DP$8*24,1)),データ_研究棟施設!$J$5:$J$1048576,OFFSET($G$9,ROW()-ROW($N$9),DP$6-$D$4))&gt;=100*$E92,"×","△"),IF(OR(DP$8&lt;9/24,DP$8&gt;=17/24,DP$110="△"),"△","〇")))</f>
        <v>〇</v>
      </c>
      <c r="DQ92" s="29" t="str">
        <f ca="1">IF(OR(DQ$9="×",DQ$110="×"),"×",IF(SUMIFS(OFFSET(データ_研究棟施設!$M$5:$M$1048576,0,ROUND(DQ$8*24,1)),データ_研究棟施設!$J$5:$J$1048576,OFFSET($G$9,ROW()-ROW($N$9),DQ$6-$D$4))&gt;=50,IF(SUMIFS(OFFSET(データ_研究棟施設!$M$5:$M$1048576,0,ROUND(DQ$8*24,1)),データ_研究棟施設!$J$5:$J$1048576,OFFSET($G$9,ROW()-ROW($N$9),DQ$6-$D$4))&gt;=100*$E92,"×","△"),IF(OR(DQ$8&lt;9/24,DQ$8&gt;=17/24,DQ$110="△"),"△","〇")))</f>
        <v>〇</v>
      </c>
      <c r="DR92" s="30" t="str">
        <f ca="1">IF(OR(DR$9="×",DR$110="×"),"×",IF(SUMIFS(OFFSET(データ_研究棟施設!$M$5:$M$1048576,0,ROUND(DR$8*24,1)),データ_研究棟施設!$J$5:$J$1048576,OFFSET($G$9,ROW()-ROW($N$9),DR$6-$D$4))&gt;=50,IF(SUMIFS(OFFSET(データ_研究棟施設!$M$5:$M$1048576,0,ROUND(DR$8*24,1)),データ_研究棟施設!$J$5:$J$1048576,OFFSET($G$9,ROW()-ROW($N$9),DR$6-$D$4))&gt;=100*$E92,"×","△"),IF(OR(DR$8&lt;9/24,DR$8&gt;=17/24,DR$110="△"),"△","〇")))</f>
        <v>〇</v>
      </c>
      <c r="DS92" s="29" t="str">
        <f ca="1">IF(OR(DS$9="×",DS$110="×"),"×",IF(SUMIFS(OFFSET(データ_研究棟施設!$M$5:$M$1048576,0,ROUND(DS$8*24,1)),データ_研究棟施設!$J$5:$J$1048576,OFFSET($G$9,ROW()-ROW($N$9),DS$6-$D$4))&gt;=50,IF(SUMIFS(OFFSET(データ_研究棟施設!$M$5:$M$1048576,0,ROUND(DS$8*24,1)),データ_研究棟施設!$J$5:$J$1048576,OFFSET($G$9,ROW()-ROW($N$9),DS$6-$D$4))&gt;=100*$E92,"×","△"),IF(OR(DS$8&lt;9/24,DS$8&gt;=17/24,DS$110="△"),"△","〇")))</f>
        <v>〇</v>
      </c>
      <c r="DT92" s="29" t="str">
        <f ca="1">IF(OR(DT$9="×",DT$110="×"),"×",IF(SUMIFS(OFFSET(データ_研究棟施設!$M$5:$M$1048576,0,ROUND(DT$8*24,1)),データ_研究棟施設!$J$5:$J$1048576,OFFSET($G$9,ROW()-ROW($N$9),DT$6-$D$4))&gt;=50,IF(SUMIFS(OFFSET(データ_研究棟施設!$M$5:$M$1048576,0,ROUND(DT$8*24,1)),データ_研究棟施設!$J$5:$J$1048576,OFFSET($G$9,ROW()-ROW($N$9),DT$6-$D$4))&gt;=100*$E92,"×","△"),IF(OR(DT$8&lt;9/24,DT$8&gt;=17/24,DT$110="△"),"△","〇")))</f>
        <v>〇</v>
      </c>
      <c r="DU92" s="29" t="str">
        <f ca="1">IF(OR(DU$9="×",DU$110="×"),"×",IF(SUMIFS(OFFSET(データ_研究棟施設!$M$5:$M$1048576,0,ROUND(DU$8*24,1)),データ_研究棟施設!$J$5:$J$1048576,OFFSET($G$9,ROW()-ROW($N$9),DU$6-$D$4))&gt;=50,IF(SUMIFS(OFFSET(データ_研究棟施設!$M$5:$M$1048576,0,ROUND(DU$8*24,1)),データ_研究棟施設!$J$5:$J$1048576,OFFSET($G$9,ROW()-ROW($N$9),DU$6-$D$4))&gt;=100*$E92,"×","△"),IF(OR(DU$8&lt;9/24,DU$8&gt;=17/24,DU$110="△"),"△","〇")))</f>
        <v>〇</v>
      </c>
      <c r="DV92" s="29" t="str">
        <f ca="1">IF(OR(DV$9="×",DV$110="×"),"×",IF(SUMIFS(OFFSET(データ_研究棟施設!$M$5:$M$1048576,0,ROUND(DV$8*24,1)),データ_研究棟施設!$J$5:$J$1048576,OFFSET($G$9,ROW()-ROW($N$9),DV$6-$D$4))&gt;=50,IF(SUMIFS(OFFSET(データ_研究棟施設!$M$5:$M$1048576,0,ROUND(DV$8*24,1)),データ_研究棟施設!$J$5:$J$1048576,OFFSET($G$9,ROW()-ROW($N$9),DV$6-$D$4))&gt;=100*$E92,"×","△"),IF(OR(DV$8&lt;9/24,DV$8&gt;=17/24,DV$110="△"),"△","〇")))</f>
        <v>〇</v>
      </c>
      <c r="DW92" s="28" t="str">
        <f ca="1">IF(OR(DW$9="×",DW$110="×"),"×",IF(SUMIFS(OFFSET(データ_研究棟施設!$M$5:$M$1048576,0,ROUND(DW$8*24,1)),データ_研究棟施設!$J$5:$J$1048576,OFFSET($G$9,ROW()-ROW($N$9),DW$6-$D$4))&gt;=50,IF(SUMIFS(OFFSET(データ_研究棟施設!$M$5:$M$1048576,0,ROUND(DW$8*24,1)),データ_研究棟施設!$J$5:$J$1048576,OFFSET($G$9,ROW()-ROW($N$9),DW$6-$D$4))&gt;=100*$E92,"×","△"),IF(OR(DW$8&lt;9/24,DW$8&gt;=17/24,DW$110="△"),"△","〇")))</f>
        <v>△</v>
      </c>
      <c r="DX92" s="29" t="str">
        <f ca="1">IF(OR(DX$9="×",DX$110="×"),"×",IF(SUMIFS(OFFSET(データ_研究棟施設!$M$5:$M$1048576,0,ROUND(DX$8*24,1)),データ_研究棟施設!$J$5:$J$1048576,OFFSET($G$9,ROW()-ROW($N$9),DX$6-$D$4))&gt;=50,IF(SUMIFS(OFFSET(データ_研究棟施設!$M$5:$M$1048576,0,ROUND(DX$8*24,1)),データ_研究棟施設!$J$5:$J$1048576,OFFSET($G$9,ROW()-ROW($N$9),DX$6-$D$4))&gt;=100*$E92,"×","△"),IF(OR(DX$8&lt;9/24,DX$8&gt;=17/24,DX$110="△"),"△","〇")))</f>
        <v>△</v>
      </c>
      <c r="DY92" s="29" t="str">
        <f ca="1">IF(OR(DY$9="×",DY$110="×"),"×",IF(SUMIFS(OFFSET(データ_研究棟施設!$M$5:$M$1048576,0,ROUND(DY$8*24,1)),データ_研究棟施設!$J$5:$J$1048576,OFFSET($G$9,ROW()-ROW($N$9),DY$6-$D$4))&gt;=50,IF(SUMIFS(OFFSET(データ_研究棟施設!$M$5:$M$1048576,0,ROUND(DY$8*24,1)),データ_研究棟施設!$J$5:$J$1048576,OFFSET($G$9,ROW()-ROW($N$9),DY$6-$D$4))&gt;=100*$E92,"×","△"),IF(OR(DY$8&lt;9/24,DY$8&gt;=17/24,DY$110="△"),"△","〇")))</f>
        <v>△</v>
      </c>
      <c r="DZ92" s="30" t="str">
        <f ca="1">IF(OR(DZ$9="×",DZ$110="×"),"×",IF(SUMIFS(OFFSET(データ_研究棟施設!$M$5:$M$1048576,0,ROUND(DZ$8*24,1)),データ_研究棟施設!$J$5:$J$1048576,OFFSET($G$9,ROW()-ROW($N$9),DZ$6-$D$4))&gt;=50,IF(SUMIFS(OFFSET(データ_研究棟施設!$M$5:$M$1048576,0,ROUND(DZ$8*24,1)),データ_研究棟施設!$J$5:$J$1048576,OFFSET($G$9,ROW()-ROW($N$9),DZ$6-$D$4))&gt;=100*$E92,"×","△"),IF(OR(DZ$8&lt;9/24,DZ$8&gt;=17/24,DZ$110="△"),"△","〇")))</f>
        <v>△</v>
      </c>
      <c r="EA92" s="29" t="str">
        <f ca="1">IF(OR(EA$9="×",EA$110="×"),"×",IF(SUMIFS(OFFSET(データ_研究棟施設!$M$5:$M$1048576,0,ROUND(EA$8*24,1)),データ_研究棟施設!$J$5:$J$1048576,OFFSET($G$9,ROW()-ROW($N$9),EA$6-$D$4))&gt;=50,IF(SUMIFS(OFFSET(データ_研究棟施設!$M$5:$M$1048576,0,ROUND(EA$8*24,1)),データ_研究棟施設!$J$5:$J$1048576,OFFSET($G$9,ROW()-ROW($N$9),EA$6-$D$4))&gt;=100*$E92,"×","△"),IF(OR(EA$8&lt;9/24,EA$8&gt;=17/24,EA$110="△"),"△","〇")))</f>
        <v>△</v>
      </c>
      <c r="EB92" s="29" t="str">
        <f ca="1">IF(OR(EB$9="×",EB$110="×"),"×",IF(SUMIFS(OFFSET(データ_研究棟施設!$M$5:$M$1048576,0,ROUND(EB$8*24,1)),データ_研究棟施設!$J$5:$J$1048576,OFFSET($G$9,ROW()-ROW($N$9),EB$6-$D$4))&gt;=50,IF(SUMIFS(OFFSET(データ_研究棟施設!$M$5:$M$1048576,0,ROUND(EB$8*24,1)),データ_研究棟施設!$J$5:$J$1048576,OFFSET($G$9,ROW()-ROW($N$9),EB$6-$D$4))&gt;=100*$E92,"×","△"),IF(OR(EB$8&lt;9/24,EB$8&gt;=17/24,EB$110="△"),"△","〇")))</f>
        <v>△</v>
      </c>
      <c r="EC92" s="37" t="str">
        <f ca="1">IF(OR(EC$9="×",EC$110="×"),"×",IF(SUMIFS(OFFSET(データ_研究棟施設!$M$5:$M$1048576,0,ROUND(EC$8*24,1)),データ_研究棟施設!$J$5:$J$1048576,OFFSET($G$9,ROW()-ROW($N$9),EC$6-$D$4))&gt;=50,IF(SUMIFS(OFFSET(データ_研究棟施設!$M$5:$M$1048576,0,ROUND(EC$8*24,1)),データ_研究棟施設!$J$5:$J$1048576,OFFSET($G$9,ROW()-ROW($N$9),EC$6-$D$4))&gt;=100*$E92,"×","△"),IF(OR(EC$8&lt;9/24,EC$8&gt;=17/24,EC$110="△"),"△","〇")))</f>
        <v>△</v>
      </c>
      <c r="ED92" s="36" t="str">
        <f ca="1">IF(OR(ED$9="×",ED$110="×"),"×",IF(SUMIFS(OFFSET(データ_研究棟施設!$M$5:$M$1048576,0,ROUND(ED$8*24,1)),データ_研究棟施設!$J$5:$J$1048576,OFFSET($G$9,ROW()-ROW($N$9),ED$6-$D$4))&gt;=50,IF(SUMIFS(OFFSET(データ_研究棟施設!$M$5:$M$1048576,0,ROUND(ED$8*24,1)),データ_研究棟施設!$J$5:$J$1048576,OFFSET($G$9,ROW()-ROW($N$9),ED$6-$D$4))&gt;=100*$E92,"×","△"),IF(OR(ED$8&lt;9/24,ED$8&gt;=17/24,ED$110="△"),"△","〇")))</f>
        <v>×</v>
      </c>
      <c r="EE92" s="29" t="str">
        <f ca="1">IF(OR(EE$9="×",EE$110="×"),"×",IF(SUMIFS(OFFSET(データ_研究棟施設!$M$5:$M$1048576,0,ROUND(EE$8*24,1)),データ_研究棟施設!$J$5:$J$1048576,OFFSET($G$9,ROW()-ROW($N$9),EE$6-$D$4))&gt;=50,IF(SUMIFS(OFFSET(データ_研究棟施設!$M$5:$M$1048576,0,ROUND(EE$8*24,1)),データ_研究棟施設!$J$5:$J$1048576,OFFSET($G$9,ROW()-ROW($N$9),EE$6-$D$4))&gt;=100*$E92,"×","△"),IF(OR(EE$8&lt;9/24,EE$8&gt;=17/24,EE$110="△"),"△","〇")))</f>
        <v>×</v>
      </c>
      <c r="EF92" s="29" t="str">
        <f ca="1">IF(OR(EF$9="×",EF$110="×"),"×",IF(SUMIFS(OFFSET(データ_研究棟施設!$M$5:$M$1048576,0,ROUND(EF$8*24,1)),データ_研究棟施設!$J$5:$J$1048576,OFFSET($G$9,ROW()-ROW($N$9),EF$6-$D$4))&gt;=50,IF(SUMIFS(OFFSET(データ_研究棟施設!$M$5:$M$1048576,0,ROUND(EF$8*24,1)),データ_研究棟施設!$J$5:$J$1048576,OFFSET($G$9,ROW()-ROW($N$9),EF$6-$D$4))&gt;=100*$E92,"×","△"),IF(OR(EF$8&lt;9/24,EF$8&gt;=17/24,EF$110="△"),"△","〇")))</f>
        <v>×</v>
      </c>
      <c r="EG92" s="29" t="str">
        <f ca="1">IF(OR(EG$9="×",EG$110="×"),"×",IF(SUMIFS(OFFSET(データ_研究棟施設!$M$5:$M$1048576,0,ROUND(EG$8*24,1)),データ_研究棟施設!$J$5:$J$1048576,OFFSET($G$9,ROW()-ROW($N$9),EG$6-$D$4))&gt;=50,IF(SUMIFS(OFFSET(データ_研究棟施設!$M$5:$M$1048576,0,ROUND(EG$8*24,1)),データ_研究棟施設!$J$5:$J$1048576,OFFSET($G$9,ROW()-ROW($N$9),EG$6-$D$4))&gt;=100*$E92,"×","△"),IF(OR(EG$8&lt;9/24,EG$8&gt;=17/24,EG$110="△"),"△","〇")))</f>
        <v>×</v>
      </c>
      <c r="EH92" s="29" t="str">
        <f ca="1">IF(OR(EH$9="×",EH$110="×"),"×",IF(SUMIFS(OFFSET(データ_研究棟施設!$M$5:$M$1048576,0,ROUND(EH$8*24,1)),データ_研究棟施設!$J$5:$J$1048576,OFFSET($G$9,ROW()-ROW($N$9),EH$6-$D$4))&gt;=50,IF(SUMIFS(OFFSET(データ_研究棟施設!$M$5:$M$1048576,0,ROUND(EH$8*24,1)),データ_研究棟施設!$J$5:$J$1048576,OFFSET($G$9,ROW()-ROW($N$9),EH$6-$D$4))&gt;=100*$E92,"×","△"),IF(OR(EH$8&lt;9/24,EH$8&gt;=17/24,EH$110="△"),"△","〇")))</f>
        <v>×</v>
      </c>
      <c r="EI92" s="29" t="str">
        <f ca="1">IF(OR(EI$9="×",EI$110="×"),"×",IF(SUMIFS(OFFSET(データ_研究棟施設!$M$5:$M$1048576,0,ROUND(EI$8*24,1)),データ_研究棟施設!$J$5:$J$1048576,OFFSET($G$9,ROW()-ROW($N$9),EI$6-$D$4))&gt;=50,IF(SUMIFS(OFFSET(データ_研究棟施設!$M$5:$M$1048576,0,ROUND(EI$8*24,1)),データ_研究棟施設!$J$5:$J$1048576,OFFSET($G$9,ROW()-ROW($N$9),EI$6-$D$4))&gt;=100*$E92,"×","△"),IF(OR(EI$8&lt;9/24,EI$8&gt;=17/24,EI$110="△"),"△","〇")))</f>
        <v>×</v>
      </c>
      <c r="EJ92" s="29" t="str">
        <f ca="1">IF(OR(EJ$9="×",EJ$110="×"),"×",IF(SUMIFS(OFFSET(データ_研究棟施設!$M$5:$M$1048576,0,ROUND(EJ$8*24,1)),データ_研究棟施設!$J$5:$J$1048576,OFFSET($G$9,ROW()-ROW($N$9),EJ$6-$D$4))&gt;=50,IF(SUMIFS(OFFSET(データ_研究棟施設!$M$5:$M$1048576,0,ROUND(EJ$8*24,1)),データ_研究棟施設!$J$5:$J$1048576,OFFSET($G$9,ROW()-ROW($N$9),EJ$6-$D$4))&gt;=100*$E92,"×","△"),IF(OR(EJ$8&lt;9/24,EJ$8&gt;=17/24,EJ$110="△"),"△","〇")))</f>
        <v>×</v>
      </c>
      <c r="EK92" s="29" t="str">
        <f ca="1">IF(OR(EK$9="×",EK$110="×"),"×",IF(SUMIFS(OFFSET(データ_研究棟施設!$M$5:$M$1048576,0,ROUND(EK$8*24,1)),データ_研究棟施設!$J$5:$J$1048576,OFFSET($G$9,ROW()-ROW($N$9),EK$6-$D$4))&gt;=50,IF(SUMIFS(OFFSET(データ_研究棟施設!$M$5:$M$1048576,0,ROUND(EK$8*24,1)),データ_研究棟施設!$J$5:$J$1048576,OFFSET($G$9,ROW()-ROW($N$9),EK$6-$D$4))&gt;=100*$E92,"×","△"),IF(OR(EK$8&lt;9/24,EK$8&gt;=17/24,EK$110="△"),"△","〇")))</f>
        <v>×</v>
      </c>
      <c r="EL92" s="29" t="str">
        <f ca="1">IF(OR(EL$9="×",EL$110="×"),"×",IF(SUMIFS(OFFSET(データ_研究棟施設!$M$5:$M$1048576,0,ROUND(EL$8*24,1)),データ_研究棟施設!$J$5:$J$1048576,OFFSET($G$9,ROW()-ROW($N$9),EL$6-$D$4))&gt;=50,IF(SUMIFS(OFFSET(データ_研究棟施設!$M$5:$M$1048576,0,ROUND(EL$8*24,1)),データ_研究棟施設!$J$5:$J$1048576,OFFSET($G$9,ROW()-ROW($N$9),EL$6-$D$4))&gt;=100*$E92,"×","△"),IF(OR(EL$8&lt;9/24,EL$8&gt;=17/24,EL$110="△"),"△","〇")))</f>
        <v>×</v>
      </c>
      <c r="EM92" s="28" t="str">
        <f ca="1">IF(OR(EM$9="×",EM$110="×"),"×",IF(SUMIFS(OFFSET(データ_研究棟施設!$M$5:$M$1048576,0,ROUND(EM$8*24,1)),データ_研究棟施設!$J$5:$J$1048576,OFFSET($G$9,ROW()-ROW($N$9),EM$6-$D$4))&gt;=50,IF(SUMIFS(OFFSET(データ_研究棟施設!$M$5:$M$1048576,0,ROUND(EM$8*24,1)),データ_研究棟施設!$J$5:$J$1048576,OFFSET($G$9,ROW()-ROW($N$9),EM$6-$D$4))&gt;=100*$E92,"×","△"),IF(OR(EM$8&lt;9/24,EM$8&gt;=17/24,EM$110="△"),"△","〇")))</f>
        <v>×</v>
      </c>
      <c r="EN92" s="29" t="str">
        <f ca="1">IF(OR(EN$9="×",EN$110="×"),"×",IF(SUMIFS(OFFSET(データ_研究棟施設!$M$5:$M$1048576,0,ROUND(EN$8*24,1)),データ_研究棟施設!$J$5:$J$1048576,OFFSET($G$9,ROW()-ROW($N$9),EN$6-$D$4))&gt;=50,IF(SUMIFS(OFFSET(データ_研究棟施設!$M$5:$M$1048576,0,ROUND(EN$8*24,1)),データ_研究棟施設!$J$5:$J$1048576,OFFSET($G$9,ROW()-ROW($N$9),EN$6-$D$4))&gt;=100*$E92,"×","△"),IF(OR(EN$8&lt;9/24,EN$8&gt;=17/24,EN$110="△"),"△","〇")))</f>
        <v>×</v>
      </c>
      <c r="EO92" s="29" t="str">
        <f ca="1">IF(OR(EO$9="×",EO$110="×"),"×",IF(SUMIFS(OFFSET(データ_研究棟施設!$M$5:$M$1048576,0,ROUND(EO$8*24,1)),データ_研究棟施設!$J$5:$J$1048576,OFFSET($G$9,ROW()-ROW($N$9),EO$6-$D$4))&gt;=50,IF(SUMIFS(OFFSET(データ_研究棟施設!$M$5:$M$1048576,0,ROUND(EO$8*24,1)),データ_研究棟施設!$J$5:$J$1048576,OFFSET($G$9,ROW()-ROW($N$9),EO$6-$D$4))&gt;=100*$E92,"×","△"),IF(OR(EO$8&lt;9/24,EO$8&gt;=17/24,EO$110="△"),"△","〇")))</f>
        <v>×</v>
      </c>
      <c r="EP92" s="30" t="str">
        <f ca="1">IF(OR(EP$9="×",EP$110="×"),"×",IF(SUMIFS(OFFSET(データ_研究棟施設!$M$5:$M$1048576,0,ROUND(EP$8*24,1)),データ_研究棟施設!$J$5:$J$1048576,OFFSET($G$9,ROW()-ROW($N$9),EP$6-$D$4))&gt;=50,IF(SUMIFS(OFFSET(データ_研究棟施設!$M$5:$M$1048576,0,ROUND(EP$8*24,1)),データ_研究棟施設!$J$5:$J$1048576,OFFSET($G$9,ROW()-ROW($N$9),EP$6-$D$4))&gt;=100*$E92,"×","△"),IF(OR(EP$8&lt;9/24,EP$8&gt;=17/24,EP$110="△"),"△","〇")))</f>
        <v>×</v>
      </c>
      <c r="EQ92" s="29" t="str">
        <f ca="1">IF(OR(EQ$9="×",EQ$110="×"),"×",IF(SUMIFS(OFFSET(データ_研究棟施設!$M$5:$M$1048576,0,ROUND(EQ$8*24,1)),データ_研究棟施設!$J$5:$J$1048576,OFFSET($G$9,ROW()-ROW($N$9),EQ$6-$D$4))&gt;=50,IF(SUMIFS(OFFSET(データ_研究棟施設!$M$5:$M$1048576,0,ROUND(EQ$8*24,1)),データ_研究棟施設!$J$5:$J$1048576,OFFSET($G$9,ROW()-ROW($N$9),EQ$6-$D$4))&gt;=100*$E92,"×","△"),IF(OR(EQ$8&lt;9/24,EQ$8&gt;=17/24,EQ$110="△"),"△","〇")))</f>
        <v>×</v>
      </c>
      <c r="ER92" s="29" t="str">
        <f ca="1">IF(OR(ER$9="×",ER$110="×"),"×",IF(SUMIFS(OFFSET(データ_研究棟施設!$M$5:$M$1048576,0,ROUND(ER$8*24,1)),データ_研究棟施設!$J$5:$J$1048576,OFFSET($G$9,ROW()-ROW($N$9),ER$6-$D$4))&gt;=50,IF(SUMIFS(OFFSET(データ_研究棟施設!$M$5:$M$1048576,0,ROUND(ER$8*24,1)),データ_研究棟施設!$J$5:$J$1048576,OFFSET($G$9,ROW()-ROW($N$9),ER$6-$D$4))&gt;=100*$E92,"×","△"),IF(OR(ER$8&lt;9/24,ER$8&gt;=17/24,ER$110="△"),"△","〇")))</f>
        <v>×</v>
      </c>
      <c r="ES92" s="29" t="str">
        <f ca="1">IF(OR(ES$9="×",ES$110="×"),"×",IF(SUMIFS(OFFSET(データ_研究棟施設!$M$5:$M$1048576,0,ROUND(ES$8*24,1)),データ_研究棟施設!$J$5:$J$1048576,OFFSET($G$9,ROW()-ROW($N$9),ES$6-$D$4))&gt;=50,IF(SUMIFS(OFFSET(データ_研究棟施設!$M$5:$M$1048576,0,ROUND(ES$8*24,1)),データ_研究棟施設!$J$5:$J$1048576,OFFSET($G$9,ROW()-ROW($N$9),ES$6-$D$4))&gt;=100*$E92,"×","△"),IF(OR(ES$8&lt;9/24,ES$8&gt;=17/24,ES$110="△"),"△","〇")))</f>
        <v>×</v>
      </c>
      <c r="ET92" s="29" t="str">
        <f ca="1">IF(OR(ET$9="×",ET$110="×"),"×",IF(SUMIFS(OFFSET(データ_研究棟施設!$M$5:$M$1048576,0,ROUND(ET$8*24,1)),データ_研究棟施設!$J$5:$J$1048576,OFFSET($G$9,ROW()-ROW($N$9),ET$6-$D$4))&gt;=50,IF(SUMIFS(OFFSET(データ_研究棟施設!$M$5:$M$1048576,0,ROUND(ET$8*24,1)),データ_研究棟施設!$J$5:$J$1048576,OFFSET($G$9,ROW()-ROW($N$9),ET$6-$D$4))&gt;=100*$E92,"×","△"),IF(OR(ET$8&lt;9/24,ET$8&gt;=17/24,ET$110="△"),"△","〇")))</f>
        <v>×</v>
      </c>
      <c r="EU92" s="28" t="str">
        <f ca="1">IF(OR(EU$9="×",EU$110="×"),"×",IF(SUMIFS(OFFSET(データ_研究棟施設!$M$5:$M$1048576,0,ROUND(EU$8*24,1)),データ_研究棟施設!$J$5:$J$1048576,OFFSET($G$9,ROW()-ROW($N$9),EU$6-$D$4))&gt;=50,IF(SUMIFS(OFFSET(データ_研究棟施設!$M$5:$M$1048576,0,ROUND(EU$8*24,1)),データ_研究棟施設!$J$5:$J$1048576,OFFSET($G$9,ROW()-ROW($N$9),EU$6-$D$4))&gt;=100*$E92,"×","△"),IF(OR(EU$8&lt;9/24,EU$8&gt;=17/24,EU$110="△"),"△","〇")))</f>
        <v>×</v>
      </c>
      <c r="EV92" s="29" t="str">
        <f ca="1">IF(OR(EV$9="×",EV$110="×"),"×",IF(SUMIFS(OFFSET(データ_研究棟施設!$M$5:$M$1048576,0,ROUND(EV$8*24,1)),データ_研究棟施設!$J$5:$J$1048576,OFFSET($G$9,ROW()-ROW($N$9),EV$6-$D$4))&gt;=50,IF(SUMIFS(OFFSET(データ_研究棟施設!$M$5:$M$1048576,0,ROUND(EV$8*24,1)),データ_研究棟施設!$J$5:$J$1048576,OFFSET($G$9,ROW()-ROW($N$9),EV$6-$D$4))&gt;=100*$E92,"×","△"),IF(OR(EV$8&lt;9/24,EV$8&gt;=17/24,EV$110="△"),"△","〇")))</f>
        <v>×</v>
      </c>
      <c r="EW92" s="29" t="str">
        <f ca="1">IF(OR(EW$9="×",EW$110="×"),"×",IF(SUMIFS(OFFSET(データ_研究棟施設!$M$5:$M$1048576,0,ROUND(EW$8*24,1)),データ_研究棟施設!$J$5:$J$1048576,OFFSET($G$9,ROW()-ROW($N$9),EW$6-$D$4))&gt;=50,IF(SUMIFS(OFFSET(データ_研究棟施設!$M$5:$M$1048576,0,ROUND(EW$8*24,1)),データ_研究棟施設!$J$5:$J$1048576,OFFSET($G$9,ROW()-ROW($N$9),EW$6-$D$4))&gt;=100*$E92,"×","△"),IF(OR(EW$8&lt;9/24,EW$8&gt;=17/24,EW$110="△"),"△","〇")))</f>
        <v>×</v>
      </c>
      <c r="EX92" s="30" t="str">
        <f ca="1">IF(OR(EX$9="×",EX$110="×"),"×",IF(SUMIFS(OFFSET(データ_研究棟施設!$M$5:$M$1048576,0,ROUND(EX$8*24,1)),データ_研究棟施設!$J$5:$J$1048576,OFFSET($G$9,ROW()-ROW($N$9),EX$6-$D$4))&gt;=50,IF(SUMIFS(OFFSET(データ_研究棟施設!$M$5:$M$1048576,0,ROUND(EX$8*24,1)),データ_研究棟施設!$J$5:$J$1048576,OFFSET($G$9,ROW()-ROW($N$9),EX$6-$D$4))&gt;=100*$E92,"×","△"),IF(OR(EX$8&lt;9/24,EX$8&gt;=17/24,EX$110="△"),"△","〇")))</f>
        <v>×</v>
      </c>
      <c r="EY92" s="29" t="str">
        <f ca="1">IF(OR(EY$9="×",EY$110="×"),"×",IF(SUMIFS(OFFSET(データ_研究棟施設!$M$5:$M$1048576,0,ROUND(EY$8*24,1)),データ_研究棟施設!$J$5:$J$1048576,OFFSET($G$9,ROW()-ROW($N$9),EY$6-$D$4))&gt;=50,IF(SUMIFS(OFFSET(データ_研究棟施設!$M$5:$M$1048576,0,ROUND(EY$8*24,1)),データ_研究棟施設!$J$5:$J$1048576,OFFSET($G$9,ROW()-ROW($N$9),EY$6-$D$4))&gt;=100*$E92,"×","△"),IF(OR(EY$8&lt;9/24,EY$8&gt;=17/24,EY$110="△"),"△","〇")))</f>
        <v>×</v>
      </c>
      <c r="EZ92" s="29" t="str">
        <f ca="1">IF(OR(EZ$9="×",EZ$110="×"),"×",IF(SUMIFS(OFFSET(データ_研究棟施設!$M$5:$M$1048576,0,ROUND(EZ$8*24,1)),データ_研究棟施設!$J$5:$J$1048576,OFFSET($G$9,ROW()-ROW($N$9),EZ$6-$D$4))&gt;=50,IF(SUMIFS(OFFSET(データ_研究棟施設!$M$5:$M$1048576,0,ROUND(EZ$8*24,1)),データ_研究棟施設!$J$5:$J$1048576,OFFSET($G$9,ROW()-ROW($N$9),EZ$6-$D$4))&gt;=100*$E92,"×","△"),IF(OR(EZ$8&lt;9/24,EZ$8&gt;=17/24,EZ$110="△"),"△","〇")))</f>
        <v>×</v>
      </c>
      <c r="FA92" s="37" t="str">
        <f ca="1">IF(OR(FA$9="×",FA$110="×"),"×",IF(SUMIFS(OFFSET(データ_研究棟施設!$M$5:$M$1048576,0,ROUND(FA$8*24,1)),データ_研究棟施設!$J$5:$J$1048576,OFFSET($G$9,ROW()-ROW($N$9),FA$6-$D$4))&gt;=50,IF(SUMIFS(OFFSET(データ_研究棟施設!$M$5:$M$1048576,0,ROUND(FA$8*24,1)),データ_研究棟施設!$J$5:$J$1048576,OFFSET($G$9,ROW()-ROW($N$9),FA$6-$D$4))&gt;=100*$E92,"×","△"),IF(OR(FA$8&lt;9/24,FA$8&gt;=17/24,FA$110="△"),"△","〇")))</f>
        <v>×</v>
      </c>
      <c r="FB92" s="36" t="str">
        <f ca="1">IF(OR(FB$9="×",FB$110="×"),"×",IF(SUMIFS(OFFSET(データ_研究棟施設!$M$5:$M$1048576,0,ROUND(FB$8*24,1)),データ_研究棟施設!$J$5:$J$1048576,OFFSET($G$9,ROW()-ROW($N$9),FB$6-$D$4))&gt;=50,IF(SUMIFS(OFFSET(データ_研究棟施設!$M$5:$M$1048576,0,ROUND(FB$8*24,1)),データ_研究棟施設!$J$5:$J$1048576,OFFSET($G$9,ROW()-ROW($N$9),FB$6-$D$4))&gt;=100*$E92,"×","△"),IF(OR(FB$8&lt;9/24,FB$8&gt;=17/24,FB$110="△"),"△","〇")))</f>
        <v>×</v>
      </c>
      <c r="FC92" s="29" t="str">
        <f ca="1">IF(OR(FC$9="×",FC$110="×"),"×",IF(SUMIFS(OFFSET(データ_研究棟施設!$M$5:$M$1048576,0,ROUND(FC$8*24,1)),データ_研究棟施設!$J$5:$J$1048576,OFFSET($G$9,ROW()-ROW($N$9),FC$6-$D$4))&gt;=50,IF(SUMIFS(OFFSET(データ_研究棟施設!$M$5:$M$1048576,0,ROUND(FC$8*24,1)),データ_研究棟施設!$J$5:$J$1048576,OFFSET($G$9,ROW()-ROW($N$9),FC$6-$D$4))&gt;=100*$E92,"×","△"),IF(OR(FC$8&lt;9/24,FC$8&gt;=17/24,FC$110="△"),"△","〇")))</f>
        <v>×</v>
      </c>
      <c r="FD92" s="29" t="str">
        <f ca="1">IF(OR(FD$9="×",FD$110="×"),"×",IF(SUMIFS(OFFSET(データ_研究棟施設!$M$5:$M$1048576,0,ROUND(FD$8*24,1)),データ_研究棟施設!$J$5:$J$1048576,OFFSET($G$9,ROW()-ROW($N$9),FD$6-$D$4))&gt;=50,IF(SUMIFS(OFFSET(データ_研究棟施設!$M$5:$M$1048576,0,ROUND(FD$8*24,1)),データ_研究棟施設!$J$5:$J$1048576,OFFSET($G$9,ROW()-ROW($N$9),FD$6-$D$4))&gt;=100*$E92,"×","△"),IF(OR(FD$8&lt;9/24,FD$8&gt;=17/24,FD$110="△"),"△","〇")))</f>
        <v>×</v>
      </c>
      <c r="FE92" s="29" t="str">
        <f ca="1">IF(OR(FE$9="×",FE$110="×"),"×",IF(SUMIFS(OFFSET(データ_研究棟施設!$M$5:$M$1048576,0,ROUND(FE$8*24,1)),データ_研究棟施設!$J$5:$J$1048576,OFFSET($G$9,ROW()-ROW($N$9),FE$6-$D$4))&gt;=50,IF(SUMIFS(OFFSET(データ_研究棟施設!$M$5:$M$1048576,0,ROUND(FE$8*24,1)),データ_研究棟施設!$J$5:$J$1048576,OFFSET($G$9,ROW()-ROW($N$9),FE$6-$D$4))&gt;=100*$E92,"×","△"),IF(OR(FE$8&lt;9/24,FE$8&gt;=17/24,FE$110="△"),"△","〇")))</f>
        <v>×</v>
      </c>
      <c r="FF92" s="29" t="str">
        <f ca="1">IF(OR(FF$9="×",FF$110="×"),"×",IF(SUMIFS(OFFSET(データ_研究棟施設!$M$5:$M$1048576,0,ROUND(FF$8*24,1)),データ_研究棟施設!$J$5:$J$1048576,OFFSET($G$9,ROW()-ROW($N$9),FF$6-$D$4))&gt;=50,IF(SUMIFS(OFFSET(データ_研究棟施設!$M$5:$M$1048576,0,ROUND(FF$8*24,1)),データ_研究棟施設!$J$5:$J$1048576,OFFSET($G$9,ROW()-ROW($N$9),FF$6-$D$4))&gt;=100*$E92,"×","△"),IF(OR(FF$8&lt;9/24,FF$8&gt;=17/24,FF$110="△"),"△","〇")))</f>
        <v>×</v>
      </c>
      <c r="FG92" s="29" t="str">
        <f ca="1">IF(OR(FG$9="×",FG$110="×"),"×",IF(SUMIFS(OFFSET(データ_研究棟施設!$M$5:$M$1048576,0,ROUND(FG$8*24,1)),データ_研究棟施設!$J$5:$J$1048576,OFFSET($G$9,ROW()-ROW($N$9),FG$6-$D$4))&gt;=50,IF(SUMIFS(OFFSET(データ_研究棟施設!$M$5:$M$1048576,0,ROUND(FG$8*24,1)),データ_研究棟施設!$J$5:$J$1048576,OFFSET($G$9,ROW()-ROW($N$9),FG$6-$D$4))&gt;=100*$E92,"×","△"),IF(OR(FG$8&lt;9/24,FG$8&gt;=17/24,FG$110="△"),"△","〇")))</f>
        <v>×</v>
      </c>
      <c r="FH92" s="29" t="str">
        <f ca="1">IF(OR(FH$9="×",FH$110="×"),"×",IF(SUMIFS(OFFSET(データ_研究棟施設!$M$5:$M$1048576,0,ROUND(FH$8*24,1)),データ_研究棟施設!$J$5:$J$1048576,OFFSET($G$9,ROW()-ROW($N$9),FH$6-$D$4))&gt;=50,IF(SUMIFS(OFFSET(データ_研究棟施設!$M$5:$M$1048576,0,ROUND(FH$8*24,1)),データ_研究棟施設!$J$5:$J$1048576,OFFSET($G$9,ROW()-ROW($N$9),FH$6-$D$4))&gt;=100*$E92,"×","△"),IF(OR(FH$8&lt;9/24,FH$8&gt;=17/24,FH$110="△"),"△","〇")))</f>
        <v>×</v>
      </c>
      <c r="FI92" s="29" t="str">
        <f ca="1">IF(OR(FI$9="×",FI$110="×"),"×",IF(SUMIFS(OFFSET(データ_研究棟施設!$M$5:$M$1048576,0,ROUND(FI$8*24,1)),データ_研究棟施設!$J$5:$J$1048576,OFFSET($G$9,ROW()-ROW($N$9),FI$6-$D$4))&gt;=50,IF(SUMIFS(OFFSET(データ_研究棟施設!$M$5:$M$1048576,0,ROUND(FI$8*24,1)),データ_研究棟施設!$J$5:$J$1048576,OFFSET($G$9,ROW()-ROW($N$9),FI$6-$D$4))&gt;=100*$E92,"×","△"),IF(OR(FI$8&lt;9/24,FI$8&gt;=17/24,FI$110="△"),"△","〇")))</f>
        <v>×</v>
      </c>
      <c r="FJ92" s="29" t="str">
        <f ca="1">IF(OR(FJ$9="×",FJ$110="×"),"×",IF(SUMIFS(OFFSET(データ_研究棟施設!$M$5:$M$1048576,0,ROUND(FJ$8*24,1)),データ_研究棟施設!$J$5:$J$1048576,OFFSET($G$9,ROW()-ROW($N$9),FJ$6-$D$4))&gt;=50,IF(SUMIFS(OFFSET(データ_研究棟施設!$M$5:$M$1048576,0,ROUND(FJ$8*24,1)),データ_研究棟施設!$J$5:$J$1048576,OFFSET($G$9,ROW()-ROW($N$9),FJ$6-$D$4))&gt;=100*$E92,"×","△"),IF(OR(FJ$8&lt;9/24,FJ$8&gt;=17/24,FJ$110="△"),"△","〇")))</f>
        <v>×</v>
      </c>
      <c r="FK92" s="28" t="str">
        <f ca="1">IF(OR(FK$9="×",FK$110="×"),"×",IF(SUMIFS(OFFSET(データ_研究棟施設!$M$5:$M$1048576,0,ROUND(FK$8*24,1)),データ_研究棟施設!$J$5:$J$1048576,OFFSET($G$9,ROW()-ROW($N$9),FK$6-$D$4))&gt;=50,IF(SUMIFS(OFFSET(データ_研究棟施設!$M$5:$M$1048576,0,ROUND(FK$8*24,1)),データ_研究棟施設!$J$5:$J$1048576,OFFSET($G$9,ROW()-ROW($N$9),FK$6-$D$4))&gt;=100*$E92,"×","△"),IF(OR(FK$8&lt;9/24,FK$8&gt;=17/24,FK$110="△"),"△","〇")))</f>
        <v>×</v>
      </c>
      <c r="FL92" s="29" t="str">
        <f ca="1">IF(OR(FL$9="×",FL$110="×"),"×",IF(SUMIFS(OFFSET(データ_研究棟施設!$M$5:$M$1048576,0,ROUND(FL$8*24,1)),データ_研究棟施設!$J$5:$J$1048576,OFFSET($G$9,ROW()-ROW($N$9),FL$6-$D$4))&gt;=50,IF(SUMIFS(OFFSET(データ_研究棟施設!$M$5:$M$1048576,0,ROUND(FL$8*24,1)),データ_研究棟施設!$J$5:$J$1048576,OFFSET($G$9,ROW()-ROW($N$9),FL$6-$D$4))&gt;=100*$E92,"×","△"),IF(OR(FL$8&lt;9/24,FL$8&gt;=17/24,FL$110="△"),"△","〇")))</f>
        <v>×</v>
      </c>
      <c r="FM92" s="29" t="str">
        <f ca="1">IF(OR(FM$9="×",FM$110="×"),"×",IF(SUMIFS(OFFSET(データ_研究棟施設!$M$5:$M$1048576,0,ROUND(FM$8*24,1)),データ_研究棟施設!$J$5:$J$1048576,OFFSET($G$9,ROW()-ROW($N$9),FM$6-$D$4))&gt;=50,IF(SUMIFS(OFFSET(データ_研究棟施設!$M$5:$M$1048576,0,ROUND(FM$8*24,1)),データ_研究棟施設!$J$5:$J$1048576,OFFSET($G$9,ROW()-ROW($N$9),FM$6-$D$4))&gt;=100*$E92,"×","△"),IF(OR(FM$8&lt;9/24,FM$8&gt;=17/24,FM$110="△"),"△","〇")))</f>
        <v>×</v>
      </c>
      <c r="FN92" s="30" t="str">
        <f ca="1">IF(OR(FN$9="×",FN$110="×"),"×",IF(SUMIFS(OFFSET(データ_研究棟施設!$M$5:$M$1048576,0,ROUND(FN$8*24,1)),データ_研究棟施設!$J$5:$J$1048576,OFFSET($G$9,ROW()-ROW($N$9),FN$6-$D$4))&gt;=50,IF(SUMIFS(OFFSET(データ_研究棟施設!$M$5:$M$1048576,0,ROUND(FN$8*24,1)),データ_研究棟施設!$J$5:$J$1048576,OFFSET($G$9,ROW()-ROW($N$9),FN$6-$D$4))&gt;=100*$E92,"×","△"),IF(OR(FN$8&lt;9/24,FN$8&gt;=17/24,FN$110="△"),"△","〇")))</f>
        <v>×</v>
      </c>
      <c r="FO92" s="29" t="str">
        <f ca="1">IF(OR(FO$9="×",FO$110="×"),"×",IF(SUMIFS(OFFSET(データ_研究棟施設!$M$5:$M$1048576,0,ROUND(FO$8*24,1)),データ_研究棟施設!$J$5:$J$1048576,OFFSET($G$9,ROW()-ROW($N$9),FO$6-$D$4))&gt;=50,IF(SUMIFS(OFFSET(データ_研究棟施設!$M$5:$M$1048576,0,ROUND(FO$8*24,1)),データ_研究棟施設!$J$5:$J$1048576,OFFSET($G$9,ROW()-ROW($N$9),FO$6-$D$4))&gt;=100*$E92,"×","△"),IF(OR(FO$8&lt;9/24,FO$8&gt;=17/24,FO$110="△"),"△","〇")))</f>
        <v>×</v>
      </c>
      <c r="FP92" s="29" t="str">
        <f ca="1">IF(OR(FP$9="×",FP$110="×"),"×",IF(SUMIFS(OFFSET(データ_研究棟施設!$M$5:$M$1048576,0,ROUND(FP$8*24,1)),データ_研究棟施設!$J$5:$J$1048576,OFFSET($G$9,ROW()-ROW($N$9),FP$6-$D$4))&gt;=50,IF(SUMIFS(OFFSET(データ_研究棟施設!$M$5:$M$1048576,0,ROUND(FP$8*24,1)),データ_研究棟施設!$J$5:$J$1048576,OFFSET($G$9,ROW()-ROW($N$9),FP$6-$D$4))&gt;=100*$E92,"×","△"),IF(OR(FP$8&lt;9/24,FP$8&gt;=17/24,FP$110="△"),"△","〇")))</f>
        <v>×</v>
      </c>
      <c r="FQ92" s="29" t="str">
        <f ca="1">IF(OR(FQ$9="×",FQ$110="×"),"×",IF(SUMIFS(OFFSET(データ_研究棟施設!$M$5:$M$1048576,0,ROUND(FQ$8*24,1)),データ_研究棟施設!$J$5:$J$1048576,OFFSET($G$9,ROW()-ROW($N$9),FQ$6-$D$4))&gt;=50,IF(SUMIFS(OFFSET(データ_研究棟施設!$M$5:$M$1048576,0,ROUND(FQ$8*24,1)),データ_研究棟施設!$J$5:$J$1048576,OFFSET($G$9,ROW()-ROW($N$9),FQ$6-$D$4))&gt;=100*$E92,"×","△"),IF(OR(FQ$8&lt;9/24,FQ$8&gt;=17/24,FQ$110="△"),"△","〇")))</f>
        <v>×</v>
      </c>
      <c r="FR92" s="29" t="str">
        <f ca="1">IF(OR(FR$9="×",FR$110="×"),"×",IF(SUMIFS(OFFSET(データ_研究棟施設!$M$5:$M$1048576,0,ROUND(FR$8*24,1)),データ_研究棟施設!$J$5:$J$1048576,OFFSET($G$9,ROW()-ROW($N$9),FR$6-$D$4))&gt;=50,IF(SUMIFS(OFFSET(データ_研究棟施設!$M$5:$M$1048576,0,ROUND(FR$8*24,1)),データ_研究棟施設!$J$5:$J$1048576,OFFSET($G$9,ROW()-ROW($N$9),FR$6-$D$4))&gt;=100*$E92,"×","△"),IF(OR(FR$8&lt;9/24,FR$8&gt;=17/24,FR$110="△"),"△","〇")))</f>
        <v>×</v>
      </c>
      <c r="FS92" s="28" t="str">
        <f ca="1">IF(OR(FS$9="×",FS$110="×"),"×",IF(SUMIFS(OFFSET(データ_研究棟施設!$M$5:$M$1048576,0,ROUND(FS$8*24,1)),データ_研究棟施設!$J$5:$J$1048576,OFFSET($G$9,ROW()-ROW($N$9),FS$6-$D$4))&gt;=50,IF(SUMIFS(OFFSET(データ_研究棟施設!$M$5:$M$1048576,0,ROUND(FS$8*24,1)),データ_研究棟施設!$J$5:$J$1048576,OFFSET($G$9,ROW()-ROW($N$9),FS$6-$D$4))&gt;=100*$E92,"×","△"),IF(OR(FS$8&lt;9/24,FS$8&gt;=17/24,FS$110="△"),"△","〇")))</f>
        <v>×</v>
      </c>
      <c r="FT92" s="29" t="str">
        <f ca="1">IF(OR(FT$9="×",FT$110="×"),"×",IF(SUMIFS(OFFSET(データ_研究棟施設!$M$5:$M$1048576,0,ROUND(FT$8*24,1)),データ_研究棟施設!$J$5:$J$1048576,OFFSET($G$9,ROW()-ROW($N$9),FT$6-$D$4))&gt;=50,IF(SUMIFS(OFFSET(データ_研究棟施設!$M$5:$M$1048576,0,ROUND(FT$8*24,1)),データ_研究棟施設!$J$5:$J$1048576,OFFSET($G$9,ROW()-ROW($N$9),FT$6-$D$4))&gt;=100*$E92,"×","△"),IF(OR(FT$8&lt;9/24,FT$8&gt;=17/24,FT$110="△"),"△","〇")))</f>
        <v>×</v>
      </c>
      <c r="FU92" s="29" t="str">
        <f ca="1">IF(OR(FU$9="×",FU$110="×"),"×",IF(SUMIFS(OFFSET(データ_研究棟施設!$M$5:$M$1048576,0,ROUND(FU$8*24,1)),データ_研究棟施設!$J$5:$J$1048576,OFFSET($G$9,ROW()-ROW($N$9),FU$6-$D$4))&gt;=50,IF(SUMIFS(OFFSET(データ_研究棟施設!$M$5:$M$1048576,0,ROUND(FU$8*24,1)),データ_研究棟施設!$J$5:$J$1048576,OFFSET($G$9,ROW()-ROW($N$9),FU$6-$D$4))&gt;=100*$E92,"×","△"),IF(OR(FU$8&lt;9/24,FU$8&gt;=17/24,FU$110="△"),"△","〇")))</f>
        <v>×</v>
      </c>
      <c r="FV92" s="30" t="str">
        <f ca="1">IF(OR(FV$9="×",FV$110="×"),"×",IF(SUMIFS(OFFSET(データ_研究棟施設!$M$5:$M$1048576,0,ROUND(FV$8*24,1)),データ_研究棟施設!$J$5:$J$1048576,OFFSET($G$9,ROW()-ROW($N$9),FV$6-$D$4))&gt;=50,IF(SUMIFS(OFFSET(データ_研究棟施設!$M$5:$M$1048576,0,ROUND(FV$8*24,1)),データ_研究棟施設!$J$5:$J$1048576,OFFSET($G$9,ROW()-ROW($N$9),FV$6-$D$4))&gt;=100*$E92,"×","△"),IF(OR(FV$8&lt;9/24,FV$8&gt;=17/24,FV$110="△"),"△","〇")))</f>
        <v>×</v>
      </c>
      <c r="FW92" s="29" t="str">
        <f ca="1">IF(OR(FW$9="×",FW$110="×"),"×",IF(SUMIFS(OFFSET(データ_研究棟施設!$M$5:$M$1048576,0,ROUND(FW$8*24,1)),データ_研究棟施設!$J$5:$J$1048576,OFFSET($G$9,ROW()-ROW($N$9),FW$6-$D$4))&gt;=50,IF(SUMIFS(OFFSET(データ_研究棟施設!$M$5:$M$1048576,0,ROUND(FW$8*24,1)),データ_研究棟施設!$J$5:$J$1048576,OFFSET($G$9,ROW()-ROW($N$9),FW$6-$D$4))&gt;=100*$E92,"×","△"),IF(OR(FW$8&lt;9/24,FW$8&gt;=17/24,FW$110="△"),"△","〇")))</f>
        <v>×</v>
      </c>
      <c r="FX92" s="29" t="str">
        <f ca="1">IF(OR(FX$9="×",FX$110="×"),"×",IF(SUMIFS(OFFSET(データ_研究棟施設!$M$5:$M$1048576,0,ROUND(FX$8*24,1)),データ_研究棟施設!$J$5:$J$1048576,OFFSET($G$9,ROW()-ROW($N$9),FX$6-$D$4))&gt;=50,IF(SUMIFS(OFFSET(データ_研究棟施設!$M$5:$M$1048576,0,ROUND(FX$8*24,1)),データ_研究棟施設!$J$5:$J$1048576,OFFSET($G$9,ROW()-ROW($N$9),FX$6-$D$4))&gt;=100*$E92,"×","△"),IF(OR(FX$8&lt;9/24,FX$8&gt;=17/24,FX$110="△"),"△","〇")))</f>
        <v>×</v>
      </c>
      <c r="FY92" s="37" t="str">
        <f ca="1">IF(OR(FY$9="×",FY$110="×"),"×",IF(SUMIFS(OFFSET(データ_研究棟施設!$M$5:$M$1048576,0,ROUND(FY$8*24,1)),データ_研究棟施設!$J$5:$J$1048576,OFFSET($G$9,ROW()-ROW($N$9),FY$6-$D$4))&gt;=50,IF(SUMIFS(OFFSET(データ_研究棟施設!$M$5:$M$1048576,0,ROUND(FY$8*24,1)),データ_研究棟施設!$J$5:$J$1048576,OFFSET($G$9,ROW()-ROW($N$9),FY$6-$D$4))&gt;=100*$E92,"×","△"),IF(OR(FY$8&lt;9/24,FY$8&gt;=17/24,FY$110="△"),"△","〇")))</f>
        <v>×</v>
      </c>
    </row>
    <row r="93" spans="1:181">
      <c r="A93" s="17"/>
      <c r="B93" s="81" t="s">
        <v>284</v>
      </c>
      <c r="C93" s="82"/>
      <c r="D93" s="11" t="s">
        <v>259</v>
      </c>
      <c r="E93" s="10" t="str">
        <f>INDEX(施設情報!$D$1:$D$1000,MATCH(D93,施設情報!$C$1:$C$1000,0))</f>
        <v>1</v>
      </c>
      <c r="F93" s="11" t="s">
        <v>275</v>
      </c>
      <c r="G93" s="8" t="str">
        <f t="shared" si="29"/>
        <v>113-46391</v>
      </c>
      <c r="H93" s="10" t="str">
        <f t="shared" si="30"/>
        <v>113-46392</v>
      </c>
      <c r="I93" s="10" t="str">
        <f t="shared" si="31"/>
        <v>113-46393</v>
      </c>
      <c r="J93" s="10" t="str">
        <f t="shared" si="32"/>
        <v>113-46394</v>
      </c>
      <c r="K93" s="10" t="str">
        <f t="shared" si="33"/>
        <v>113-46395</v>
      </c>
      <c r="L93" s="10" t="str">
        <f t="shared" si="34"/>
        <v>113-46396</v>
      </c>
      <c r="M93" s="10" t="str">
        <f t="shared" si="35"/>
        <v>113-46397</v>
      </c>
      <c r="N93" s="36" t="str">
        <f ca="1">IF(OR(N$9="×",N$110="×"),"×",IF(SUMIFS(OFFSET(データ_研究棟施設!$M$5:$M$1048576,0,ROUND(N$8*24,1)),データ_研究棟施設!$J$5:$J$1048576,OFFSET($G$9,ROW()-ROW($N$9),N$6-$D$4))&gt;=50,IF(SUMIFS(OFFSET(データ_研究棟施設!$M$5:$M$1048576,0,ROUND(N$8*24,1)),データ_研究棟施設!$J$5:$J$1048576,OFFSET($G$9,ROW()-ROW($N$9),N$6-$D$4))&gt;=100*$E93,"×","△"),IF(OR(N$8&lt;9/24,N$8&gt;=17/24,N$110="△"),"△","〇")))</f>
        <v>△</v>
      </c>
      <c r="O93" s="29" t="str">
        <f ca="1">IF(OR(O$9="×",O$110="×"),"×",IF(SUMIFS(OFFSET(データ_研究棟施設!$M$5:$M$1048576,0,ROUND(O$8*24,1)),データ_研究棟施設!$J$5:$J$1048576,OFFSET($G$9,ROW()-ROW($N$9),O$6-$D$4))&gt;=50,IF(SUMIFS(OFFSET(データ_研究棟施設!$M$5:$M$1048576,0,ROUND(O$8*24,1)),データ_研究棟施設!$J$5:$J$1048576,OFFSET($G$9,ROW()-ROW($N$9),O$6-$D$4))&gt;=100*$E93,"×","△"),IF(OR(O$8&lt;9/24,O$8&gt;=17/24,O$110="△"),"△","〇")))</f>
        <v>△</v>
      </c>
      <c r="P93" s="29" t="str">
        <f ca="1">IF(OR(P$9="×",P$110="×"),"×",IF(SUMIFS(OFFSET(データ_研究棟施設!$M$5:$M$1048576,0,ROUND(P$8*24,1)),データ_研究棟施設!$J$5:$J$1048576,OFFSET($G$9,ROW()-ROW($N$9),P$6-$D$4))&gt;=50,IF(SUMIFS(OFFSET(データ_研究棟施設!$M$5:$M$1048576,0,ROUND(P$8*24,1)),データ_研究棟施設!$J$5:$J$1048576,OFFSET($G$9,ROW()-ROW($N$9),P$6-$D$4))&gt;=100*$E93,"×","△"),IF(OR(P$8&lt;9/24,P$8&gt;=17/24,P$110="△"),"△","〇")))</f>
        <v>△</v>
      </c>
      <c r="Q93" s="29" t="str">
        <f ca="1">IF(OR(Q$9="×",Q$110="×"),"×",IF(SUMIFS(OFFSET(データ_研究棟施設!$M$5:$M$1048576,0,ROUND(Q$8*24,1)),データ_研究棟施設!$J$5:$J$1048576,OFFSET($G$9,ROW()-ROW($N$9),Q$6-$D$4))&gt;=50,IF(SUMIFS(OFFSET(データ_研究棟施設!$M$5:$M$1048576,0,ROUND(Q$8*24,1)),データ_研究棟施設!$J$5:$J$1048576,OFFSET($G$9,ROW()-ROW($N$9),Q$6-$D$4))&gt;=100*$E93,"×","△"),IF(OR(Q$8&lt;9/24,Q$8&gt;=17/24,Q$110="△"),"△","〇")))</f>
        <v>△</v>
      </c>
      <c r="R93" s="29" t="str">
        <f ca="1">IF(OR(R$9="×",R$110="×"),"×",IF(SUMIFS(OFFSET(データ_研究棟施設!$M$5:$M$1048576,0,ROUND(R$8*24,1)),データ_研究棟施設!$J$5:$J$1048576,OFFSET($G$9,ROW()-ROW($N$9),R$6-$D$4))&gt;=50,IF(SUMIFS(OFFSET(データ_研究棟施設!$M$5:$M$1048576,0,ROUND(R$8*24,1)),データ_研究棟施設!$J$5:$J$1048576,OFFSET($G$9,ROW()-ROW($N$9),R$6-$D$4))&gt;=100*$E93,"×","△"),IF(OR(R$8&lt;9/24,R$8&gt;=17/24,R$110="△"),"△","〇")))</f>
        <v>△</v>
      </c>
      <c r="S93" s="29" t="str">
        <f ca="1">IF(OR(S$9="×",S$110="×"),"×",IF(SUMIFS(OFFSET(データ_研究棟施設!$M$5:$M$1048576,0,ROUND(S$8*24,1)),データ_研究棟施設!$J$5:$J$1048576,OFFSET($G$9,ROW()-ROW($N$9),S$6-$D$4))&gt;=50,IF(SUMIFS(OFFSET(データ_研究棟施設!$M$5:$M$1048576,0,ROUND(S$8*24,1)),データ_研究棟施設!$J$5:$J$1048576,OFFSET($G$9,ROW()-ROW($N$9),S$6-$D$4))&gt;=100*$E93,"×","△"),IF(OR(S$8&lt;9/24,S$8&gt;=17/24,S$110="△"),"△","〇")))</f>
        <v>△</v>
      </c>
      <c r="T93" s="29" t="str">
        <f ca="1">IF(OR(T$9="×",T$110="×"),"×",IF(SUMIFS(OFFSET(データ_研究棟施設!$M$5:$M$1048576,0,ROUND(T$8*24,1)),データ_研究棟施設!$J$5:$J$1048576,OFFSET($G$9,ROW()-ROW($N$9),T$6-$D$4))&gt;=50,IF(SUMIFS(OFFSET(データ_研究棟施設!$M$5:$M$1048576,0,ROUND(T$8*24,1)),データ_研究棟施設!$J$5:$J$1048576,OFFSET($G$9,ROW()-ROW($N$9),T$6-$D$4))&gt;=100*$E93,"×","△"),IF(OR(T$8&lt;9/24,T$8&gt;=17/24,T$110="△"),"△","〇")))</f>
        <v>△</v>
      </c>
      <c r="U93" s="29" t="str">
        <f ca="1">IF(OR(U$9="×",U$110="×"),"×",IF(SUMIFS(OFFSET(データ_研究棟施設!$M$5:$M$1048576,0,ROUND(U$8*24,1)),データ_研究棟施設!$J$5:$J$1048576,OFFSET($G$9,ROW()-ROW($N$9),U$6-$D$4))&gt;=50,IF(SUMIFS(OFFSET(データ_研究棟施設!$M$5:$M$1048576,0,ROUND(U$8*24,1)),データ_研究棟施設!$J$5:$J$1048576,OFFSET($G$9,ROW()-ROW($N$9),U$6-$D$4))&gt;=100*$E93,"×","△"),IF(OR(U$8&lt;9/24,U$8&gt;=17/24,U$110="△"),"△","〇")))</f>
        <v>△</v>
      </c>
      <c r="V93" s="29" t="str">
        <f ca="1">IF(OR(V$9="×",V$110="×"),"×",IF(SUMIFS(OFFSET(データ_研究棟施設!$M$5:$M$1048576,0,ROUND(V$8*24,1)),データ_研究棟施設!$J$5:$J$1048576,OFFSET($G$9,ROW()-ROW($N$9),V$6-$D$4))&gt;=50,IF(SUMIFS(OFFSET(データ_研究棟施設!$M$5:$M$1048576,0,ROUND(V$8*24,1)),データ_研究棟施設!$J$5:$J$1048576,OFFSET($G$9,ROW()-ROW($N$9),V$6-$D$4))&gt;=100*$E93,"×","△"),IF(OR(V$8&lt;9/24,V$8&gt;=17/24,V$110="△"),"△","〇")))</f>
        <v>△</v>
      </c>
      <c r="W93" s="28" t="str">
        <f ca="1">IF(OR(W$9="×",W$110="×"),"×",IF(SUMIFS(OFFSET(データ_研究棟施設!$M$5:$M$1048576,0,ROUND(W$8*24,1)),データ_研究棟施設!$J$5:$J$1048576,OFFSET($G$9,ROW()-ROW($N$9),W$6-$D$4))&gt;=50,IF(SUMIFS(OFFSET(データ_研究棟施設!$M$5:$M$1048576,0,ROUND(W$8*24,1)),データ_研究棟施設!$J$5:$J$1048576,OFFSET($G$9,ROW()-ROW($N$9),W$6-$D$4))&gt;=100*$E93,"×","△"),IF(OR(W$8&lt;9/24,W$8&gt;=17/24,W$110="△"),"△","〇")))</f>
        <v>〇</v>
      </c>
      <c r="X93" s="29" t="str">
        <f ca="1">IF(OR(X$9="×",X$110="×"),"×",IF(SUMIFS(OFFSET(データ_研究棟施設!$M$5:$M$1048576,0,ROUND(X$8*24,1)),データ_研究棟施設!$J$5:$J$1048576,OFFSET($G$9,ROW()-ROW($N$9),X$6-$D$4))&gt;=50,IF(SUMIFS(OFFSET(データ_研究棟施設!$M$5:$M$1048576,0,ROUND(X$8*24,1)),データ_研究棟施設!$J$5:$J$1048576,OFFSET($G$9,ROW()-ROW($N$9),X$6-$D$4))&gt;=100*$E93,"×","△"),IF(OR(X$8&lt;9/24,X$8&gt;=17/24,X$110="△"),"△","〇")))</f>
        <v>〇</v>
      </c>
      <c r="Y93" s="29" t="str">
        <f ca="1">IF(OR(Y$9="×",Y$110="×"),"×",IF(SUMIFS(OFFSET(データ_研究棟施設!$M$5:$M$1048576,0,ROUND(Y$8*24,1)),データ_研究棟施設!$J$5:$J$1048576,OFFSET($G$9,ROW()-ROW($N$9),Y$6-$D$4))&gt;=50,IF(SUMIFS(OFFSET(データ_研究棟施設!$M$5:$M$1048576,0,ROUND(Y$8*24,1)),データ_研究棟施設!$J$5:$J$1048576,OFFSET($G$9,ROW()-ROW($N$9),Y$6-$D$4))&gt;=100*$E93,"×","△"),IF(OR(Y$8&lt;9/24,Y$8&gt;=17/24,Y$110="△"),"△","〇")))</f>
        <v>〇</v>
      </c>
      <c r="Z93" s="30" t="str">
        <f ca="1">IF(OR(Z$9="×",Z$110="×"),"×",IF(SUMIFS(OFFSET(データ_研究棟施設!$M$5:$M$1048576,0,ROUND(Z$8*24,1)),データ_研究棟施設!$J$5:$J$1048576,OFFSET($G$9,ROW()-ROW($N$9),Z$6-$D$4))&gt;=50,IF(SUMIFS(OFFSET(データ_研究棟施設!$M$5:$M$1048576,0,ROUND(Z$8*24,1)),データ_研究棟施設!$J$5:$J$1048576,OFFSET($G$9,ROW()-ROW($N$9),Z$6-$D$4))&gt;=100*$E93,"×","△"),IF(OR(Z$8&lt;9/24,Z$8&gt;=17/24,Z$110="△"),"△","〇")))</f>
        <v>〇</v>
      </c>
      <c r="AA93" s="29" t="str">
        <f ca="1">IF(OR(AA$9="×",AA$110="×"),"×",IF(SUMIFS(OFFSET(データ_研究棟施設!$M$5:$M$1048576,0,ROUND(AA$8*24,1)),データ_研究棟施設!$J$5:$J$1048576,OFFSET($G$9,ROW()-ROW($N$9),AA$6-$D$4))&gt;=50,IF(SUMIFS(OFFSET(データ_研究棟施設!$M$5:$M$1048576,0,ROUND(AA$8*24,1)),データ_研究棟施設!$J$5:$J$1048576,OFFSET($G$9,ROW()-ROW($N$9),AA$6-$D$4))&gt;=100*$E93,"×","△"),IF(OR(AA$8&lt;9/24,AA$8&gt;=17/24,AA$110="△"),"△","〇")))</f>
        <v>〇</v>
      </c>
      <c r="AB93" s="29" t="str">
        <f ca="1">IF(OR(AB$9="×",AB$110="×"),"×",IF(SUMIFS(OFFSET(データ_研究棟施設!$M$5:$M$1048576,0,ROUND(AB$8*24,1)),データ_研究棟施設!$J$5:$J$1048576,OFFSET($G$9,ROW()-ROW($N$9),AB$6-$D$4))&gt;=50,IF(SUMIFS(OFFSET(データ_研究棟施設!$M$5:$M$1048576,0,ROUND(AB$8*24,1)),データ_研究棟施設!$J$5:$J$1048576,OFFSET($G$9,ROW()-ROW($N$9),AB$6-$D$4))&gt;=100*$E93,"×","△"),IF(OR(AB$8&lt;9/24,AB$8&gt;=17/24,AB$110="△"),"△","〇")))</f>
        <v>〇</v>
      </c>
      <c r="AC93" s="29" t="str">
        <f ca="1">IF(OR(AC$9="×",AC$110="×"),"×",IF(SUMIFS(OFFSET(データ_研究棟施設!$M$5:$M$1048576,0,ROUND(AC$8*24,1)),データ_研究棟施設!$J$5:$J$1048576,OFFSET($G$9,ROW()-ROW($N$9),AC$6-$D$4))&gt;=50,IF(SUMIFS(OFFSET(データ_研究棟施設!$M$5:$M$1048576,0,ROUND(AC$8*24,1)),データ_研究棟施設!$J$5:$J$1048576,OFFSET($G$9,ROW()-ROW($N$9),AC$6-$D$4))&gt;=100*$E93,"×","△"),IF(OR(AC$8&lt;9/24,AC$8&gt;=17/24,AC$110="△"),"△","〇")))</f>
        <v>〇</v>
      </c>
      <c r="AD93" s="29" t="str">
        <f ca="1">IF(OR(AD$9="×",AD$110="×"),"×",IF(SUMIFS(OFFSET(データ_研究棟施設!$M$5:$M$1048576,0,ROUND(AD$8*24,1)),データ_研究棟施設!$J$5:$J$1048576,OFFSET($G$9,ROW()-ROW($N$9),AD$6-$D$4))&gt;=50,IF(SUMIFS(OFFSET(データ_研究棟施設!$M$5:$M$1048576,0,ROUND(AD$8*24,1)),データ_研究棟施設!$J$5:$J$1048576,OFFSET($G$9,ROW()-ROW($N$9),AD$6-$D$4))&gt;=100*$E93,"×","△"),IF(OR(AD$8&lt;9/24,AD$8&gt;=17/24,AD$110="△"),"△","〇")))</f>
        <v>〇</v>
      </c>
      <c r="AE93" s="28" t="str">
        <f ca="1">IF(OR(AE$9="×",AE$110="×"),"×",IF(SUMIFS(OFFSET(データ_研究棟施設!$M$5:$M$1048576,0,ROUND(AE$8*24,1)),データ_研究棟施設!$J$5:$J$1048576,OFFSET($G$9,ROW()-ROW($N$9),AE$6-$D$4))&gt;=50,IF(SUMIFS(OFFSET(データ_研究棟施設!$M$5:$M$1048576,0,ROUND(AE$8*24,1)),データ_研究棟施設!$J$5:$J$1048576,OFFSET($G$9,ROW()-ROW($N$9),AE$6-$D$4))&gt;=100*$E93,"×","△"),IF(OR(AE$8&lt;9/24,AE$8&gt;=17/24,AE$110="△"),"△","〇")))</f>
        <v>△</v>
      </c>
      <c r="AF93" s="29" t="str">
        <f ca="1">IF(OR(AF$9="×",AF$110="×"),"×",IF(SUMIFS(OFFSET(データ_研究棟施設!$M$5:$M$1048576,0,ROUND(AF$8*24,1)),データ_研究棟施設!$J$5:$J$1048576,OFFSET($G$9,ROW()-ROW($N$9),AF$6-$D$4))&gt;=50,IF(SUMIFS(OFFSET(データ_研究棟施設!$M$5:$M$1048576,0,ROUND(AF$8*24,1)),データ_研究棟施設!$J$5:$J$1048576,OFFSET($G$9,ROW()-ROW($N$9),AF$6-$D$4))&gt;=100*$E93,"×","△"),IF(OR(AF$8&lt;9/24,AF$8&gt;=17/24,AF$110="△"),"△","〇")))</f>
        <v>△</v>
      </c>
      <c r="AG93" s="29" t="str">
        <f ca="1">IF(OR(AG$9="×",AG$110="×"),"×",IF(SUMIFS(OFFSET(データ_研究棟施設!$M$5:$M$1048576,0,ROUND(AG$8*24,1)),データ_研究棟施設!$J$5:$J$1048576,OFFSET($G$9,ROW()-ROW($N$9),AG$6-$D$4))&gt;=50,IF(SUMIFS(OFFSET(データ_研究棟施設!$M$5:$M$1048576,0,ROUND(AG$8*24,1)),データ_研究棟施設!$J$5:$J$1048576,OFFSET($G$9,ROW()-ROW($N$9),AG$6-$D$4))&gt;=100*$E93,"×","△"),IF(OR(AG$8&lt;9/24,AG$8&gt;=17/24,AG$110="△"),"△","〇")))</f>
        <v>△</v>
      </c>
      <c r="AH93" s="30" t="str">
        <f ca="1">IF(OR(AH$9="×",AH$110="×"),"×",IF(SUMIFS(OFFSET(データ_研究棟施設!$M$5:$M$1048576,0,ROUND(AH$8*24,1)),データ_研究棟施設!$J$5:$J$1048576,OFFSET($G$9,ROW()-ROW($N$9),AH$6-$D$4))&gt;=50,IF(SUMIFS(OFFSET(データ_研究棟施設!$M$5:$M$1048576,0,ROUND(AH$8*24,1)),データ_研究棟施設!$J$5:$J$1048576,OFFSET($G$9,ROW()-ROW($N$9),AH$6-$D$4))&gt;=100*$E93,"×","△"),IF(OR(AH$8&lt;9/24,AH$8&gt;=17/24,AH$110="△"),"△","〇")))</f>
        <v>△</v>
      </c>
      <c r="AI93" s="29" t="str">
        <f ca="1">IF(OR(AI$9="×",AI$110="×"),"×",IF(SUMIFS(OFFSET(データ_研究棟施設!$M$5:$M$1048576,0,ROUND(AI$8*24,1)),データ_研究棟施設!$J$5:$J$1048576,OFFSET($G$9,ROW()-ROW($N$9),AI$6-$D$4))&gt;=50,IF(SUMIFS(OFFSET(データ_研究棟施設!$M$5:$M$1048576,0,ROUND(AI$8*24,1)),データ_研究棟施設!$J$5:$J$1048576,OFFSET($G$9,ROW()-ROW($N$9),AI$6-$D$4))&gt;=100*$E93,"×","△"),IF(OR(AI$8&lt;9/24,AI$8&gt;=17/24,AI$110="△"),"△","〇")))</f>
        <v>△</v>
      </c>
      <c r="AJ93" s="29" t="str">
        <f ca="1">IF(OR(AJ$9="×",AJ$110="×"),"×",IF(SUMIFS(OFFSET(データ_研究棟施設!$M$5:$M$1048576,0,ROUND(AJ$8*24,1)),データ_研究棟施設!$J$5:$J$1048576,OFFSET($G$9,ROW()-ROW($N$9),AJ$6-$D$4))&gt;=50,IF(SUMIFS(OFFSET(データ_研究棟施設!$M$5:$M$1048576,0,ROUND(AJ$8*24,1)),データ_研究棟施設!$J$5:$J$1048576,OFFSET($G$9,ROW()-ROW($N$9),AJ$6-$D$4))&gt;=100*$E93,"×","△"),IF(OR(AJ$8&lt;9/24,AJ$8&gt;=17/24,AJ$110="△"),"△","〇")))</f>
        <v>△</v>
      </c>
      <c r="AK93" s="37" t="str">
        <f ca="1">IF(OR(AK$9="×",AK$110="×"),"×",IF(SUMIFS(OFFSET(データ_研究棟施設!$M$5:$M$1048576,0,ROUND(AK$8*24,1)),データ_研究棟施設!$J$5:$J$1048576,OFFSET($G$9,ROW()-ROW($N$9),AK$6-$D$4))&gt;=50,IF(SUMIFS(OFFSET(データ_研究棟施設!$M$5:$M$1048576,0,ROUND(AK$8*24,1)),データ_研究棟施設!$J$5:$J$1048576,OFFSET($G$9,ROW()-ROW($N$9),AK$6-$D$4))&gt;=100*$E93,"×","△"),IF(OR(AK$8&lt;9/24,AK$8&gt;=17/24,AK$110="△"),"△","〇")))</f>
        <v>△</v>
      </c>
      <c r="AL93" s="36" t="str">
        <f ca="1">IF(OR(AL$9="×",AL$110="×"),"×",IF(SUMIFS(OFFSET(データ_研究棟施設!$M$5:$M$1048576,0,ROUND(AL$8*24,1)),データ_研究棟施設!$J$5:$J$1048576,OFFSET($G$9,ROW()-ROW($N$9),AL$6-$D$4))&gt;=50,IF(SUMIFS(OFFSET(データ_研究棟施設!$M$5:$M$1048576,0,ROUND(AL$8*24,1)),データ_研究棟施設!$J$5:$J$1048576,OFFSET($G$9,ROW()-ROW($N$9),AL$6-$D$4))&gt;=100*$E93,"×","△"),IF(OR(AL$8&lt;9/24,AL$8&gt;=17/24,AL$110="△"),"△","〇")))</f>
        <v>△</v>
      </c>
      <c r="AM93" s="29" t="str">
        <f ca="1">IF(OR(AM$9="×",AM$110="×"),"×",IF(SUMIFS(OFFSET(データ_研究棟施設!$M$5:$M$1048576,0,ROUND(AM$8*24,1)),データ_研究棟施設!$J$5:$J$1048576,OFFSET($G$9,ROW()-ROW($N$9),AM$6-$D$4))&gt;=50,IF(SUMIFS(OFFSET(データ_研究棟施設!$M$5:$M$1048576,0,ROUND(AM$8*24,1)),データ_研究棟施設!$J$5:$J$1048576,OFFSET($G$9,ROW()-ROW($N$9),AM$6-$D$4))&gt;=100*$E93,"×","△"),IF(OR(AM$8&lt;9/24,AM$8&gt;=17/24,AM$110="△"),"△","〇")))</f>
        <v>△</v>
      </c>
      <c r="AN93" s="29" t="str">
        <f ca="1">IF(OR(AN$9="×",AN$110="×"),"×",IF(SUMIFS(OFFSET(データ_研究棟施設!$M$5:$M$1048576,0,ROUND(AN$8*24,1)),データ_研究棟施設!$J$5:$J$1048576,OFFSET($G$9,ROW()-ROW($N$9),AN$6-$D$4))&gt;=50,IF(SUMIFS(OFFSET(データ_研究棟施設!$M$5:$M$1048576,0,ROUND(AN$8*24,1)),データ_研究棟施設!$J$5:$J$1048576,OFFSET($G$9,ROW()-ROW($N$9),AN$6-$D$4))&gt;=100*$E93,"×","△"),IF(OR(AN$8&lt;9/24,AN$8&gt;=17/24,AN$110="△"),"△","〇")))</f>
        <v>△</v>
      </c>
      <c r="AO93" s="29" t="str">
        <f ca="1">IF(OR(AO$9="×",AO$110="×"),"×",IF(SUMIFS(OFFSET(データ_研究棟施設!$M$5:$M$1048576,0,ROUND(AO$8*24,1)),データ_研究棟施設!$J$5:$J$1048576,OFFSET($G$9,ROW()-ROW($N$9),AO$6-$D$4))&gt;=50,IF(SUMIFS(OFFSET(データ_研究棟施設!$M$5:$M$1048576,0,ROUND(AO$8*24,1)),データ_研究棟施設!$J$5:$J$1048576,OFFSET($G$9,ROW()-ROW($N$9),AO$6-$D$4))&gt;=100*$E93,"×","△"),IF(OR(AO$8&lt;9/24,AO$8&gt;=17/24,AO$110="△"),"△","〇")))</f>
        <v>△</v>
      </c>
      <c r="AP93" s="29" t="str">
        <f ca="1">IF(OR(AP$9="×",AP$110="×"),"×",IF(SUMIFS(OFFSET(データ_研究棟施設!$M$5:$M$1048576,0,ROUND(AP$8*24,1)),データ_研究棟施設!$J$5:$J$1048576,OFFSET($G$9,ROW()-ROW($N$9),AP$6-$D$4))&gt;=50,IF(SUMIFS(OFFSET(データ_研究棟施設!$M$5:$M$1048576,0,ROUND(AP$8*24,1)),データ_研究棟施設!$J$5:$J$1048576,OFFSET($G$9,ROW()-ROW($N$9),AP$6-$D$4))&gt;=100*$E93,"×","△"),IF(OR(AP$8&lt;9/24,AP$8&gt;=17/24,AP$110="△"),"△","〇")))</f>
        <v>△</v>
      </c>
      <c r="AQ93" s="29" t="str">
        <f ca="1">IF(OR(AQ$9="×",AQ$110="×"),"×",IF(SUMIFS(OFFSET(データ_研究棟施設!$M$5:$M$1048576,0,ROUND(AQ$8*24,1)),データ_研究棟施設!$J$5:$J$1048576,OFFSET($G$9,ROW()-ROW($N$9),AQ$6-$D$4))&gt;=50,IF(SUMIFS(OFFSET(データ_研究棟施設!$M$5:$M$1048576,0,ROUND(AQ$8*24,1)),データ_研究棟施設!$J$5:$J$1048576,OFFSET($G$9,ROW()-ROW($N$9),AQ$6-$D$4))&gt;=100*$E93,"×","△"),IF(OR(AQ$8&lt;9/24,AQ$8&gt;=17/24,AQ$110="△"),"△","〇")))</f>
        <v>△</v>
      </c>
      <c r="AR93" s="29" t="str">
        <f ca="1">IF(OR(AR$9="×",AR$110="×"),"×",IF(SUMIFS(OFFSET(データ_研究棟施設!$M$5:$M$1048576,0,ROUND(AR$8*24,1)),データ_研究棟施設!$J$5:$J$1048576,OFFSET($G$9,ROW()-ROW($N$9),AR$6-$D$4))&gt;=50,IF(SUMIFS(OFFSET(データ_研究棟施設!$M$5:$M$1048576,0,ROUND(AR$8*24,1)),データ_研究棟施設!$J$5:$J$1048576,OFFSET($G$9,ROW()-ROW($N$9),AR$6-$D$4))&gt;=100*$E93,"×","△"),IF(OR(AR$8&lt;9/24,AR$8&gt;=17/24,AR$110="△"),"△","〇")))</f>
        <v>△</v>
      </c>
      <c r="AS93" s="29" t="str">
        <f ca="1">IF(OR(AS$9="×",AS$110="×"),"×",IF(SUMIFS(OFFSET(データ_研究棟施設!$M$5:$M$1048576,0,ROUND(AS$8*24,1)),データ_研究棟施設!$J$5:$J$1048576,OFFSET($G$9,ROW()-ROW($N$9),AS$6-$D$4))&gt;=50,IF(SUMIFS(OFFSET(データ_研究棟施設!$M$5:$M$1048576,0,ROUND(AS$8*24,1)),データ_研究棟施設!$J$5:$J$1048576,OFFSET($G$9,ROW()-ROW($N$9),AS$6-$D$4))&gt;=100*$E93,"×","△"),IF(OR(AS$8&lt;9/24,AS$8&gt;=17/24,AS$110="△"),"△","〇")))</f>
        <v>△</v>
      </c>
      <c r="AT93" s="29" t="str">
        <f ca="1">IF(OR(AT$9="×",AT$110="×"),"×",IF(SUMIFS(OFFSET(データ_研究棟施設!$M$5:$M$1048576,0,ROUND(AT$8*24,1)),データ_研究棟施設!$J$5:$J$1048576,OFFSET($G$9,ROW()-ROW($N$9),AT$6-$D$4))&gt;=50,IF(SUMIFS(OFFSET(データ_研究棟施設!$M$5:$M$1048576,0,ROUND(AT$8*24,1)),データ_研究棟施設!$J$5:$J$1048576,OFFSET($G$9,ROW()-ROW($N$9),AT$6-$D$4))&gt;=100*$E93,"×","△"),IF(OR(AT$8&lt;9/24,AT$8&gt;=17/24,AT$110="△"),"△","〇")))</f>
        <v>△</v>
      </c>
      <c r="AU93" s="28" t="str">
        <f ca="1">IF(OR(AU$9="×",AU$110="×"),"×",IF(SUMIFS(OFFSET(データ_研究棟施設!$M$5:$M$1048576,0,ROUND(AU$8*24,1)),データ_研究棟施設!$J$5:$J$1048576,OFFSET($G$9,ROW()-ROW($N$9),AU$6-$D$4))&gt;=50,IF(SUMIFS(OFFSET(データ_研究棟施設!$M$5:$M$1048576,0,ROUND(AU$8*24,1)),データ_研究棟施設!$J$5:$J$1048576,OFFSET($G$9,ROW()-ROW($N$9),AU$6-$D$4))&gt;=100*$E93,"×","△"),IF(OR(AU$8&lt;9/24,AU$8&gt;=17/24,AU$110="△"),"△","〇")))</f>
        <v>〇</v>
      </c>
      <c r="AV93" s="29" t="str">
        <f ca="1">IF(OR(AV$9="×",AV$110="×"),"×",IF(SUMIFS(OFFSET(データ_研究棟施設!$M$5:$M$1048576,0,ROUND(AV$8*24,1)),データ_研究棟施設!$J$5:$J$1048576,OFFSET($G$9,ROW()-ROW($N$9),AV$6-$D$4))&gt;=50,IF(SUMIFS(OFFSET(データ_研究棟施設!$M$5:$M$1048576,0,ROUND(AV$8*24,1)),データ_研究棟施設!$J$5:$J$1048576,OFFSET($G$9,ROW()-ROW($N$9),AV$6-$D$4))&gt;=100*$E93,"×","△"),IF(OR(AV$8&lt;9/24,AV$8&gt;=17/24,AV$110="△"),"△","〇")))</f>
        <v>〇</v>
      </c>
      <c r="AW93" s="29" t="str">
        <f ca="1">IF(OR(AW$9="×",AW$110="×"),"×",IF(SUMIFS(OFFSET(データ_研究棟施設!$M$5:$M$1048576,0,ROUND(AW$8*24,1)),データ_研究棟施設!$J$5:$J$1048576,OFFSET($G$9,ROW()-ROW($N$9),AW$6-$D$4))&gt;=50,IF(SUMIFS(OFFSET(データ_研究棟施設!$M$5:$M$1048576,0,ROUND(AW$8*24,1)),データ_研究棟施設!$J$5:$J$1048576,OFFSET($G$9,ROW()-ROW($N$9),AW$6-$D$4))&gt;=100*$E93,"×","△"),IF(OR(AW$8&lt;9/24,AW$8&gt;=17/24,AW$110="△"),"△","〇")))</f>
        <v>〇</v>
      </c>
      <c r="AX93" s="30" t="str">
        <f ca="1">IF(OR(AX$9="×",AX$110="×"),"×",IF(SUMIFS(OFFSET(データ_研究棟施設!$M$5:$M$1048576,0,ROUND(AX$8*24,1)),データ_研究棟施設!$J$5:$J$1048576,OFFSET($G$9,ROW()-ROW($N$9),AX$6-$D$4))&gt;=50,IF(SUMIFS(OFFSET(データ_研究棟施設!$M$5:$M$1048576,0,ROUND(AX$8*24,1)),データ_研究棟施設!$J$5:$J$1048576,OFFSET($G$9,ROW()-ROW($N$9),AX$6-$D$4))&gt;=100*$E93,"×","△"),IF(OR(AX$8&lt;9/24,AX$8&gt;=17/24,AX$110="△"),"△","〇")))</f>
        <v>〇</v>
      </c>
      <c r="AY93" s="29" t="str">
        <f ca="1">IF(OR(AY$9="×",AY$110="×"),"×",IF(SUMIFS(OFFSET(データ_研究棟施設!$M$5:$M$1048576,0,ROUND(AY$8*24,1)),データ_研究棟施設!$J$5:$J$1048576,OFFSET($G$9,ROW()-ROW($N$9),AY$6-$D$4))&gt;=50,IF(SUMIFS(OFFSET(データ_研究棟施設!$M$5:$M$1048576,0,ROUND(AY$8*24,1)),データ_研究棟施設!$J$5:$J$1048576,OFFSET($G$9,ROW()-ROW($N$9),AY$6-$D$4))&gt;=100*$E93,"×","△"),IF(OR(AY$8&lt;9/24,AY$8&gt;=17/24,AY$110="△"),"△","〇")))</f>
        <v>〇</v>
      </c>
      <c r="AZ93" s="29" t="str">
        <f ca="1">IF(OR(AZ$9="×",AZ$110="×"),"×",IF(SUMIFS(OFFSET(データ_研究棟施設!$M$5:$M$1048576,0,ROUND(AZ$8*24,1)),データ_研究棟施設!$J$5:$J$1048576,OFFSET($G$9,ROW()-ROW($N$9),AZ$6-$D$4))&gt;=50,IF(SUMIFS(OFFSET(データ_研究棟施設!$M$5:$M$1048576,0,ROUND(AZ$8*24,1)),データ_研究棟施設!$J$5:$J$1048576,OFFSET($G$9,ROW()-ROW($N$9),AZ$6-$D$4))&gt;=100*$E93,"×","△"),IF(OR(AZ$8&lt;9/24,AZ$8&gt;=17/24,AZ$110="△"),"△","〇")))</f>
        <v>〇</v>
      </c>
      <c r="BA93" s="29" t="str">
        <f ca="1">IF(OR(BA$9="×",BA$110="×"),"×",IF(SUMIFS(OFFSET(データ_研究棟施設!$M$5:$M$1048576,0,ROUND(BA$8*24,1)),データ_研究棟施設!$J$5:$J$1048576,OFFSET($G$9,ROW()-ROW($N$9),BA$6-$D$4))&gt;=50,IF(SUMIFS(OFFSET(データ_研究棟施設!$M$5:$M$1048576,0,ROUND(BA$8*24,1)),データ_研究棟施設!$J$5:$J$1048576,OFFSET($G$9,ROW()-ROW($N$9),BA$6-$D$4))&gt;=100*$E93,"×","△"),IF(OR(BA$8&lt;9/24,BA$8&gt;=17/24,BA$110="△"),"△","〇")))</f>
        <v>〇</v>
      </c>
      <c r="BB93" s="29" t="str">
        <f ca="1">IF(OR(BB$9="×",BB$110="×"),"×",IF(SUMIFS(OFFSET(データ_研究棟施設!$M$5:$M$1048576,0,ROUND(BB$8*24,1)),データ_研究棟施設!$J$5:$J$1048576,OFFSET($G$9,ROW()-ROW($N$9),BB$6-$D$4))&gt;=50,IF(SUMIFS(OFFSET(データ_研究棟施設!$M$5:$M$1048576,0,ROUND(BB$8*24,1)),データ_研究棟施設!$J$5:$J$1048576,OFFSET($G$9,ROW()-ROW($N$9),BB$6-$D$4))&gt;=100*$E93,"×","△"),IF(OR(BB$8&lt;9/24,BB$8&gt;=17/24,BB$110="△"),"△","〇")))</f>
        <v>〇</v>
      </c>
      <c r="BC93" s="28" t="str">
        <f ca="1">IF(OR(BC$9="×",BC$110="×"),"×",IF(SUMIFS(OFFSET(データ_研究棟施設!$M$5:$M$1048576,0,ROUND(BC$8*24,1)),データ_研究棟施設!$J$5:$J$1048576,OFFSET($G$9,ROW()-ROW($N$9),BC$6-$D$4))&gt;=50,IF(SUMIFS(OFFSET(データ_研究棟施設!$M$5:$M$1048576,0,ROUND(BC$8*24,1)),データ_研究棟施設!$J$5:$J$1048576,OFFSET($G$9,ROW()-ROW($N$9),BC$6-$D$4))&gt;=100*$E93,"×","△"),IF(OR(BC$8&lt;9/24,BC$8&gt;=17/24,BC$110="△"),"△","〇")))</f>
        <v>△</v>
      </c>
      <c r="BD93" s="29" t="str">
        <f ca="1">IF(OR(BD$9="×",BD$110="×"),"×",IF(SUMIFS(OFFSET(データ_研究棟施設!$M$5:$M$1048576,0,ROUND(BD$8*24,1)),データ_研究棟施設!$J$5:$J$1048576,OFFSET($G$9,ROW()-ROW($N$9),BD$6-$D$4))&gt;=50,IF(SUMIFS(OFFSET(データ_研究棟施設!$M$5:$M$1048576,0,ROUND(BD$8*24,1)),データ_研究棟施設!$J$5:$J$1048576,OFFSET($G$9,ROW()-ROW($N$9),BD$6-$D$4))&gt;=100*$E93,"×","△"),IF(OR(BD$8&lt;9/24,BD$8&gt;=17/24,BD$110="△"),"△","〇")))</f>
        <v>△</v>
      </c>
      <c r="BE93" s="29" t="str">
        <f ca="1">IF(OR(BE$9="×",BE$110="×"),"×",IF(SUMIFS(OFFSET(データ_研究棟施設!$M$5:$M$1048576,0,ROUND(BE$8*24,1)),データ_研究棟施設!$J$5:$J$1048576,OFFSET($G$9,ROW()-ROW($N$9),BE$6-$D$4))&gt;=50,IF(SUMIFS(OFFSET(データ_研究棟施設!$M$5:$M$1048576,0,ROUND(BE$8*24,1)),データ_研究棟施設!$J$5:$J$1048576,OFFSET($G$9,ROW()-ROW($N$9),BE$6-$D$4))&gt;=100*$E93,"×","△"),IF(OR(BE$8&lt;9/24,BE$8&gt;=17/24,BE$110="△"),"△","〇")))</f>
        <v>△</v>
      </c>
      <c r="BF93" s="30" t="str">
        <f ca="1">IF(OR(BF$9="×",BF$110="×"),"×",IF(SUMIFS(OFFSET(データ_研究棟施設!$M$5:$M$1048576,0,ROUND(BF$8*24,1)),データ_研究棟施設!$J$5:$J$1048576,OFFSET($G$9,ROW()-ROW($N$9),BF$6-$D$4))&gt;=50,IF(SUMIFS(OFFSET(データ_研究棟施設!$M$5:$M$1048576,0,ROUND(BF$8*24,1)),データ_研究棟施設!$J$5:$J$1048576,OFFSET($G$9,ROW()-ROW($N$9),BF$6-$D$4))&gt;=100*$E93,"×","△"),IF(OR(BF$8&lt;9/24,BF$8&gt;=17/24,BF$110="△"),"△","〇")))</f>
        <v>△</v>
      </c>
      <c r="BG93" s="29" t="str">
        <f ca="1">IF(OR(BG$9="×",BG$110="×"),"×",IF(SUMIFS(OFFSET(データ_研究棟施設!$M$5:$M$1048576,0,ROUND(BG$8*24,1)),データ_研究棟施設!$J$5:$J$1048576,OFFSET($G$9,ROW()-ROW($N$9),BG$6-$D$4))&gt;=50,IF(SUMIFS(OFFSET(データ_研究棟施設!$M$5:$M$1048576,0,ROUND(BG$8*24,1)),データ_研究棟施設!$J$5:$J$1048576,OFFSET($G$9,ROW()-ROW($N$9),BG$6-$D$4))&gt;=100*$E93,"×","△"),IF(OR(BG$8&lt;9/24,BG$8&gt;=17/24,BG$110="△"),"△","〇")))</f>
        <v>△</v>
      </c>
      <c r="BH93" s="29" t="str">
        <f ca="1">IF(OR(BH$9="×",BH$110="×"),"×",IF(SUMIFS(OFFSET(データ_研究棟施設!$M$5:$M$1048576,0,ROUND(BH$8*24,1)),データ_研究棟施設!$J$5:$J$1048576,OFFSET($G$9,ROW()-ROW($N$9),BH$6-$D$4))&gt;=50,IF(SUMIFS(OFFSET(データ_研究棟施設!$M$5:$M$1048576,0,ROUND(BH$8*24,1)),データ_研究棟施設!$J$5:$J$1048576,OFFSET($G$9,ROW()-ROW($N$9),BH$6-$D$4))&gt;=100*$E93,"×","△"),IF(OR(BH$8&lt;9/24,BH$8&gt;=17/24,BH$110="△"),"△","〇")))</f>
        <v>△</v>
      </c>
      <c r="BI93" s="37" t="str">
        <f ca="1">IF(OR(BI$9="×",BI$110="×"),"×",IF(SUMIFS(OFFSET(データ_研究棟施設!$M$5:$M$1048576,0,ROUND(BI$8*24,1)),データ_研究棟施設!$J$5:$J$1048576,OFFSET($G$9,ROW()-ROW($N$9),BI$6-$D$4))&gt;=50,IF(SUMIFS(OFFSET(データ_研究棟施設!$M$5:$M$1048576,0,ROUND(BI$8*24,1)),データ_研究棟施設!$J$5:$J$1048576,OFFSET($G$9,ROW()-ROW($N$9),BI$6-$D$4))&gt;=100*$E93,"×","△"),IF(OR(BI$8&lt;9/24,BI$8&gt;=17/24,BI$110="△"),"△","〇")))</f>
        <v>△</v>
      </c>
      <c r="BJ93" s="36" t="str">
        <f ca="1">IF(OR(BJ$9="×",BJ$110="×"),"×",IF(SUMIFS(OFFSET(データ_研究棟施設!$M$5:$M$1048576,0,ROUND(BJ$8*24,1)),データ_研究棟施設!$J$5:$J$1048576,OFFSET($G$9,ROW()-ROW($N$9),BJ$6-$D$4))&gt;=50,IF(SUMIFS(OFFSET(データ_研究棟施設!$M$5:$M$1048576,0,ROUND(BJ$8*24,1)),データ_研究棟施設!$J$5:$J$1048576,OFFSET($G$9,ROW()-ROW($N$9),BJ$6-$D$4))&gt;=100*$E93,"×","△"),IF(OR(BJ$8&lt;9/24,BJ$8&gt;=17/24,BJ$110="△"),"△","〇")))</f>
        <v>△</v>
      </c>
      <c r="BK93" s="29" t="str">
        <f ca="1">IF(OR(BK$9="×",BK$110="×"),"×",IF(SUMIFS(OFFSET(データ_研究棟施設!$M$5:$M$1048576,0,ROUND(BK$8*24,1)),データ_研究棟施設!$J$5:$J$1048576,OFFSET($G$9,ROW()-ROW($N$9),BK$6-$D$4))&gt;=50,IF(SUMIFS(OFFSET(データ_研究棟施設!$M$5:$M$1048576,0,ROUND(BK$8*24,1)),データ_研究棟施設!$J$5:$J$1048576,OFFSET($G$9,ROW()-ROW($N$9),BK$6-$D$4))&gt;=100*$E93,"×","△"),IF(OR(BK$8&lt;9/24,BK$8&gt;=17/24,BK$110="△"),"△","〇")))</f>
        <v>△</v>
      </c>
      <c r="BL93" s="29" t="str">
        <f ca="1">IF(OR(BL$9="×",BL$110="×"),"×",IF(SUMIFS(OFFSET(データ_研究棟施設!$M$5:$M$1048576,0,ROUND(BL$8*24,1)),データ_研究棟施設!$J$5:$J$1048576,OFFSET($G$9,ROW()-ROW($N$9),BL$6-$D$4))&gt;=50,IF(SUMIFS(OFFSET(データ_研究棟施設!$M$5:$M$1048576,0,ROUND(BL$8*24,1)),データ_研究棟施設!$J$5:$J$1048576,OFFSET($G$9,ROW()-ROW($N$9),BL$6-$D$4))&gt;=100*$E93,"×","△"),IF(OR(BL$8&lt;9/24,BL$8&gt;=17/24,BL$110="△"),"△","〇")))</f>
        <v>△</v>
      </c>
      <c r="BM93" s="29" t="str">
        <f ca="1">IF(OR(BM$9="×",BM$110="×"),"×",IF(SUMIFS(OFFSET(データ_研究棟施設!$M$5:$M$1048576,0,ROUND(BM$8*24,1)),データ_研究棟施設!$J$5:$J$1048576,OFFSET($G$9,ROW()-ROW($N$9),BM$6-$D$4))&gt;=50,IF(SUMIFS(OFFSET(データ_研究棟施設!$M$5:$M$1048576,0,ROUND(BM$8*24,1)),データ_研究棟施設!$J$5:$J$1048576,OFFSET($G$9,ROW()-ROW($N$9),BM$6-$D$4))&gt;=100*$E93,"×","△"),IF(OR(BM$8&lt;9/24,BM$8&gt;=17/24,BM$110="△"),"△","〇")))</f>
        <v>△</v>
      </c>
      <c r="BN93" s="29" t="str">
        <f ca="1">IF(OR(BN$9="×",BN$110="×"),"×",IF(SUMIFS(OFFSET(データ_研究棟施設!$M$5:$M$1048576,0,ROUND(BN$8*24,1)),データ_研究棟施設!$J$5:$J$1048576,OFFSET($G$9,ROW()-ROW($N$9),BN$6-$D$4))&gt;=50,IF(SUMIFS(OFFSET(データ_研究棟施設!$M$5:$M$1048576,0,ROUND(BN$8*24,1)),データ_研究棟施設!$J$5:$J$1048576,OFFSET($G$9,ROW()-ROW($N$9),BN$6-$D$4))&gt;=100*$E93,"×","△"),IF(OR(BN$8&lt;9/24,BN$8&gt;=17/24,BN$110="△"),"△","〇")))</f>
        <v>△</v>
      </c>
      <c r="BO93" s="29" t="str">
        <f ca="1">IF(OR(BO$9="×",BO$110="×"),"×",IF(SUMIFS(OFFSET(データ_研究棟施設!$M$5:$M$1048576,0,ROUND(BO$8*24,1)),データ_研究棟施設!$J$5:$J$1048576,OFFSET($G$9,ROW()-ROW($N$9),BO$6-$D$4))&gt;=50,IF(SUMIFS(OFFSET(データ_研究棟施設!$M$5:$M$1048576,0,ROUND(BO$8*24,1)),データ_研究棟施設!$J$5:$J$1048576,OFFSET($G$9,ROW()-ROW($N$9),BO$6-$D$4))&gt;=100*$E93,"×","△"),IF(OR(BO$8&lt;9/24,BO$8&gt;=17/24,BO$110="△"),"△","〇")))</f>
        <v>△</v>
      </c>
      <c r="BP93" s="29" t="str">
        <f ca="1">IF(OR(BP$9="×",BP$110="×"),"×",IF(SUMIFS(OFFSET(データ_研究棟施設!$M$5:$M$1048576,0,ROUND(BP$8*24,1)),データ_研究棟施設!$J$5:$J$1048576,OFFSET($G$9,ROW()-ROW($N$9),BP$6-$D$4))&gt;=50,IF(SUMIFS(OFFSET(データ_研究棟施設!$M$5:$M$1048576,0,ROUND(BP$8*24,1)),データ_研究棟施設!$J$5:$J$1048576,OFFSET($G$9,ROW()-ROW($N$9),BP$6-$D$4))&gt;=100*$E93,"×","△"),IF(OR(BP$8&lt;9/24,BP$8&gt;=17/24,BP$110="△"),"△","〇")))</f>
        <v>△</v>
      </c>
      <c r="BQ93" s="29" t="str">
        <f ca="1">IF(OR(BQ$9="×",BQ$110="×"),"×",IF(SUMIFS(OFFSET(データ_研究棟施設!$M$5:$M$1048576,0,ROUND(BQ$8*24,1)),データ_研究棟施設!$J$5:$J$1048576,OFFSET($G$9,ROW()-ROW($N$9),BQ$6-$D$4))&gt;=50,IF(SUMIFS(OFFSET(データ_研究棟施設!$M$5:$M$1048576,0,ROUND(BQ$8*24,1)),データ_研究棟施設!$J$5:$J$1048576,OFFSET($G$9,ROW()-ROW($N$9),BQ$6-$D$4))&gt;=100*$E93,"×","△"),IF(OR(BQ$8&lt;9/24,BQ$8&gt;=17/24,BQ$110="△"),"△","〇")))</f>
        <v>△</v>
      </c>
      <c r="BR93" s="29" t="str">
        <f ca="1">IF(OR(BR$9="×",BR$110="×"),"×",IF(SUMIFS(OFFSET(データ_研究棟施設!$M$5:$M$1048576,0,ROUND(BR$8*24,1)),データ_研究棟施設!$J$5:$J$1048576,OFFSET($G$9,ROW()-ROW($N$9),BR$6-$D$4))&gt;=50,IF(SUMIFS(OFFSET(データ_研究棟施設!$M$5:$M$1048576,0,ROUND(BR$8*24,1)),データ_研究棟施設!$J$5:$J$1048576,OFFSET($G$9,ROW()-ROW($N$9),BR$6-$D$4))&gt;=100*$E93,"×","△"),IF(OR(BR$8&lt;9/24,BR$8&gt;=17/24,BR$110="△"),"△","〇")))</f>
        <v>△</v>
      </c>
      <c r="BS93" s="28" t="str">
        <f ca="1">IF(OR(BS$9="×",BS$110="×"),"×",IF(SUMIFS(OFFSET(データ_研究棟施設!$M$5:$M$1048576,0,ROUND(BS$8*24,1)),データ_研究棟施設!$J$5:$J$1048576,OFFSET($G$9,ROW()-ROW($N$9),BS$6-$D$4))&gt;=50,IF(SUMIFS(OFFSET(データ_研究棟施設!$M$5:$M$1048576,0,ROUND(BS$8*24,1)),データ_研究棟施設!$J$5:$J$1048576,OFFSET($G$9,ROW()-ROW($N$9),BS$6-$D$4))&gt;=100*$E93,"×","△"),IF(OR(BS$8&lt;9/24,BS$8&gt;=17/24,BS$110="△"),"△","〇")))</f>
        <v>〇</v>
      </c>
      <c r="BT93" s="29" t="str">
        <f ca="1">IF(OR(BT$9="×",BT$110="×"),"×",IF(SUMIFS(OFFSET(データ_研究棟施設!$M$5:$M$1048576,0,ROUND(BT$8*24,1)),データ_研究棟施設!$J$5:$J$1048576,OFFSET($G$9,ROW()-ROW($N$9),BT$6-$D$4))&gt;=50,IF(SUMIFS(OFFSET(データ_研究棟施設!$M$5:$M$1048576,0,ROUND(BT$8*24,1)),データ_研究棟施設!$J$5:$J$1048576,OFFSET($G$9,ROW()-ROW($N$9),BT$6-$D$4))&gt;=100*$E93,"×","△"),IF(OR(BT$8&lt;9/24,BT$8&gt;=17/24,BT$110="△"),"△","〇")))</f>
        <v>〇</v>
      </c>
      <c r="BU93" s="29" t="str">
        <f ca="1">IF(OR(BU$9="×",BU$110="×"),"×",IF(SUMIFS(OFFSET(データ_研究棟施設!$M$5:$M$1048576,0,ROUND(BU$8*24,1)),データ_研究棟施設!$J$5:$J$1048576,OFFSET($G$9,ROW()-ROW($N$9),BU$6-$D$4))&gt;=50,IF(SUMIFS(OFFSET(データ_研究棟施設!$M$5:$M$1048576,0,ROUND(BU$8*24,1)),データ_研究棟施設!$J$5:$J$1048576,OFFSET($G$9,ROW()-ROW($N$9),BU$6-$D$4))&gt;=100*$E93,"×","△"),IF(OR(BU$8&lt;9/24,BU$8&gt;=17/24,BU$110="△"),"△","〇")))</f>
        <v>〇</v>
      </c>
      <c r="BV93" s="30" t="str">
        <f ca="1">IF(OR(BV$9="×",BV$110="×"),"×",IF(SUMIFS(OFFSET(データ_研究棟施設!$M$5:$M$1048576,0,ROUND(BV$8*24,1)),データ_研究棟施設!$J$5:$J$1048576,OFFSET($G$9,ROW()-ROW($N$9),BV$6-$D$4))&gt;=50,IF(SUMIFS(OFFSET(データ_研究棟施設!$M$5:$M$1048576,0,ROUND(BV$8*24,1)),データ_研究棟施設!$J$5:$J$1048576,OFFSET($G$9,ROW()-ROW($N$9),BV$6-$D$4))&gt;=100*$E93,"×","△"),IF(OR(BV$8&lt;9/24,BV$8&gt;=17/24,BV$110="△"),"△","〇")))</f>
        <v>〇</v>
      </c>
      <c r="BW93" s="29" t="str">
        <f ca="1">IF(OR(BW$9="×",BW$110="×"),"×",IF(SUMIFS(OFFSET(データ_研究棟施設!$M$5:$M$1048576,0,ROUND(BW$8*24,1)),データ_研究棟施設!$J$5:$J$1048576,OFFSET($G$9,ROW()-ROW($N$9),BW$6-$D$4))&gt;=50,IF(SUMIFS(OFFSET(データ_研究棟施設!$M$5:$M$1048576,0,ROUND(BW$8*24,1)),データ_研究棟施設!$J$5:$J$1048576,OFFSET($G$9,ROW()-ROW($N$9),BW$6-$D$4))&gt;=100*$E93,"×","△"),IF(OR(BW$8&lt;9/24,BW$8&gt;=17/24,BW$110="△"),"△","〇")))</f>
        <v>〇</v>
      </c>
      <c r="BX93" s="29" t="str">
        <f ca="1">IF(OR(BX$9="×",BX$110="×"),"×",IF(SUMIFS(OFFSET(データ_研究棟施設!$M$5:$M$1048576,0,ROUND(BX$8*24,1)),データ_研究棟施設!$J$5:$J$1048576,OFFSET($G$9,ROW()-ROW($N$9),BX$6-$D$4))&gt;=50,IF(SUMIFS(OFFSET(データ_研究棟施設!$M$5:$M$1048576,0,ROUND(BX$8*24,1)),データ_研究棟施設!$J$5:$J$1048576,OFFSET($G$9,ROW()-ROW($N$9),BX$6-$D$4))&gt;=100*$E93,"×","△"),IF(OR(BX$8&lt;9/24,BX$8&gt;=17/24,BX$110="△"),"△","〇")))</f>
        <v>〇</v>
      </c>
      <c r="BY93" s="29" t="str">
        <f ca="1">IF(OR(BY$9="×",BY$110="×"),"×",IF(SUMIFS(OFFSET(データ_研究棟施設!$M$5:$M$1048576,0,ROUND(BY$8*24,1)),データ_研究棟施設!$J$5:$J$1048576,OFFSET($G$9,ROW()-ROW($N$9),BY$6-$D$4))&gt;=50,IF(SUMIFS(OFFSET(データ_研究棟施設!$M$5:$M$1048576,0,ROUND(BY$8*24,1)),データ_研究棟施設!$J$5:$J$1048576,OFFSET($G$9,ROW()-ROW($N$9),BY$6-$D$4))&gt;=100*$E93,"×","△"),IF(OR(BY$8&lt;9/24,BY$8&gt;=17/24,BY$110="△"),"△","〇")))</f>
        <v>〇</v>
      </c>
      <c r="BZ93" s="29" t="str">
        <f ca="1">IF(OR(BZ$9="×",BZ$110="×"),"×",IF(SUMIFS(OFFSET(データ_研究棟施設!$M$5:$M$1048576,0,ROUND(BZ$8*24,1)),データ_研究棟施設!$J$5:$J$1048576,OFFSET($G$9,ROW()-ROW($N$9),BZ$6-$D$4))&gt;=50,IF(SUMIFS(OFFSET(データ_研究棟施設!$M$5:$M$1048576,0,ROUND(BZ$8*24,1)),データ_研究棟施設!$J$5:$J$1048576,OFFSET($G$9,ROW()-ROW($N$9),BZ$6-$D$4))&gt;=100*$E93,"×","△"),IF(OR(BZ$8&lt;9/24,BZ$8&gt;=17/24,BZ$110="△"),"△","〇")))</f>
        <v>〇</v>
      </c>
      <c r="CA93" s="28" t="str">
        <f ca="1">IF(OR(CA$9="×",CA$110="×"),"×",IF(SUMIFS(OFFSET(データ_研究棟施設!$M$5:$M$1048576,0,ROUND(CA$8*24,1)),データ_研究棟施設!$J$5:$J$1048576,OFFSET($G$9,ROW()-ROW($N$9),CA$6-$D$4))&gt;=50,IF(SUMIFS(OFFSET(データ_研究棟施設!$M$5:$M$1048576,0,ROUND(CA$8*24,1)),データ_研究棟施設!$J$5:$J$1048576,OFFSET($G$9,ROW()-ROW($N$9),CA$6-$D$4))&gt;=100*$E93,"×","△"),IF(OR(CA$8&lt;9/24,CA$8&gt;=17/24,CA$110="△"),"△","〇")))</f>
        <v>△</v>
      </c>
      <c r="CB93" s="29" t="str">
        <f ca="1">IF(OR(CB$9="×",CB$110="×"),"×",IF(SUMIFS(OFFSET(データ_研究棟施設!$M$5:$M$1048576,0,ROUND(CB$8*24,1)),データ_研究棟施設!$J$5:$J$1048576,OFFSET($G$9,ROW()-ROW($N$9),CB$6-$D$4))&gt;=50,IF(SUMIFS(OFFSET(データ_研究棟施設!$M$5:$M$1048576,0,ROUND(CB$8*24,1)),データ_研究棟施設!$J$5:$J$1048576,OFFSET($G$9,ROW()-ROW($N$9),CB$6-$D$4))&gt;=100*$E93,"×","△"),IF(OR(CB$8&lt;9/24,CB$8&gt;=17/24,CB$110="△"),"△","〇")))</f>
        <v>△</v>
      </c>
      <c r="CC93" s="29" t="str">
        <f ca="1">IF(OR(CC$9="×",CC$110="×"),"×",IF(SUMIFS(OFFSET(データ_研究棟施設!$M$5:$M$1048576,0,ROUND(CC$8*24,1)),データ_研究棟施設!$J$5:$J$1048576,OFFSET($G$9,ROW()-ROW($N$9),CC$6-$D$4))&gt;=50,IF(SUMIFS(OFFSET(データ_研究棟施設!$M$5:$M$1048576,0,ROUND(CC$8*24,1)),データ_研究棟施設!$J$5:$J$1048576,OFFSET($G$9,ROW()-ROW($N$9),CC$6-$D$4))&gt;=100*$E93,"×","△"),IF(OR(CC$8&lt;9/24,CC$8&gt;=17/24,CC$110="△"),"△","〇")))</f>
        <v>△</v>
      </c>
      <c r="CD93" s="30" t="str">
        <f ca="1">IF(OR(CD$9="×",CD$110="×"),"×",IF(SUMIFS(OFFSET(データ_研究棟施設!$M$5:$M$1048576,0,ROUND(CD$8*24,1)),データ_研究棟施設!$J$5:$J$1048576,OFFSET($G$9,ROW()-ROW($N$9),CD$6-$D$4))&gt;=50,IF(SUMIFS(OFFSET(データ_研究棟施設!$M$5:$M$1048576,0,ROUND(CD$8*24,1)),データ_研究棟施設!$J$5:$J$1048576,OFFSET($G$9,ROW()-ROW($N$9),CD$6-$D$4))&gt;=100*$E93,"×","△"),IF(OR(CD$8&lt;9/24,CD$8&gt;=17/24,CD$110="△"),"△","〇")))</f>
        <v>△</v>
      </c>
      <c r="CE93" s="29" t="str">
        <f ca="1">IF(OR(CE$9="×",CE$110="×"),"×",IF(SUMIFS(OFFSET(データ_研究棟施設!$M$5:$M$1048576,0,ROUND(CE$8*24,1)),データ_研究棟施設!$J$5:$J$1048576,OFFSET($G$9,ROW()-ROW($N$9),CE$6-$D$4))&gt;=50,IF(SUMIFS(OFFSET(データ_研究棟施設!$M$5:$M$1048576,0,ROUND(CE$8*24,1)),データ_研究棟施設!$J$5:$J$1048576,OFFSET($G$9,ROW()-ROW($N$9),CE$6-$D$4))&gt;=100*$E93,"×","△"),IF(OR(CE$8&lt;9/24,CE$8&gt;=17/24,CE$110="△"),"△","〇")))</f>
        <v>△</v>
      </c>
      <c r="CF93" s="29" t="str">
        <f ca="1">IF(OR(CF$9="×",CF$110="×"),"×",IF(SUMIFS(OFFSET(データ_研究棟施設!$M$5:$M$1048576,0,ROUND(CF$8*24,1)),データ_研究棟施設!$J$5:$J$1048576,OFFSET($G$9,ROW()-ROW($N$9),CF$6-$D$4))&gt;=50,IF(SUMIFS(OFFSET(データ_研究棟施設!$M$5:$M$1048576,0,ROUND(CF$8*24,1)),データ_研究棟施設!$J$5:$J$1048576,OFFSET($G$9,ROW()-ROW($N$9),CF$6-$D$4))&gt;=100*$E93,"×","△"),IF(OR(CF$8&lt;9/24,CF$8&gt;=17/24,CF$110="△"),"△","〇")))</f>
        <v>△</v>
      </c>
      <c r="CG93" s="37" t="str">
        <f ca="1">IF(OR(CG$9="×",CG$110="×"),"×",IF(SUMIFS(OFFSET(データ_研究棟施設!$M$5:$M$1048576,0,ROUND(CG$8*24,1)),データ_研究棟施設!$J$5:$J$1048576,OFFSET($G$9,ROW()-ROW($N$9),CG$6-$D$4))&gt;=50,IF(SUMIFS(OFFSET(データ_研究棟施設!$M$5:$M$1048576,0,ROUND(CG$8*24,1)),データ_研究棟施設!$J$5:$J$1048576,OFFSET($G$9,ROW()-ROW($N$9),CG$6-$D$4))&gt;=100*$E93,"×","△"),IF(OR(CG$8&lt;9/24,CG$8&gt;=17/24,CG$110="△"),"△","〇")))</f>
        <v>△</v>
      </c>
      <c r="CH93" s="36" t="str">
        <f ca="1">IF(OR(CH$9="×",CH$110="×"),"×",IF(SUMIFS(OFFSET(データ_研究棟施設!$M$5:$M$1048576,0,ROUND(CH$8*24,1)),データ_研究棟施設!$J$5:$J$1048576,OFFSET($G$9,ROW()-ROW($N$9),CH$6-$D$4))&gt;=50,IF(SUMIFS(OFFSET(データ_研究棟施設!$M$5:$M$1048576,0,ROUND(CH$8*24,1)),データ_研究棟施設!$J$5:$J$1048576,OFFSET($G$9,ROW()-ROW($N$9),CH$6-$D$4))&gt;=100*$E93,"×","△"),IF(OR(CH$8&lt;9/24,CH$8&gt;=17/24,CH$110="△"),"△","〇")))</f>
        <v>△</v>
      </c>
      <c r="CI93" s="29" t="str">
        <f ca="1">IF(OR(CI$9="×",CI$110="×"),"×",IF(SUMIFS(OFFSET(データ_研究棟施設!$M$5:$M$1048576,0,ROUND(CI$8*24,1)),データ_研究棟施設!$J$5:$J$1048576,OFFSET($G$9,ROW()-ROW($N$9),CI$6-$D$4))&gt;=50,IF(SUMIFS(OFFSET(データ_研究棟施設!$M$5:$M$1048576,0,ROUND(CI$8*24,1)),データ_研究棟施設!$J$5:$J$1048576,OFFSET($G$9,ROW()-ROW($N$9),CI$6-$D$4))&gt;=100*$E93,"×","△"),IF(OR(CI$8&lt;9/24,CI$8&gt;=17/24,CI$110="△"),"△","〇")))</f>
        <v>△</v>
      </c>
      <c r="CJ93" s="29" t="str">
        <f ca="1">IF(OR(CJ$9="×",CJ$110="×"),"×",IF(SUMIFS(OFFSET(データ_研究棟施設!$M$5:$M$1048576,0,ROUND(CJ$8*24,1)),データ_研究棟施設!$J$5:$J$1048576,OFFSET($G$9,ROW()-ROW($N$9),CJ$6-$D$4))&gt;=50,IF(SUMIFS(OFFSET(データ_研究棟施設!$M$5:$M$1048576,0,ROUND(CJ$8*24,1)),データ_研究棟施設!$J$5:$J$1048576,OFFSET($G$9,ROW()-ROW($N$9),CJ$6-$D$4))&gt;=100*$E93,"×","△"),IF(OR(CJ$8&lt;9/24,CJ$8&gt;=17/24,CJ$110="△"),"△","〇")))</f>
        <v>△</v>
      </c>
      <c r="CK93" s="29" t="str">
        <f ca="1">IF(OR(CK$9="×",CK$110="×"),"×",IF(SUMIFS(OFFSET(データ_研究棟施設!$M$5:$M$1048576,0,ROUND(CK$8*24,1)),データ_研究棟施設!$J$5:$J$1048576,OFFSET($G$9,ROW()-ROW($N$9),CK$6-$D$4))&gt;=50,IF(SUMIFS(OFFSET(データ_研究棟施設!$M$5:$M$1048576,0,ROUND(CK$8*24,1)),データ_研究棟施設!$J$5:$J$1048576,OFFSET($G$9,ROW()-ROW($N$9),CK$6-$D$4))&gt;=100*$E93,"×","△"),IF(OR(CK$8&lt;9/24,CK$8&gt;=17/24,CK$110="△"),"△","〇")))</f>
        <v>△</v>
      </c>
      <c r="CL93" s="29" t="str">
        <f ca="1">IF(OR(CL$9="×",CL$110="×"),"×",IF(SUMIFS(OFFSET(データ_研究棟施設!$M$5:$M$1048576,0,ROUND(CL$8*24,1)),データ_研究棟施設!$J$5:$J$1048576,OFFSET($G$9,ROW()-ROW($N$9),CL$6-$D$4))&gt;=50,IF(SUMIFS(OFFSET(データ_研究棟施設!$M$5:$M$1048576,0,ROUND(CL$8*24,1)),データ_研究棟施設!$J$5:$J$1048576,OFFSET($G$9,ROW()-ROW($N$9),CL$6-$D$4))&gt;=100*$E93,"×","△"),IF(OR(CL$8&lt;9/24,CL$8&gt;=17/24,CL$110="△"),"△","〇")))</f>
        <v>△</v>
      </c>
      <c r="CM93" s="29" t="str">
        <f ca="1">IF(OR(CM$9="×",CM$110="×"),"×",IF(SUMIFS(OFFSET(データ_研究棟施設!$M$5:$M$1048576,0,ROUND(CM$8*24,1)),データ_研究棟施設!$J$5:$J$1048576,OFFSET($G$9,ROW()-ROW($N$9),CM$6-$D$4))&gt;=50,IF(SUMIFS(OFFSET(データ_研究棟施設!$M$5:$M$1048576,0,ROUND(CM$8*24,1)),データ_研究棟施設!$J$5:$J$1048576,OFFSET($G$9,ROW()-ROW($N$9),CM$6-$D$4))&gt;=100*$E93,"×","△"),IF(OR(CM$8&lt;9/24,CM$8&gt;=17/24,CM$110="△"),"△","〇")))</f>
        <v>△</v>
      </c>
      <c r="CN93" s="29" t="str">
        <f ca="1">IF(OR(CN$9="×",CN$110="×"),"×",IF(SUMIFS(OFFSET(データ_研究棟施設!$M$5:$M$1048576,0,ROUND(CN$8*24,1)),データ_研究棟施設!$J$5:$J$1048576,OFFSET($G$9,ROW()-ROW($N$9),CN$6-$D$4))&gt;=50,IF(SUMIFS(OFFSET(データ_研究棟施設!$M$5:$M$1048576,0,ROUND(CN$8*24,1)),データ_研究棟施設!$J$5:$J$1048576,OFFSET($G$9,ROW()-ROW($N$9),CN$6-$D$4))&gt;=100*$E93,"×","△"),IF(OR(CN$8&lt;9/24,CN$8&gt;=17/24,CN$110="△"),"△","〇")))</f>
        <v>△</v>
      </c>
      <c r="CO93" s="29" t="str">
        <f ca="1">IF(OR(CO$9="×",CO$110="×"),"×",IF(SUMIFS(OFFSET(データ_研究棟施設!$M$5:$M$1048576,0,ROUND(CO$8*24,1)),データ_研究棟施設!$J$5:$J$1048576,OFFSET($G$9,ROW()-ROW($N$9),CO$6-$D$4))&gt;=50,IF(SUMIFS(OFFSET(データ_研究棟施設!$M$5:$M$1048576,0,ROUND(CO$8*24,1)),データ_研究棟施設!$J$5:$J$1048576,OFFSET($G$9,ROW()-ROW($N$9),CO$6-$D$4))&gt;=100*$E93,"×","△"),IF(OR(CO$8&lt;9/24,CO$8&gt;=17/24,CO$110="△"),"△","〇")))</f>
        <v>△</v>
      </c>
      <c r="CP93" s="29" t="str">
        <f ca="1">IF(OR(CP$9="×",CP$110="×"),"×",IF(SUMIFS(OFFSET(データ_研究棟施設!$M$5:$M$1048576,0,ROUND(CP$8*24,1)),データ_研究棟施設!$J$5:$J$1048576,OFFSET($G$9,ROW()-ROW($N$9),CP$6-$D$4))&gt;=50,IF(SUMIFS(OFFSET(データ_研究棟施設!$M$5:$M$1048576,0,ROUND(CP$8*24,1)),データ_研究棟施設!$J$5:$J$1048576,OFFSET($G$9,ROW()-ROW($N$9),CP$6-$D$4))&gt;=100*$E93,"×","△"),IF(OR(CP$8&lt;9/24,CP$8&gt;=17/24,CP$110="△"),"△","〇")))</f>
        <v>△</v>
      </c>
      <c r="CQ93" s="28" t="str">
        <f ca="1">IF(OR(CQ$9="×",CQ$110="×"),"×",IF(SUMIFS(OFFSET(データ_研究棟施設!$M$5:$M$1048576,0,ROUND(CQ$8*24,1)),データ_研究棟施設!$J$5:$J$1048576,OFFSET($G$9,ROW()-ROW($N$9),CQ$6-$D$4))&gt;=50,IF(SUMIFS(OFFSET(データ_研究棟施設!$M$5:$M$1048576,0,ROUND(CQ$8*24,1)),データ_研究棟施設!$J$5:$J$1048576,OFFSET($G$9,ROW()-ROW($N$9),CQ$6-$D$4))&gt;=100*$E93,"×","△"),IF(OR(CQ$8&lt;9/24,CQ$8&gt;=17/24,CQ$110="△"),"△","〇")))</f>
        <v>〇</v>
      </c>
      <c r="CR93" s="29" t="str">
        <f ca="1">IF(OR(CR$9="×",CR$110="×"),"×",IF(SUMIFS(OFFSET(データ_研究棟施設!$M$5:$M$1048576,0,ROUND(CR$8*24,1)),データ_研究棟施設!$J$5:$J$1048576,OFFSET($G$9,ROW()-ROW($N$9),CR$6-$D$4))&gt;=50,IF(SUMIFS(OFFSET(データ_研究棟施設!$M$5:$M$1048576,0,ROUND(CR$8*24,1)),データ_研究棟施設!$J$5:$J$1048576,OFFSET($G$9,ROW()-ROW($N$9),CR$6-$D$4))&gt;=100*$E93,"×","△"),IF(OR(CR$8&lt;9/24,CR$8&gt;=17/24,CR$110="△"),"△","〇")))</f>
        <v>〇</v>
      </c>
      <c r="CS93" s="29" t="str">
        <f ca="1">IF(OR(CS$9="×",CS$110="×"),"×",IF(SUMIFS(OFFSET(データ_研究棟施設!$M$5:$M$1048576,0,ROUND(CS$8*24,1)),データ_研究棟施設!$J$5:$J$1048576,OFFSET($G$9,ROW()-ROW($N$9),CS$6-$D$4))&gt;=50,IF(SUMIFS(OFFSET(データ_研究棟施設!$M$5:$M$1048576,0,ROUND(CS$8*24,1)),データ_研究棟施設!$J$5:$J$1048576,OFFSET($G$9,ROW()-ROW($N$9),CS$6-$D$4))&gt;=100*$E93,"×","△"),IF(OR(CS$8&lt;9/24,CS$8&gt;=17/24,CS$110="△"),"△","〇")))</f>
        <v>〇</v>
      </c>
      <c r="CT93" s="30" t="str">
        <f ca="1">IF(OR(CT$9="×",CT$110="×"),"×",IF(SUMIFS(OFFSET(データ_研究棟施設!$M$5:$M$1048576,0,ROUND(CT$8*24,1)),データ_研究棟施設!$J$5:$J$1048576,OFFSET($G$9,ROW()-ROW($N$9),CT$6-$D$4))&gt;=50,IF(SUMIFS(OFFSET(データ_研究棟施設!$M$5:$M$1048576,0,ROUND(CT$8*24,1)),データ_研究棟施設!$J$5:$J$1048576,OFFSET($G$9,ROW()-ROW($N$9),CT$6-$D$4))&gt;=100*$E93,"×","△"),IF(OR(CT$8&lt;9/24,CT$8&gt;=17/24,CT$110="△"),"△","〇")))</f>
        <v>〇</v>
      </c>
      <c r="CU93" s="29" t="str">
        <f ca="1">IF(OR(CU$9="×",CU$110="×"),"×",IF(SUMIFS(OFFSET(データ_研究棟施設!$M$5:$M$1048576,0,ROUND(CU$8*24,1)),データ_研究棟施設!$J$5:$J$1048576,OFFSET($G$9,ROW()-ROW($N$9),CU$6-$D$4))&gt;=50,IF(SUMIFS(OFFSET(データ_研究棟施設!$M$5:$M$1048576,0,ROUND(CU$8*24,1)),データ_研究棟施設!$J$5:$J$1048576,OFFSET($G$9,ROW()-ROW($N$9),CU$6-$D$4))&gt;=100*$E93,"×","△"),IF(OR(CU$8&lt;9/24,CU$8&gt;=17/24,CU$110="△"),"△","〇")))</f>
        <v>〇</v>
      </c>
      <c r="CV93" s="29" t="str">
        <f ca="1">IF(OR(CV$9="×",CV$110="×"),"×",IF(SUMIFS(OFFSET(データ_研究棟施設!$M$5:$M$1048576,0,ROUND(CV$8*24,1)),データ_研究棟施設!$J$5:$J$1048576,OFFSET($G$9,ROW()-ROW($N$9),CV$6-$D$4))&gt;=50,IF(SUMIFS(OFFSET(データ_研究棟施設!$M$5:$M$1048576,0,ROUND(CV$8*24,1)),データ_研究棟施設!$J$5:$J$1048576,OFFSET($G$9,ROW()-ROW($N$9),CV$6-$D$4))&gt;=100*$E93,"×","△"),IF(OR(CV$8&lt;9/24,CV$8&gt;=17/24,CV$110="△"),"△","〇")))</f>
        <v>〇</v>
      </c>
      <c r="CW93" s="29" t="str">
        <f ca="1">IF(OR(CW$9="×",CW$110="×"),"×",IF(SUMIFS(OFFSET(データ_研究棟施設!$M$5:$M$1048576,0,ROUND(CW$8*24,1)),データ_研究棟施設!$J$5:$J$1048576,OFFSET($G$9,ROW()-ROW($N$9),CW$6-$D$4))&gt;=50,IF(SUMIFS(OFFSET(データ_研究棟施設!$M$5:$M$1048576,0,ROUND(CW$8*24,1)),データ_研究棟施設!$J$5:$J$1048576,OFFSET($G$9,ROW()-ROW($N$9),CW$6-$D$4))&gt;=100*$E93,"×","△"),IF(OR(CW$8&lt;9/24,CW$8&gt;=17/24,CW$110="△"),"△","〇")))</f>
        <v>〇</v>
      </c>
      <c r="CX93" s="29" t="str">
        <f ca="1">IF(OR(CX$9="×",CX$110="×"),"×",IF(SUMIFS(OFFSET(データ_研究棟施設!$M$5:$M$1048576,0,ROUND(CX$8*24,1)),データ_研究棟施設!$J$5:$J$1048576,OFFSET($G$9,ROW()-ROW($N$9),CX$6-$D$4))&gt;=50,IF(SUMIFS(OFFSET(データ_研究棟施設!$M$5:$M$1048576,0,ROUND(CX$8*24,1)),データ_研究棟施設!$J$5:$J$1048576,OFFSET($G$9,ROW()-ROW($N$9),CX$6-$D$4))&gt;=100*$E93,"×","△"),IF(OR(CX$8&lt;9/24,CX$8&gt;=17/24,CX$110="△"),"△","〇")))</f>
        <v>〇</v>
      </c>
      <c r="CY93" s="28" t="str">
        <f ca="1">IF(OR(CY$9="×",CY$110="×"),"×",IF(SUMIFS(OFFSET(データ_研究棟施設!$M$5:$M$1048576,0,ROUND(CY$8*24,1)),データ_研究棟施設!$J$5:$J$1048576,OFFSET($G$9,ROW()-ROW($N$9),CY$6-$D$4))&gt;=50,IF(SUMIFS(OFFSET(データ_研究棟施設!$M$5:$M$1048576,0,ROUND(CY$8*24,1)),データ_研究棟施設!$J$5:$J$1048576,OFFSET($G$9,ROW()-ROW($N$9),CY$6-$D$4))&gt;=100*$E93,"×","△"),IF(OR(CY$8&lt;9/24,CY$8&gt;=17/24,CY$110="△"),"△","〇")))</f>
        <v>△</v>
      </c>
      <c r="CZ93" s="29" t="str">
        <f ca="1">IF(OR(CZ$9="×",CZ$110="×"),"×",IF(SUMIFS(OFFSET(データ_研究棟施設!$M$5:$M$1048576,0,ROUND(CZ$8*24,1)),データ_研究棟施設!$J$5:$J$1048576,OFFSET($G$9,ROW()-ROW($N$9),CZ$6-$D$4))&gt;=50,IF(SUMIFS(OFFSET(データ_研究棟施設!$M$5:$M$1048576,0,ROUND(CZ$8*24,1)),データ_研究棟施設!$J$5:$J$1048576,OFFSET($G$9,ROW()-ROW($N$9),CZ$6-$D$4))&gt;=100*$E93,"×","△"),IF(OR(CZ$8&lt;9/24,CZ$8&gt;=17/24,CZ$110="△"),"△","〇")))</f>
        <v>△</v>
      </c>
      <c r="DA93" s="29" t="str">
        <f ca="1">IF(OR(DA$9="×",DA$110="×"),"×",IF(SUMIFS(OFFSET(データ_研究棟施設!$M$5:$M$1048576,0,ROUND(DA$8*24,1)),データ_研究棟施設!$J$5:$J$1048576,OFFSET($G$9,ROW()-ROW($N$9),DA$6-$D$4))&gt;=50,IF(SUMIFS(OFFSET(データ_研究棟施設!$M$5:$M$1048576,0,ROUND(DA$8*24,1)),データ_研究棟施設!$J$5:$J$1048576,OFFSET($G$9,ROW()-ROW($N$9),DA$6-$D$4))&gt;=100*$E93,"×","△"),IF(OR(DA$8&lt;9/24,DA$8&gt;=17/24,DA$110="△"),"△","〇")))</f>
        <v>△</v>
      </c>
      <c r="DB93" s="30" t="str">
        <f ca="1">IF(OR(DB$9="×",DB$110="×"),"×",IF(SUMIFS(OFFSET(データ_研究棟施設!$M$5:$M$1048576,0,ROUND(DB$8*24,1)),データ_研究棟施設!$J$5:$J$1048576,OFFSET($G$9,ROW()-ROW($N$9),DB$6-$D$4))&gt;=50,IF(SUMIFS(OFFSET(データ_研究棟施設!$M$5:$M$1048576,0,ROUND(DB$8*24,1)),データ_研究棟施設!$J$5:$J$1048576,OFFSET($G$9,ROW()-ROW($N$9),DB$6-$D$4))&gt;=100*$E93,"×","△"),IF(OR(DB$8&lt;9/24,DB$8&gt;=17/24,DB$110="△"),"△","〇")))</f>
        <v>△</v>
      </c>
      <c r="DC93" s="29" t="str">
        <f ca="1">IF(OR(DC$9="×",DC$110="×"),"×",IF(SUMIFS(OFFSET(データ_研究棟施設!$M$5:$M$1048576,0,ROUND(DC$8*24,1)),データ_研究棟施設!$J$5:$J$1048576,OFFSET($G$9,ROW()-ROW($N$9),DC$6-$D$4))&gt;=50,IF(SUMIFS(OFFSET(データ_研究棟施設!$M$5:$M$1048576,0,ROUND(DC$8*24,1)),データ_研究棟施設!$J$5:$J$1048576,OFFSET($G$9,ROW()-ROW($N$9),DC$6-$D$4))&gt;=100*$E93,"×","△"),IF(OR(DC$8&lt;9/24,DC$8&gt;=17/24,DC$110="△"),"△","〇")))</f>
        <v>△</v>
      </c>
      <c r="DD93" s="29" t="str">
        <f ca="1">IF(OR(DD$9="×",DD$110="×"),"×",IF(SUMIFS(OFFSET(データ_研究棟施設!$M$5:$M$1048576,0,ROUND(DD$8*24,1)),データ_研究棟施設!$J$5:$J$1048576,OFFSET($G$9,ROW()-ROW($N$9),DD$6-$D$4))&gt;=50,IF(SUMIFS(OFFSET(データ_研究棟施設!$M$5:$M$1048576,0,ROUND(DD$8*24,1)),データ_研究棟施設!$J$5:$J$1048576,OFFSET($G$9,ROW()-ROW($N$9),DD$6-$D$4))&gt;=100*$E93,"×","△"),IF(OR(DD$8&lt;9/24,DD$8&gt;=17/24,DD$110="△"),"△","〇")))</f>
        <v>△</v>
      </c>
      <c r="DE93" s="37" t="str">
        <f ca="1">IF(OR(DE$9="×",DE$110="×"),"×",IF(SUMIFS(OFFSET(データ_研究棟施設!$M$5:$M$1048576,0,ROUND(DE$8*24,1)),データ_研究棟施設!$J$5:$J$1048576,OFFSET($G$9,ROW()-ROW($N$9),DE$6-$D$4))&gt;=50,IF(SUMIFS(OFFSET(データ_研究棟施設!$M$5:$M$1048576,0,ROUND(DE$8*24,1)),データ_研究棟施設!$J$5:$J$1048576,OFFSET($G$9,ROW()-ROW($N$9),DE$6-$D$4))&gt;=100*$E93,"×","△"),IF(OR(DE$8&lt;9/24,DE$8&gt;=17/24,DE$110="△"),"△","〇")))</f>
        <v>△</v>
      </c>
      <c r="DF93" s="36" t="str">
        <f ca="1">IF(OR(DF$9="×",DF$110="×"),"×",IF(SUMIFS(OFFSET(データ_研究棟施設!$M$5:$M$1048576,0,ROUND(DF$8*24,1)),データ_研究棟施設!$J$5:$J$1048576,OFFSET($G$9,ROW()-ROW($N$9),DF$6-$D$4))&gt;=50,IF(SUMIFS(OFFSET(データ_研究棟施設!$M$5:$M$1048576,0,ROUND(DF$8*24,1)),データ_研究棟施設!$J$5:$J$1048576,OFFSET($G$9,ROW()-ROW($N$9),DF$6-$D$4))&gt;=100*$E93,"×","△"),IF(OR(DF$8&lt;9/24,DF$8&gt;=17/24,DF$110="△"),"△","〇")))</f>
        <v>△</v>
      </c>
      <c r="DG93" s="29" t="str">
        <f ca="1">IF(OR(DG$9="×",DG$110="×"),"×",IF(SUMIFS(OFFSET(データ_研究棟施設!$M$5:$M$1048576,0,ROUND(DG$8*24,1)),データ_研究棟施設!$J$5:$J$1048576,OFFSET($G$9,ROW()-ROW($N$9),DG$6-$D$4))&gt;=50,IF(SUMIFS(OFFSET(データ_研究棟施設!$M$5:$M$1048576,0,ROUND(DG$8*24,1)),データ_研究棟施設!$J$5:$J$1048576,OFFSET($G$9,ROW()-ROW($N$9),DG$6-$D$4))&gt;=100*$E93,"×","△"),IF(OR(DG$8&lt;9/24,DG$8&gt;=17/24,DG$110="△"),"△","〇")))</f>
        <v>△</v>
      </c>
      <c r="DH93" s="29" t="str">
        <f ca="1">IF(OR(DH$9="×",DH$110="×"),"×",IF(SUMIFS(OFFSET(データ_研究棟施設!$M$5:$M$1048576,0,ROUND(DH$8*24,1)),データ_研究棟施設!$J$5:$J$1048576,OFFSET($G$9,ROW()-ROW($N$9),DH$6-$D$4))&gt;=50,IF(SUMIFS(OFFSET(データ_研究棟施設!$M$5:$M$1048576,0,ROUND(DH$8*24,1)),データ_研究棟施設!$J$5:$J$1048576,OFFSET($G$9,ROW()-ROW($N$9),DH$6-$D$4))&gt;=100*$E93,"×","△"),IF(OR(DH$8&lt;9/24,DH$8&gt;=17/24,DH$110="△"),"△","〇")))</f>
        <v>△</v>
      </c>
      <c r="DI93" s="29" t="str">
        <f ca="1">IF(OR(DI$9="×",DI$110="×"),"×",IF(SUMIFS(OFFSET(データ_研究棟施設!$M$5:$M$1048576,0,ROUND(DI$8*24,1)),データ_研究棟施設!$J$5:$J$1048576,OFFSET($G$9,ROW()-ROW($N$9),DI$6-$D$4))&gt;=50,IF(SUMIFS(OFFSET(データ_研究棟施設!$M$5:$M$1048576,0,ROUND(DI$8*24,1)),データ_研究棟施設!$J$5:$J$1048576,OFFSET($G$9,ROW()-ROW($N$9),DI$6-$D$4))&gt;=100*$E93,"×","△"),IF(OR(DI$8&lt;9/24,DI$8&gt;=17/24,DI$110="△"),"△","〇")))</f>
        <v>△</v>
      </c>
      <c r="DJ93" s="29" t="str">
        <f ca="1">IF(OR(DJ$9="×",DJ$110="×"),"×",IF(SUMIFS(OFFSET(データ_研究棟施設!$M$5:$M$1048576,0,ROUND(DJ$8*24,1)),データ_研究棟施設!$J$5:$J$1048576,OFFSET($G$9,ROW()-ROW($N$9),DJ$6-$D$4))&gt;=50,IF(SUMIFS(OFFSET(データ_研究棟施設!$M$5:$M$1048576,0,ROUND(DJ$8*24,1)),データ_研究棟施設!$J$5:$J$1048576,OFFSET($G$9,ROW()-ROW($N$9),DJ$6-$D$4))&gt;=100*$E93,"×","△"),IF(OR(DJ$8&lt;9/24,DJ$8&gt;=17/24,DJ$110="△"),"△","〇")))</f>
        <v>△</v>
      </c>
      <c r="DK93" s="29" t="str">
        <f ca="1">IF(OR(DK$9="×",DK$110="×"),"×",IF(SUMIFS(OFFSET(データ_研究棟施設!$M$5:$M$1048576,0,ROUND(DK$8*24,1)),データ_研究棟施設!$J$5:$J$1048576,OFFSET($G$9,ROW()-ROW($N$9),DK$6-$D$4))&gt;=50,IF(SUMIFS(OFFSET(データ_研究棟施設!$M$5:$M$1048576,0,ROUND(DK$8*24,1)),データ_研究棟施設!$J$5:$J$1048576,OFFSET($G$9,ROW()-ROW($N$9),DK$6-$D$4))&gt;=100*$E93,"×","△"),IF(OR(DK$8&lt;9/24,DK$8&gt;=17/24,DK$110="△"),"△","〇")))</f>
        <v>△</v>
      </c>
      <c r="DL93" s="29" t="str">
        <f ca="1">IF(OR(DL$9="×",DL$110="×"),"×",IF(SUMIFS(OFFSET(データ_研究棟施設!$M$5:$M$1048576,0,ROUND(DL$8*24,1)),データ_研究棟施設!$J$5:$J$1048576,OFFSET($G$9,ROW()-ROW($N$9),DL$6-$D$4))&gt;=50,IF(SUMIFS(OFFSET(データ_研究棟施設!$M$5:$M$1048576,0,ROUND(DL$8*24,1)),データ_研究棟施設!$J$5:$J$1048576,OFFSET($G$9,ROW()-ROW($N$9),DL$6-$D$4))&gt;=100*$E93,"×","△"),IF(OR(DL$8&lt;9/24,DL$8&gt;=17/24,DL$110="△"),"△","〇")))</f>
        <v>△</v>
      </c>
      <c r="DM93" s="29" t="str">
        <f ca="1">IF(OR(DM$9="×",DM$110="×"),"×",IF(SUMIFS(OFFSET(データ_研究棟施設!$M$5:$M$1048576,0,ROUND(DM$8*24,1)),データ_研究棟施設!$J$5:$J$1048576,OFFSET($G$9,ROW()-ROW($N$9),DM$6-$D$4))&gt;=50,IF(SUMIFS(OFFSET(データ_研究棟施設!$M$5:$M$1048576,0,ROUND(DM$8*24,1)),データ_研究棟施設!$J$5:$J$1048576,OFFSET($G$9,ROW()-ROW($N$9),DM$6-$D$4))&gt;=100*$E93,"×","△"),IF(OR(DM$8&lt;9/24,DM$8&gt;=17/24,DM$110="△"),"△","〇")))</f>
        <v>△</v>
      </c>
      <c r="DN93" s="29" t="str">
        <f ca="1">IF(OR(DN$9="×",DN$110="×"),"×",IF(SUMIFS(OFFSET(データ_研究棟施設!$M$5:$M$1048576,0,ROUND(DN$8*24,1)),データ_研究棟施設!$J$5:$J$1048576,OFFSET($G$9,ROW()-ROW($N$9),DN$6-$D$4))&gt;=50,IF(SUMIFS(OFFSET(データ_研究棟施設!$M$5:$M$1048576,0,ROUND(DN$8*24,1)),データ_研究棟施設!$J$5:$J$1048576,OFFSET($G$9,ROW()-ROW($N$9),DN$6-$D$4))&gt;=100*$E93,"×","△"),IF(OR(DN$8&lt;9/24,DN$8&gt;=17/24,DN$110="△"),"△","〇")))</f>
        <v>△</v>
      </c>
      <c r="DO93" s="28" t="str">
        <f ca="1">IF(OR(DO$9="×",DO$110="×"),"×",IF(SUMIFS(OFFSET(データ_研究棟施設!$M$5:$M$1048576,0,ROUND(DO$8*24,1)),データ_研究棟施設!$J$5:$J$1048576,OFFSET($G$9,ROW()-ROW($N$9),DO$6-$D$4))&gt;=50,IF(SUMIFS(OFFSET(データ_研究棟施設!$M$5:$M$1048576,0,ROUND(DO$8*24,1)),データ_研究棟施設!$J$5:$J$1048576,OFFSET($G$9,ROW()-ROW($N$9),DO$6-$D$4))&gt;=100*$E93,"×","△"),IF(OR(DO$8&lt;9/24,DO$8&gt;=17/24,DO$110="△"),"△","〇")))</f>
        <v>〇</v>
      </c>
      <c r="DP93" s="29" t="str">
        <f ca="1">IF(OR(DP$9="×",DP$110="×"),"×",IF(SUMIFS(OFFSET(データ_研究棟施設!$M$5:$M$1048576,0,ROUND(DP$8*24,1)),データ_研究棟施設!$J$5:$J$1048576,OFFSET($G$9,ROW()-ROW($N$9),DP$6-$D$4))&gt;=50,IF(SUMIFS(OFFSET(データ_研究棟施設!$M$5:$M$1048576,0,ROUND(DP$8*24,1)),データ_研究棟施設!$J$5:$J$1048576,OFFSET($G$9,ROW()-ROW($N$9),DP$6-$D$4))&gt;=100*$E93,"×","△"),IF(OR(DP$8&lt;9/24,DP$8&gt;=17/24,DP$110="△"),"△","〇")))</f>
        <v>〇</v>
      </c>
      <c r="DQ93" s="29" t="str">
        <f ca="1">IF(OR(DQ$9="×",DQ$110="×"),"×",IF(SUMIFS(OFFSET(データ_研究棟施設!$M$5:$M$1048576,0,ROUND(DQ$8*24,1)),データ_研究棟施設!$J$5:$J$1048576,OFFSET($G$9,ROW()-ROW($N$9),DQ$6-$D$4))&gt;=50,IF(SUMIFS(OFFSET(データ_研究棟施設!$M$5:$M$1048576,0,ROUND(DQ$8*24,1)),データ_研究棟施設!$J$5:$J$1048576,OFFSET($G$9,ROW()-ROW($N$9),DQ$6-$D$4))&gt;=100*$E93,"×","△"),IF(OR(DQ$8&lt;9/24,DQ$8&gt;=17/24,DQ$110="△"),"△","〇")))</f>
        <v>〇</v>
      </c>
      <c r="DR93" s="30" t="str">
        <f ca="1">IF(OR(DR$9="×",DR$110="×"),"×",IF(SUMIFS(OFFSET(データ_研究棟施設!$M$5:$M$1048576,0,ROUND(DR$8*24,1)),データ_研究棟施設!$J$5:$J$1048576,OFFSET($G$9,ROW()-ROW($N$9),DR$6-$D$4))&gt;=50,IF(SUMIFS(OFFSET(データ_研究棟施設!$M$5:$M$1048576,0,ROUND(DR$8*24,1)),データ_研究棟施設!$J$5:$J$1048576,OFFSET($G$9,ROW()-ROW($N$9),DR$6-$D$4))&gt;=100*$E93,"×","△"),IF(OR(DR$8&lt;9/24,DR$8&gt;=17/24,DR$110="△"),"△","〇")))</f>
        <v>〇</v>
      </c>
      <c r="DS93" s="29" t="str">
        <f ca="1">IF(OR(DS$9="×",DS$110="×"),"×",IF(SUMIFS(OFFSET(データ_研究棟施設!$M$5:$M$1048576,0,ROUND(DS$8*24,1)),データ_研究棟施設!$J$5:$J$1048576,OFFSET($G$9,ROW()-ROW($N$9),DS$6-$D$4))&gt;=50,IF(SUMIFS(OFFSET(データ_研究棟施設!$M$5:$M$1048576,0,ROUND(DS$8*24,1)),データ_研究棟施設!$J$5:$J$1048576,OFFSET($G$9,ROW()-ROW($N$9),DS$6-$D$4))&gt;=100*$E93,"×","△"),IF(OR(DS$8&lt;9/24,DS$8&gt;=17/24,DS$110="△"),"△","〇")))</f>
        <v>〇</v>
      </c>
      <c r="DT93" s="29" t="str">
        <f ca="1">IF(OR(DT$9="×",DT$110="×"),"×",IF(SUMIFS(OFFSET(データ_研究棟施設!$M$5:$M$1048576,0,ROUND(DT$8*24,1)),データ_研究棟施設!$J$5:$J$1048576,OFFSET($G$9,ROW()-ROW($N$9),DT$6-$D$4))&gt;=50,IF(SUMIFS(OFFSET(データ_研究棟施設!$M$5:$M$1048576,0,ROUND(DT$8*24,1)),データ_研究棟施設!$J$5:$J$1048576,OFFSET($G$9,ROW()-ROW($N$9),DT$6-$D$4))&gt;=100*$E93,"×","△"),IF(OR(DT$8&lt;9/24,DT$8&gt;=17/24,DT$110="△"),"△","〇")))</f>
        <v>〇</v>
      </c>
      <c r="DU93" s="29" t="str">
        <f ca="1">IF(OR(DU$9="×",DU$110="×"),"×",IF(SUMIFS(OFFSET(データ_研究棟施設!$M$5:$M$1048576,0,ROUND(DU$8*24,1)),データ_研究棟施設!$J$5:$J$1048576,OFFSET($G$9,ROW()-ROW($N$9),DU$6-$D$4))&gt;=50,IF(SUMIFS(OFFSET(データ_研究棟施設!$M$5:$M$1048576,0,ROUND(DU$8*24,1)),データ_研究棟施設!$J$5:$J$1048576,OFFSET($G$9,ROW()-ROW($N$9),DU$6-$D$4))&gt;=100*$E93,"×","△"),IF(OR(DU$8&lt;9/24,DU$8&gt;=17/24,DU$110="△"),"△","〇")))</f>
        <v>〇</v>
      </c>
      <c r="DV93" s="29" t="str">
        <f ca="1">IF(OR(DV$9="×",DV$110="×"),"×",IF(SUMIFS(OFFSET(データ_研究棟施設!$M$5:$M$1048576,0,ROUND(DV$8*24,1)),データ_研究棟施設!$J$5:$J$1048576,OFFSET($G$9,ROW()-ROW($N$9),DV$6-$D$4))&gt;=50,IF(SUMIFS(OFFSET(データ_研究棟施設!$M$5:$M$1048576,0,ROUND(DV$8*24,1)),データ_研究棟施設!$J$5:$J$1048576,OFFSET($G$9,ROW()-ROW($N$9),DV$6-$D$4))&gt;=100*$E93,"×","△"),IF(OR(DV$8&lt;9/24,DV$8&gt;=17/24,DV$110="△"),"△","〇")))</f>
        <v>〇</v>
      </c>
      <c r="DW93" s="28" t="str">
        <f ca="1">IF(OR(DW$9="×",DW$110="×"),"×",IF(SUMIFS(OFFSET(データ_研究棟施設!$M$5:$M$1048576,0,ROUND(DW$8*24,1)),データ_研究棟施設!$J$5:$J$1048576,OFFSET($G$9,ROW()-ROW($N$9),DW$6-$D$4))&gt;=50,IF(SUMIFS(OFFSET(データ_研究棟施設!$M$5:$M$1048576,0,ROUND(DW$8*24,1)),データ_研究棟施設!$J$5:$J$1048576,OFFSET($G$9,ROW()-ROW($N$9),DW$6-$D$4))&gt;=100*$E93,"×","△"),IF(OR(DW$8&lt;9/24,DW$8&gt;=17/24,DW$110="△"),"△","〇")))</f>
        <v>△</v>
      </c>
      <c r="DX93" s="29" t="str">
        <f ca="1">IF(OR(DX$9="×",DX$110="×"),"×",IF(SUMIFS(OFFSET(データ_研究棟施設!$M$5:$M$1048576,0,ROUND(DX$8*24,1)),データ_研究棟施設!$J$5:$J$1048576,OFFSET($G$9,ROW()-ROW($N$9),DX$6-$D$4))&gt;=50,IF(SUMIFS(OFFSET(データ_研究棟施設!$M$5:$M$1048576,0,ROUND(DX$8*24,1)),データ_研究棟施設!$J$5:$J$1048576,OFFSET($G$9,ROW()-ROW($N$9),DX$6-$D$4))&gt;=100*$E93,"×","△"),IF(OR(DX$8&lt;9/24,DX$8&gt;=17/24,DX$110="△"),"△","〇")))</f>
        <v>△</v>
      </c>
      <c r="DY93" s="29" t="str">
        <f ca="1">IF(OR(DY$9="×",DY$110="×"),"×",IF(SUMIFS(OFFSET(データ_研究棟施設!$M$5:$M$1048576,0,ROUND(DY$8*24,1)),データ_研究棟施設!$J$5:$J$1048576,OFFSET($G$9,ROW()-ROW($N$9),DY$6-$D$4))&gt;=50,IF(SUMIFS(OFFSET(データ_研究棟施設!$M$5:$M$1048576,0,ROUND(DY$8*24,1)),データ_研究棟施設!$J$5:$J$1048576,OFFSET($G$9,ROW()-ROW($N$9),DY$6-$D$4))&gt;=100*$E93,"×","△"),IF(OR(DY$8&lt;9/24,DY$8&gt;=17/24,DY$110="△"),"△","〇")))</f>
        <v>△</v>
      </c>
      <c r="DZ93" s="30" t="str">
        <f ca="1">IF(OR(DZ$9="×",DZ$110="×"),"×",IF(SUMIFS(OFFSET(データ_研究棟施設!$M$5:$M$1048576,0,ROUND(DZ$8*24,1)),データ_研究棟施設!$J$5:$J$1048576,OFFSET($G$9,ROW()-ROW($N$9),DZ$6-$D$4))&gt;=50,IF(SUMIFS(OFFSET(データ_研究棟施設!$M$5:$M$1048576,0,ROUND(DZ$8*24,1)),データ_研究棟施設!$J$5:$J$1048576,OFFSET($G$9,ROW()-ROW($N$9),DZ$6-$D$4))&gt;=100*$E93,"×","△"),IF(OR(DZ$8&lt;9/24,DZ$8&gt;=17/24,DZ$110="△"),"△","〇")))</f>
        <v>△</v>
      </c>
      <c r="EA93" s="29" t="str">
        <f ca="1">IF(OR(EA$9="×",EA$110="×"),"×",IF(SUMIFS(OFFSET(データ_研究棟施設!$M$5:$M$1048576,0,ROUND(EA$8*24,1)),データ_研究棟施設!$J$5:$J$1048576,OFFSET($G$9,ROW()-ROW($N$9),EA$6-$D$4))&gt;=50,IF(SUMIFS(OFFSET(データ_研究棟施設!$M$5:$M$1048576,0,ROUND(EA$8*24,1)),データ_研究棟施設!$J$5:$J$1048576,OFFSET($G$9,ROW()-ROW($N$9),EA$6-$D$4))&gt;=100*$E93,"×","△"),IF(OR(EA$8&lt;9/24,EA$8&gt;=17/24,EA$110="△"),"△","〇")))</f>
        <v>△</v>
      </c>
      <c r="EB93" s="29" t="str">
        <f ca="1">IF(OR(EB$9="×",EB$110="×"),"×",IF(SUMIFS(OFFSET(データ_研究棟施設!$M$5:$M$1048576,0,ROUND(EB$8*24,1)),データ_研究棟施設!$J$5:$J$1048576,OFFSET($G$9,ROW()-ROW($N$9),EB$6-$D$4))&gt;=50,IF(SUMIFS(OFFSET(データ_研究棟施設!$M$5:$M$1048576,0,ROUND(EB$8*24,1)),データ_研究棟施設!$J$5:$J$1048576,OFFSET($G$9,ROW()-ROW($N$9),EB$6-$D$4))&gt;=100*$E93,"×","△"),IF(OR(EB$8&lt;9/24,EB$8&gt;=17/24,EB$110="△"),"△","〇")))</f>
        <v>△</v>
      </c>
      <c r="EC93" s="37" t="str">
        <f ca="1">IF(OR(EC$9="×",EC$110="×"),"×",IF(SUMIFS(OFFSET(データ_研究棟施設!$M$5:$M$1048576,0,ROUND(EC$8*24,1)),データ_研究棟施設!$J$5:$J$1048576,OFFSET($G$9,ROW()-ROW($N$9),EC$6-$D$4))&gt;=50,IF(SUMIFS(OFFSET(データ_研究棟施設!$M$5:$M$1048576,0,ROUND(EC$8*24,1)),データ_研究棟施設!$J$5:$J$1048576,OFFSET($G$9,ROW()-ROW($N$9),EC$6-$D$4))&gt;=100*$E93,"×","△"),IF(OR(EC$8&lt;9/24,EC$8&gt;=17/24,EC$110="△"),"△","〇")))</f>
        <v>△</v>
      </c>
      <c r="ED93" s="36" t="str">
        <f ca="1">IF(OR(ED$9="×",ED$110="×"),"×",IF(SUMIFS(OFFSET(データ_研究棟施設!$M$5:$M$1048576,0,ROUND(ED$8*24,1)),データ_研究棟施設!$J$5:$J$1048576,OFFSET($G$9,ROW()-ROW($N$9),ED$6-$D$4))&gt;=50,IF(SUMIFS(OFFSET(データ_研究棟施設!$M$5:$M$1048576,0,ROUND(ED$8*24,1)),データ_研究棟施設!$J$5:$J$1048576,OFFSET($G$9,ROW()-ROW($N$9),ED$6-$D$4))&gt;=100*$E93,"×","△"),IF(OR(ED$8&lt;9/24,ED$8&gt;=17/24,ED$110="△"),"△","〇")))</f>
        <v>×</v>
      </c>
      <c r="EE93" s="29" t="str">
        <f ca="1">IF(OR(EE$9="×",EE$110="×"),"×",IF(SUMIFS(OFFSET(データ_研究棟施設!$M$5:$M$1048576,0,ROUND(EE$8*24,1)),データ_研究棟施設!$J$5:$J$1048576,OFFSET($G$9,ROW()-ROW($N$9),EE$6-$D$4))&gt;=50,IF(SUMIFS(OFFSET(データ_研究棟施設!$M$5:$M$1048576,0,ROUND(EE$8*24,1)),データ_研究棟施設!$J$5:$J$1048576,OFFSET($G$9,ROW()-ROW($N$9),EE$6-$D$4))&gt;=100*$E93,"×","△"),IF(OR(EE$8&lt;9/24,EE$8&gt;=17/24,EE$110="△"),"△","〇")))</f>
        <v>×</v>
      </c>
      <c r="EF93" s="29" t="str">
        <f ca="1">IF(OR(EF$9="×",EF$110="×"),"×",IF(SUMIFS(OFFSET(データ_研究棟施設!$M$5:$M$1048576,0,ROUND(EF$8*24,1)),データ_研究棟施設!$J$5:$J$1048576,OFFSET($G$9,ROW()-ROW($N$9),EF$6-$D$4))&gt;=50,IF(SUMIFS(OFFSET(データ_研究棟施設!$M$5:$M$1048576,0,ROUND(EF$8*24,1)),データ_研究棟施設!$J$5:$J$1048576,OFFSET($G$9,ROW()-ROW($N$9),EF$6-$D$4))&gt;=100*$E93,"×","△"),IF(OR(EF$8&lt;9/24,EF$8&gt;=17/24,EF$110="△"),"△","〇")))</f>
        <v>×</v>
      </c>
      <c r="EG93" s="29" t="str">
        <f ca="1">IF(OR(EG$9="×",EG$110="×"),"×",IF(SUMIFS(OFFSET(データ_研究棟施設!$M$5:$M$1048576,0,ROUND(EG$8*24,1)),データ_研究棟施設!$J$5:$J$1048576,OFFSET($G$9,ROW()-ROW($N$9),EG$6-$D$4))&gt;=50,IF(SUMIFS(OFFSET(データ_研究棟施設!$M$5:$M$1048576,0,ROUND(EG$8*24,1)),データ_研究棟施設!$J$5:$J$1048576,OFFSET($G$9,ROW()-ROW($N$9),EG$6-$D$4))&gt;=100*$E93,"×","△"),IF(OR(EG$8&lt;9/24,EG$8&gt;=17/24,EG$110="△"),"△","〇")))</f>
        <v>×</v>
      </c>
      <c r="EH93" s="29" t="str">
        <f ca="1">IF(OR(EH$9="×",EH$110="×"),"×",IF(SUMIFS(OFFSET(データ_研究棟施設!$M$5:$M$1048576,0,ROUND(EH$8*24,1)),データ_研究棟施設!$J$5:$J$1048576,OFFSET($G$9,ROW()-ROW($N$9),EH$6-$D$4))&gt;=50,IF(SUMIFS(OFFSET(データ_研究棟施設!$M$5:$M$1048576,0,ROUND(EH$8*24,1)),データ_研究棟施設!$J$5:$J$1048576,OFFSET($G$9,ROW()-ROW($N$9),EH$6-$D$4))&gt;=100*$E93,"×","△"),IF(OR(EH$8&lt;9/24,EH$8&gt;=17/24,EH$110="△"),"△","〇")))</f>
        <v>×</v>
      </c>
      <c r="EI93" s="29" t="str">
        <f ca="1">IF(OR(EI$9="×",EI$110="×"),"×",IF(SUMIFS(OFFSET(データ_研究棟施設!$M$5:$M$1048576,0,ROUND(EI$8*24,1)),データ_研究棟施設!$J$5:$J$1048576,OFFSET($G$9,ROW()-ROW($N$9),EI$6-$D$4))&gt;=50,IF(SUMIFS(OFFSET(データ_研究棟施設!$M$5:$M$1048576,0,ROUND(EI$8*24,1)),データ_研究棟施設!$J$5:$J$1048576,OFFSET($G$9,ROW()-ROW($N$9),EI$6-$D$4))&gt;=100*$E93,"×","△"),IF(OR(EI$8&lt;9/24,EI$8&gt;=17/24,EI$110="△"),"△","〇")))</f>
        <v>×</v>
      </c>
      <c r="EJ93" s="29" t="str">
        <f ca="1">IF(OR(EJ$9="×",EJ$110="×"),"×",IF(SUMIFS(OFFSET(データ_研究棟施設!$M$5:$M$1048576,0,ROUND(EJ$8*24,1)),データ_研究棟施設!$J$5:$J$1048576,OFFSET($G$9,ROW()-ROW($N$9),EJ$6-$D$4))&gt;=50,IF(SUMIFS(OFFSET(データ_研究棟施設!$M$5:$M$1048576,0,ROUND(EJ$8*24,1)),データ_研究棟施設!$J$5:$J$1048576,OFFSET($G$9,ROW()-ROW($N$9),EJ$6-$D$4))&gt;=100*$E93,"×","△"),IF(OR(EJ$8&lt;9/24,EJ$8&gt;=17/24,EJ$110="△"),"△","〇")))</f>
        <v>×</v>
      </c>
      <c r="EK93" s="29" t="str">
        <f ca="1">IF(OR(EK$9="×",EK$110="×"),"×",IF(SUMIFS(OFFSET(データ_研究棟施設!$M$5:$M$1048576,0,ROUND(EK$8*24,1)),データ_研究棟施設!$J$5:$J$1048576,OFFSET($G$9,ROW()-ROW($N$9),EK$6-$D$4))&gt;=50,IF(SUMIFS(OFFSET(データ_研究棟施設!$M$5:$M$1048576,0,ROUND(EK$8*24,1)),データ_研究棟施設!$J$5:$J$1048576,OFFSET($G$9,ROW()-ROW($N$9),EK$6-$D$4))&gt;=100*$E93,"×","△"),IF(OR(EK$8&lt;9/24,EK$8&gt;=17/24,EK$110="△"),"△","〇")))</f>
        <v>×</v>
      </c>
      <c r="EL93" s="29" t="str">
        <f ca="1">IF(OR(EL$9="×",EL$110="×"),"×",IF(SUMIFS(OFFSET(データ_研究棟施設!$M$5:$M$1048576,0,ROUND(EL$8*24,1)),データ_研究棟施設!$J$5:$J$1048576,OFFSET($G$9,ROW()-ROW($N$9),EL$6-$D$4))&gt;=50,IF(SUMIFS(OFFSET(データ_研究棟施設!$M$5:$M$1048576,0,ROUND(EL$8*24,1)),データ_研究棟施設!$J$5:$J$1048576,OFFSET($G$9,ROW()-ROW($N$9),EL$6-$D$4))&gt;=100*$E93,"×","△"),IF(OR(EL$8&lt;9/24,EL$8&gt;=17/24,EL$110="△"),"△","〇")))</f>
        <v>×</v>
      </c>
      <c r="EM93" s="28" t="str">
        <f ca="1">IF(OR(EM$9="×",EM$110="×"),"×",IF(SUMIFS(OFFSET(データ_研究棟施設!$M$5:$M$1048576,0,ROUND(EM$8*24,1)),データ_研究棟施設!$J$5:$J$1048576,OFFSET($G$9,ROW()-ROW($N$9),EM$6-$D$4))&gt;=50,IF(SUMIFS(OFFSET(データ_研究棟施設!$M$5:$M$1048576,0,ROUND(EM$8*24,1)),データ_研究棟施設!$J$5:$J$1048576,OFFSET($G$9,ROW()-ROW($N$9),EM$6-$D$4))&gt;=100*$E93,"×","△"),IF(OR(EM$8&lt;9/24,EM$8&gt;=17/24,EM$110="△"),"△","〇")))</f>
        <v>×</v>
      </c>
      <c r="EN93" s="29" t="str">
        <f ca="1">IF(OR(EN$9="×",EN$110="×"),"×",IF(SUMIFS(OFFSET(データ_研究棟施設!$M$5:$M$1048576,0,ROUND(EN$8*24,1)),データ_研究棟施設!$J$5:$J$1048576,OFFSET($G$9,ROW()-ROW($N$9),EN$6-$D$4))&gt;=50,IF(SUMIFS(OFFSET(データ_研究棟施設!$M$5:$M$1048576,0,ROUND(EN$8*24,1)),データ_研究棟施設!$J$5:$J$1048576,OFFSET($G$9,ROW()-ROW($N$9),EN$6-$D$4))&gt;=100*$E93,"×","△"),IF(OR(EN$8&lt;9/24,EN$8&gt;=17/24,EN$110="△"),"△","〇")))</f>
        <v>×</v>
      </c>
      <c r="EO93" s="29" t="str">
        <f ca="1">IF(OR(EO$9="×",EO$110="×"),"×",IF(SUMIFS(OFFSET(データ_研究棟施設!$M$5:$M$1048576,0,ROUND(EO$8*24,1)),データ_研究棟施設!$J$5:$J$1048576,OFFSET($G$9,ROW()-ROW($N$9),EO$6-$D$4))&gt;=50,IF(SUMIFS(OFFSET(データ_研究棟施設!$M$5:$M$1048576,0,ROUND(EO$8*24,1)),データ_研究棟施設!$J$5:$J$1048576,OFFSET($G$9,ROW()-ROW($N$9),EO$6-$D$4))&gt;=100*$E93,"×","△"),IF(OR(EO$8&lt;9/24,EO$8&gt;=17/24,EO$110="△"),"△","〇")))</f>
        <v>×</v>
      </c>
      <c r="EP93" s="30" t="str">
        <f ca="1">IF(OR(EP$9="×",EP$110="×"),"×",IF(SUMIFS(OFFSET(データ_研究棟施設!$M$5:$M$1048576,0,ROUND(EP$8*24,1)),データ_研究棟施設!$J$5:$J$1048576,OFFSET($G$9,ROW()-ROW($N$9),EP$6-$D$4))&gt;=50,IF(SUMIFS(OFFSET(データ_研究棟施設!$M$5:$M$1048576,0,ROUND(EP$8*24,1)),データ_研究棟施設!$J$5:$J$1048576,OFFSET($G$9,ROW()-ROW($N$9),EP$6-$D$4))&gt;=100*$E93,"×","△"),IF(OR(EP$8&lt;9/24,EP$8&gt;=17/24,EP$110="△"),"△","〇")))</f>
        <v>×</v>
      </c>
      <c r="EQ93" s="29" t="str">
        <f ca="1">IF(OR(EQ$9="×",EQ$110="×"),"×",IF(SUMIFS(OFFSET(データ_研究棟施設!$M$5:$M$1048576,0,ROUND(EQ$8*24,1)),データ_研究棟施設!$J$5:$J$1048576,OFFSET($G$9,ROW()-ROW($N$9),EQ$6-$D$4))&gt;=50,IF(SUMIFS(OFFSET(データ_研究棟施設!$M$5:$M$1048576,0,ROUND(EQ$8*24,1)),データ_研究棟施設!$J$5:$J$1048576,OFFSET($G$9,ROW()-ROW($N$9),EQ$6-$D$4))&gt;=100*$E93,"×","△"),IF(OR(EQ$8&lt;9/24,EQ$8&gt;=17/24,EQ$110="△"),"△","〇")))</f>
        <v>×</v>
      </c>
      <c r="ER93" s="29" t="str">
        <f ca="1">IF(OR(ER$9="×",ER$110="×"),"×",IF(SUMIFS(OFFSET(データ_研究棟施設!$M$5:$M$1048576,0,ROUND(ER$8*24,1)),データ_研究棟施設!$J$5:$J$1048576,OFFSET($G$9,ROW()-ROW($N$9),ER$6-$D$4))&gt;=50,IF(SUMIFS(OFFSET(データ_研究棟施設!$M$5:$M$1048576,0,ROUND(ER$8*24,1)),データ_研究棟施設!$J$5:$J$1048576,OFFSET($G$9,ROW()-ROW($N$9),ER$6-$D$4))&gt;=100*$E93,"×","△"),IF(OR(ER$8&lt;9/24,ER$8&gt;=17/24,ER$110="△"),"△","〇")))</f>
        <v>×</v>
      </c>
      <c r="ES93" s="29" t="str">
        <f ca="1">IF(OR(ES$9="×",ES$110="×"),"×",IF(SUMIFS(OFFSET(データ_研究棟施設!$M$5:$M$1048576,0,ROUND(ES$8*24,1)),データ_研究棟施設!$J$5:$J$1048576,OFFSET($G$9,ROW()-ROW($N$9),ES$6-$D$4))&gt;=50,IF(SUMIFS(OFFSET(データ_研究棟施設!$M$5:$M$1048576,0,ROUND(ES$8*24,1)),データ_研究棟施設!$J$5:$J$1048576,OFFSET($G$9,ROW()-ROW($N$9),ES$6-$D$4))&gt;=100*$E93,"×","△"),IF(OR(ES$8&lt;9/24,ES$8&gt;=17/24,ES$110="△"),"△","〇")))</f>
        <v>×</v>
      </c>
      <c r="ET93" s="29" t="str">
        <f ca="1">IF(OR(ET$9="×",ET$110="×"),"×",IF(SUMIFS(OFFSET(データ_研究棟施設!$M$5:$M$1048576,0,ROUND(ET$8*24,1)),データ_研究棟施設!$J$5:$J$1048576,OFFSET($G$9,ROW()-ROW($N$9),ET$6-$D$4))&gt;=50,IF(SUMIFS(OFFSET(データ_研究棟施設!$M$5:$M$1048576,0,ROUND(ET$8*24,1)),データ_研究棟施設!$J$5:$J$1048576,OFFSET($G$9,ROW()-ROW($N$9),ET$6-$D$4))&gt;=100*$E93,"×","△"),IF(OR(ET$8&lt;9/24,ET$8&gt;=17/24,ET$110="△"),"△","〇")))</f>
        <v>×</v>
      </c>
      <c r="EU93" s="28" t="str">
        <f ca="1">IF(OR(EU$9="×",EU$110="×"),"×",IF(SUMIFS(OFFSET(データ_研究棟施設!$M$5:$M$1048576,0,ROUND(EU$8*24,1)),データ_研究棟施設!$J$5:$J$1048576,OFFSET($G$9,ROW()-ROW($N$9),EU$6-$D$4))&gt;=50,IF(SUMIFS(OFFSET(データ_研究棟施設!$M$5:$M$1048576,0,ROUND(EU$8*24,1)),データ_研究棟施設!$J$5:$J$1048576,OFFSET($G$9,ROW()-ROW($N$9),EU$6-$D$4))&gt;=100*$E93,"×","△"),IF(OR(EU$8&lt;9/24,EU$8&gt;=17/24,EU$110="△"),"△","〇")))</f>
        <v>×</v>
      </c>
      <c r="EV93" s="29" t="str">
        <f ca="1">IF(OR(EV$9="×",EV$110="×"),"×",IF(SUMIFS(OFFSET(データ_研究棟施設!$M$5:$M$1048576,0,ROUND(EV$8*24,1)),データ_研究棟施設!$J$5:$J$1048576,OFFSET($G$9,ROW()-ROW($N$9),EV$6-$D$4))&gt;=50,IF(SUMIFS(OFFSET(データ_研究棟施設!$M$5:$M$1048576,0,ROUND(EV$8*24,1)),データ_研究棟施設!$J$5:$J$1048576,OFFSET($G$9,ROW()-ROW($N$9),EV$6-$D$4))&gt;=100*$E93,"×","△"),IF(OR(EV$8&lt;9/24,EV$8&gt;=17/24,EV$110="△"),"△","〇")))</f>
        <v>×</v>
      </c>
      <c r="EW93" s="29" t="str">
        <f ca="1">IF(OR(EW$9="×",EW$110="×"),"×",IF(SUMIFS(OFFSET(データ_研究棟施設!$M$5:$M$1048576,0,ROUND(EW$8*24,1)),データ_研究棟施設!$J$5:$J$1048576,OFFSET($G$9,ROW()-ROW($N$9),EW$6-$D$4))&gt;=50,IF(SUMIFS(OFFSET(データ_研究棟施設!$M$5:$M$1048576,0,ROUND(EW$8*24,1)),データ_研究棟施設!$J$5:$J$1048576,OFFSET($G$9,ROW()-ROW($N$9),EW$6-$D$4))&gt;=100*$E93,"×","△"),IF(OR(EW$8&lt;9/24,EW$8&gt;=17/24,EW$110="△"),"△","〇")))</f>
        <v>×</v>
      </c>
      <c r="EX93" s="30" t="str">
        <f ca="1">IF(OR(EX$9="×",EX$110="×"),"×",IF(SUMIFS(OFFSET(データ_研究棟施設!$M$5:$M$1048576,0,ROUND(EX$8*24,1)),データ_研究棟施設!$J$5:$J$1048576,OFFSET($G$9,ROW()-ROW($N$9),EX$6-$D$4))&gt;=50,IF(SUMIFS(OFFSET(データ_研究棟施設!$M$5:$M$1048576,0,ROUND(EX$8*24,1)),データ_研究棟施設!$J$5:$J$1048576,OFFSET($G$9,ROW()-ROW($N$9),EX$6-$D$4))&gt;=100*$E93,"×","△"),IF(OR(EX$8&lt;9/24,EX$8&gt;=17/24,EX$110="△"),"△","〇")))</f>
        <v>×</v>
      </c>
      <c r="EY93" s="29" t="str">
        <f ca="1">IF(OR(EY$9="×",EY$110="×"),"×",IF(SUMIFS(OFFSET(データ_研究棟施設!$M$5:$M$1048576,0,ROUND(EY$8*24,1)),データ_研究棟施設!$J$5:$J$1048576,OFFSET($G$9,ROW()-ROW($N$9),EY$6-$D$4))&gt;=50,IF(SUMIFS(OFFSET(データ_研究棟施設!$M$5:$M$1048576,0,ROUND(EY$8*24,1)),データ_研究棟施設!$J$5:$J$1048576,OFFSET($G$9,ROW()-ROW($N$9),EY$6-$D$4))&gt;=100*$E93,"×","△"),IF(OR(EY$8&lt;9/24,EY$8&gt;=17/24,EY$110="△"),"△","〇")))</f>
        <v>×</v>
      </c>
      <c r="EZ93" s="29" t="str">
        <f ca="1">IF(OR(EZ$9="×",EZ$110="×"),"×",IF(SUMIFS(OFFSET(データ_研究棟施設!$M$5:$M$1048576,0,ROUND(EZ$8*24,1)),データ_研究棟施設!$J$5:$J$1048576,OFFSET($G$9,ROW()-ROW($N$9),EZ$6-$D$4))&gt;=50,IF(SUMIFS(OFFSET(データ_研究棟施設!$M$5:$M$1048576,0,ROUND(EZ$8*24,1)),データ_研究棟施設!$J$5:$J$1048576,OFFSET($G$9,ROW()-ROW($N$9),EZ$6-$D$4))&gt;=100*$E93,"×","△"),IF(OR(EZ$8&lt;9/24,EZ$8&gt;=17/24,EZ$110="△"),"△","〇")))</f>
        <v>×</v>
      </c>
      <c r="FA93" s="37" t="str">
        <f ca="1">IF(OR(FA$9="×",FA$110="×"),"×",IF(SUMIFS(OFFSET(データ_研究棟施設!$M$5:$M$1048576,0,ROUND(FA$8*24,1)),データ_研究棟施設!$J$5:$J$1048576,OFFSET($G$9,ROW()-ROW($N$9),FA$6-$D$4))&gt;=50,IF(SUMIFS(OFFSET(データ_研究棟施設!$M$5:$M$1048576,0,ROUND(FA$8*24,1)),データ_研究棟施設!$J$5:$J$1048576,OFFSET($G$9,ROW()-ROW($N$9),FA$6-$D$4))&gt;=100*$E93,"×","△"),IF(OR(FA$8&lt;9/24,FA$8&gt;=17/24,FA$110="△"),"△","〇")))</f>
        <v>×</v>
      </c>
      <c r="FB93" s="36" t="str">
        <f ca="1">IF(OR(FB$9="×",FB$110="×"),"×",IF(SUMIFS(OFFSET(データ_研究棟施設!$M$5:$M$1048576,0,ROUND(FB$8*24,1)),データ_研究棟施設!$J$5:$J$1048576,OFFSET($G$9,ROW()-ROW($N$9),FB$6-$D$4))&gt;=50,IF(SUMIFS(OFFSET(データ_研究棟施設!$M$5:$M$1048576,0,ROUND(FB$8*24,1)),データ_研究棟施設!$J$5:$J$1048576,OFFSET($G$9,ROW()-ROW($N$9),FB$6-$D$4))&gt;=100*$E93,"×","△"),IF(OR(FB$8&lt;9/24,FB$8&gt;=17/24,FB$110="△"),"△","〇")))</f>
        <v>×</v>
      </c>
      <c r="FC93" s="29" t="str">
        <f ca="1">IF(OR(FC$9="×",FC$110="×"),"×",IF(SUMIFS(OFFSET(データ_研究棟施設!$M$5:$M$1048576,0,ROUND(FC$8*24,1)),データ_研究棟施設!$J$5:$J$1048576,OFFSET($G$9,ROW()-ROW($N$9),FC$6-$D$4))&gt;=50,IF(SUMIFS(OFFSET(データ_研究棟施設!$M$5:$M$1048576,0,ROUND(FC$8*24,1)),データ_研究棟施設!$J$5:$J$1048576,OFFSET($G$9,ROW()-ROW($N$9),FC$6-$D$4))&gt;=100*$E93,"×","△"),IF(OR(FC$8&lt;9/24,FC$8&gt;=17/24,FC$110="△"),"△","〇")))</f>
        <v>×</v>
      </c>
      <c r="FD93" s="29" t="str">
        <f ca="1">IF(OR(FD$9="×",FD$110="×"),"×",IF(SUMIFS(OFFSET(データ_研究棟施設!$M$5:$M$1048576,0,ROUND(FD$8*24,1)),データ_研究棟施設!$J$5:$J$1048576,OFFSET($G$9,ROW()-ROW($N$9),FD$6-$D$4))&gt;=50,IF(SUMIFS(OFFSET(データ_研究棟施設!$M$5:$M$1048576,0,ROUND(FD$8*24,1)),データ_研究棟施設!$J$5:$J$1048576,OFFSET($G$9,ROW()-ROW($N$9),FD$6-$D$4))&gt;=100*$E93,"×","△"),IF(OR(FD$8&lt;9/24,FD$8&gt;=17/24,FD$110="△"),"△","〇")))</f>
        <v>×</v>
      </c>
      <c r="FE93" s="29" t="str">
        <f ca="1">IF(OR(FE$9="×",FE$110="×"),"×",IF(SUMIFS(OFFSET(データ_研究棟施設!$M$5:$M$1048576,0,ROUND(FE$8*24,1)),データ_研究棟施設!$J$5:$J$1048576,OFFSET($G$9,ROW()-ROW($N$9),FE$6-$D$4))&gt;=50,IF(SUMIFS(OFFSET(データ_研究棟施設!$M$5:$M$1048576,0,ROUND(FE$8*24,1)),データ_研究棟施設!$J$5:$J$1048576,OFFSET($G$9,ROW()-ROW($N$9),FE$6-$D$4))&gt;=100*$E93,"×","△"),IF(OR(FE$8&lt;9/24,FE$8&gt;=17/24,FE$110="△"),"△","〇")))</f>
        <v>×</v>
      </c>
      <c r="FF93" s="29" t="str">
        <f ca="1">IF(OR(FF$9="×",FF$110="×"),"×",IF(SUMIFS(OFFSET(データ_研究棟施設!$M$5:$M$1048576,0,ROUND(FF$8*24,1)),データ_研究棟施設!$J$5:$J$1048576,OFFSET($G$9,ROW()-ROW($N$9),FF$6-$D$4))&gt;=50,IF(SUMIFS(OFFSET(データ_研究棟施設!$M$5:$M$1048576,0,ROUND(FF$8*24,1)),データ_研究棟施設!$J$5:$J$1048576,OFFSET($G$9,ROW()-ROW($N$9),FF$6-$D$4))&gt;=100*$E93,"×","△"),IF(OR(FF$8&lt;9/24,FF$8&gt;=17/24,FF$110="△"),"△","〇")))</f>
        <v>×</v>
      </c>
      <c r="FG93" s="29" t="str">
        <f ca="1">IF(OR(FG$9="×",FG$110="×"),"×",IF(SUMIFS(OFFSET(データ_研究棟施設!$M$5:$M$1048576,0,ROUND(FG$8*24,1)),データ_研究棟施設!$J$5:$J$1048576,OFFSET($G$9,ROW()-ROW($N$9),FG$6-$D$4))&gt;=50,IF(SUMIFS(OFFSET(データ_研究棟施設!$M$5:$M$1048576,0,ROUND(FG$8*24,1)),データ_研究棟施設!$J$5:$J$1048576,OFFSET($G$9,ROW()-ROW($N$9),FG$6-$D$4))&gt;=100*$E93,"×","△"),IF(OR(FG$8&lt;9/24,FG$8&gt;=17/24,FG$110="△"),"△","〇")))</f>
        <v>×</v>
      </c>
      <c r="FH93" s="29" t="str">
        <f ca="1">IF(OR(FH$9="×",FH$110="×"),"×",IF(SUMIFS(OFFSET(データ_研究棟施設!$M$5:$M$1048576,0,ROUND(FH$8*24,1)),データ_研究棟施設!$J$5:$J$1048576,OFFSET($G$9,ROW()-ROW($N$9),FH$6-$D$4))&gt;=50,IF(SUMIFS(OFFSET(データ_研究棟施設!$M$5:$M$1048576,0,ROUND(FH$8*24,1)),データ_研究棟施設!$J$5:$J$1048576,OFFSET($G$9,ROW()-ROW($N$9),FH$6-$D$4))&gt;=100*$E93,"×","△"),IF(OR(FH$8&lt;9/24,FH$8&gt;=17/24,FH$110="△"),"△","〇")))</f>
        <v>×</v>
      </c>
      <c r="FI93" s="29" t="str">
        <f ca="1">IF(OR(FI$9="×",FI$110="×"),"×",IF(SUMIFS(OFFSET(データ_研究棟施設!$M$5:$M$1048576,0,ROUND(FI$8*24,1)),データ_研究棟施設!$J$5:$J$1048576,OFFSET($G$9,ROW()-ROW($N$9),FI$6-$D$4))&gt;=50,IF(SUMIFS(OFFSET(データ_研究棟施設!$M$5:$M$1048576,0,ROUND(FI$8*24,1)),データ_研究棟施設!$J$5:$J$1048576,OFFSET($G$9,ROW()-ROW($N$9),FI$6-$D$4))&gt;=100*$E93,"×","△"),IF(OR(FI$8&lt;9/24,FI$8&gt;=17/24,FI$110="△"),"△","〇")))</f>
        <v>×</v>
      </c>
      <c r="FJ93" s="29" t="str">
        <f ca="1">IF(OR(FJ$9="×",FJ$110="×"),"×",IF(SUMIFS(OFFSET(データ_研究棟施設!$M$5:$M$1048576,0,ROUND(FJ$8*24,1)),データ_研究棟施設!$J$5:$J$1048576,OFFSET($G$9,ROW()-ROW($N$9),FJ$6-$D$4))&gt;=50,IF(SUMIFS(OFFSET(データ_研究棟施設!$M$5:$M$1048576,0,ROUND(FJ$8*24,1)),データ_研究棟施設!$J$5:$J$1048576,OFFSET($G$9,ROW()-ROW($N$9),FJ$6-$D$4))&gt;=100*$E93,"×","△"),IF(OR(FJ$8&lt;9/24,FJ$8&gt;=17/24,FJ$110="△"),"△","〇")))</f>
        <v>×</v>
      </c>
      <c r="FK93" s="28" t="str">
        <f ca="1">IF(OR(FK$9="×",FK$110="×"),"×",IF(SUMIFS(OFFSET(データ_研究棟施設!$M$5:$M$1048576,0,ROUND(FK$8*24,1)),データ_研究棟施設!$J$5:$J$1048576,OFFSET($G$9,ROW()-ROW($N$9),FK$6-$D$4))&gt;=50,IF(SUMIFS(OFFSET(データ_研究棟施設!$M$5:$M$1048576,0,ROUND(FK$8*24,1)),データ_研究棟施設!$J$5:$J$1048576,OFFSET($G$9,ROW()-ROW($N$9),FK$6-$D$4))&gt;=100*$E93,"×","△"),IF(OR(FK$8&lt;9/24,FK$8&gt;=17/24,FK$110="△"),"△","〇")))</f>
        <v>×</v>
      </c>
      <c r="FL93" s="29" t="str">
        <f ca="1">IF(OR(FL$9="×",FL$110="×"),"×",IF(SUMIFS(OFFSET(データ_研究棟施設!$M$5:$M$1048576,0,ROUND(FL$8*24,1)),データ_研究棟施設!$J$5:$J$1048576,OFFSET($G$9,ROW()-ROW($N$9),FL$6-$D$4))&gt;=50,IF(SUMIFS(OFFSET(データ_研究棟施設!$M$5:$M$1048576,0,ROUND(FL$8*24,1)),データ_研究棟施設!$J$5:$J$1048576,OFFSET($G$9,ROW()-ROW($N$9),FL$6-$D$4))&gt;=100*$E93,"×","△"),IF(OR(FL$8&lt;9/24,FL$8&gt;=17/24,FL$110="△"),"△","〇")))</f>
        <v>×</v>
      </c>
      <c r="FM93" s="29" t="str">
        <f ca="1">IF(OR(FM$9="×",FM$110="×"),"×",IF(SUMIFS(OFFSET(データ_研究棟施設!$M$5:$M$1048576,0,ROUND(FM$8*24,1)),データ_研究棟施設!$J$5:$J$1048576,OFFSET($G$9,ROW()-ROW($N$9),FM$6-$D$4))&gt;=50,IF(SUMIFS(OFFSET(データ_研究棟施設!$M$5:$M$1048576,0,ROUND(FM$8*24,1)),データ_研究棟施設!$J$5:$J$1048576,OFFSET($G$9,ROW()-ROW($N$9),FM$6-$D$4))&gt;=100*$E93,"×","△"),IF(OR(FM$8&lt;9/24,FM$8&gt;=17/24,FM$110="△"),"△","〇")))</f>
        <v>×</v>
      </c>
      <c r="FN93" s="30" t="str">
        <f ca="1">IF(OR(FN$9="×",FN$110="×"),"×",IF(SUMIFS(OFFSET(データ_研究棟施設!$M$5:$M$1048576,0,ROUND(FN$8*24,1)),データ_研究棟施設!$J$5:$J$1048576,OFFSET($G$9,ROW()-ROW($N$9),FN$6-$D$4))&gt;=50,IF(SUMIFS(OFFSET(データ_研究棟施設!$M$5:$M$1048576,0,ROUND(FN$8*24,1)),データ_研究棟施設!$J$5:$J$1048576,OFFSET($G$9,ROW()-ROW($N$9),FN$6-$D$4))&gt;=100*$E93,"×","△"),IF(OR(FN$8&lt;9/24,FN$8&gt;=17/24,FN$110="△"),"△","〇")))</f>
        <v>×</v>
      </c>
      <c r="FO93" s="29" t="str">
        <f ca="1">IF(OR(FO$9="×",FO$110="×"),"×",IF(SUMIFS(OFFSET(データ_研究棟施設!$M$5:$M$1048576,0,ROUND(FO$8*24,1)),データ_研究棟施設!$J$5:$J$1048576,OFFSET($G$9,ROW()-ROW($N$9),FO$6-$D$4))&gt;=50,IF(SUMIFS(OFFSET(データ_研究棟施設!$M$5:$M$1048576,0,ROUND(FO$8*24,1)),データ_研究棟施設!$J$5:$J$1048576,OFFSET($G$9,ROW()-ROW($N$9),FO$6-$D$4))&gt;=100*$E93,"×","△"),IF(OR(FO$8&lt;9/24,FO$8&gt;=17/24,FO$110="△"),"△","〇")))</f>
        <v>×</v>
      </c>
      <c r="FP93" s="29" t="str">
        <f ca="1">IF(OR(FP$9="×",FP$110="×"),"×",IF(SUMIFS(OFFSET(データ_研究棟施設!$M$5:$M$1048576,0,ROUND(FP$8*24,1)),データ_研究棟施設!$J$5:$J$1048576,OFFSET($G$9,ROW()-ROW($N$9),FP$6-$D$4))&gt;=50,IF(SUMIFS(OFFSET(データ_研究棟施設!$M$5:$M$1048576,0,ROUND(FP$8*24,1)),データ_研究棟施設!$J$5:$J$1048576,OFFSET($G$9,ROW()-ROW($N$9),FP$6-$D$4))&gt;=100*$E93,"×","△"),IF(OR(FP$8&lt;9/24,FP$8&gt;=17/24,FP$110="△"),"△","〇")))</f>
        <v>×</v>
      </c>
      <c r="FQ93" s="29" t="str">
        <f ca="1">IF(OR(FQ$9="×",FQ$110="×"),"×",IF(SUMIFS(OFFSET(データ_研究棟施設!$M$5:$M$1048576,0,ROUND(FQ$8*24,1)),データ_研究棟施設!$J$5:$J$1048576,OFFSET($G$9,ROW()-ROW($N$9),FQ$6-$D$4))&gt;=50,IF(SUMIFS(OFFSET(データ_研究棟施設!$M$5:$M$1048576,0,ROUND(FQ$8*24,1)),データ_研究棟施設!$J$5:$J$1048576,OFFSET($G$9,ROW()-ROW($N$9),FQ$6-$D$4))&gt;=100*$E93,"×","△"),IF(OR(FQ$8&lt;9/24,FQ$8&gt;=17/24,FQ$110="△"),"△","〇")))</f>
        <v>×</v>
      </c>
      <c r="FR93" s="29" t="str">
        <f ca="1">IF(OR(FR$9="×",FR$110="×"),"×",IF(SUMIFS(OFFSET(データ_研究棟施設!$M$5:$M$1048576,0,ROUND(FR$8*24,1)),データ_研究棟施設!$J$5:$J$1048576,OFFSET($G$9,ROW()-ROW($N$9),FR$6-$D$4))&gt;=50,IF(SUMIFS(OFFSET(データ_研究棟施設!$M$5:$M$1048576,0,ROUND(FR$8*24,1)),データ_研究棟施設!$J$5:$J$1048576,OFFSET($G$9,ROW()-ROW($N$9),FR$6-$D$4))&gt;=100*$E93,"×","△"),IF(OR(FR$8&lt;9/24,FR$8&gt;=17/24,FR$110="△"),"△","〇")))</f>
        <v>×</v>
      </c>
      <c r="FS93" s="28" t="str">
        <f ca="1">IF(OR(FS$9="×",FS$110="×"),"×",IF(SUMIFS(OFFSET(データ_研究棟施設!$M$5:$M$1048576,0,ROUND(FS$8*24,1)),データ_研究棟施設!$J$5:$J$1048576,OFFSET($G$9,ROW()-ROW($N$9),FS$6-$D$4))&gt;=50,IF(SUMIFS(OFFSET(データ_研究棟施設!$M$5:$M$1048576,0,ROUND(FS$8*24,1)),データ_研究棟施設!$J$5:$J$1048576,OFFSET($G$9,ROW()-ROW($N$9),FS$6-$D$4))&gt;=100*$E93,"×","△"),IF(OR(FS$8&lt;9/24,FS$8&gt;=17/24,FS$110="△"),"△","〇")))</f>
        <v>×</v>
      </c>
      <c r="FT93" s="29" t="str">
        <f ca="1">IF(OR(FT$9="×",FT$110="×"),"×",IF(SUMIFS(OFFSET(データ_研究棟施設!$M$5:$M$1048576,0,ROUND(FT$8*24,1)),データ_研究棟施設!$J$5:$J$1048576,OFFSET($G$9,ROW()-ROW($N$9),FT$6-$D$4))&gt;=50,IF(SUMIFS(OFFSET(データ_研究棟施設!$M$5:$M$1048576,0,ROUND(FT$8*24,1)),データ_研究棟施設!$J$5:$J$1048576,OFFSET($G$9,ROW()-ROW($N$9),FT$6-$D$4))&gt;=100*$E93,"×","△"),IF(OR(FT$8&lt;9/24,FT$8&gt;=17/24,FT$110="△"),"△","〇")))</f>
        <v>×</v>
      </c>
      <c r="FU93" s="29" t="str">
        <f ca="1">IF(OR(FU$9="×",FU$110="×"),"×",IF(SUMIFS(OFFSET(データ_研究棟施設!$M$5:$M$1048576,0,ROUND(FU$8*24,1)),データ_研究棟施設!$J$5:$J$1048576,OFFSET($G$9,ROW()-ROW($N$9),FU$6-$D$4))&gt;=50,IF(SUMIFS(OFFSET(データ_研究棟施設!$M$5:$M$1048576,0,ROUND(FU$8*24,1)),データ_研究棟施設!$J$5:$J$1048576,OFFSET($G$9,ROW()-ROW($N$9),FU$6-$D$4))&gt;=100*$E93,"×","△"),IF(OR(FU$8&lt;9/24,FU$8&gt;=17/24,FU$110="△"),"△","〇")))</f>
        <v>×</v>
      </c>
      <c r="FV93" s="30" t="str">
        <f ca="1">IF(OR(FV$9="×",FV$110="×"),"×",IF(SUMIFS(OFFSET(データ_研究棟施設!$M$5:$M$1048576,0,ROUND(FV$8*24,1)),データ_研究棟施設!$J$5:$J$1048576,OFFSET($G$9,ROW()-ROW($N$9),FV$6-$D$4))&gt;=50,IF(SUMIFS(OFFSET(データ_研究棟施設!$M$5:$M$1048576,0,ROUND(FV$8*24,1)),データ_研究棟施設!$J$5:$J$1048576,OFFSET($G$9,ROW()-ROW($N$9),FV$6-$D$4))&gt;=100*$E93,"×","△"),IF(OR(FV$8&lt;9/24,FV$8&gt;=17/24,FV$110="△"),"△","〇")))</f>
        <v>×</v>
      </c>
      <c r="FW93" s="29" t="str">
        <f ca="1">IF(OR(FW$9="×",FW$110="×"),"×",IF(SUMIFS(OFFSET(データ_研究棟施設!$M$5:$M$1048576,0,ROUND(FW$8*24,1)),データ_研究棟施設!$J$5:$J$1048576,OFFSET($G$9,ROW()-ROW($N$9),FW$6-$D$4))&gt;=50,IF(SUMIFS(OFFSET(データ_研究棟施設!$M$5:$M$1048576,0,ROUND(FW$8*24,1)),データ_研究棟施設!$J$5:$J$1048576,OFFSET($G$9,ROW()-ROW($N$9),FW$6-$D$4))&gt;=100*$E93,"×","△"),IF(OR(FW$8&lt;9/24,FW$8&gt;=17/24,FW$110="△"),"△","〇")))</f>
        <v>×</v>
      </c>
      <c r="FX93" s="29" t="str">
        <f ca="1">IF(OR(FX$9="×",FX$110="×"),"×",IF(SUMIFS(OFFSET(データ_研究棟施設!$M$5:$M$1048576,0,ROUND(FX$8*24,1)),データ_研究棟施設!$J$5:$J$1048576,OFFSET($G$9,ROW()-ROW($N$9),FX$6-$D$4))&gt;=50,IF(SUMIFS(OFFSET(データ_研究棟施設!$M$5:$M$1048576,0,ROUND(FX$8*24,1)),データ_研究棟施設!$J$5:$J$1048576,OFFSET($G$9,ROW()-ROW($N$9),FX$6-$D$4))&gt;=100*$E93,"×","△"),IF(OR(FX$8&lt;9/24,FX$8&gt;=17/24,FX$110="△"),"△","〇")))</f>
        <v>×</v>
      </c>
      <c r="FY93" s="37" t="str">
        <f ca="1">IF(OR(FY$9="×",FY$110="×"),"×",IF(SUMIFS(OFFSET(データ_研究棟施設!$M$5:$M$1048576,0,ROUND(FY$8*24,1)),データ_研究棟施設!$J$5:$J$1048576,OFFSET($G$9,ROW()-ROW($N$9),FY$6-$D$4))&gt;=50,IF(SUMIFS(OFFSET(データ_研究棟施設!$M$5:$M$1048576,0,ROUND(FY$8*24,1)),データ_研究棟施設!$J$5:$J$1048576,OFFSET($G$9,ROW()-ROW($N$9),FY$6-$D$4))&gt;=100*$E93,"×","△"),IF(OR(FY$8&lt;9/24,FY$8&gt;=17/24,FY$110="△"),"△","〇")))</f>
        <v>×</v>
      </c>
    </row>
    <row r="94" spans="1:181">
      <c r="A94" s="17"/>
      <c r="B94" s="81" t="s">
        <v>286</v>
      </c>
      <c r="C94" s="82"/>
      <c r="D94" s="11" t="s">
        <v>260</v>
      </c>
      <c r="E94" s="10" t="str">
        <f>INDEX(施設情報!$D$1:$D$1000,MATCH(D94,施設情報!$C$1:$C$1000,0))</f>
        <v>1</v>
      </c>
      <c r="F94" s="11" t="s">
        <v>275</v>
      </c>
      <c r="G94" s="8" t="str">
        <f t="shared" si="29"/>
        <v>114-46391</v>
      </c>
      <c r="H94" s="10" t="str">
        <f t="shared" si="30"/>
        <v>114-46392</v>
      </c>
      <c r="I94" s="10" t="str">
        <f t="shared" si="31"/>
        <v>114-46393</v>
      </c>
      <c r="J94" s="10" t="str">
        <f t="shared" si="32"/>
        <v>114-46394</v>
      </c>
      <c r="K94" s="10" t="str">
        <f t="shared" si="33"/>
        <v>114-46395</v>
      </c>
      <c r="L94" s="10" t="str">
        <f t="shared" si="34"/>
        <v>114-46396</v>
      </c>
      <c r="M94" s="10" t="str">
        <f t="shared" si="35"/>
        <v>114-46397</v>
      </c>
      <c r="N94" s="36" t="str">
        <f ca="1">IF(OR(N$9="×",N$110="×"),"×",IF(SUMIFS(OFFSET(データ_研究棟施設!$M$5:$M$1048576,0,ROUND(N$8*24,1)),データ_研究棟施設!$J$5:$J$1048576,OFFSET($G$9,ROW()-ROW($N$9),N$6-$D$4))&gt;=50,IF(SUMIFS(OFFSET(データ_研究棟施設!$M$5:$M$1048576,0,ROUND(N$8*24,1)),データ_研究棟施設!$J$5:$J$1048576,OFFSET($G$9,ROW()-ROW($N$9),N$6-$D$4))&gt;=100*$E94,"×","△"),IF(OR(N$8&lt;9/24,N$8&gt;=17/24,N$110="△"),"△","〇")))</f>
        <v>△</v>
      </c>
      <c r="O94" s="29" t="str">
        <f ca="1">IF(OR(O$9="×",O$110="×"),"×",IF(SUMIFS(OFFSET(データ_研究棟施設!$M$5:$M$1048576,0,ROUND(O$8*24,1)),データ_研究棟施設!$J$5:$J$1048576,OFFSET($G$9,ROW()-ROW($N$9),O$6-$D$4))&gt;=50,IF(SUMIFS(OFFSET(データ_研究棟施設!$M$5:$M$1048576,0,ROUND(O$8*24,1)),データ_研究棟施設!$J$5:$J$1048576,OFFSET($G$9,ROW()-ROW($N$9),O$6-$D$4))&gt;=100*$E94,"×","△"),IF(OR(O$8&lt;9/24,O$8&gt;=17/24,O$110="△"),"△","〇")))</f>
        <v>△</v>
      </c>
      <c r="P94" s="29" t="str">
        <f ca="1">IF(OR(P$9="×",P$110="×"),"×",IF(SUMIFS(OFFSET(データ_研究棟施設!$M$5:$M$1048576,0,ROUND(P$8*24,1)),データ_研究棟施設!$J$5:$J$1048576,OFFSET($G$9,ROW()-ROW($N$9),P$6-$D$4))&gt;=50,IF(SUMIFS(OFFSET(データ_研究棟施設!$M$5:$M$1048576,0,ROUND(P$8*24,1)),データ_研究棟施設!$J$5:$J$1048576,OFFSET($G$9,ROW()-ROW($N$9),P$6-$D$4))&gt;=100*$E94,"×","△"),IF(OR(P$8&lt;9/24,P$8&gt;=17/24,P$110="△"),"△","〇")))</f>
        <v>△</v>
      </c>
      <c r="Q94" s="29" t="str">
        <f ca="1">IF(OR(Q$9="×",Q$110="×"),"×",IF(SUMIFS(OFFSET(データ_研究棟施設!$M$5:$M$1048576,0,ROUND(Q$8*24,1)),データ_研究棟施設!$J$5:$J$1048576,OFFSET($G$9,ROW()-ROW($N$9),Q$6-$D$4))&gt;=50,IF(SUMIFS(OFFSET(データ_研究棟施設!$M$5:$M$1048576,0,ROUND(Q$8*24,1)),データ_研究棟施設!$J$5:$J$1048576,OFFSET($G$9,ROW()-ROW($N$9),Q$6-$D$4))&gt;=100*$E94,"×","△"),IF(OR(Q$8&lt;9/24,Q$8&gt;=17/24,Q$110="△"),"△","〇")))</f>
        <v>△</v>
      </c>
      <c r="R94" s="29" t="str">
        <f ca="1">IF(OR(R$9="×",R$110="×"),"×",IF(SUMIFS(OFFSET(データ_研究棟施設!$M$5:$M$1048576,0,ROUND(R$8*24,1)),データ_研究棟施設!$J$5:$J$1048576,OFFSET($G$9,ROW()-ROW($N$9),R$6-$D$4))&gt;=50,IF(SUMIFS(OFFSET(データ_研究棟施設!$M$5:$M$1048576,0,ROUND(R$8*24,1)),データ_研究棟施設!$J$5:$J$1048576,OFFSET($G$9,ROW()-ROW($N$9),R$6-$D$4))&gt;=100*$E94,"×","△"),IF(OR(R$8&lt;9/24,R$8&gt;=17/24,R$110="△"),"△","〇")))</f>
        <v>△</v>
      </c>
      <c r="S94" s="29" t="str">
        <f ca="1">IF(OR(S$9="×",S$110="×"),"×",IF(SUMIFS(OFFSET(データ_研究棟施設!$M$5:$M$1048576,0,ROUND(S$8*24,1)),データ_研究棟施設!$J$5:$J$1048576,OFFSET($G$9,ROW()-ROW($N$9),S$6-$D$4))&gt;=50,IF(SUMIFS(OFFSET(データ_研究棟施設!$M$5:$M$1048576,0,ROUND(S$8*24,1)),データ_研究棟施設!$J$5:$J$1048576,OFFSET($G$9,ROW()-ROW($N$9),S$6-$D$4))&gt;=100*$E94,"×","△"),IF(OR(S$8&lt;9/24,S$8&gt;=17/24,S$110="△"),"△","〇")))</f>
        <v>△</v>
      </c>
      <c r="T94" s="29" t="str">
        <f ca="1">IF(OR(T$9="×",T$110="×"),"×",IF(SUMIFS(OFFSET(データ_研究棟施設!$M$5:$M$1048576,0,ROUND(T$8*24,1)),データ_研究棟施設!$J$5:$J$1048576,OFFSET($G$9,ROW()-ROW($N$9),T$6-$D$4))&gt;=50,IF(SUMIFS(OFFSET(データ_研究棟施設!$M$5:$M$1048576,0,ROUND(T$8*24,1)),データ_研究棟施設!$J$5:$J$1048576,OFFSET($G$9,ROW()-ROW($N$9),T$6-$D$4))&gt;=100*$E94,"×","△"),IF(OR(T$8&lt;9/24,T$8&gt;=17/24,T$110="△"),"△","〇")))</f>
        <v>△</v>
      </c>
      <c r="U94" s="29" t="str">
        <f ca="1">IF(OR(U$9="×",U$110="×"),"×",IF(SUMIFS(OFFSET(データ_研究棟施設!$M$5:$M$1048576,0,ROUND(U$8*24,1)),データ_研究棟施設!$J$5:$J$1048576,OFFSET($G$9,ROW()-ROW($N$9),U$6-$D$4))&gt;=50,IF(SUMIFS(OFFSET(データ_研究棟施設!$M$5:$M$1048576,0,ROUND(U$8*24,1)),データ_研究棟施設!$J$5:$J$1048576,OFFSET($G$9,ROW()-ROW($N$9),U$6-$D$4))&gt;=100*$E94,"×","△"),IF(OR(U$8&lt;9/24,U$8&gt;=17/24,U$110="△"),"△","〇")))</f>
        <v>△</v>
      </c>
      <c r="V94" s="29" t="str">
        <f ca="1">IF(OR(V$9="×",V$110="×"),"×",IF(SUMIFS(OFFSET(データ_研究棟施設!$M$5:$M$1048576,0,ROUND(V$8*24,1)),データ_研究棟施設!$J$5:$J$1048576,OFFSET($G$9,ROW()-ROW($N$9),V$6-$D$4))&gt;=50,IF(SUMIFS(OFFSET(データ_研究棟施設!$M$5:$M$1048576,0,ROUND(V$8*24,1)),データ_研究棟施設!$J$5:$J$1048576,OFFSET($G$9,ROW()-ROW($N$9),V$6-$D$4))&gt;=100*$E94,"×","△"),IF(OR(V$8&lt;9/24,V$8&gt;=17/24,V$110="△"),"△","〇")))</f>
        <v>△</v>
      </c>
      <c r="W94" s="28" t="str">
        <f ca="1">IF(OR(W$9="×",W$110="×"),"×",IF(SUMIFS(OFFSET(データ_研究棟施設!$M$5:$M$1048576,0,ROUND(W$8*24,1)),データ_研究棟施設!$J$5:$J$1048576,OFFSET($G$9,ROW()-ROW($N$9),W$6-$D$4))&gt;=50,IF(SUMIFS(OFFSET(データ_研究棟施設!$M$5:$M$1048576,0,ROUND(W$8*24,1)),データ_研究棟施設!$J$5:$J$1048576,OFFSET($G$9,ROW()-ROW($N$9),W$6-$D$4))&gt;=100*$E94,"×","△"),IF(OR(W$8&lt;9/24,W$8&gt;=17/24,W$110="△"),"△","〇")))</f>
        <v>〇</v>
      </c>
      <c r="X94" s="29" t="str">
        <f ca="1">IF(OR(X$9="×",X$110="×"),"×",IF(SUMIFS(OFFSET(データ_研究棟施設!$M$5:$M$1048576,0,ROUND(X$8*24,1)),データ_研究棟施設!$J$5:$J$1048576,OFFSET($G$9,ROW()-ROW($N$9),X$6-$D$4))&gt;=50,IF(SUMIFS(OFFSET(データ_研究棟施設!$M$5:$M$1048576,0,ROUND(X$8*24,1)),データ_研究棟施設!$J$5:$J$1048576,OFFSET($G$9,ROW()-ROW($N$9),X$6-$D$4))&gt;=100*$E94,"×","△"),IF(OR(X$8&lt;9/24,X$8&gt;=17/24,X$110="△"),"△","〇")))</f>
        <v>〇</v>
      </c>
      <c r="Y94" s="29" t="str">
        <f ca="1">IF(OR(Y$9="×",Y$110="×"),"×",IF(SUMIFS(OFFSET(データ_研究棟施設!$M$5:$M$1048576,0,ROUND(Y$8*24,1)),データ_研究棟施設!$J$5:$J$1048576,OFFSET($G$9,ROW()-ROW($N$9),Y$6-$D$4))&gt;=50,IF(SUMIFS(OFFSET(データ_研究棟施設!$M$5:$M$1048576,0,ROUND(Y$8*24,1)),データ_研究棟施設!$J$5:$J$1048576,OFFSET($G$9,ROW()-ROW($N$9),Y$6-$D$4))&gt;=100*$E94,"×","△"),IF(OR(Y$8&lt;9/24,Y$8&gt;=17/24,Y$110="△"),"△","〇")))</f>
        <v>〇</v>
      </c>
      <c r="Z94" s="30" t="str">
        <f ca="1">IF(OR(Z$9="×",Z$110="×"),"×",IF(SUMIFS(OFFSET(データ_研究棟施設!$M$5:$M$1048576,0,ROUND(Z$8*24,1)),データ_研究棟施設!$J$5:$J$1048576,OFFSET($G$9,ROW()-ROW($N$9),Z$6-$D$4))&gt;=50,IF(SUMIFS(OFFSET(データ_研究棟施設!$M$5:$M$1048576,0,ROUND(Z$8*24,1)),データ_研究棟施設!$J$5:$J$1048576,OFFSET($G$9,ROW()-ROW($N$9),Z$6-$D$4))&gt;=100*$E94,"×","△"),IF(OR(Z$8&lt;9/24,Z$8&gt;=17/24,Z$110="△"),"△","〇")))</f>
        <v>〇</v>
      </c>
      <c r="AA94" s="29" t="str">
        <f ca="1">IF(OR(AA$9="×",AA$110="×"),"×",IF(SUMIFS(OFFSET(データ_研究棟施設!$M$5:$M$1048576,0,ROUND(AA$8*24,1)),データ_研究棟施設!$J$5:$J$1048576,OFFSET($G$9,ROW()-ROW($N$9),AA$6-$D$4))&gt;=50,IF(SUMIFS(OFFSET(データ_研究棟施設!$M$5:$M$1048576,0,ROUND(AA$8*24,1)),データ_研究棟施設!$J$5:$J$1048576,OFFSET($G$9,ROW()-ROW($N$9),AA$6-$D$4))&gt;=100*$E94,"×","△"),IF(OR(AA$8&lt;9/24,AA$8&gt;=17/24,AA$110="△"),"△","〇")))</f>
        <v>〇</v>
      </c>
      <c r="AB94" s="29" t="str">
        <f ca="1">IF(OR(AB$9="×",AB$110="×"),"×",IF(SUMIFS(OFFSET(データ_研究棟施設!$M$5:$M$1048576,0,ROUND(AB$8*24,1)),データ_研究棟施設!$J$5:$J$1048576,OFFSET($G$9,ROW()-ROW($N$9),AB$6-$D$4))&gt;=50,IF(SUMIFS(OFFSET(データ_研究棟施設!$M$5:$M$1048576,0,ROUND(AB$8*24,1)),データ_研究棟施設!$J$5:$J$1048576,OFFSET($G$9,ROW()-ROW($N$9),AB$6-$D$4))&gt;=100*$E94,"×","△"),IF(OR(AB$8&lt;9/24,AB$8&gt;=17/24,AB$110="△"),"△","〇")))</f>
        <v>〇</v>
      </c>
      <c r="AC94" s="29" t="str">
        <f ca="1">IF(OR(AC$9="×",AC$110="×"),"×",IF(SUMIFS(OFFSET(データ_研究棟施設!$M$5:$M$1048576,0,ROUND(AC$8*24,1)),データ_研究棟施設!$J$5:$J$1048576,OFFSET($G$9,ROW()-ROW($N$9),AC$6-$D$4))&gt;=50,IF(SUMIFS(OFFSET(データ_研究棟施設!$M$5:$M$1048576,0,ROUND(AC$8*24,1)),データ_研究棟施設!$J$5:$J$1048576,OFFSET($G$9,ROW()-ROW($N$9),AC$6-$D$4))&gt;=100*$E94,"×","△"),IF(OR(AC$8&lt;9/24,AC$8&gt;=17/24,AC$110="△"),"△","〇")))</f>
        <v>〇</v>
      </c>
      <c r="AD94" s="29" t="str">
        <f ca="1">IF(OR(AD$9="×",AD$110="×"),"×",IF(SUMIFS(OFFSET(データ_研究棟施設!$M$5:$M$1048576,0,ROUND(AD$8*24,1)),データ_研究棟施設!$J$5:$J$1048576,OFFSET($G$9,ROW()-ROW($N$9),AD$6-$D$4))&gt;=50,IF(SUMIFS(OFFSET(データ_研究棟施設!$M$5:$M$1048576,0,ROUND(AD$8*24,1)),データ_研究棟施設!$J$5:$J$1048576,OFFSET($G$9,ROW()-ROW($N$9),AD$6-$D$4))&gt;=100*$E94,"×","△"),IF(OR(AD$8&lt;9/24,AD$8&gt;=17/24,AD$110="△"),"△","〇")))</f>
        <v>〇</v>
      </c>
      <c r="AE94" s="28" t="str">
        <f ca="1">IF(OR(AE$9="×",AE$110="×"),"×",IF(SUMIFS(OFFSET(データ_研究棟施設!$M$5:$M$1048576,0,ROUND(AE$8*24,1)),データ_研究棟施設!$J$5:$J$1048576,OFFSET($G$9,ROW()-ROW($N$9),AE$6-$D$4))&gt;=50,IF(SUMIFS(OFFSET(データ_研究棟施設!$M$5:$M$1048576,0,ROUND(AE$8*24,1)),データ_研究棟施設!$J$5:$J$1048576,OFFSET($G$9,ROW()-ROW($N$9),AE$6-$D$4))&gt;=100*$E94,"×","△"),IF(OR(AE$8&lt;9/24,AE$8&gt;=17/24,AE$110="△"),"△","〇")))</f>
        <v>△</v>
      </c>
      <c r="AF94" s="29" t="str">
        <f ca="1">IF(OR(AF$9="×",AF$110="×"),"×",IF(SUMIFS(OFFSET(データ_研究棟施設!$M$5:$M$1048576,0,ROUND(AF$8*24,1)),データ_研究棟施設!$J$5:$J$1048576,OFFSET($G$9,ROW()-ROW($N$9),AF$6-$D$4))&gt;=50,IF(SUMIFS(OFFSET(データ_研究棟施設!$M$5:$M$1048576,0,ROUND(AF$8*24,1)),データ_研究棟施設!$J$5:$J$1048576,OFFSET($G$9,ROW()-ROW($N$9),AF$6-$D$4))&gt;=100*$E94,"×","△"),IF(OR(AF$8&lt;9/24,AF$8&gt;=17/24,AF$110="△"),"△","〇")))</f>
        <v>△</v>
      </c>
      <c r="AG94" s="29" t="str">
        <f ca="1">IF(OR(AG$9="×",AG$110="×"),"×",IF(SUMIFS(OFFSET(データ_研究棟施設!$M$5:$M$1048576,0,ROUND(AG$8*24,1)),データ_研究棟施設!$J$5:$J$1048576,OFFSET($G$9,ROW()-ROW($N$9),AG$6-$D$4))&gt;=50,IF(SUMIFS(OFFSET(データ_研究棟施設!$M$5:$M$1048576,0,ROUND(AG$8*24,1)),データ_研究棟施設!$J$5:$J$1048576,OFFSET($G$9,ROW()-ROW($N$9),AG$6-$D$4))&gt;=100*$E94,"×","△"),IF(OR(AG$8&lt;9/24,AG$8&gt;=17/24,AG$110="△"),"△","〇")))</f>
        <v>△</v>
      </c>
      <c r="AH94" s="30" t="str">
        <f ca="1">IF(OR(AH$9="×",AH$110="×"),"×",IF(SUMIFS(OFFSET(データ_研究棟施設!$M$5:$M$1048576,0,ROUND(AH$8*24,1)),データ_研究棟施設!$J$5:$J$1048576,OFFSET($G$9,ROW()-ROW($N$9),AH$6-$D$4))&gt;=50,IF(SUMIFS(OFFSET(データ_研究棟施設!$M$5:$M$1048576,0,ROUND(AH$8*24,1)),データ_研究棟施設!$J$5:$J$1048576,OFFSET($G$9,ROW()-ROW($N$9),AH$6-$D$4))&gt;=100*$E94,"×","△"),IF(OR(AH$8&lt;9/24,AH$8&gt;=17/24,AH$110="△"),"△","〇")))</f>
        <v>△</v>
      </c>
      <c r="AI94" s="29" t="str">
        <f ca="1">IF(OR(AI$9="×",AI$110="×"),"×",IF(SUMIFS(OFFSET(データ_研究棟施設!$M$5:$M$1048576,0,ROUND(AI$8*24,1)),データ_研究棟施設!$J$5:$J$1048576,OFFSET($G$9,ROW()-ROW($N$9),AI$6-$D$4))&gt;=50,IF(SUMIFS(OFFSET(データ_研究棟施設!$M$5:$M$1048576,0,ROUND(AI$8*24,1)),データ_研究棟施設!$J$5:$J$1048576,OFFSET($G$9,ROW()-ROW($N$9),AI$6-$D$4))&gt;=100*$E94,"×","△"),IF(OR(AI$8&lt;9/24,AI$8&gt;=17/24,AI$110="△"),"△","〇")))</f>
        <v>△</v>
      </c>
      <c r="AJ94" s="29" t="str">
        <f ca="1">IF(OR(AJ$9="×",AJ$110="×"),"×",IF(SUMIFS(OFFSET(データ_研究棟施設!$M$5:$M$1048576,0,ROUND(AJ$8*24,1)),データ_研究棟施設!$J$5:$J$1048576,OFFSET($G$9,ROW()-ROW($N$9),AJ$6-$D$4))&gt;=50,IF(SUMIFS(OFFSET(データ_研究棟施設!$M$5:$M$1048576,0,ROUND(AJ$8*24,1)),データ_研究棟施設!$J$5:$J$1048576,OFFSET($G$9,ROW()-ROW($N$9),AJ$6-$D$4))&gt;=100*$E94,"×","△"),IF(OR(AJ$8&lt;9/24,AJ$8&gt;=17/24,AJ$110="△"),"△","〇")))</f>
        <v>△</v>
      </c>
      <c r="AK94" s="37" t="str">
        <f ca="1">IF(OR(AK$9="×",AK$110="×"),"×",IF(SUMIFS(OFFSET(データ_研究棟施設!$M$5:$M$1048576,0,ROUND(AK$8*24,1)),データ_研究棟施設!$J$5:$J$1048576,OFFSET($G$9,ROW()-ROW($N$9),AK$6-$D$4))&gt;=50,IF(SUMIFS(OFFSET(データ_研究棟施設!$M$5:$M$1048576,0,ROUND(AK$8*24,1)),データ_研究棟施設!$J$5:$J$1048576,OFFSET($G$9,ROW()-ROW($N$9),AK$6-$D$4))&gt;=100*$E94,"×","△"),IF(OR(AK$8&lt;9/24,AK$8&gt;=17/24,AK$110="△"),"△","〇")))</f>
        <v>△</v>
      </c>
      <c r="AL94" s="36" t="str">
        <f ca="1">IF(OR(AL$9="×",AL$110="×"),"×",IF(SUMIFS(OFFSET(データ_研究棟施設!$M$5:$M$1048576,0,ROUND(AL$8*24,1)),データ_研究棟施設!$J$5:$J$1048576,OFFSET($G$9,ROW()-ROW($N$9),AL$6-$D$4))&gt;=50,IF(SUMIFS(OFFSET(データ_研究棟施設!$M$5:$M$1048576,0,ROUND(AL$8*24,1)),データ_研究棟施設!$J$5:$J$1048576,OFFSET($G$9,ROW()-ROW($N$9),AL$6-$D$4))&gt;=100*$E94,"×","△"),IF(OR(AL$8&lt;9/24,AL$8&gt;=17/24,AL$110="△"),"△","〇")))</f>
        <v>△</v>
      </c>
      <c r="AM94" s="29" t="str">
        <f ca="1">IF(OR(AM$9="×",AM$110="×"),"×",IF(SUMIFS(OFFSET(データ_研究棟施設!$M$5:$M$1048576,0,ROUND(AM$8*24,1)),データ_研究棟施設!$J$5:$J$1048576,OFFSET($G$9,ROW()-ROW($N$9),AM$6-$D$4))&gt;=50,IF(SUMIFS(OFFSET(データ_研究棟施設!$M$5:$M$1048576,0,ROUND(AM$8*24,1)),データ_研究棟施設!$J$5:$J$1048576,OFFSET($G$9,ROW()-ROW($N$9),AM$6-$D$4))&gt;=100*$E94,"×","△"),IF(OR(AM$8&lt;9/24,AM$8&gt;=17/24,AM$110="△"),"△","〇")))</f>
        <v>△</v>
      </c>
      <c r="AN94" s="29" t="str">
        <f ca="1">IF(OR(AN$9="×",AN$110="×"),"×",IF(SUMIFS(OFFSET(データ_研究棟施設!$M$5:$M$1048576,0,ROUND(AN$8*24,1)),データ_研究棟施設!$J$5:$J$1048576,OFFSET($G$9,ROW()-ROW($N$9),AN$6-$D$4))&gt;=50,IF(SUMIFS(OFFSET(データ_研究棟施設!$M$5:$M$1048576,0,ROUND(AN$8*24,1)),データ_研究棟施設!$J$5:$J$1048576,OFFSET($G$9,ROW()-ROW($N$9),AN$6-$D$4))&gt;=100*$E94,"×","△"),IF(OR(AN$8&lt;9/24,AN$8&gt;=17/24,AN$110="△"),"△","〇")))</f>
        <v>△</v>
      </c>
      <c r="AO94" s="29" t="str">
        <f ca="1">IF(OR(AO$9="×",AO$110="×"),"×",IF(SUMIFS(OFFSET(データ_研究棟施設!$M$5:$M$1048576,0,ROUND(AO$8*24,1)),データ_研究棟施設!$J$5:$J$1048576,OFFSET($G$9,ROW()-ROW($N$9),AO$6-$D$4))&gt;=50,IF(SUMIFS(OFFSET(データ_研究棟施設!$M$5:$M$1048576,0,ROUND(AO$8*24,1)),データ_研究棟施設!$J$5:$J$1048576,OFFSET($G$9,ROW()-ROW($N$9),AO$6-$D$4))&gt;=100*$E94,"×","△"),IF(OR(AO$8&lt;9/24,AO$8&gt;=17/24,AO$110="△"),"△","〇")))</f>
        <v>△</v>
      </c>
      <c r="AP94" s="29" t="str">
        <f ca="1">IF(OR(AP$9="×",AP$110="×"),"×",IF(SUMIFS(OFFSET(データ_研究棟施設!$M$5:$M$1048576,0,ROUND(AP$8*24,1)),データ_研究棟施設!$J$5:$J$1048576,OFFSET($G$9,ROW()-ROW($N$9),AP$6-$D$4))&gt;=50,IF(SUMIFS(OFFSET(データ_研究棟施設!$M$5:$M$1048576,0,ROUND(AP$8*24,1)),データ_研究棟施設!$J$5:$J$1048576,OFFSET($G$9,ROW()-ROW($N$9),AP$6-$D$4))&gt;=100*$E94,"×","△"),IF(OR(AP$8&lt;9/24,AP$8&gt;=17/24,AP$110="△"),"△","〇")))</f>
        <v>△</v>
      </c>
      <c r="AQ94" s="29" t="str">
        <f ca="1">IF(OR(AQ$9="×",AQ$110="×"),"×",IF(SUMIFS(OFFSET(データ_研究棟施設!$M$5:$M$1048576,0,ROUND(AQ$8*24,1)),データ_研究棟施設!$J$5:$J$1048576,OFFSET($G$9,ROW()-ROW($N$9),AQ$6-$D$4))&gt;=50,IF(SUMIFS(OFFSET(データ_研究棟施設!$M$5:$M$1048576,0,ROUND(AQ$8*24,1)),データ_研究棟施設!$J$5:$J$1048576,OFFSET($G$9,ROW()-ROW($N$9),AQ$6-$D$4))&gt;=100*$E94,"×","△"),IF(OR(AQ$8&lt;9/24,AQ$8&gt;=17/24,AQ$110="△"),"△","〇")))</f>
        <v>△</v>
      </c>
      <c r="AR94" s="29" t="str">
        <f ca="1">IF(OR(AR$9="×",AR$110="×"),"×",IF(SUMIFS(OFFSET(データ_研究棟施設!$M$5:$M$1048576,0,ROUND(AR$8*24,1)),データ_研究棟施設!$J$5:$J$1048576,OFFSET($G$9,ROW()-ROW($N$9),AR$6-$D$4))&gt;=50,IF(SUMIFS(OFFSET(データ_研究棟施設!$M$5:$M$1048576,0,ROUND(AR$8*24,1)),データ_研究棟施設!$J$5:$J$1048576,OFFSET($G$9,ROW()-ROW($N$9),AR$6-$D$4))&gt;=100*$E94,"×","△"),IF(OR(AR$8&lt;9/24,AR$8&gt;=17/24,AR$110="△"),"△","〇")))</f>
        <v>△</v>
      </c>
      <c r="AS94" s="29" t="str">
        <f ca="1">IF(OR(AS$9="×",AS$110="×"),"×",IF(SUMIFS(OFFSET(データ_研究棟施設!$M$5:$M$1048576,0,ROUND(AS$8*24,1)),データ_研究棟施設!$J$5:$J$1048576,OFFSET($G$9,ROW()-ROW($N$9),AS$6-$D$4))&gt;=50,IF(SUMIFS(OFFSET(データ_研究棟施設!$M$5:$M$1048576,0,ROUND(AS$8*24,1)),データ_研究棟施設!$J$5:$J$1048576,OFFSET($G$9,ROW()-ROW($N$9),AS$6-$D$4))&gt;=100*$E94,"×","△"),IF(OR(AS$8&lt;9/24,AS$8&gt;=17/24,AS$110="△"),"△","〇")))</f>
        <v>△</v>
      </c>
      <c r="AT94" s="29" t="str">
        <f ca="1">IF(OR(AT$9="×",AT$110="×"),"×",IF(SUMIFS(OFFSET(データ_研究棟施設!$M$5:$M$1048576,0,ROUND(AT$8*24,1)),データ_研究棟施設!$J$5:$J$1048576,OFFSET($G$9,ROW()-ROW($N$9),AT$6-$D$4))&gt;=50,IF(SUMIFS(OFFSET(データ_研究棟施設!$M$5:$M$1048576,0,ROUND(AT$8*24,1)),データ_研究棟施設!$J$5:$J$1048576,OFFSET($G$9,ROW()-ROW($N$9),AT$6-$D$4))&gt;=100*$E94,"×","△"),IF(OR(AT$8&lt;9/24,AT$8&gt;=17/24,AT$110="△"),"△","〇")))</f>
        <v>△</v>
      </c>
      <c r="AU94" s="28" t="str">
        <f ca="1">IF(OR(AU$9="×",AU$110="×"),"×",IF(SUMIFS(OFFSET(データ_研究棟施設!$M$5:$M$1048576,0,ROUND(AU$8*24,1)),データ_研究棟施設!$J$5:$J$1048576,OFFSET($G$9,ROW()-ROW($N$9),AU$6-$D$4))&gt;=50,IF(SUMIFS(OFFSET(データ_研究棟施設!$M$5:$M$1048576,0,ROUND(AU$8*24,1)),データ_研究棟施設!$J$5:$J$1048576,OFFSET($G$9,ROW()-ROW($N$9),AU$6-$D$4))&gt;=100*$E94,"×","△"),IF(OR(AU$8&lt;9/24,AU$8&gt;=17/24,AU$110="△"),"△","〇")))</f>
        <v>〇</v>
      </c>
      <c r="AV94" s="29" t="str">
        <f ca="1">IF(OR(AV$9="×",AV$110="×"),"×",IF(SUMIFS(OFFSET(データ_研究棟施設!$M$5:$M$1048576,0,ROUND(AV$8*24,1)),データ_研究棟施設!$J$5:$J$1048576,OFFSET($G$9,ROW()-ROW($N$9),AV$6-$D$4))&gt;=50,IF(SUMIFS(OFFSET(データ_研究棟施設!$M$5:$M$1048576,0,ROUND(AV$8*24,1)),データ_研究棟施設!$J$5:$J$1048576,OFFSET($G$9,ROW()-ROW($N$9),AV$6-$D$4))&gt;=100*$E94,"×","△"),IF(OR(AV$8&lt;9/24,AV$8&gt;=17/24,AV$110="△"),"△","〇")))</f>
        <v>〇</v>
      </c>
      <c r="AW94" s="29" t="str">
        <f ca="1">IF(OR(AW$9="×",AW$110="×"),"×",IF(SUMIFS(OFFSET(データ_研究棟施設!$M$5:$M$1048576,0,ROUND(AW$8*24,1)),データ_研究棟施設!$J$5:$J$1048576,OFFSET($G$9,ROW()-ROW($N$9),AW$6-$D$4))&gt;=50,IF(SUMIFS(OFFSET(データ_研究棟施設!$M$5:$M$1048576,0,ROUND(AW$8*24,1)),データ_研究棟施設!$J$5:$J$1048576,OFFSET($G$9,ROW()-ROW($N$9),AW$6-$D$4))&gt;=100*$E94,"×","△"),IF(OR(AW$8&lt;9/24,AW$8&gt;=17/24,AW$110="△"),"△","〇")))</f>
        <v>〇</v>
      </c>
      <c r="AX94" s="30" t="str">
        <f ca="1">IF(OR(AX$9="×",AX$110="×"),"×",IF(SUMIFS(OFFSET(データ_研究棟施設!$M$5:$M$1048576,0,ROUND(AX$8*24,1)),データ_研究棟施設!$J$5:$J$1048576,OFFSET($G$9,ROW()-ROW($N$9),AX$6-$D$4))&gt;=50,IF(SUMIFS(OFFSET(データ_研究棟施設!$M$5:$M$1048576,0,ROUND(AX$8*24,1)),データ_研究棟施設!$J$5:$J$1048576,OFFSET($G$9,ROW()-ROW($N$9),AX$6-$D$4))&gt;=100*$E94,"×","△"),IF(OR(AX$8&lt;9/24,AX$8&gt;=17/24,AX$110="△"),"△","〇")))</f>
        <v>〇</v>
      </c>
      <c r="AY94" s="29" t="str">
        <f ca="1">IF(OR(AY$9="×",AY$110="×"),"×",IF(SUMIFS(OFFSET(データ_研究棟施設!$M$5:$M$1048576,0,ROUND(AY$8*24,1)),データ_研究棟施設!$J$5:$J$1048576,OFFSET($G$9,ROW()-ROW($N$9),AY$6-$D$4))&gt;=50,IF(SUMIFS(OFFSET(データ_研究棟施設!$M$5:$M$1048576,0,ROUND(AY$8*24,1)),データ_研究棟施設!$J$5:$J$1048576,OFFSET($G$9,ROW()-ROW($N$9),AY$6-$D$4))&gt;=100*$E94,"×","△"),IF(OR(AY$8&lt;9/24,AY$8&gt;=17/24,AY$110="△"),"△","〇")))</f>
        <v>〇</v>
      </c>
      <c r="AZ94" s="29" t="str">
        <f ca="1">IF(OR(AZ$9="×",AZ$110="×"),"×",IF(SUMIFS(OFFSET(データ_研究棟施設!$M$5:$M$1048576,0,ROUND(AZ$8*24,1)),データ_研究棟施設!$J$5:$J$1048576,OFFSET($G$9,ROW()-ROW($N$9),AZ$6-$D$4))&gt;=50,IF(SUMIFS(OFFSET(データ_研究棟施設!$M$5:$M$1048576,0,ROUND(AZ$8*24,1)),データ_研究棟施設!$J$5:$J$1048576,OFFSET($G$9,ROW()-ROW($N$9),AZ$6-$D$4))&gt;=100*$E94,"×","△"),IF(OR(AZ$8&lt;9/24,AZ$8&gt;=17/24,AZ$110="△"),"△","〇")))</f>
        <v>〇</v>
      </c>
      <c r="BA94" s="29" t="str">
        <f ca="1">IF(OR(BA$9="×",BA$110="×"),"×",IF(SUMIFS(OFFSET(データ_研究棟施設!$M$5:$M$1048576,0,ROUND(BA$8*24,1)),データ_研究棟施設!$J$5:$J$1048576,OFFSET($G$9,ROW()-ROW($N$9),BA$6-$D$4))&gt;=50,IF(SUMIFS(OFFSET(データ_研究棟施設!$M$5:$M$1048576,0,ROUND(BA$8*24,1)),データ_研究棟施設!$J$5:$J$1048576,OFFSET($G$9,ROW()-ROW($N$9),BA$6-$D$4))&gt;=100*$E94,"×","△"),IF(OR(BA$8&lt;9/24,BA$8&gt;=17/24,BA$110="△"),"△","〇")))</f>
        <v>〇</v>
      </c>
      <c r="BB94" s="29" t="str">
        <f ca="1">IF(OR(BB$9="×",BB$110="×"),"×",IF(SUMIFS(OFFSET(データ_研究棟施設!$M$5:$M$1048576,0,ROUND(BB$8*24,1)),データ_研究棟施設!$J$5:$J$1048576,OFFSET($G$9,ROW()-ROW($N$9),BB$6-$D$4))&gt;=50,IF(SUMIFS(OFFSET(データ_研究棟施設!$M$5:$M$1048576,0,ROUND(BB$8*24,1)),データ_研究棟施設!$J$5:$J$1048576,OFFSET($G$9,ROW()-ROW($N$9),BB$6-$D$4))&gt;=100*$E94,"×","△"),IF(OR(BB$8&lt;9/24,BB$8&gt;=17/24,BB$110="△"),"△","〇")))</f>
        <v>〇</v>
      </c>
      <c r="BC94" s="28" t="str">
        <f ca="1">IF(OR(BC$9="×",BC$110="×"),"×",IF(SUMIFS(OFFSET(データ_研究棟施設!$M$5:$M$1048576,0,ROUND(BC$8*24,1)),データ_研究棟施設!$J$5:$J$1048576,OFFSET($G$9,ROW()-ROW($N$9),BC$6-$D$4))&gt;=50,IF(SUMIFS(OFFSET(データ_研究棟施設!$M$5:$M$1048576,0,ROUND(BC$8*24,1)),データ_研究棟施設!$J$5:$J$1048576,OFFSET($G$9,ROW()-ROW($N$9),BC$6-$D$4))&gt;=100*$E94,"×","△"),IF(OR(BC$8&lt;9/24,BC$8&gt;=17/24,BC$110="△"),"△","〇")))</f>
        <v>△</v>
      </c>
      <c r="BD94" s="29" t="str">
        <f ca="1">IF(OR(BD$9="×",BD$110="×"),"×",IF(SUMIFS(OFFSET(データ_研究棟施設!$M$5:$M$1048576,0,ROUND(BD$8*24,1)),データ_研究棟施設!$J$5:$J$1048576,OFFSET($G$9,ROW()-ROW($N$9),BD$6-$D$4))&gt;=50,IF(SUMIFS(OFFSET(データ_研究棟施設!$M$5:$M$1048576,0,ROUND(BD$8*24,1)),データ_研究棟施設!$J$5:$J$1048576,OFFSET($G$9,ROW()-ROW($N$9),BD$6-$D$4))&gt;=100*$E94,"×","△"),IF(OR(BD$8&lt;9/24,BD$8&gt;=17/24,BD$110="△"),"△","〇")))</f>
        <v>△</v>
      </c>
      <c r="BE94" s="29" t="str">
        <f ca="1">IF(OR(BE$9="×",BE$110="×"),"×",IF(SUMIFS(OFFSET(データ_研究棟施設!$M$5:$M$1048576,0,ROUND(BE$8*24,1)),データ_研究棟施設!$J$5:$J$1048576,OFFSET($G$9,ROW()-ROW($N$9),BE$6-$D$4))&gt;=50,IF(SUMIFS(OFFSET(データ_研究棟施設!$M$5:$M$1048576,0,ROUND(BE$8*24,1)),データ_研究棟施設!$J$5:$J$1048576,OFFSET($G$9,ROW()-ROW($N$9),BE$6-$D$4))&gt;=100*$E94,"×","△"),IF(OR(BE$8&lt;9/24,BE$8&gt;=17/24,BE$110="△"),"△","〇")))</f>
        <v>△</v>
      </c>
      <c r="BF94" s="30" t="str">
        <f ca="1">IF(OR(BF$9="×",BF$110="×"),"×",IF(SUMIFS(OFFSET(データ_研究棟施設!$M$5:$M$1048576,0,ROUND(BF$8*24,1)),データ_研究棟施設!$J$5:$J$1048576,OFFSET($G$9,ROW()-ROW($N$9),BF$6-$D$4))&gt;=50,IF(SUMIFS(OFFSET(データ_研究棟施設!$M$5:$M$1048576,0,ROUND(BF$8*24,1)),データ_研究棟施設!$J$5:$J$1048576,OFFSET($G$9,ROW()-ROW($N$9),BF$6-$D$4))&gt;=100*$E94,"×","△"),IF(OR(BF$8&lt;9/24,BF$8&gt;=17/24,BF$110="△"),"△","〇")))</f>
        <v>△</v>
      </c>
      <c r="BG94" s="29" t="str">
        <f ca="1">IF(OR(BG$9="×",BG$110="×"),"×",IF(SUMIFS(OFFSET(データ_研究棟施設!$M$5:$M$1048576,0,ROUND(BG$8*24,1)),データ_研究棟施設!$J$5:$J$1048576,OFFSET($G$9,ROW()-ROW($N$9),BG$6-$D$4))&gt;=50,IF(SUMIFS(OFFSET(データ_研究棟施設!$M$5:$M$1048576,0,ROUND(BG$8*24,1)),データ_研究棟施設!$J$5:$J$1048576,OFFSET($G$9,ROW()-ROW($N$9),BG$6-$D$4))&gt;=100*$E94,"×","△"),IF(OR(BG$8&lt;9/24,BG$8&gt;=17/24,BG$110="△"),"△","〇")))</f>
        <v>△</v>
      </c>
      <c r="BH94" s="29" t="str">
        <f ca="1">IF(OR(BH$9="×",BH$110="×"),"×",IF(SUMIFS(OFFSET(データ_研究棟施設!$M$5:$M$1048576,0,ROUND(BH$8*24,1)),データ_研究棟施設!$J$5:$J$1048576,OFFSET($G$9,ROW()-ROW($N$9),BH$6-$D$4))&gt;=50,IF(SUMIFS(OFFSET(データ_研究棟施設!$M$5:$M$1048576,0,ROUND(BH$8*24,1)),データ_研究棟施設!$J$5:$J$1048576,OFFSET($G$9,ROW()-ROW($N$9),BH$6-$D$4))&gt;=100*$E94,"×","△"),IF(OR(BH$8&lt;9/24,BH$8&gt;=17/24,BH$110="△"),"△","〇")))</f>
        <v>△</v>
      </c>
      <c r="BI94" s="37" t="str">
        <f ca="1">IF(OR(BI$9="×",BI$110="×"),"×",IF(SUMIFS(OFFSET(データ_研究棟施設!$M$5:$M$1048576,0,ROUND(BI$8*24,1)),データ_研究棟施設!$J$5:$J$1048576,OFFSET($G$9,ROW()-ROW($N$9),BI$6-$D$4))&gt;=50,IF(SUMIFS(OFFSET(データ_研究棟施設!$M$5:$M$1048576,0,ROUND(BI$8*24,1)),データ_研究棟施設!$J$5:$J$1048576,OFFSET($G$9,ROW()-ROW($N$9),BI$6-$D$4))&gt;=100*$E94,"×","△"),IF(OR(BI$8&lt;9/24,BI$8&gt;=17/24,BI$110="△"),"△","〇")))</f>
        <v>△</v>
      </c>
      <c r="BJ94" s="36" t="str">
        <f ca="1">IF(OR(BJ$9="×",BJ$110="×"),"×",IF(SUMIFS(OFFSET(データ_研究棟施設!$M$5:$M$1048576,0,ROUND(BJ$8*24,1)),データ_研究棟施設!$J$5:$J$1048576,OFFSET($G$9,ROW()-ROW($N$9),BJ$6-$D$4))&gt;=50,IF(SUMIFS(OFFSET(データ_研究棟施設!$M$5:$M$1048576,0,ROUND(BJ$8*24,1)),データ_研究棟施設!$J$5:$J$1048576,OFFSET($G$9,ROW()-ROW($N$9),BJ$6-$D$4))&gt;=100*$E94,"×","△"),IF(OR(BJ$8&lt;9/24,BJ$8&gt;=17/24,BJ$110="△"),"△","〇")))</f>
        <v>△</v>
      </c>
      <c r="BK94" s="29" t="str">
        <f ca="1">IF(OR(BK$9="×",BK$110="×"),"×",IF(SUMIFS(OFFSET(データ_研究棟施設!$M$5:$M$1048576,0,ROUND(BK$8*24,1)),データ_研究棟施設!$J$5:$J$1048576,OFFSET($G$9,ROW()-ROW($N$9),BK$6-$D$4))&gt;=50,IF(SUMIFS(OFFSET(データ_研究棟施設!$M$5:$M$1048576,0,ROUND(BK$8*24,1)),データ_研究棟施設!$J$5:$J$1048576,OFFSET($G$9,ROW()-ROW($N$9),BK$6-$D$4))&gt;=100*$E94,"×","△"),IF(OR(BK$8&lt;9/24,BK$8&gt;=17/24,BK$110="△"),"△","〇")))</f>
        <v>△</v>
      </c>
      <c r="BL94" s="29" t="str">
        <f ca="1">IF(OR(BL$9="×",BL$110="×"),"×",IF(SUMIFS(OFFSET(データ_研究棟施設!$M$5:$M$1048576,0,ROUND(BL$8*24,1)),データ_研究棟施設!$J$5:$J$1048576,OFFSET($G$9,ROW()-ROW($N$9),BL$6-$D$4))&gt;=50,IF(SUMIFS(OFFSET(データ_研究棟施設!$M$5:$M$1048576,0,ROUND(BL$8*24,1)),データ_研究棟施設!$J$5:$J$1048576,OFFSET($G$9,ROW()-ROW($N$9),BL$6-$D$4))&gt;=100*$E94,"×","△"),IF(OR(BL$8&lt;9/24,BL$8&gt;=17/24,BL$110="△"),"△","〇")))</f>
        <v>△</v>
      </c>
      <c r="BM94" s="29" t="str">
        <f ca="1">IF(OR(BM$9="×",BM$110="×"),"×",IF(SUMIFS(OFFSET(データ_研究棟施設!$M$5:$M$1048576,0,ROUND(BM$8*24,1)),データ_研究棟施設!$J$5:$J$1048576,OFFSET($G$9,ROW()-ROW($N$9),BM$6-$D$4))&gt;=50,IF(SUMIFS(OFFSET(データ_研究棟施設!$M$5:$M$1048576,0,ROUND(BM$8*24,1)),データ_研究棟施設!$J$5:$J$1048576,OFFSET($G$9,ROW()-ROW($N$9),BM$6-$D$4))&gt;=100*$E94,"×","△"),IF(OR(BM$8&lt;9/24,BM$8&gt;=17/24,BM$110="△"),"△","〇")))</f>
        <v>△</v>
      </c>
      <c r="BN94" s="29" t="str">
        <f ca="1">IF(OR(BN$9="×",BN$110="×"),"×",IF(SUMIFS(OFFSET(データ_研究棟施設!$M$5:$M$1048576,0,ROUND(BN$8*24,1)),データ_研究棟施設!$J$5:$J$1048576,OFFSET($G$9,ROW()-ROW($N$9),BN$6-$D$4))&gt;=50,IF(SUMIFS(OFFSET(データ_研究棟施設!$M$5:$M$1048576,0,ROUND(BN$8*24,1)),データ_研究棟施設!$J$5:$J$1048576,OFFSET($G$9,ROW()-ROW($N$9),BN$6-$D$4))&gt;=100*$E94,"×","△"),IF(OR(BN$8&lt;9/24,BN$8&gt;=17/24,BN$110="△"),"△","〇")))</f>
        <v>△</v>
      </c>
      <c r="BO94" s="29" t="str">
        <f ca="1">IF(OR(BO$9="×",BO$110="×"),"×",IF(SUMIFS(OFFSET(データ_研究棟施設!$M$5:$M$1048576,0,ROUND(BO$8*24,1)),データ_研究棟施設!$J$5:$J$1048576,OFFSET($G$9,ROW()-ROW($N$9),BO$6-$D$4))&gt;=50,IF(SUMIFS(OFFSET(データ_研究棟施設!$M$5:$M$1048576,0,ROUND(BO$8*24,1)),データ_研究棟施設!$J$5:$J$1048576,OFFSET($G$9,ROW()-ROW($N$9),BO$6-$D$4))&gt;=100*$E94,"×","△"),IF(OR(BO$8&lt;9/24,BO$8&gt;=17/24,BO$110="△"),"△","〇")))</f>
        <v>△</v>
      </c>
      <c r="BP94" s="29" t="str">
        <f ca="1">IF(OR(BP$9="×",BP$110="×"),"×",IF(SUMIFS(OFFSET(データ_研究棟施設!$M$5:$M$1048576,0,ROUND(BP$8*24,1)),データ_研究棟施設!$J$5:$J$1048576,OFFSET($G$9,ROW()-ROW($N$9),BP$6-$D$4))&gt;=50,IF(SUMIFS(OFFSET(データ_研究棟施設!$M$5:$M$1048576,0,ROUND(BP$8*24,1)),データ_研究棟施設!$J$5:$J$1048576,OFFSET($G$9,ROW()-ROW($N$9),BP$6-$D$4))&gt;=100*$E94,"×","△"),IF(OR(BP$8&lt;9/24,BP$8&gt;=17/24,BP$110="△"),"△","〇")))</f>
        <v>△</v>
      </c>
      <c r="BQ94" s="29" t="str">
        <f ca="1">IF(OR(BQ$9="×",BQ$110="×"),"×",IF(SUMIFS(OFFSET(データ_研究棟施設!$M$5:$M$1048576,0,ROUND(BQ$8*24,1)),データ_研究棟施設!$J$5:$J$1048576,OFFSET($G$9,ROW()-ROW($N$9),BQ$6-$D$4))&gt;=50,IF(SUMIFS(OFFSET(データ_研究棟施設!$M$5:$M$1048576,0,ROUND(BQ$8*24,1)),データ_研究棟施設!$J$5:$J$1048576,OFFSET($G$9,ROW()-ROW($N$9),BQ$6-$D$4))&gt;=100*$E94,"×","△"),IF(OR(BQ$8&lt;9/24,BQ$8&gt;=17/24,BQ$110="△"),"△","〇")))</f>
        <v>△</v>
      </c>
      <c r="BR94" s="29" t="str">
        <f ca="1">IF(OR(BR$9="×",BR$110="×"),"×",IF(SUMIFS(OFFSET(データ_研究棟施設!$M$5:$M$1048576,0,ROUND(BR$8*24,1)),データ_研究棟施設!$J$5:$J$1048576,OFFSET($G$9,ROW()-ROW($N$9),BR$6-$D$4))&gt;=50,IF(SUMIFS(OFFSET(データ_研究棟施設!$M$5:$M$1048576,0,ROUND(BR$8*24,1)),データ_研究棟施設!$J$5:$J$1048576,OFFSET($G$9,ROW()-ROW($N$9),BR$6-$D$4))&gt;=100*$E94,"×","△"),IF(OR(BR$8&lt;9/24,BR$8&gt;=17/24,BR$110="△"),"△","〇")))</f>
        <v>△</v>
      </c>
      <c r="BS94" s="28" t="str">
        <f ca="1">IF(OR(BS$9="×",BS$110="×"),"×",IF(SUMIFS(OFFSET(データ_研究棟施設!$M$5:$M$1048576,0,ROUND(BS$8*24,1)),データ_研究棟施設!$J$5:$J$1048576,OFFSET($G$9,ROW()-ROW($N$9),BS$6-$D$4))&gt;=50,IF(SUMIFS(OFFSET(データ_研究棟施設!$M$5:$M$1048576,0,ROUND(BS$8*24,1)),データ_研究棟施設!$J$5:$J$1048576,OFFSET($G$9,ROW()-ROW($N$9),BS$6-$D$4))&gt;=100*$E94,"×","△"),IF(OR(BS$8&lt;9/24,BS$8&gt;=17/24,BS$110="△"),"△","〇")))</f>
        <v>〇</v>
      </c>
      <c r="BT94" s="29" t="str">
        <f ca="1">IF(OR(BT$9="×",BT$110="×"),"×",IF(SUMIFS(OFFSET(データ_研究棟施設!$M$5:$M$1048576,0,ROUND(BT$8*24,1)),データ_研究棟施設!$J$5:$J$1048576,OFFSET($G$9,ROW()-ROW($N$9),BT$6-$D$4))&gt;=50,IF(SUMIFS(OFFSET(データ_研究棟施設!$M$5:$M$1048576,0,ROUND(BT$8*24,1)),データ_研究棟施設!$J$5:$J$1048576,OFFSET($G$9,ROW()-ROW($N$9),BT$6-$D$4))&gt;=100*$E94,"×","△"),IF(OR(BT$8&lt;9/24,BT$8&gt;=17/24,BT$110="△"),"△","〇")))</f>
        <v>〇</v>
      </c>
      <c r="BU94" s="29" t="str">
        <f ca="1">IF(OR(BU$9="×",BU$110="×"),"×",IF(SUMIFS(OFFSET(データ_研究棟施設!$M$5:$M$1048576,0,ROUND(BU$8*24,1)),データ_研究棟施設!$J$5:$J$1048576,OFFSET($G$9,ROW()-ROW($N$9),BU$6-$D$4))&gt;=50,IF(SUMIFS(OFFSET(データ_研究棟施設!$M$5:$M$1048576,0,ROUND(BU$8*24,1)),データ_研究棟施設!$J$5:$J$1048576,OFFSET($G$9,ROW()-ROW($N$9),BU$6-$D$4))&gt;=100*$E94,"×","△"),IF(OR(BU$8&lt;9/24,BU$8&gt;=17/24,BU$110="△"),"△","〇")))</f>
        <v>〇</v>
      </c>
      <c r="BV94" s="30" t="str">
        <f ca="1">IF(OR(BV$9="×",BV$110="×"),"×",IF(SUMIFS(OFFSET(データ_研究棟施設!$M$5:$M$1048576,0,ROUND(BV$8*24,1)),データ_研究棟施設!$J$5:$J$1048576,OFFSET($G$9,ROW()-ROW($N$9),BV$6-$D$4))&gt;=50,IF(SUMIFS(OFFSET(データ_研究棟施設!$M$5:$M$1048576,0,ROUND(BV$8*24,1)),データ_研究棟施設!$J$5:$J$1048576,OFFSET($G$9,ROW()-ROW($N$9),BV$6-$D$4))&gt;=100*$E94,"×","△"),IF(OR(BV$8&lt;9/24,BV$8&gt;=17/24,BV$110="△"),"△","〇")))</f>
        <v>〇</v>
      </c>
      <c r="BW94" s="29" t="str">
        <f ca="1">IF(OR(BW$9="×",BW$110="×"),"×",IF(SUMIFS(OFFSET(データ_研究棟施設!$M$5:$M$1048576,0,ROUND(BW$8*24,1)),データ_研究棟施設!$J$5:$J$1048576,OFFSET($G$9,ROW()-ROW($N$9),BW$6-$D$4))&gt;=50,IF(SUMIFS(OFFSET(データ_研究棟施設!$M$5:$M$1048576,0,ROUND(BW$8*24,1)),データ_研究棟施設!$J$5:$J$1048576,OFFSET($G$9,ROW()-ROW($N$9),BW$6-$D$4))&gt;=100*$E94,"×","△"),IF(OR(BW$8&lt;9/24,BW$8&gt;=17/24,BW$110="△"),"△","〇")))</f>
        <v>〇</v>
      </c>
      <c r="BX94" s="29" t="str">
        <f ca="1">IF(OR(BX$9="×",BX$110="×"),"×",IF(SUMIFS(OFFSET(データ_研究棟施設!$M$5:$M$1048576,0,ROUND(BX$8*24,1)),データ_研究棟施設!$J$5:$J$1048576,OFFSET($G$9,ROW()-ROW($N$9),BX$6-$D$4))&gt;=50,IF(SUMIFS(OFFSET(データ_研究棟施設!$M$5:$M$1048576,0,ROUND(BX$8*24,1)),データ_研究棟施設!$J$5:$J$1048576,OFFSET($G$9,ROW()-ROW($N$9),BX$6-$D$4))&gt;=100*$E94,"×","△"),IF(OR(BX$8&lt;9/24,BX$8&gt;=17/24,BX$110="△"),"△","〇")))</f>
        <v>〇</v>
      </c>
      <c r="BY94" s="29" t="str">
        <f ca="1">IF(OR(BY$9="×",BY$110="×"),"×",IF(SUMIFS(OFFSET(データ_研究棟施設!$M$5:$M$1048576,0,ROUND(BY$8*24,1)),データ_研究棟施設!$J$5:$J$1048576,OFFSET($G$9,ROW()-ROW($N$9),BY$6-$D$4))&gt;=50,IF(SUMIFS(OFFSET(データ_研究棟施設!$M$5:$M$1048576,0,ROUND(BY$8*24,1)),データ_研究棟施設!$J$5:$J$1048576,OFFSET($G$9,ROW()-ROW($N$9),BY$6-$D$4))&gt;=100*$E94,"×","△"),IF(OR(BY$8&lt;9/24,BY$8&gt;=17/24,BY$110="△"),"△","〇")))</f>
        <v>〇</v>
      </c>
      <c r="BZ94" s="29" t="str">
        <f ca="1">IF(OR(BZ$9="×",BZ$110="×"),"×",IF(SUMIFS(OFFSET(データ_研究棟施設!$M$5:$M$1048576,0,ROUND(BZ$8*24,1)),データ_研究棟施設!$J$5:$J$1048576,OFFSET($G$9,ROW()-ROW($N$9),BZ$6-$D$4))&gt;=50,IF(SUMIFS(OFFSET(データ_研究棟施設!$M$5:$M$1048576,0,ROUND(BZ$8*24,1)),データ_研究棟施設!$J$5:$J$1048576,OFFSET($G$9,ROW()-ROW($N$9),BZ$6-$D$4))&gt;=100*$E94,"×","△"),IF(OR(BZ$8&lt;9/24,BZ$8&gt;=17/24,BZ$110="△"),"△","〇")))</f>
        <v>〇</v>
      </c>
      <c r="CA94" s="28" t="str">
        <f ca="1">IF(OR(CA$9="×",CA$110="×"),"×",IF(SUMIFS(OFFSET(データ_研究棟施設!$M$5:$M$1048576,0,ROUND(CA$8*24,1)),データ_研究棟施設!$J$5:$J$1048576,OFFSET($G$9,ROW()-ROW($N$9),CA$6-$D$4))&gt;=50,IF(SUMIFS(OFFSET(データ_研究棟施設!$M$5:$M$1048576,0,ROUND(CA$8*24,1)),データ_研究棟施設!$J$5:$J$1048576,OFFSET($G$9,ROW()-ROW($N$9),CA$6-$D$4))&gt;=100*$E94,"×","△"),IF(OR(CA$8&lt;9/24,CA$8&gt;=17/24,CA$110="△"),"△","〇")))</f>
        <v>△</v>
      </c>
      <c r="CB94" s="29" t="str">
        <f ca="1">IF(OR(CB$9="×",CB$110="×"),"×",IF(SUMIFS(OFFSET(データ_研究棟施設!$M$5:$M$1048576,0,ROUND(CB$8*24,1)),データ_研究棟施設!$J$5:$J$1048576,OFFSET($G$9,ROW()-ROW($N$9),CB$6-$D$4))&gt;=50,IF(SUMIFS(OFFSET(データ_研究棟施設!$M$5:$M$1048576,0,ROUND(CB$8*24,1)),データ_研究棟施設!$J$5:$J$1048576,OFFSET($G$9,ROW()-ROW($N$9),CB$6-$D$4))&gt;=100*$E94,"×","△"),IF(OR(CB$8&lt;9/24,CB$8&gt;=17/24,CB$110="△"),"△","〇")))</f>
        <v>△</v>
      </c>
      <c r="CC94" s="29" t="str">
        <f ca="1">IF(OR(CC$9="×",CC$110="×"),"×",IF(SUMIFS(OFFSET(データ_研究棟施設!$M$5:$M$1048576,0,ROUND(CC$8*24,1)),データ_研究棟施設!$J$5:$J$1048576,OFFSET($G$9,ROW()-ROW($N$9),CC$6-$D$4))&gt;=50,IF(SUMIFS(OFFSET(データ_研究棟施設!$M$5:$M$1048576,0,ROUND(CC$8*24,1)),データ_研究棟施設!$J$5:$J$1048576,OFFSET($G$9,ROW()-ROW($N$9),CC$6-$D$4))&gt;=100*$E94,"×","△"),IF(OR(CC$8&lt;9/24,CC$8&gt;=17/24,CC$110="△"),"△","〇")))</f>
        <v>△</v>
      </c>
      <c r="CD94" s="30" t="str">
        <f ca="1">IF(OR(CD$9="×",CD$110="×"),"×",IF(SUMIFS(OFFSET(データ_研究棟施設!$M$5:$M$1048576,0,ROUND(CD$8*24,1)),データ_研究棟施設!$J$5:$J$1048576,OFFSET($G$9,ROW()-ROW($N$9),CD$6-$D$4))&gt;=50,IF(SUMIFS(OFFSET(データ_研究棟施設!$M$5:$M$1048576,0,ROUND(CD$8*24,1)),データ_研究棟施設!$J$5:$J$1048576,OFFSET($G$9,ROW()-ROW($N$9),CD$6-$D$4))&gt;=100*$E94,"×","△"),IF(OR(CD$8&lt;9/24,CD$8&gt;=17/24,CD$110="△"),"△","〇")))</f>
        <v>△</v>
      </c>
      <c r="CE94" s="29" t="str">
        <f ca="1">IF(OR(CE$9="×",CE$110="×"),"×",IF(SUMIFS(OFFSET(データ_研究棟施設!$M$5:$M$1048576,0,ROUND(CE$8*24,1)),データ_研究棟施設!$J$5:$J$1048576,OFFSET($G$9,ROW()-ROW($N$9),CE$6-$D$4))&gt;=50,IF(SUMIFS(OFFSET(データ_研究棟施設!$M$5:$M$1048576,0,ROUND(CE$8*24,1)),データ_研究棟施設!$J$5:$J$1048576,OFFSET($G$9,ROW()-ROW($N$9),CE$6-$D$4))&gt;=100*$E94,"×","△"),IF(OR(CE$8&lt;9/24,CE$8&gt;=17/24,CE$110="△"),"△","〇")))</f>
        <v>△</v>
      </c>
      <c r="CF94" s="29" t="str">
        <f ca="1">IF(OR(CF$9="×",CF$110="×"),"×",IF(SUMIFS(OFFSET(データ_研究棟施設!$M$5:$M$1048576,0,ROUND(CF$8*24,1)),データ_研究棟施設!$J$5:$J$1048576,OFFSET($G$9,ROW()-ROW($N$9),CF$6-$D$4))&gt;=50,IF(SUMIFS(OFFSET(データ_研究棟施設!$M$5:$M$1048576,0,ROUND(CF$8*24,1)),データ_研究棟施設!$J$5:$J$1048576,OFFSET($G$9,ROW()-ROW($N$9),CF$6-$D$4))&gt;=100*$E94,"×","△"),IF(OR(CF$8&lt;9/24,CF$8&gt;=17/24,CF$110="△"),"△","〇")))</f>
        <v>△</v>
      </c>
      <c r="CG94" s="37" t="str">
        <f ca="1">IF(OR(CG$9="×",CG$110="×"),"×",IF(SUMIFS(OFFSET(データ_研究棟施設!$M$5:$M$1048576,0,ROUND(CG$8*24,1)),データ_研究棟施設!$J$5:$J$1048576,OFFSET($G$9,ROW()-ROW($N$9),CG$6-$D$4))&gt;=50,IF(SUMIFS(OFFSET(データ_研究棟施設!$M$5:$M$1048576,0,ROUND(CG$8*24,1)),データ_研究棟施設!$J$5:$J$1048576,OFFSET($G$9,ROW()-ROW($N$9),CG$6-$D$4))&gt;=100*$E94,"×","△"),IF(OR(CG$8&lt;9/24,CG$8&gt;=17/24,CG$110="△"),"△","〇")))</f>
        <v>△</v>
      </c>
      <c r="CH94" s="36" t="str">
        <f ca="1">IF(OR(CH$9="×",CH$110="×"),"×",IF(SUMIFS(OFFSET(データ_研究棟施設!$M$5:$M$1048576,0,ROUND(CH$8*24,1)),データ_研究棟施設!$J$5:$J$1048576,OFFSET($G$9,ROW()-ROW($N$9),CH$6-$D$4))&gt;=50,IF(SUMIFS(OFFSET(データ_研究棟施設!$M$5:$M$1048576,0,ROUND(CH$8*24,1)),データ_研究棟施設!$J$5:$J$1048576,OFFSET($G$9,ROW()-ROW($N$9),CH$6-$D$4))&gt;=100*$E94,"×","△"),IF(OR(CH$8&lt;9/24,CH$8&gt;=17/24,CH$110="△"),"△","〇")))</f>
        <v>△</v>
      </c>
      <c r="CI94" s="29" t="str">
        <f ca="1">IF(OR(CI$9="×",CI$110="×"),"×",IF(SUMIFS(OFFSET(データ_研究棟施設!$M$5:$M$1048576,0,ROUND(CI$8*24,1)),データ_研究棟施設!$J$5:$J$1048576,OFFSET($G$9,ROW()-ROW($N$9),CI$6-$D$4))&gt;=50,IF(SUMIFS(OFFSET(データ_研究棟施設!$M$5:$M$1048576,0,ROUND(CI$8*24,1)),データ_研究棟施設!$J$5:$J$1048576,OFFSET($G$9,ROW()-ROW($N$9),CI$6-$D$4))&gt;=100*$E94,"×","△"),IF(OR(CI$8&lt;9/24,CI$8&gt;=17/24,CI$110="△"),"△","〇")))</f>
        <v>△</v>
      </c>
      <c r="CJ94" s="29" t="str">
        <f ca="1">IF(OR(CJ$9="×",CJ$110="×"),"×",IF(SUMIFS(OFFSET(データ_研究棟施設!$M$5:$M$1048576,0,ROUND(CJ$8*24,1)),データ_研究棟施設!$J$5:$J$1048576,OFFSET($G$9,ROW()-ROW($N$9),CJ$6-$D$4))&gt;=50,IF(SUMIFS(OFFSET(データ_研究棟施設!$M$5:$M$1048576,0,ROUND(CJ$8*24,1)),データ_研究棟施設!$J$5:$J$1048576,OFFSET($G$9,ROW()-ROW($N$9),CJ$6-$D$4))&gt;=100*$E94,"×","△"),IF(OR(CJ$8&lt;9/24,CJ$8&gt;=17/24,CJ$110="△"),"△","〇")))</f>
        <v>△</v>
      </c>
      <c r="CK94" s="29" t="str">
        <f ca="1">IF(OR(CK$9="×",CK$110="×"),"×",IF(SUMIFS(OFFSET(データ_研究棟施設!$M$5:$M$1048576,0,ROUND(CK$8*24,1)),データ_研究棟施設!$J$5:$J$1048576,OFFSET($G$9,ROW()-ROW($N$9),CK$6-$D$4))&gt;=50,IF(SUMIFS(OFFSET(データ_研究棟施設!$M$5:$M$1048576,0,ROUND(CK$8*24,1)),データ_研究棟施設!$J$5:$J$1048576,OFFSET($G$9,ROW()-ROW($N$9),CK$6-$D$4))&gt;=100*$E94,"×","△"),IF(OR(CK$8&lt;9/24,CK$8&gt;=17/24,CK$110="△"),"△","〇")))</f>
        <v>△</v>
      </c>
      <c r="CL94" s="29" t="str">
        <f ca="1">IF(OR(CL$9="×",CL$110="×"),"×",IF(SUMIFS(OFFSET(データ_研究棟施設!$M$5:$M$1048576,0,ROUND(CL$8*24,1)),データ_研究棟施設!$J$5:$J$1048576,OFFSET($G$9,ROW()-ROW($N$9),CL$6-$D$4))&gt;=50,IF(SUMIFS(OFFSET(データ_研究棟施設!$M$5:$M$1048576,0,ROUND(CL$8*24,1)),データ_研究棟施設!$J$5:$J$1048576,OFFSET($G$9,ROW()-ROW($N$9),CL$6-$D$4))&gt;=100*$E94,"×","△"),IF(OR(CL$8&lt;9/24,CL$8&gt;=17/24,CL$110="△"),"△","〇")))</f>
        <v>△</v>
      </c>
      <c r="CM94" s="29" t="str">
        <f ca="1">IF(OR(CM$9="×",CM$110="×"),"×",IF(SUMIFS(OFFSET(データ_研究棟施設!$M$5:$M$1048576,0,ROUND(CM$8*24,1)),データ_研究棟施設!$J$5:$J$1048576,OFFSET($G$9,ROW()-ROW($N$9),CM$6-$D$4))&gt;=50,IF(SUMIFS(OFFSET(データ_研究棟施設!$M$5:$M$1048576,0,ROUND(CM$8*24,1)),データ_研究棟施設!$J$5:$J$1048576,OFFSET($G$9,ROW()-ROW($N$9),CM$6-$D$4))&gt;=100*$E94,"×","△"),IF(OR(CM$8&lt;9/24,CM$8&gt;=17/24,CM$110="△"),"△","〇")))</f>
        <v>△</v>
      </c>
      <c r="CN94" s="29" t="str">
        <f ca="1">IF(OR(CN$9="×",CN$110="×"),"×",IF(SUMIFS(OFFSET(データ_研究棟施設!$M$5:$M$1048576,0,ROUND(CN$8*24,1)),データ_研究棟施設!$J$5:$J$1048576,OFFSET($G$9,ROW()-ROW($N$9),CN$6-$D$4))&gt;=50,IF(SUMIFS(OFFSET(データ_研究棟施設!$M$5:$M$1048576,0,ROUND(CN$8*24,1)),データ_研究棟施設!$J$5:$J$1048576,OFFSET($G$9,ROW()-ROW($N$9),CN$6-$D$4))&gt;=100*$E94,"×","△"),IF(OR(CN$8&lt;9/24,CN$8&gt;=17/24,CN$110="△"),"△","〇")))</f>
        <v>△</v>
      </c>
      <c r="CO94" s="29" t="str">
        <f ca="1">IF(OR(CO$9="×",CO$110="×"),"×",IF(SUMIFS(OFFSET(データ_研究棟施設!$M$5:$M$1048576,0,ROUND(CO$8*24,1)),データ_研究棟施設!$J$5:$J$1048576,OFFSET($G$9,ROW()-ROW($N$9),CO$6-$D$4))&gt;=50,IF(SUMIFS(OFFSET(データ_研究棟施設!$M$5:$M$1048576,0,ROUND(CO$8*24,1)),データ_研究棟施設!$J$5:$J$1048576,OFFSET($G$9,ROW()-ROW($N$9),CO$6-$D$4))&gt;=100*$E94,"×","△"),IF(OR(CO$8&lt;9/24,CO$8&gt;=17/24,CO$110="△"),"△","〇")))</f>
        <v>△</v>
      </c>
      <c r="CP94" s="29" t="str">
        <f ca="1">IF(OR(CP$9="×",CP$110="×"),"×",IF(SUMIFS(OFFSET(データ_研究棟施設!$M$5:$M$1048576,0,ROUND(CP$8*24,1)),データ_研究棟施設!$J$5:$J$1048576,OFFSET($G$9,ROW()-ROW($N$9),CP$6-$D$4))&gt;=50,IF(SUMIFS(OFFSET(データ_研究棟施設!$M$5:$M$1048576,0,ROUND(CP$8*24,1)),データ_研究棟施設!$J$5:$J$1048576,OFFSET($G$9,ROW()-ROW($N$9),CP$6-$D$4))&gt;=100*$E94,"×","△"),IF(OR(CP$8&lt;9/24,CP$8&gt;=17/24,CP$110="△"),"△","〇")))</f>
        <v>△</v>
      </c>
      <c r="CQ94" s="28" t="str">
        <f ca="1">IF(OR(CQ$9="×",CQ$110="×"),"×",IF(SUMIFS(OFFSET(データ_研究棟施設!$M$5:$M$1048576,0,ROUND(CQ$8*24,1)),データ_研究棟施設!$J$5:$J$1048576,OFFSET($G$9,ROW()-ROW($N$9),CQ$6-$D$4))&gt;=50,IF(SUMIFS(OFFSET(データ_研究棟施設!$M$5:$M$1048576,0,ROUND(CQ$8*24,1)),データ_研究棟施設!$J$5:$J$1048576,OFFSET($G$9,ROW()-ROW($N$9),CQ$6-$D$4))&gt;=100*$E94,"×","△"),IF(OR(CQ$8&lt;9/24,CQ$8&gt;=17/24,CQ$110="△"),"△","〇")))</f>
        <v>〇</v>
      </c>
      <c r="CR94" s="29" t="str">
        <f ca="1">IF(OR(CR$9="×",CR$110="×"),"×",IF(SUMIFS(OFFSET(データ_研究棟施設!$M$5:$M$1048576,0,ROUND(CR$8*24,1)),データ_研究棟施設!$J$5:$J$1048576,OFFSET($G$9,ROW()-ROW($N$9),CR$6-$D$4))&gt;=50,IF(SUMIFS(OFFSET(データ_研究棟施設!$M$5:$M$1048576,0,ROUND(CR$8*24,1)),データ_研究棟施設!$J$5:$J$1048576,OFFSET($G$9,ROW()-ROW($N$9),CR$6-$D$4))&gt;=100*$E94,"×","△"),IF(OR(CR$8&lt;9/24,CR$8&gt;=17/24,CR$110="△"),"△","〇")))</f>
        <v>〇</v>
      </c>
      <c r="CS94" s="29" t="str">
        <f ca="1">IF(OR(CS$9="×",CS$110="×"),"×",IF(SUMIFS(OFFSET(データ_研究棟施設!$M$5:$M$1048576,0,ROUND(CS$8*24,1)),データ_研究棟施設!$J$5:$J$1048576,OFFSET($G$9,ROW()-ROW($N$9),CS$6-$D$4))&gt;=50,IF(SUMIFS(OFFSET(データ_研究棟施設!$M$5:$M$1048576,0,ROUND(CS$8*24,1)),データ_研究棟施設!$J$5:$J$1048576,OFFSET($G$9,ROW()-ROW($N$9),CS$6-$D$4))&gt;=100*$E94,"×","△"),IF(OR(CS$8&lt;9/24,CS$8&gt;=17/24,CS$110="△"),"△","〇")))</f>
        <v>〇</v>
      </c>
      <c r="CT94" s="30" t="str">
        <f ca="1">IF(OR(CT$9="×",CT$110="×"),"×",IF(SUMIFS(OFFSET(データ_研究棟施設!$M$5:$M$1048576,0,ROUND(CT$8*24,1)),データ_研究棟施設!$J$5:$J$1048576,OFFSET($G$9,ROW()-ROW($N$9),CT$6-$D$4))&gt;=50,IF(SUMIFS(OFFSET(データ_研究棟施設!$M$5:$M$1048576,0,ROUND(CT$8*24,1)),データ_研究棟施設!$J$5:$J$1048576,OFFSET($G$9,ROW()-ROW($N$9),CT$6-$D$4))&gt;=100*$E94,"×","△"),IF(OR(CT$8&lt;9/24,CT$8&gt;=17/24,CT$110="△"),"△","〇")))</f>
        <v>〇</v>
      </c>
      <c r="CU94" s="29" t="str">
        <f ca="1">IF(OR(CU$9="×",CU$110="×"),"×",IF(SUMIFS(OFFSET(データ_研究棟施設!$M$5:$M$1048576,0,ROUND(CU$8*24,1)),データ_研究棟施設!$J$5:$J$1048576,OFFSET($G$9,ROW()-ROW($N$9),CU$6-$D$4))&gt;=50,IF(SUMIFS(OFFSET(データ_研究棟施設!$M$5:$M$1048576,0,ROUND(CU$8*24,1)),データ_研究棟施設!$J$5:$J$1048576,OFFSET($G$9,ROW()-ROW($N$9),CU$6-$D$4))&gt;=100*$E94,"×","△"),IF(OR(CU$8&lt;9/24,CU$8&gt;=17/24,CU$110="△"),"△","〇")))</f>
        <v>〇</v>
      </c>
      <c r="CV94" s="29" t="str">
        <f ca="1">IF(OR(CV$9="×",CV$110="×"),"×",IF(SUMIFS(OFFSET(データ_研究棟施設!$M$5:$M$1048576,0,ROUND(CV$8*24,1)),データ_研究棟施設!$J$5:$J$1048576,OFFSET($G$9,ROW()-ROW($N$9),CV$6-$D$4))&gt;=50,IF(SUMIFS(OFFSET(データ_研究棟施設!$M$5:$M$1048576,0,ROUND(CV$8*24,1)),データ_研究棟施設!$J$5:$J$1048576,OFFSET($G$9,ROW()-ROW($N$9),CV$6-$D$4))&gt;=100*$E94,"×","△"),IF(OR(CV$8&lt;9/24,CV$8&gt;=17/24,CV$110="△"),"△","〇")))</f>
        <v>〇</v>
      </c>
      <c r="CW94" s="29" t="str">
        <f ca="1">IF(OR(CW$9="×",CW$110="×"),"×",IF(SUMIFS(OFFSET(データ_研究棟施設!$M$5:$M$1048576,0,ROUND(CW$8*24,1)),データ_研究棟施設!$J$5:$J$1048576,OFFSET($G$9,ROW()-ROW($N$9),CW$6-$D$4))&gt;=50,IF(SUMIFS(OFFSET(データ_研究棟施設!$M$5:$M$1048576,0,ROUND(CW$8*24,1)),データ_研究棟施設!$J$5:$J$1048576,OFFSET($G$9,ROW()-ROW($N$9),CW$6-$D$4))&gt;=100*$E94,"×","△"),IF(OR(CW$8&lt;9/24,CW$8&gt;=17/24,CW$110="△"),"△","〇")))</f>
        <v>〇</v>
      </c>
      <c r="CX94" s="29" t="str">
        <f ca="1">IF(OR(CX$9="×",CX$110="×"),"×",IF(SUMIFS(OFFSET(データ_研究棟施設!$M$5:$M$1048576,0,ROUND(CX$8*24,1)),データ_研究棟施設!$J$5:$J$1048576,OFFSET($G$9,ROW()-ROW($N$9),CX$6-$D$4))&gt;=50,IF(SUMIFS(OFFSET(データ_研究棟施設!$M$5:$M$1048576,0,ROUND(CX$8*24,1)),データ_研究棟施設!$J$5:$J$1048576,OFFSET($G$9,ROW()-ROW($N$9),CX$6-$D$4))&gt;=100*$E94,"×","△"),IF(OR(CX$8&lt;9/24,CX$8&gt;=17/24,CX$110="△"),"△","〇")))</f>
        <v>〇</v>
      </c>
      <c r="CY94" s="28" t="str">
        <f ca="1">IF(OR(CY$9="×",CY$110="×"),"×",IF(SUMIFS(OFFSET(データ_研究棟施設!$M$5:$M$1048576,0,ROUND(CY$8*24,1)),データ_研究棟施設!$J$5:$J$1048576,OFFSET($G$9,ROW()-ROW($N$9),CY$6-$D$4))&gt;=50,IF(SUMIFS(OFFSET(データ_研究棟施設!$M$5:$M$1048576,0,ROUND(CY$8*24,1)),データ_研究棟施設!$J$5:$J$1048576,OFFSET($G$9,ROW()-ROW($N$9),CY$6-$D$4))&gt;=100*$E94,"×","△"),IF(OR(CY$8&lt;9/24,CY$8&gt;=17/24,CY$110="△"),"△","〇")))</f>
        <v>△</v>
      </c>
      <c r="CZ94" s="29" t="str">
        <f ca="1">IF(OR(CZ$9="×",CZ$110="×"),"×",IF(SUMIFS(OFFSET(データ_研究棟施設!$M$5:$M$1048576,0,ROUND(CZ$8*24,1)),データ_研究棟施設!$J$5:$J$1048576,OFFSET($G$9,ROW()-ROW($N$9),CZ$6-$D$4))&gt;=50,IF(SUMIFS(OFFSET(データ_研究棟施設!$M$5:$M$1048576,0,ROUND(CZ$8*24,1)),データ_研究棟施設!$J$5:$J$1048576,OFFSET($G$9,ROW()-ROW($N$9),CZ$6-$D$4))&gt;=100*$E94,"×","△"),IF(OR(CZ$8&lt;9/24,CZ$8&gt;=17/24,CZ$110="△"),"△","〇")))</f>
        <v>△</v>
      </c>
      <c r="DA94" s="29" t="str">
        <f ca="1">IF(OR(DA$9="×",DA$110="×"),"×",IF(SUMIFS(OFFSET(データ_研究棟施設!$M$5:$M$1048576,0,ROUND(DA$8*24,1)),データ_研究棟施設!$J$5:$J$1048576,OFFSET($G$9,ROW()-ROW($N$9),DA$6-$D$4))&gt;=50,IF(SUMIFS(OFFSET(データ_研究棟施設!$M$5:$M$1048576,0,ROUND(DA$8*24,1)),データ_研究棟施設!$J$5:$J$1048576,OFFSET($G$9,ROW()-ROW($N$9),DA$6-$D$4))&gt;=100*$E94,"×","△"),IF(OR(DA$8&lt;9/24,DA$8&gt;=17/24,DA$110="△"),"△","〇")))</f>
        <v>△</v>
      </c>
      <c r="DB94" s="30" t="str">
        <f ca="1">IF(OR(DB$9="×",DB$110="×"),"×",IF(SUMIFS(OFFSET(データ_研究棟施設!$M$5:$M$1048576,0,ROUND(DB$8*24,1)),データ_研究棟施設!$J$5:$J$1048576,OFFSET($G$9,ROW()-ROW($N$9),DB$6-$D$4))&gt;=50,IF(SUMIFS(OFFSET(データ_研究棟施設!$M$5:$M$1048576,0,ROUND(DB$8*24,1)),データ_研究棟施設!$J$5:$J$1048576,OFFSET($G$9,ROW()-ROW($N$9),DB$6-$D$4))&gt;=100*$E94,"×","△"),IF(OR(DB$8&lt;9/24,DB$8&gt;=17/24,DB$110="△"),"△","〇")))</f>
        <v>△</v>
      </c>
      <c r="DC94" s="29" t="str">
        <f ca="1">IF(OR(DC$9="×",DC$110="×"),"×",IF(SUMIFS(OFFSET(データ_研究棟施設!$M$5:$M$1048576,0,ROUND(DC$8*24,1)),データ_研究棟施設!$J$5:$J$1048576,OFFSET($G$9,ROW()-ROW($N$9),DC$6-$D$4))&gt;=50,IF(SUMIFS(OFFSET(データ_研究棟施設!$M$5:$M$1048576,0,ROUND(DC$8*24,1)),データ_研究棟施設!$J$5:$J$1048576,OFFSET($G$9,ROW()-ROW($N$9),DC$6-$D$4))&gt;=100*$E94,"×","△"),IF(OR(DC$8&lt;9/24,DC$8&gt;=17/24,DC$110="△"),"△","〇")))</f>
        <v>△</v>
      </c>
      <c r="DD94" s="29" t="str">
        <f ca="1">IF(OR(DD$9="×",DD$110="×"),"×",IF(SUMIFS(OFFSET(データ_研究棟施設!$M$5:$M$1048576,0,ROUND(DD$8*24,1)),データ_研究棟施設!$J$5:$J$1048576,OFFSET($G$9,ROW()-ROW($N$9),DD$6-$D$4))&gt;=50,IF(SUMIFS(OFFSET(データ_研究棟施設!$M$5:$M$1048576,0,ROUND(DD$8*24,1)),データ_研究棟施設!$J$5:$J$1048576,OFFSET($G$9,ROW()-ROW($N$9),DD$6-$D$4))&gt;=100*$E94,"×","△"),IF(OR(DD$8&lt;9/24,DD$8&gt;=17/24,DD$110="△"),"△","〇")))</f>
        <v>△</v>
      </c>
      <c r="DE94" s="37" t="str">
        <f ca="1">IF(OR(DE$9="×",DE$110="×"),"×",IF(SUMIFS(OFFSET(データ_研究棟施設!$M$5:$M$1048576,0,ROUND(DE$8*24,1)),データ_研究棟施設!$J$5:$J$1048576,OFFSET($G$9,ROW()-ROW($N$9),DE$6-$D$4))&gt;=50,IF(SUMIFS(OFFSET(データ_研究棟施設!$M$5:$M$1048576,0,ROUND(DE$8*24,1)),データ_研究棟施設!$J$5:$J$1048576,OFFSET($G$9,ROW()-ROW($N$9),DE$6-$D$4))&gt;=100*$E94,"×","△"),IF(OR(DE$8&lt;9/24,DE$8&gt;=17/24,DE$110="△"),"△","〇")))</f>
        <v>△</v>
      </c>
      <c r="DF94" s="36" t="str">
        <f ca="1">IF(OR(DF$9="×",DF$110="×"),"×",IF(SUMIFS(OFFSET(データ_研究棟施設!$M$5:$M$1048576,0,ROUND(DF$8*24,1)),データ_研究棟施設!$J$5:$J$1048576,OFFSET($G$9,ROW()-ROW($N$9),DF$6-$D$4))&gt;=50,IF(SUMIFS(OFFSET(データ_研究棟施設!$M$5:$M$1048576,0,ROUND(DF$8*24,1)),データ_研究棟施設!$J$5:$J$1048576,OFFSET($G$9,ROW()-ROW($N$9),DF$6-$D$4))&gt;=100*$E94,"×","△"),IF(OR(DF$8&lt;9/24,DF$8&gt;=17/24,DF$110="△"),"△","〇")))</f>
        <v>△</v>
      </c>
      <c r="DG94" s="29" t="str">
        <f ca="1">IF(OR(DG$9="×",DG$110="×"),"×",IF(SUMIFS(OFFSET(データ_研究棟施設!$M$5:$M$1048576,0,ROUND(DG$8*24,1)),データ_研究棟施設!$J$5:$J$1048576,OFFSET($G$9,ROW()-ROW($N$9),DG$6-$D$4))&gt;=50,IF(SUMIFS(OFFSET(データ_研究棟施設!$M$5:$M$1048576,0,ROUND(DG$8*24,1)),データ_研究棟施設!$J$5:$J$1048576,OFFSET($G$9,ROW()-ROW($N$9),DG$6-$D$4))&gt;=100*$E94,"×","△"),IF(OR(DG$8&lt;9/24,DG$8&gt;=17/24,DG$110="△"),"△","〇")))</f>
        <v>△</v>
      </c>
      <c r="DH94" s="29" t="str">
        <f ca="1">IF(OR(DH$9="×",DH$110="×"),"×",IF(SUMIFS(OFFSET(データ_研究棟施設!$M$5:$M$1048576,0,ROUND(DH$8*24,1)),データ_研究棟施設!$J$5:$J$1048576,OFFSET($G$9,ROW()-ROW($N$9),DH$6-$D$4))&gt;=50,IF(SUMIFS(OFFSET(データ_研究棟施設!$M$5:$M$1048576,0,ROUND(DH$8*24,1)),データ_研究棟施設!$J$5:$J$1048576,OFFSET($G$9,ROW()-ROW($N$9),DH$6-$D$4))&gt;=100*$E94,"×","△"),IF(OR(DH$8&lt;9/24,DH$8&gt;=17/24,DH$110="△"),"△","〇")))</f>
        <v>△</v>
      </c>
      <c r="DI94" s="29" t="str">
        <f ca="1">IF(OR(DI$9="×",DI$110="×"),"×",IF(SUMIFS(OFFSET(データ_研究棟施設!$M$5:$M$1048576,0,ROUND(DI$8*24,1)),データ_研究棟施設!$J$5:$J$1048576,OFFSET($G$9,ROW()-ROW($N$9),DI$6-$D$4))&gt;=50,IF(SUMIFS(OFFSET(データ_研究棟施設!$M$5:$M$1048576,0,ROUND(DI$8*24,1)),データ_研究棟施設!$J$5:$J$1048576,OFFSET($G$9,ROW()-ROW($N$9),DI$6-$D$4))&gt;=100*$E94,"×","△"),IF(OR(DI$8&lt;9/24,DI$8&gt;=17/24,DI$110="△"),"△","〇")))</f>
        <v>△</v>
      </c>
      <c r="DJ94" s="29" t="str">
        <f ca="1">IF(OR(DJ$9="×",DJ$110="×"),"×",IF(SUMIFS(OFFSET(データ_研究棟施設!$M$5:$M$1048576,0,ROUND(DJ$8*24,1)),データ_研究棟施設!$J$5:$J$1048576,OFFSET($G$9,ROW()-ROW($N$9),DJ$6-$D$4))&gt;=50,IF(SUMIFS(OFFSET(データ_研究棟施設!$M$5:$M$1048576,0,ROUND(DJ$8*24,1)),データ_研究棟施設!$J$5:$J$1048576,OFFSET($G$9,ROW()-ROW($N$9),DJ$6-$D$4))&gt;=100*$E94,"×","△"),IF(OR(DJ$8&lt;9/24,DJ$8&gt;=17/24,DJ$110="△"),"△","〇")))</f>
        <v>△</v>
      </c>
      <c r="DK94" s="29" t="str">
        <f ca="1">IF(OR(DK$9="×",DK$110="×"),"×",IF(SUMIFS(OFFSET(データ_研究棟施設!$M$5:$M$1048576,0,ROUND(DK$8*24,1)),データ_研究棟施設!$J$5:$J$1048576,OFFSET($G$9,ROW()-ROW($N$9),DK$6-$D$4))&gt;=50,IF(SUMIFS(OFFSET(データ_研究棟施設!$M$5:$M$1048576,0,ROUND(DK$8*24,1)),データ_研究棟施設!$J$5:$J$1048576,OFFSET($G$9,ROW()-ROW($N$9),DK$6-$D$4))&gt;=100*$E94,"×","△"),IF(OR(DK$8&lt;9/24,DK$8&gt;=17/24,DK$110="△"),"△","〇")))</f>
        <v>△</v>
      </c>
      <c r="DL94" s="29" t="str">
        <f ca="1">IF(OR(DL$9="×",DL$110="×"),"×",IF(SUMIFS(OFFSET(データ_研究棟施設!$M$5:$M$1048576,0,ROUND(DL$8*24,1)),データ_研究棟施設!$J$5:$J$1048576,OFFSET($G$9,ROW()-ROW($N$9),DL$6-$D$4))&gt;=50,IF(SUMIFS(OFFSET(データ_研究棟施設!$M$5:$M$1048576,0,ROUND(DL$8*24,1)),データ_研究棟施設!$J$5:$J$1048576,OFFSET($G$9,ROW()-ROW($N$9),DL$6-$D$4))&gt;=100*$E94,"×","△"),IF(OR(DL$8&lt;9/24,DL$8&gt;=17/24,DL$110="△"),"△","〇")))</f>
        <v>△</v>
      </c>
      <c r="DM94" s="29" t="str">
        <f ca="1">IF(OR(DM$9="×",DM$110="×"),"×",IF(SUMIFS(OFFSET(データ_研究棟施設!$M$5:$M$1048576,0,ROUND(DM$8*24,1)),データ_研究棟施設!$J$5:$J$1048576,OFFSET($G$9,ROW()-ROW($N$9),DM$6-$D$4))&gt;=50,IF(SUMIFS(OFFSET(データ_研究棟施設!$M$5:$M$1048576,0,ROUND(DM$8*24,1)),データ_研究棟施設!$J$5:$J$1048576,OFFSET($G$9,ROW()-ROW($N$9),DM$6-$D$4))&gt;=100*$E94,"×","△"),IF(OR(DM$8&lt;9/24,DM$8&gt;=17/24,DM$110="△"),"△","〇")))</f>
        <v>△</v>
      </c>
      <c r="DN94" s="29" t="str">
        <f ca="1">IF(OR(DN$9="×",DN$110="×"),"×",IF(SUMIFS(OFFSET(データ_研究棟施設!$M$5:$M$1048576,0,ROUND(DN$8*24,1)),データ_研究棟施設!$J$5:$J$1048576,OFFSET($G$9,ROW()-ROW($N$9),DN$6-$D$4))&gt;=50,IF(SUMIFS(OFFSET(データ_研究棟施設!$M$5:$M$1048576,0,ROUND(DN$8*24,1)),データ_研究棟施設!$J$5:$J$1048576,OFFSET($G$9,ROW()-ROW($N$9),DN$6-$D$4))&gt;=100*$E94,"×","△"),IF(OR(DN$8&lt;9/24,DN$8&gt;=17/24,DN$110="△"),"△","〇")))</f>
        <v>△</v>
      </c>
      <c r="DO94" s="28" t="str">
        <f ca="1">IF(OR(DO$9="×",DO$110="×"),"×",IF(SUMIFS(OFFSET(データ_研究棟施設!$M$5:$M$1048576,0,ROUND(DO$8*24,1)),データ_研究棟施設!$J$5:$J$1048576,OFFSET($G$9,ROW()-ROW($N$9),DO$6-$D$4))&gt;=50,IF(SUMIFS(OFFSET(データ_研究棟施設!$M$5:$M$1048576,0,ROUND(DO$8*24,1)),データ_研究棟施設!$J$5:$J$1048576,OFFSET($G$9,ROW()-ROW($N$9),DO$6-$D$4))&gt;=100*$E94,"×","△"),IF(OR(DO$8&lt;9/24,DO$8&gt;=17/24,DO$110="△"),"△","〇")))</f>
        <v>〇</v>
      </c>
      <c r="DP94" s="29" t="str">
        <f ca="1">IF(OR(DP$9="×",DP$110="×"),"×",IF(SUMIFS(OFFSET(データ_研究棟施設!$M$5:$M$1048576,0,ROUND(DP$8*24,1)),データ_研究棟施設!$J$5:$J$1048576,OFFSET($G$9,ROW()-ROW($N$9),DP$6-$D$4))&gt;=50,IF(SUMIFS(OFFSET(データ_研究棟施設!$M$5:$M$1048576,0,ROUND(DP$8*24,1)),データ_研究棟施設!$J$5:$J$1048576,OFFSET($G$9,ROW()-ROW($N$9),DP$6-$D$4))&gt;=100*$E94,"×","△"),IF(OR(DP$8&lt;9/24,DP$8&gt;=17/24,DP$110="△"),"△","〇")))</f>
        <v>〇</v>
      </c>
      <c r="DQ94" s="29" t="str">
        <f ca="1">IF(OR(DQ$9="×",DQ$110="×"),"×",IF(SUMIFS(OFFSET(データ_研究棟施設!$M$5:$M$1048576,0,ROUND(DQ$8*24,1)),データ_研究棟施設!$J$5:$J$1048576,OFFSET($G$9,ROW()-ROW($N$9),DQ$6-$D$4))&gt;=50,IF(SUMIFS(OFFSET(データ_研究棟施設!$M$5:$M$1048576,0,ROUND(DQ$8*24,1)),データ_研究棟施設!$J$5:$J$1048576,OFFSET($G$9,ROW()-ROW($N$9),DQ$6-$D$4))&gt;=100*$E94,"×","△"),IF(OR(DQ$8&lt;9/24,DQ$8&gt;=17/24,DQ$110="△"),"△","〇")))</f>
        <v>〇</v>
      </c>
      <c r="DR94" s="30" t="str">
        <f ca="1">IF(OR(DR$9="×",DR$110="×"),"×",IF(SUMIFS(OFFSET(データ_研究棟施設!$M$5:$M$1048576,0,ROUND(DR$8*24,1)),データ_研究棟施設!$J$5:$J$1048576,OFFSET($G$9,ROW()-ROW($N$9),DR$6-$D$4))&gt;=50,IF(SUMIFS(OFFSET(データ_研究棟施設!$M$5:$M$1048576,0,ROUND(DR$8*24,1)),データ_研究棟施設!$J$5:$J$1048576,OFFSET($G$9,ROW()-ROW($N$9),DR$6-$D$4))&gt;=100*$E94,"×","△"),IF(OR(DR$8&lt;9/24,DR$8&gt;=17/24,DR$110="△"),"△","〇")))</f>
        <v>〇</v>
      </c>
      <c r="DS94" s="29" t="str">
        <f ca="1">IF(OR(DS$9="×",DS$110="×"),"×",IF(SUMIFS(OFFSET(データ_研究棟施設!$M$5:$M$1048576,0,ROUND(DS$8*24,1)),データ_研究棟施設!$J$5:$J$1048576,OFFSET($G$9,ROW()-ROW($N$9),DS$6-$D$4))&gt;=50,IF(SUMIFS(OFFSET(データ_研究棟施設!$M$5:$M$1048576,0,ROUND(DS$8*24,1)),データ_研究棟施設!$J$5:$J$1048576,OFFSET($G$9,ROW()-ROW($N$9),DS$6-$D$4))&gt;=100*$E94,"×","△"),IF(OR(DS$8&lt;9/24,DS$8&gt;=17/24,DS$110="△"),"△","〇")))</f>
        <v>〇</v>
      </c>
      <c r="DT94" s="29" t="str">
        <f ca="1">IF(OR(DT$9="×",DT$110="×"),"×",IF(SUMIFS(OFFSET(データ_研究棟施設!$M$5:$M$1048576,0,ROUND(DT$8*24,1)),データ_研究棟施設!$J$5:$J$1048576,OFFSET($G$9,ROW()-ROW($N$9),DT$6-$D$4))&gt;=50,IF(SUMIFS(OFFSET(データ_研究棟施設!$M$5:$M$1048576,0,ROUND(DT$8*24,1)),データ_研究棟施設!$J$5:$J$1048576,OFFSET($G$9,ROW()-ROW($N$9),DT$6-$D$4))&gt;=100*$E94,"×","△"),IF(OR(DT$8&lt;9/24,DT$8&gt;=17/24,DT$110="△"),"△","〇")))</f>
        <v>〇</v>
      </c>
      <c r="DU94" s="29" t="str">
        <f ca="1">IF(OR(DU$9="×",DU$110="×"),"×",IF(SUMIFS(OFFSET(データ_研究棟施設!$M$5:$M$1048576,0,ROUND(DU$8*24,1)),データ_研究棟施設!$J$5:$J$1048576,OFFSET($G$9,ROW()-ROW($N$9),DU$6-$D$4))&gt;=50,IF(SUMIFS(OFFSET(データ_研究棟施設!$M$5:$M$1048576,0,ROUND(DU$8*24,1)),データ_研究棟施設!$J$5:$J$1048576,OFFSET($G$9,ROW()-ROW($N$9),DU$6-$D$4))&gt;=100*$E94,"×","△"),IF(OR(DU$8&lt;9/24,DU$8&gt;=17/24,DU$110="△"),"△","〇")))</f>
        <v>〇</v>
      </c>
      <c r="DV94" s="29" t="str">
        <f ca="1">IF(OR(DV$9="×",DV$110="×"),"×",IF(SUMIFS(OFFSET(データ_研究棟施設!$M$5:$M$1048576,0,ROUND(DV$8*24,1)),データ_研究棟施設!$J$5:$J$1048576,OFFSET($G$9,ROW()-ROW($N$9),DV$6-$D$4))&gt;=50,IF(SUMIFS(OFFSET(データ_研究棟施設!$M$5:$M$1048576,0,ROUND(DV$8*24,1)),データ_研究棟施設!$J$5:$J$1048576,OFFSET($G$9,ROW()-ROW($N$9),DV$6-$D$4))&gt;=100*$E94,"×","△"),IF(OR(DV$8&lt;9/24,DV$8&gt;=17/24,DV$110="△"),"△","〇")))</f>
        <v>〇</v>
      </c>
      <c r="DW94" s="28" t="str">
        <f ca="1">IF(OR(DW$9="×",DW$110="×"),"×",IF(SUMIFS(OFFSET(データ_研究棟施設!$M$5:$M$1048576,0,ROUND(DW$8*24,1)),データ_研究棟施設!$J$5:$J$1048576,OFFSET($G$9,ROW()-ROW($N$9),DW$6-$D$4))&gt;=50,IF(SUMIFS(OFFSET(データ_研究棟施設!$M$5:$M$1048576,0,ROUND(DW$8*24,1)),データ_研究棟施設!$J$5:$J$1048576,OFFSET($G$9,ROW()-ROW($N$9),DW$6-$D$4))&gt;=100*$E94,"×","△"),IF(OR(DW$8&lt;9/24,DW$8&gt;=17/24,DW$110="△"),"△","〇")))</f>
        <v>△</v>
      </c>
      <c r="DX94" s="29" t="str">
        <f ca="1">IF(OR(DX$9="×",DX$110="×"),"×",IF(SUMIFS(OFFSET(データ_研究棟施設!$M$5:$M$1048576,0,ROUND(DX$8*24,1)),データ_研究棟施設!$J$5:$J$1048576,OFFSET($G$9,ROW()-ROW($N$9),DX$6-$D$4))&gt;=50,IF(SUMIFS(OFFSET(データ_研究棟施設!$M$5:$M$1048576,0,ROUND(DX$8*24,1)),データ_研究棟施設!$J$5:$J$1048576,OFFSET($G$9,ROW()-ROW($N$9),DX$6-$D$4))&gt;=100*$E94,"×","△"),IF(OR(DX$8&lt;9/24,DX$8&gt;=17/24,DX$110="△"),"△","〇")))</f>
        <v>△</v>
      </c>
      <c r="DY94" s="29" t="str">
        <f ca="1">IF(OR(DY$9="×",DY$110="×"),"×",IF(SUMIFS(OFFSET(データ_研究棟施設!$M$5:$M$1048576,0,ROUND(DY$8*24,1)),データ_研究棟施設!$J$5:$J$1048576,OFFSET($G$9,ROW()-ROW($N$9),DY$6-$D$4))&gt;=50,IF(SUMIFS(OFFSET(データ_研究棟施設!$M$5:$M$1048576,0,ROUND(DY$8*24,1)),データ_研究棟施設!$J$5:$J$1048576,OFFSET($G$9,ROW()-ROW($N$9),DY$6-$D$4))&gt;=100*$E94,"×","△"),IF(OR(DY$8&lt;9/24,DY$8&gt;=17/24,DY$110="△"),"△","〇")))</f>
        <v>△</v>
      </c>
      <c r="DZ94" s="30" t="str">
        <f ca="1">IF(OR(DZ$9="×",DZ$110="×"),"×",IF(SUMIFS(OFFSET(データ_研究棟施設!$M$5:$M$1048576,0,ROUND(DZ$8*24,1)),データ_研究棟施設!$J$5:$J$1048576,OFFSET($G$9,ROW()-ROW($N$9),DZ$6-$D$4))&gt;=50,IF(SUMIFS(OFFSET(データ_研究棟施設!$M$5:$M$1048576,0,ROUND(DZ$8*24,1)),データ_研究棟施設!$J$5:$J$1048576,OFFSET($G$9,ROW()-ROW($N$9),DZ$6-$D$4))&gt;=100*$E94,"×","△"),IF(OR(DZ$8&lt;9/24,DZ$8&gt;=17/24,DZ$110="△"),"△","〇")))</f>
        <v>△</v>
      </c>
      <c r="EA94" s="29" t="str">
        <f ca="1">IF(OR(EA$9="×",EA$110="×"),"×",IF(SUMIFS(OFFSET(データ_研究棟施設!$M$5:$M$1048576,0,ROUND(EA$8*24,1)),データ_研究棟施設!$J$5:$J$1048576,OFFSET($G$9,ROW()-ROW($N$9),EA$6-$D$4))&gt;=50,IF(SUMIFS(OFFSET(データ_研究棟施設!$M$5:$M$1048576,0,ROUND(EA$8*24,1)),データ_研究棟施設!$J$5:$J$1048576,OFFSET($G$9,ROW()-ROW($N$9),EA$6-$D$4))&gt;=100*$E94,"×","△"),IF(OR(EA$8&lt;9/24,EA$8&gt;=17/24,EA$110="△"),"△","〇")))</f>
        <v>△</v>
      </c>
      <c r="EB94" s="29" t="str">
        <f ca="1">IF(OR(EB$9="×",EB$110="×"),"×",IF(SUMIFS(OFFSET(データ_研究棟施設!$M$5:$M$1048576,0,ROUND(EB$8*24,1)),データ_研究棟施設!$J$5:$J$1048576,OFFSET($G$9,ROW()-ROW($N$9),EB$6-$D$4))&gt;=50,IF(SUMIFS(OFFSET(データ_研究棟施設!$M$5:$M$1048576,0,ROUND(EB$8*24,1)),データ_研究棟施設!$J$5:$J$1048576,OFFSET($G$9,ROW()-ROW($N$9),EB$6-$D$4))&gt;=100*$E94,"×","△"),IF(OR(EB$8&lt;9/24,EB$8&gt;=17/24,EB$110="△"),"△","〇")))</f>
        <v>△</v>
      </c>
      <c r="EC94" s="37" t="str">
        <f ca="1">IF(OR(EC$9="×",EC$110="×"),"×",IF(SUMIFS(OFFSET(データ_研究棟施設!$M$5:$M$1048576,0,ROUND(EC$8*24,1)),データ_研究棟施設!$J$5:$J$1048576,OFFSET($G$9,ROW()-ROW($N$9),EC$6-$D$4))&gt;=50,IF(SUMIFS(OFFSET(データ_研究棟施設!$M$5:$M$1048576,0,ROUND(EC$8*24,1)),データ_研究棟施設!$J$5:$J$1048576,OFFSET($G$9,ROW()-ROW($N$9),EC$6-$D$4))&gt;=100*$E94,"×","△"),IF(OR(EC$8&lt;9/24,EC$8&gt;=17/24,EC$110="△"),"△","〇")))</f>
        <v>△</v>
      </c>
      <c r="ED94" s="36" t="str">
        <f ca="1">IF(OR(ED$9="×",ED$110="×"),"×",IF(SUMIFS(OFFSET(データ_研究棟施設!$M$5:$M$1048576,0,ROUND(ED$8*24,1)),データ_研究棟施設!$J$5:$J$1048576,OFFSET($G$9,ROW()-ROW($N$9),ED$6-$D$4))&gt;=50,IF(SUMIFS(OFFSET(データ_研究棟施設!$M$5:$M$1048576,0,ROUND(ED$8*24,1)),データ_研究棟施設!$J$5:$J$1048576,OFFSET($G$9,ROW()-ROW($N$9),ED$6-$D$4))&gt;=100*$E94,"×","△"),IF(OR(ED$8&lt;9/24,ED$8&gt;=17/24,ED$110="△"),"△","〇")))</f>
        <v>×</v>
      </c>
      <c r="EE94" s="29" t="str">
        <f ca="1">IF(OR(EE$9="×",EE$110="×"),"×",IF(SUMIFS(OFFSET(データ_研究棟施設!$M$5:$M$1048576,0,ROUND(EE$8*24,1)),データ_研究棟施設!$J$5:$J$1048576,OFFSET($G$9,ROW()-ROW($N$9),EE$6-$D$4))&gt;=50,IF(SUMIFS(OFFSET(データ_研究棟施設!$M$5:$M$1048576,0,ROUND(EE$8*24,1)),データ_研究棟施設!$J$5:$J$1048576,OFFSET($G$9,ROW()-ROW($N$9),EE$6-$D$4))&gt;=100*$E94,"×","△"),IF(OR(EE$8&lt;9/24,EE$8&gt;=17/24,EE$110="△"),"△","〇")))</f>
        <v>×</v>
      </c>
      <c r="EF94" s="29" t="str">
        <f ca="1">IF(OR(EF$9="×",EF$110="×"),"×",IF(SUMIFS(OFFSET(データ_研究棟施設!$M$5:$M$1048576,0,ROUND(EF$8*24,1)),データ_研究棟施設!$J$5:$J$1048576,OFFSET($G$9,ROW()-ROW($N$9),EF$6-$D$4))&gt;=50,IF(SUMIFS(OFFSET(データ_研究棟施設!$M$5:$M$1048576,0,ROUND(EF$8*24,1)),データ_研究棟施設!$J$5:$J$1048576,OFFSET($G$9,ROW()-ROW($N$9),EF$6-$D$4))&gt;=100*$E94,"×","△"),IF(OR(EF$8&lt;9/24,EF$8&gt;=17/24,EF$110="△"),"△","〇")))</f>
        <v>×</v>
      </c>
      <c r="EG94" s="29" t="str">
        <f ca="1">IF(OR(EG$9="×",EG$110="×"),"×",IF(SUMIFS(OFFSET(データ_研究棟施設!$M$5:$M$1048576,0,ROUND(EG$8*24,1)),データ_研究棟施設!$J$5:$J$1048576,OFFSET($G$9,ROW()-ROW($N$9),EG$6-$D$4))&gt;=50,IF(SUMIFS(OFFSET(データ_研究棟施設!$M$5:$M$1048576,0,ROUND(EG$8*24,1)),データ_研究棟施設!$J$5:$J$1048576,OFFSET($G$9,ROW()-ROW($N$9),EG$6-$D$4))&gt;=100*$E94,"×","△"),IF(OR(EG$8&lt;9/24,EG$8&gt;=17/24,EG$110="△"),"△","〇")))</f>
        <v>×</v>
      </c>
      <c r="EH94" s="29" t="str">
        <f ca="1">IF(OR(EH$9="×",EH$110="×"),"×",IF(SUMIFS(OFFSET(データ_研究棟施設!$M$5:$M$1048576,0,ROUND(EH$8*24,1)),データ_研究棟施設!$J$5:$J$1048576,OFFSET($G$9,ROW()-ROW($N$9),EH$6-$D$4))&gt;=50,IF(SUMIFS(OFFSET(データ_研究棟施設!$M$5:$M$1048576,0,ROUND(EH$8*24,1)),データ_研究棟施設!$J$5:$J$1048576,OFFSET($G$9,ROW()-ROW($N$9),EH$6-$D$4))&gt;=100*$E94,"×","△"),IF(OR(EH$8&lt;9/24,EH$8&gt;=17/24,EH$110="△"),"△","〇")))</f>
        <v>×</v>
      </c>
      <c r="EI94" s="29" t="str">
        <f ca="1">IF(OR(EI$9="×",EI$110="×"),"×",IF(SUMIFS(OFFSET(データ_研究棟施設!$M$5:$M$1048576,0,ROUND(EI$8*24,1)),データ_研究棟施設!$J$5:$J$1048576,OFFSET($G$9,ROW()-ROW($N$9),EI$6-$D$4))&gt;=50,IF(SUMIFS(OFFSET(データ_研究棟施設!$M$5:$M$1048576,0,ROUND(EI$8*24,1)),データ_研究棟施設!$J$5:$J$1048576,OFFSET($G$9,ROW()-ROW($N$9),EI$6-$D$4))&gt;=100*$E94,"×","△"),IF(OR(EI$8&lt;9/24,EI$8&gt;=17/24,EI$110="△"),"△","〇")))</f>
        <v>×</v>
      </c>
      <c r="EJ94" s="29" t="str">
        <f ca="1">IF(OR(EJ$9="×",EJ$110="×"),"×",IF(SUMIFS(OFFSET(データ_研究棟施設!$M$5:$M$1048576,0,ROUND(EJ$8*24,1)),データ_研究棟施設!$J$5:$J$1048576,OFFSET($G$9,ROW()-ROW($N$9),EJ$6-$D$4))&gt;=50,IF(SUMIFS(OFFSET(データ_研究棟施設!$M$5:$M$1048576,0,ROUND(EJ$8*24,1)),データ_研究棟施設!$J$5:$J$1048576,OFFSET($G$9,ROW()-ROW($N$9),EJ$6-$D$4))&gt;=100*$E94,"×","△"),IF(OR(EJ$8&lt;9/24,EJ$8&gt;=17/24,EJ$110="△"),"△","〇")))</f>
        <v>×</v>
      </c>
      <c r="EK94" s="29" t="str">
        <f ca="1">IF(OR(EK$9="×",EK$110="×"),"×",IF(SUMIFS(OFFSET(データ_研究棟施設!$M$5:$M$1048576,0,ROUND(EK$8*24,1)),データ_研究棟施設!$J$5:$J$1048576,OFFSET($G$9,ROW()-ROW($N$9),EK$6-$D$4))&gt;=50,IF(SUMIFS(OFFSET(データ_研究棟施設!$M$5:$M$1048576,0,ROUND(EK$8*24,1)),データ_研究棟施設!$J$5:$J$1048576,OFFSET($G$9,ROW()-ROW($N$9),EK$6-$D$4))&gt;=100*$E94,"×","△"),IF(OR(EK$8&lt;9/24,EK$8&gt;=17/24,EK$110="△"),"△","〇")))</f>
        <v>×</v>
      </c>
      <c r="EL94" s="29" t="str">
        <f ca="1">IF(OR(EL$9="×",EL$110="×"),"×",IF(SUMIFS(OFFSET(データ_研究棟施設!$M$5:$M$1048576,0,ROUND(EL$8*24,1)),データ_研究棟施設!$J$5:$J$1048576,OFFSET($G$9,ROW()-ROW($N$9),EL$6-$D$4))&gt;=50,IF(SUMIFS(OFFSET(データ_研究棟施設!$M$5:$M$1048576,0,ROUND(EL$8*24,1)),データ_研究棟施設!$J$5:$J$1048576,OFFSET($G$9,ROW()-ROW($N$9),EL$6-$D$4))&gt;=100*$E94,"×","△"),IF(OR(EL$8&lt;9/24,EL$8&gt;=17/24,EL$110="△"),"△","〇")))</f>
        <v>×</v>
      </c>
      <c r="EM94" s="28" t="str">
        <f ca="1">IF(OR(EM$9="×",EM$110="×"),"×",IF(SUMIFS(OFFSET(データ_研究棟施設!$M$5:$M$1048576,0,ROUND(EM$8*24,1)),データ_研究棟施設!$J$5:$J$1048576,OFFSET($G$9,ROW()-ROW($N$9),EM$6-$D$4))&gt;=50,IF(SUMIFS(OFFSET(データ_研究棟施設!$M$5:$M$1048576,0,ROUND(EM$8*24,1)),データ_研究棟施設!$J$5:$J$1048576,OFFSET($G$9,ROW()-ROW($N$9),EM$6-$D$4))&gt;=100*$E94,"×","△"),IF(OR(EM$8&lt;9/24,EM$8&gt;=17/24,EM$110="△"),"△","〇")))</f>
        <v>×</v>
      </c>
      <c r="EN94" s="29" t="str">
        <f ca="1">IF(OR(EN$9="×",EN$110="×"),"×",IF(SUMIFS(OFFSET(データ_研究棟施設!$M$5:$M$1048576,0,ROUND(EN$8*24,1)),データ_研究棟施設!$J$5:$J$1048576,OFFSET($G$9,ROW()-ROW($N$9),EN$6-$D$4))&gt;=50,IF(SUMIFS(OFFSET(データ_研究棟施設!$M$5:$M$1048576,0,ROUND(EN$8*24,1)),データ_研究棟施設!$J$5:$J$1048576,OFFSET($G$9,ROW()-ROW($N$9),EN$6-$D$4))&gt;=100*$E94,"×","△"),IF(OR(EN$8&lt;9/24,EN$8&gt;=17/24,EN$110="△"),"△","〇")))</f>
        <v>×</v>
      </c>
      <c r="EO94" s="29" t="str">
        <f ca="1">IF(OR(EO$9="×",EO$110="×"),"×",IF(SUMIFS(OFFSET(データ_研究棟施設!$M$5:$M$1048576,0,ROUND(EO$8*24,1)),データ_研究棟施設!$J$5:$J$1048576,OFFSET($G$9,ROW()-ROW($N$9),EO$6-$D$4))&gt;=50,IF(SUMIFS(OFFSET(データ_研究棟施設!$M$5:$M$1048576,0,ROUND(EO$8*24,1)),データ_研究棟施設!$J$5:$J$1048576,OFFSET($G$9,ROW()-ROW($N$9),EO$6-$D$4))&gt;=100*$E94,"×","△"),IF(OR(EO$8&lt;9/24,EO$8&gt;=17/24,EO$110="△"),"△","〇")))</f>
        <v>×</v>
      </c>
      <c r="EP94" s="30" t="str">
        <f ca="1">IF(OR(EP$9="×",EP$110="×"),"×",IF(SUMIFS(OFFSET(データ_研究棟施設!$M$5:$M$1048576,0,ROUND(EP$8*24,1)),データ_研究棟施設!$J$5:$J$1048576,OFFSET($G$9,ROW()-ROW($N$9),EP$6-$D$4))&gt;=50,IF(SUMIFS(OFFSET(データ_研究棟施設!$M$5:$M$1048576,0,ROUND(EP$8*24,1)),データ_研究棟施設!$J$5:$J$1048576,OFFSET($G$9,ROW()-ROW($N$9),EP$6-$D$4))&gt;=100*$E94,"×","△"),IF(OR(EP$8&lt;9/24,EP$8&gt;=17/24,EP$110="△"),"△","〇")))</f>
        <v>×</v>
      </c>
      <c r="EQ94" s="29" t="str">
        <f ca="1">IF(OR(EQ$9="×",EQ$110="×"),"×",IF(SUMIFS(OFFSET(データ_研究棟施設!$M$5:$M$1048576,0,ROUND(EQ$8*24,1)),データ_研究棟施設!$J$5:$J$1048576,OFFSET($G$9,ROW()-ROW($N$9),EQ$6-$D$4))&gt;=50,IF(SUMIFS(OFFSET(データ_研究棟施設!$M$5:$M$1048576,0,ROUND(EQ$8*24,1)),データ_研究棟施設!$J$5:$J$1048576,OFFSET($G$9,ROW()-ROW($N$9),EQ$6-$D$4))&gt;=100*$E94,"×","△"),IF(OR(EQ$8&lt;9/24,EQ$8&gt;=17/24,EQ$110="△"),"△","〇")))</f>
        <v>×</v>
      </c>
      <c r="ER94" s="29" t="str">
        <f ca="1">IF(OR(ER$9="×",ER$110="×"),"×",IF(SUMIFS(OFFSET(データ_研究棟施設!$M$5:$M$1048576,0,ROUND(ER$8*24,1)),データ_研究棟施設!$J$5:$J$1048576,OFFSET($G$9,ROW()-ROW($N$9),ER$6-$D$4))&gt;=50,IF(SUMIFS(OFFSET(データ_研究棟施設!$M$5:$M$1048576,0,ROUND(ER$8*24,1)),データ_研究棟施設!$J$5:$J$1048576,OFFSET($G$9,ROW()-ROW($N$9),ER$6-$D$4))&gt;=100*$E94,"×","△"),IF(OR(ER$8&lt;9/24,ER$8&gt;=17/24,ER$110="△"),"△","〇")))</f>
        <v>×</v>
      </c>
      <c r="ES94" s="29" t="str">
        <f ca="1">IF(OR(ES$9="×",ES$110="×"),"×",IF(SUMIFS(OFFSET(データ_研究棟施設!$M$5:$M$1048576,0,ROUND(ES$8*24,1)),データ_研究棟施設!$J$5:$J$1048576,OFFSET($G$9,ROW()-ROW($N$9),ES$6-$D$4))&gt;=50,IF(SUMIFS(OFFSET(データ_研究棟施設!$M$5:$M$1048576,0,ROUND(ES$8*24,1)),データ_研究棟施設!$J$5:$J$1048576,OFFSET($G$9,ROW()-ROW($N$9),ES$6-$D$4))&gt;=100*$E94,"×","△"),IF(OR(ES$8&lt;9/24,ES$8&gt;=17/24,ES$110="△"),"△","〇")))</f>
        <v>×</v>
      </c>
      <c r="ET94" s="29" t="str">
        <f ca="1">IF(OR(ET$9="×",ET$110="×"),"×",IF(SUMIFS(OFFSET(データ_研究棟施設!$M$5:$M$1048576,0,ROUND(ET$8*24,1)),データ_研究棟施設!$J$5:$J$1048576,OFFSET($G$9,ROW()-ROW($N$9),ET$6-$D$4))&gt;=50,IF(SUMIFS(OFFSET(データ_研究棟施設!$M$5:$M$1048576,0,ROUND(ET$8*24,1)),データ_研究棟施設!$J$5:$J$1048576,OFFSET($G$9,ROW()-ROW($N$9),ET$6-$D$4))&gt;=100*$E94,"×","△"),IF(OR(ET$8&lt;9/24,ET$8&gt;=17/24,ET$110="△"),"△","〇")))</f>
        <v>×</v>
      </c>
      <c r="EU94" s="28" t="str">
        <f ca="1">IF(OR(EU$9="×",EU$110="×"),"×",IF(SUMIFS(OFFSET(データ_研究棟施設!$M$5:$M$1048576,0,ROUND(EU$8*24,1)),データ_研究棟施設!$J$5:$J$1048576,OFFSET($G$9,ROW()-ROW($N$9),EU$6-$D$4))&gt;=50,IF(SUMIFS(OFFSET(データ_研究棟施設!$M$5:$M$1048576,0,ROUND(EU$8*24,1)),データ_研究棟施設!$J$5:$J$1048576,OFFSET($G$9,ROW()-ROW($N$9),EU$6-$D$4))&gt;=100*$E94,"×","△"),IF(OR(EU$8&lt;9/24,EU$8&gt;=17/24,EU$110="△"),"△","〇")))</f>
        <v>×</v>
      </c>
      <c r="EV94" s="29" t="str">
        <f ca="1">IF(OR(EV$9="×",EV$110="×"),"×",IF(SUMIFS(OFFSET(データ_研究棟施設!$M$5:$M$1048576,0,ROUND(EV$8*24,1)),データ_研究棟施設!$J$5:$J$1048576,OFFSET($G$9,ROW()-ROW($N$9),EV$6-$D$4))&gt;=50,IF(SUMIFS(OFFSET(データ_研究棟施設!$M$5:$M$1048576,0,ROUND(EV$8*24,1)),データ_研究棟施設!$J$5:$J$1048576,OFFSET($G$9,ROW()-ROW($N$9),EV$6-$D$4))&gt;=100*$E94,"×","△"),IF(OR(EV$8&lt;9/24,EV$8&gt;=17/24,EV$110="△"),"△","〇")))</f>
        <v>×</v>
      </c>
      <c r="EW94" s="29" t="str">
        <f ca="1">IF(OR(EW$9="×",EW$110="×"),"×",IF(SUMIFS(OFFSET(データ_研究棟施設!$M$5:$M$1048576,0,ROUND(EW$8*24,1)),データ_研究棟施設!$J$5:$J$1048576,OFFSET($G$9,ROW()-ROW($N$9),EW$6-$D$4))&gt;=50,IF(SUMIFS(OFFSET(データ_研究棟施設!$M$5:$M$1048576,0,ROUND(EW$8*24,1)),データ_研究棟施設!$J$5:$J$1048576,OFFSET($G$9,ROW()-ROW($N$9),EW$6-$D$4))&gt;=100*$E94,"×","△"),IF(OR(EW$8&lt;9/24,EW$8&gt;=17/24,EW$110="△"),"△","〇")))</f>
        <v>×</v>
      </c>
      <c r="EX94" s="30" t="str">
        <f ca="1">IF(OR(EX$9="×",EX$110="×"),"×",IF(SUMIFS(OFFSET(データ_研究棟施設!$M$5:$M$1048576,0,ROUND(EX$8*24,1)),データ_研究棟施設!$J$5:$J$1048576,OFFSET($G$9,ROW()-ROW($N$9),EX$6-$D$4))&gt;=50,IF(SUMIFS(OFFSET(データ_研究棟施設!$M$5:$M$1048576,0,ROUND(EX$8*24,1)),データ_研究棟施設!$J$5:$J$1048576,OFFSET($G$9,ROW()-ROW($N$9),EX$6-$D$4))&gt;=100*$E94,"×","△"),IF(OR(EX$8&lt;9/24,EX$8&gt;=17/24,EX$110="△"),"△","〇")))</f>
        <v>×</v>
      </c>
      <c r="EY94" s="29" t="str">
        <f ca="1">IF(OR(EY$9="×",EY$110="×"),"×",IF(SUMIFS(OFFSET(データ_研究棟施設!$M$5:$M$1048576,0,ROUND(EY$8*24,1)),データ_研究棟施設!$J$5:$J$1048576,OFFSET($G$9,ROW()-ROW($N$9),EY$6-$D$4))&gt;=50,IF(SUMIFS(OFFSET(データ_研究棟施設!$M$5:$M$1048576,0,ROUND(EY$8*24,1)),データ_研究棟施設!$J$5:$J$1048576,OFFSET($G$9,ROW()-ROW($N$9),EY$6-$D$4))&gt;=100*$E94,"×","△"),IF(OR(EY$8&lt;9/24,EY$8&gt;=17/24,EY$110="△"),"△","〇")))</f>
        <v>×</v>
      </c>
      <c r="EZ94" s="29" t="str">
        <f ca="1">IF(OR(EZ$9="×",EZ$110="×"),"×",IF(SUMIFS(OFFSET(データ_研究棟施設!$M$5:$M$1048576,0,ROUND(EZ$8*24,1)),データ_研究棟施設!$J$5:$J$1048576,OFFSET($G$9,ROW()-ROW($N$9),EZ$6-$D$4))&gt;=50,IF(SUMIFS(OFFSET(データ_研究棟施設!$M$5:$M$1048576,0,ROUND(EZ$8*24,1)),データ_研究棟施設!$J$5:$J$1048576,OFFSET($G$9,ROW()-ROW($N$9),EZ$6-$D$4))&gt;=100*$E94,"×","△"),IF(OR(EZ$8&lt;9/24,EZ$8&gt;=17/24,EZ$110="△"),"△","〇")))</f>
        <v>×</v>
      </c>
      <c r="FA94" s="37" t="str">
        <f ca="1">IF(OR(FA$9="×",FA$110="×"),"×",IF(SUMIFS(OFFSET(データ_研究棟施設!$M$5:$M$1048576,0,ROUND(FA$8*24,1)),データ_研究棟施設!$J$5:$J$1048576,OFFSET($G$9,ROW()-ROW($N$9),FA$6-$D$4))&gt;=50,IF(SUMIFS(OFFSET(データ_研究棟施設!$M$5:$M$1048576,0,ROUND(FA$8*24,1)),データ_研究棟施設!$J$5:$J$1048576,OFFSET($G$9,ROW()-ROW($N$9),FA$6-$D$4))&gt;=100*$E94,"×","△"),IF(OR(FA$8&lt;9/24,FA$8&gt;=17/24,FA$110="△"),"△","〇")))</f>
        <v>×</v>
      </c>
      <c r="FB94" s="36" t="str">
        <f ca="1">IF(OR(FB$9="×",FB$110="×"),"×",IF(SUMIFS(OFFSET(データ_研究棟施設!$M$5:$M$1048576,0,ROUND(FB$8*24,1)),データ_研究棟施設!$J$5:$J$1048576,OFFSET($G$9,ROW()-ROW($N$9),FB$6-$D$4))&gt;=50,IF(SUMIFS(OFFSET(データ_研究棟施設!$M$5:$M$1048576,0,ROUND(FB$8*24,1)),データ_研究棟施設!$J$5:$J$1048576,OFFSET($G$9,ROW()-ROW($N$9),FB$6-$D$4))&gt;=100*$E94,"×","△"),IF(OR(FB$8&lt;9/24,FB$8&gt;=17/24,FB$110="△"),"△","〇")))</f>
        <v>×</v>
      </c>
      <c r="FC94" s="29" t="str">
        <f ca="1">IF(OR(FC$9="×",FC$110="×"),"×",IF(SUMIFS(OFFSET(データ_研究棟施設!$M$5:$M$1048576,0,ROUND(FC$8*24,1)),データ_研究棟施設!$J$5:$J$1048576,OFFSET($G$9,ROW()-ROW($N$9),FC$6-$D$4))&gt;=50,IF(SUMIFS(OFFSET(データ_研究棟施設!$M$5:$M$1048576,0,ROUND(FC$8*24,1)),データ_研究棟施設!$J$5:$J$1048576,OFFSET($G$9,ROW()-ROW($N$9),FC$6-$D$4))&gt;=100*$E94,"×","△"),IF(OR(FC$8&lt;9/24,FC$8&gt;=17/24,FC$110="△"),"△","〇")))</f>
        <v>×</v>
      </c>
      <c r="FD94" s="29" t="str">
        <f ca="1">IF(OR(FD$9="×",FD$110="×"),"×",IF(SUMIFS(OFFSET(データ_研究棟施設!$M$5:$M$1048576,0,ROUND(FD$8*24,1)),データ_研究棟施設!$J$5:$J$1048576,OFFSET($G$9,ROW()-ROW($N$9),FD$6-$D$4))&gt;=50,IF(SUMIFS(OFFSET(データ_研究棟施設!$M$5:$M$1048576,0,ROUND(FD$8*24,1)),データ_研究棟施設!$J$5:$J$1048576,OFFSET($G$9,ROW()-ROW($N$9),FD$6-$D$4))&gt;=100*$E94,"×","△"),IF(OR(FD$8&lt;9/24,FD$8&gt;=17/24,FD$110="△"),"△","〇")))</f>
        <v>×</v>
      </c>
      <c r="FE94" s="29" t="str">
        <f ca="1">IF(OR(FE$9="×",FE$110="×"),"×",IF(SUMIFS(OFFSET(データ_研究棟施設!$M$5:$M$1048576,0,ROUND(FE$8*24,1)),データ_研究棟施設!$J$5:$J$1048576,OFFSET($G$9,ROW()-ROW($N$9),FE$6-$D$4))&gt;=50,IF(SUMIFS(OFFSET(データ_研究棟施設!$M$5:$M$1048576,0,ROUND(FE$8*24,1)),データ_研究棟施設!$J$5:$J$1048576,OFFSET($G$9,ROW()-ROW($N$9),FE$6-$D$4))&gt;=100*$E94,"×","△"),IF(OR(FE$8&lt;9/24,FE$8&gt;=17/24,FE$110="△"),"△","〇")))</f>
        <v>×</v>
      </c>
      <c r="FF94" s="29" t="str">
        <f ca="1">IF(OR(FF$9="×",FF$110="×"),"×",IF(SUMIFS(OFFSET(データ_研究棟施設!$M$5:$M$1048576,0,ROUND(FF$8*24,1)),データ_研究棟施設!$J$5:$J$1048576,OFFSET($G$9,ROW()-ROW($N$9),FF$6-$D$4))&gt;=50,IF(SUMIFS(OFFSET(データ_研究棟施設!$M$5:$M$1048576,0,ROUND(FF$8*24,1)),データ_研究棟施設!$J$5:$J$1048576,OFFSET($G$9,ROW()-ROW($N$9),FF$6-$D$4))&gt;=100*$E94,"×","△"),IF(OR(FF$8&lt;9/24,FF$8&gt;=17/24,FF$110="△"),"△","〇")))</f>
        <v>×</v>
      </c>
      <c r="FG94" s="29" t="str">
        <f ca="1">IF(OR(FG$9="×",FG$110="×"),"×",IF(SUMIFS(OFFSET(データ_研究棟施設!$M$5:$M$1048576,0,ROUND(FG$8*24,1)),データ_研究棟施設!$J$5:$J$1048576,OFFSET($G$9,ROW()-ROW($N$9),FG$6-$D$4))&gt;=50,IF(SUMIFS(OFFSET(データ_研究棟施設!$M$5:$M$1048576,0,ROUND(FG$8*24,1)),データ_研究棟施設!$J$5:$J$1048576,OFFSET($G$9,ROW()-ROW($N$9),FG$6-$D$4))&gt;=100*$E94,"×","△"),IF(OR(FG$8&lt;9/24,FG$8&gt;=17/24,FG$110="△"),"△","〇")))</f>
        <v>×</v>
      </c>
      <c r="FH94" s="29" t="str">
        <f ca="1">IF(OR(FH$9="×",FH$110="×"),"×",IF(SUMIFS(OFFSET(データ_研究棟施設!$M$5:$M$1048576,0,ROUND(FH$8*24,1)),データ_研究棟施設!$J$5:$J$1048576,OFFSET($G$9,ROW()-ROW($N$9),FH$6-$D$4))&gt;=50,IF(SUMIFS(OFFSET(データ_研究棟施設!$M$5:$M$1048576,0,ROUND(FH$8*24,1)),データ_研究棟施設!$J$5:$J$1048576,OFFSET($G$9,ROW()-ROW($N$9),FH$6-$D$4))&gt;=100*$E94,"×","△"),IF(OR(FH$8&lt;9/24,FH$8&gt;=17/24,FH$110="△"),"△","〇")))</f>
        <v>×</v>
      </c>
      <c r="FI94" s="29" t="str">
        <f ca="1">IF(OR(FI$9="×",FI$110="×"),"×",IF(SUMIFS(OFFSET(データ_研究棟施設!$M$5:$M$1048576,0,ROUND(FI$8*24,1)),データ_研究棟施設!$J$5:$J$1048576,OFFSET($G$9,ROW()-ROW($N$9),FI$6-$D$4))&gt;=50,IF(SUMIFS(OFFSET(データ_研究棟施設!$M$5:$M$1048576,0,ROUND(FI$8*24,1)),データ_研究棟施設!$J$5:$J$1048576,OFFSET($G$9,ROW()-ROW($N$9),FI$6-$D$4))&gt;=100*$E94,"×","△"),IF(OR(FI$8&lt;9/24,FI$8&gt;=17/24,FI$110="△"),"△","〇")))</f>
        <v>×</v>
      </c>
      <c r="FJ94" s="29" t="str">
        <f ca="1">IF(OR(FJ$9="×",FJ$110="×"),"×",IF(SUMIFS(OFFSET(データ_研究棟施設!$M$5:$M$1048576,0,ROUND(FJ$8*24,1)),データ_研究棟施設!$J$5:$J$1048576,OFFSET($G$9,ROW()-ROW($N$9),FJ$6-$D$4))&gt;=50,IF(SUMIFS(OFFSET(データ_研究棟施設!$M$5:$M$1048576,0,ROUND(FJ$8*24,1)),データ_研究棟施設!$J$5:$J$1048576,OFFSET($G$9,ROW()-ROW($N$9),FJ$6-$D$4))&gt;=100*$E94,"×","△"),IF(OR(FJ$8&lt;9/24,FJ$8&gt;=17/24,FJ$110="△"),"△","〇")))</f>
        <v>×</v>
      </c>
      <c r="FK94" s="28" t="str">
        <f ca="1">IF(OR(FK$9="×",FK$110="×"),"×",IF(SUMIFS(OFFSET(データ_研究棟施設!$M$5:$M$1048576,0,ROUND(FK$8*24,1)),データ_研究棟施設!$J$5:$J$1048576,OFFSET($G$9,ROW()-ROW($N$9),FK$6-$D$4))&gt;=50,IF(SUMIFS(OFFSET(データ_研究棟施設!$M$5:$M$1048576,0,ROUND(FK$8*24,1)),データ_研究棟施設!$J$5:$J$1048576,OFFSET($G$9,ROW()-ROW($N$9),FK$6-$D$4))&gt;=100*$E94,"×","△"),IF(OR(FK$8&lt;9/24,FK$8&gt;=17/24,FK$110="△"),"△","〇")))</f>
        <v>×</v>
      </c>
      <c r="FL94" s="29" t="str">
        <f ca="1">IF(OR(FL$9="×",FL$110="×"),"×",IF(SUMIFS(OFFSET(データ_研究棟施設!$M$5:$M$1048576,0,ROUND(FL$8*24,1)),データ_研究棟施設!$J$5:$J$1048576,OFFSET($G$9,ROW()-ROW($N$9),FL$6-$D$4))&gt;=50,IF(SUMIFS(OFFSET(データ_研究棟施設!$M$5:$M$1048576,0,ROUND(FL$8*24,1)),データ_研究棟施設!$J$5:$J$1048576,OFFSET($G$9,ROW()-ROW($N$9),FL$6-$D$4))&gt;=100*$E94,"×","△"),IF(OR(FL$8&lt;9/24,FL$8&gt;=17/24,FL$110="△"),"△","〇")))</f>
        <v>×</v>
      </c>
      <c r="FM94" s="29" t="str">
        <f ca="1">IF(OR(FM$9="×",FM$110="×"),"×",IF(SUMIFS(OFFSET(データ_研究棟施設!$M$5:$M$1048576,0,ROUND(FM$8*24,1)),データ_研究棟施設!$J$5:$J$1048576,OFFSET($G$9,ROW()-ROW($N$9),FM$6-$D$4))&gt;=50,IF(SUMIFS(OFFSET(データ_研究棟施設!$M$5:$M$1048576,0,ROUND(FM$8*24,1)),データ_研究棟施設!$J$5:$J$1048576,OFFSET($G$9,ROW()-ROW($N$9),FM$6-$D$4))&gt;=100*$E94,"×","△"),IF(OR(FM$8&lt;9/24,FM$8&gt;=17/24,FM$110="△"),"△","〇")))</f>
        <v>×</v>
      </c>
      <c r="FN94" s="30" t="str">
        <f ca="1">IF(OR(FN$9="×",FN$110="×"),"×",IF(SUMIFS(OFFSET(データ_研究棟施設!$M$5:$M$1048576,0,ROUND(FN$8*24,1)),データ_研究棟施設!$J$5:$J$1048576,OFFSET($G$9,ROW()-ROW($N$9),FN$6-$D$4))&gt;=50,IF(SUMIFS(OFFSET(データ_研究棟施設!$M$5:$M$1048576,0,ROUND(FN$8*24,1)),データ_研究棟施設!$J$5:$J$1048576,OFFSET($G$9,ROW()-ROW($N$9),FN$6-$D$4))&gt;=100*$E94,"×","△"),IF(OR(FN$8&lt;9/24,FN$8&gt;=17/24,FN$110="△"),"△","〇")))</f>
        <v>×</v>
      </c>
      <c r="FO94" s="29" t="str">
        <f ca="1">IF(OR(FO$9="×",FO$110="×"),"×",IF(SUMIFS(OFFSET(データ_研究棟施設!$M$5:$M$1048576,0,ROUND(FO$8*24,1)),データ_研究棟施設!$J$5:$J$1048576,OFFSET($G$9,ROW()-ROW($N$9),FO$6-$D$4))&gt;=50,IF(SUMIFS(OFFSET(データ_研究棟施設!$M$5:$M$1048576,0,ROUND(FO$8*24,1)),データ_研究棟施設!$J$5:$J$1048576,OFFSET($G$9,ROW()-ROW($N$9),FO$6-$D$4))&gt;=100*$E94,"×","△"),IF(OR(FO$8&lt;9/24,FO$8&gt;=17/24,FO$110="△"),"△","〇")))</f>
        <v>×</v>
      </c>
      <c r="FP94" s="29" t="str">
        <f ca="1">IF(OR(FP$9="×",FP$110="×"),"×",IF(SUMIFS(OFFSET(データ_研究棟施設!$M$5:$M$1048576,0,ROUND(FP$8*24,1)),データ_研究棟施設!$J$5:$J$1048576,OFFSET($G$9,ROW()-ROW($N$9),FP$6-$D$4))&gt;=50,IF(SUMIFS(OFFSET(データ_研究棟施設!$M$5:$M$1048576,0,ROUND(FP$8*24,1)),データ_研究棟施設!$J$5:$J$1048576,OFFSET($G$9,ROW()-ROW($N$9),FP$6-$D$4))&gt;=100*$E94,"×","△"),IF(OR(FP$8&lt;9/24,FP$8&gt;=17/24,FP$110="△"),"△","〇")))</f>
        <v>×</v>
      </c>
      <c r="FQ94" s="29" t="str">
        <f ca="1">IF(OR(FQ$9="×",FQ$110="×"),"×",IF(SUMIFS(OFFSET(データ_研究棟施設!$M$5:$M$1048576,0,ROUND(FQ$8*24,1)),データ_研究棟施設!$J$5:$J$1048576,OFFSET($G$9,ROW()-ROW($N$9),FQ$6-$D$4))&gt;=50,IF(SUMIFS(OFFSET(データ_研究棟施設!$M$5:$M$1048576,0,ROUND(FQ$8*24,1)),データ_研究棟施設!$J$5:$J$1048576,OFFSET($G$9,ROW()-ROW($N$9),FQ$6-$D$4))&gt;=100*$E94,"×","△"),IF(OR(FQ$8&lt;9/24,FQ$8&gt;=17/24,FQ$110="△"),"△","〇")))</f>
        <v>×</v>
      </c>
      <c r="FR94" s="29" t="str">
        <f ca="1">IF(OR(FR$9="×",FR$110="×"),"×",IF(SUMIFS(OFFSET(データ_研究棟施設!$M$5:$M$1048576,0,ROUND(FR$8*24,1)),データ_研究棟施設!$J$5:$J$1048576,OFFSET($G$9,ROW()-ROW($N$9),FR$6-$D$4))&gt;=50,IF(SUMIFS(OFFSET(データ_研究棟施設!$M$5:$M$1048576,0,ROUND(FR$8*24,1)),データ_研究棟施設!$J$5:$J$1048576,OFFSET($G$9,ROW()-ROW($N$9),FR$6-$D$4))&gt;=100*$E94,"×","△"),IF(OR(FR$8&lt;9/24,FR$8&gt;=17/24,FR$110="△"),"△","〇")))</f>
        <v>×</v>
      </c>
      <c r="FS94" s="28" t="str">
        <f ca="1">IF(OR(FS$9="×",FS$110="×"),"×",IF(SUMIFS(OFFSET(データ_研究棟施設!$M$5:$M$1048576,0,ROUND(FS$8*24,1)),データ_研究棟施設!$J$5:$J$1048576,OFFSET($G$9,ROW()-ROW($N$9),FS$6-$D$4))&gt;=50,IF(SUMIFS(OFFSET(データ_研究棟施設!$M$5:$M$1048576,0,ROUND(FS$8*24,1)),データ_研究棟施設!$J$5:$J$1048576,OFFSET($G$9,ROW()-ROW($N$9),FS$6-$D$4))&gt;=100*$E94,"×","△"),IF(OR(FS$8&lt;9/24,FS$8&gt;=17/24,FS$110="△"),"△","〇")))</f>
        <v>×</v>
      </c>
      <c r="FT94" s="29" t="str">
        <f ca="1">IF(OR(FT$9="×",FT$110="×"),"×",IF(SUMIFS(OFFSET(データ_研究棟施設!$M$5:$M$1048576,0,ROUND(FT$8*24,1)),データ_研究棟施設!$J$5:$J$1048576,OFFSET($G$9,ROW()-ROW($N$9),FT$6-$D$4))&gt;=50,IF(SUMIFS(OFFSET(データ_研究棟施設!$M$5:$M$1048576,0,ROUND(FT$8*24,1)),データ_研究棟施設!$J$5:$J$1048576,OFFSET($G$9,ROW()-ROW($N$9),FT$6-$D$4))&gt;=100*$E94,"×","△"),IF(OR(FT$8&lt;9/24,FT$8&gt;=17/24,FT$110="△"),"△","〇")))</f>
        <v>×</v>
      </c>
      <c r="FU94" s="29" t="str">
        <f ca="1">IF(OR(FU$9="×",FU$110="×"),"×",IF(SUMIFS(OFFSET(データ_研究棟施設!$M$5:$M$1048576,0,ROUND(FU$8*24,1)),データ_研究棟施設!$J$5:$J$1048576,OFFSET($G$9,ROW()-ROW($N$9),FU$6-$D$4))&gt;=50,IF(SUMIFS(OFFSET(データ_研究棟施設!$M$5:$M$1048576,0,ROUND(FU$8*24,1)),データ_研究棟施設!$J$5:$J$1048576,OFFSET($G$9,ROW()-ROW($N$9),FU$6-$D$4))&gt;=100*$E94,"×","△"),IF(OR(FU$8&lt;9/24,FU$8&gt;=17/24,FU$110="△"),"△","〇")))</f>
        <v>×</v>
      </c>
      <c r="FV94" s="30" t="str">
        <f ca="1">IF(OR(FV$9="×",FV$110="×"),"×",IF(SUMIFS(OFFSET(データ_研究棟施設!$M$5:$M$1048576,0,ROUND(FV$8*24,1)),データ_研究棟施設!$J$5:$J$1048576,OFFSET($G$9,ROW()-ROW($N$9),FV$6-$D$4))&gt;=50,IF(SUMIFS(OFFSET(データ_研究棟施設!$M$5:$M$1048576,0,ROUND(FV$8*24,1)),データ_研究棟施設!$J$5:$J$1048576,OFFSET($G$9,ROW()-ROW($N$9),FV$6-$D$4))&gt;=100*$E94,"×","△"),IF(OR(FV$8&lt;9/24,FV$8&gt;=17/24,FV$110="△"),"△","〇")))</f>
        <v>×</v>
      </c>
      <c r="FW94" s="29" t="str">
        <f ca="1">IF(OR(FW$9="×",FW$110="×"),"×",IF(SUMIFS(OFFSET(データ_研究棟施設!$M$5:$M$1048576,0,ROUND(FW$8*24,1)),データ_研究棟施設!$J$5:$J$1048576,OFFSET($G$9,ROW()-ROW($N$9),FW$6-$D$4))&gt;=50,IF(SUMIFS(OFFSET(データ_研究棟施設!$M$5:$M$1048576,0,ROUND(FW$8*24,1)),データ_研究棟施設!$J$5:$J$1048576,OFFSET($G$9,ROW()-ROW($N$9),FW$6-$D$4))&gt;=100*$E94,"×","△"),IF(OR(FW$8&lt;9/24,FW$8&gt;=17/24,FW$110="△"),"△","〇")))</f>
        <v>×</v>
      </c>
      <c r="FX94" s="29" t="str">
        <f ca="1">IF(OR(FX$9="×",FX$110="×"),"×",IF(SUMIFS(OFFSET(データ_研究棟施設!$M$5:$M$1048576,0,ROUND(FX$8*24,1)),データ_研究棟施設!$J$5:$J$1048576,OFFSET($G$9,ROW()-ROW($N$9),FX$6-$D$4))&gt;=50,IF(SUMIFS(OFFSET(データ_研究棟施設!$M$5:$M$1048576,0,ROUND(FX$8*24,1)),データ_研究棟施設!$J$5:$J$1048576,OFFSET($G$9,ROW()-ROW($N$9),FX$6-$D$4))&gt;=100*$E94,"×","△"),IF(OR(FX$8&lt;9/24,FX$8&gt;=17/24,FX$110="△"),"△","〇")))</f>
        <v>×</v>
      </c>
      <c r="FY94" s="37" t="str">
        <f ca="1">IF(OR(FY$9="×",FY$110="×"),"×",IF(SUMIFS(OFFSET(データ_研究棟施設!$M$5:$M$1048576,0,ROUND(FY$8*24,1)),データ_研究棟施設!$J$5:$J$1048576,OFFSET($G$9,ROW()-ROW($N$9),FY$6-$D$4))&gt;=50,IF(SUMIFS(OFFSET(データ_研究棟施設!$M$5:$M$1048576,0,ROUND(FY$8*24,1)),データ_研究棟施設!$J$5:$J$1048576,OFFSET($G$9,ROW()-ROW($N$9),FY$6-$D$4))&gt;=100*$E94,"×","△"),IF(OR(FY$8&lt;9/24,FY$8&gt;=17/24,FY$110="△"),"△","〇")))</f>
        <v>×</v>
      </c>
    </row>
    <row r="95" spans="1:181">
      <c r="A95" s="17"/>
      <c r="B95" s="81" t="s">
        <v>282</v>
      </c>
      <c r="C95" s="82"/>
      <c r="D95" s="11" t="s">
        <v>261</v>
      </c>
      <c r="E95" s="10" t="str">
        <f>INDEX(施設情報!$D$1:$D$1000,MATCH(D95,施設情報!$C$1:$C$1000,0))</f>
        <v>3</v>
      </c>
      <c r="F95" s="11" t="s">
        <v>275</v>
      </c>
      <c r="G95" s="8" t="str">
        <f t="shared" si="29"/>
        <v>115-46391</v>
      </c>
      <c r="H95" s="10" t="str">
        <f t="shared" si="30"/>
        <v>115-46392</v>
      </c>
      <c r="I95" s="10" t="str">
        <f t="shared" si="31"/>
        <v>115-46393</v>
      </c>
      <c r="J95" s="10" t="str">
        <f t="shared" si="32"/>
        <v>115-46394</v>
      </c>
      <c r="K95" s="10" t="str">
        <f t="shared" si="33"/>
        <v>115-46395</v>
      </c>
      <c r="L95" s="10" t="str">
        <f t="shared" si="34"/>
        <v>115-46396</v>
      </c>
      <c r="M95" s="10" t="str">
        <f t="shared" si="35"/>
        <v>115-46397</v>
      </c>
      <c r="N95" s="36" t="str">
        <f ca="1">IF(OR(N$9="×",N$110="×"),"×",IF(SUMIFS(OFFSET(データ_研究棟施設!$M$5:$M$1048576,0,ROUND(N$8*24,1)),データ_研究棟施設!$J$5:$J$1048576,OFFSET($G$9,ROW()-ROW($N$9),N$6-$D$4))&gt;=50,IF(SUMIFS(OFFSET(データ_研究棟施設!$M$5:$M$1048576,0,ROUND(N$8*24,1)),データ_研究棟施設!$J$5:$J$1048576,OFFSET($G$9,ROW()-ROW($N$9),N$6-$D$4))&gt;=100*$E95,"×","△"),IF(OR(N$8&lt;9/24,N$8&gt;=17/24,N$110="△"),"△","〇")))</f>
        <v>△</v>
      </c>
      <c r="O95" s="29" t="str">
        <f ca="1">IF(OR(O$9="×",O$110="×"),"×",IF(SUMIFS(OFFSET(データ_研究棟施設!$M$5:$M$1048576,0,ROUND(O$8*24,1)),データ_研究棟施設!$J$5:$J$1048576,OFFSET($G$9,ROW()-ROW($N$9),O$6-$D$4))&gt;=50,IF(SUMIFS(OFFSET(データ_研究棟施設!$M$5:$M$1048576,0,ROUND(O$8*24,1)),データ_研究棟施設!$J$5:$J$1048576,OFFSET($G$9,ROW()-ROW($N$9),O$6-$D$4))&gt;=100*$E95,"×","△"),IF(OR(O$8&lt;9/24,O$8&gt;=17/24,O$110="△"),"△","〇")))</f>
        <v>△</v>
      </c>
      <c r="P95" s="29" t="str">
        <f ca="1">IF(OR(P$9="×",P$110="×"),"×",IF(SUMIFS(OFFSET(データ_研究棟施設!$M$5:$M$1048576,0,ROUND(P$8*24,1)),データ_研究棟施設!$J$5:$J$1048576,OFFSET($G$9,ROW()-ROW($N$9),P$6-$D$4))&gt;=50,IF(SUMIFS(OFFSET(データ_研究棟施設!$M$5:$M$1048576,0,ROUND(P$8*24,1)),データ_研究棟施設!$J$5:$J$1048576,OFFSET($G$9,ROW()-ROW($N$9),P$6-$D$4))&gt;=100*$E95,"×","△"),IF(OR(P$8&lt;9/24,P$8&gt;=17/24,P$110="△"),"△","〇")))</f>
        <v>△</v>
      </c>
      <c r="Q95" s="29" t="str">
        <f ca="1">IF(OR(Q$9="×",Q$110="×"),"×",IF(SUMIFS(OFFSET(データ_研究棟施設!$M$5:$M$1048576,0,ROUND(Q$8*24,1)),データ_研究棟施設!$J$5:$J$1048576,OFFSET($G$9,ROW()-ROW($N$9),Q$6-$D$4))&gt;=50,IF(SUMIFS(OFFSET(データ_研究棟施設!$M$5:$M$1048576,0,ROUND(Q$8*24,1)),データ_研究棟施設!$J$5:$J$1048576,OFFSET($G$9,ROW()-ROW($N$9),Q$6-$D$4))&gt;=100*$E95,"×","△"),IF(OR(Q$8&lt;9/24,Q$8&gt;=17/24,Q$110="△"),"△","〇")))</f>
        <v>△</v>
      </c>
      <c r="R95" s="29" t="str">
        <f ca="1">IF(OR(R$9="×",R$110="×"),"×",IF(SUMIFS(OFFSET(データ_研究棟施設!$M$5:$M$1048576,0,ROUND(R$8*24,1)),データ_研究棟施設!$J$5:$J$1048576,OFFSET($G$9,ROW()-ROW($N$9),R$6-$D$4))&gt;=50,IF(SUMIFS(OFFSET(データ_研究棟施設!$M$5:$M$1048576,0,ROUND(R$8*24,1)),データ_研究棟施設!$J$5:$J$1048576,OFFSET($G$9,ROW()-ROW($N$9),R$6-$D$4))&gt;=100*$E95,"×","△"),IF(OR(R$8&lt;9/24,R$8&gt;=17/24,R$110="△"),"△","〇")))</f>
        <v>△</v>
      </c>
      <c r="S95" s="29" t="str">
        <f ca="1">IF(OR(S$9="×",S$110="×"),"×",IF(SUMIFS(OFFSET(データ_研究棟施設!$M$5:$M$1048576,0,ROUND(S$8*24,1)),データ_研究棟施設!$J$5:$J$1048576,OFFSET($G$9,ROW()-ROW($N$9),S$6-$D$4))&gt;=50,IF(SUMIFS(OFFSET(データ_研究棟施設!$M$5:$M$1048576,0,ROUND(S$8*24,1)),データ_研究棟施設!$J$5:$J$1048576,OFFSET($G$9,ROW()-ROW($N$9),S$6-$D$4))&gt;=100*$E95,"×","△"),IF(OR(S$8&lt;9/24,S$8&gt;=17/24,S$110="△"),"△","〇")))</f>
        <v>△</v>
      </c>
      <c r="T95" s="29" t="str">
        <f ca="1">IF(OR(T$9="×",T$110="×"),"×",IF(SUMIFS(OFFSET(データ_研究棟施設!$M$5:$M$1048576,0,ROUND(T$8*24,1)),データ_研究棟施設!$J$5:$J$1048576,OFFSET($G$9,ROW()-ROW($N$9),T$6-$D$4))&gt;=50,IF(SUMIFS(OFFSET(データ_研究棟施設!$M$5:$M$1048576,0,ROUND(T$8*24,1)),データ_研究棟施設!$J$5:$J$1048576,OFFSET($G$9,ROW()-ROW($N$9),T$6-$D$4))&gt;=100*$E95,"×","△"),IF(OR(T$8&lt;9/24,T$8&gt;=17/24,T$110="△"),"△","〇")))</f>
        <v>△</v>
      </c>
      <c r="U95" s="29" t="str">
        <f ca="1">IF(OR(U$9="×",U$110="×"),"×",IF(SUMIFS(OFFSET(データ_研究棟施設!$M$5:$M$1048576,0,ROUND(U$8*24,1)),データ_研究棟施設!$J$5:$J$1048576,OFFSET($G$9,ROW()-ROW($N$9),U$6-$D$4))&gt;=50,IF(SUMIFS(OFFSET(データ_研究棟施設!$M$5:$M$1048576,0,ROUND(U$8*24,1)),データ_研究棟施設!$J$5:$J$1048576,OFFSET($G$9,ROW()-ROW($N$9),U$6-$D$4))&gt;=100*$E95,"×","△"),IF(OR(U$8&lt;9/24,U$8&gt;=17/24,U$110="△"),"△","〇")))</f>
        <v>△</v>
      </c>
      <c r="V95" s="29" t="str">
        <f ca="1">IF(OR(V$9="×",V$110="×"),"×",IF(SUMIFS(OFFSET(データ_研究棟施設!$M$5:$M$1048576,0,ROUND(V$8*24,1)),データ_研究棟施設!$J$5:$J$1048576,OFFSET($G$9,ROW()-ROW($N$9),V$6-$D$4))&gt;=50,IF(SUMIFS(OFFSET(データ_研究棟施設!$M$5:$M$1048576,0,ROUND(V$8*24,1)),データ_研究棟施設!$J$5:$J$1048576,OFFSET($G$9,ROW()-ROW($N$9),V$6-$D$4))&gt;=100*$E95,"×","△"),IF(OR(V$8&lt;9/24,V$8&gt;=17/24,V$110="△"),"△","〇")))</f>
        <v>△</v>
      </c>
      <c r="W95" s="28" t="str">
        <f ca="1">IF(OR(W$9="×",W$110="×"),"×",IF(SUMIFS(OFFSET(データ_研究棟施設!$M$5:$M$1048576,0,ROUND(W$8*24,1)),データ_研究棟施設!$J$5:$J$1048576,OFFSET($G$9,ROW()-ROW($N$9),W$6-$D$4))&gt;=50,IF(SUMIFS(OFFSET(データ_研究棟施設!$M$5:$M$1048576,0,ROUND(W$8*24,1)),データ_研究棟施設!$J$5:$J$1048576,OFFSET($G$9,ROW()-ROW($N$9),W$6-$D$4))&gt;=100*$E95,"×","△"),IF(OR(W$8&lt;9/24,W$8&gt;=17/24,W$110="△"),"△","〇")))</f>
        <v>〇</v>
      </c>
      <c r="X95" s="29" t="str">
        <f ca="1">IF(OR(X$9="×",X$110="×"),"×",IF(SUMIFS(OFFSET(データ_研究棟施設!$M$5:$M$1048576,0,ROUND(X$8*24,1)),データ_研究棟施設!$J$5:$J$1048576,OFFSET($G$9,ROW()-ROW($N$9),X$6-$D$4))&gt;=50,IF(SUMIFS(OFFSET(データ_研究棟施設!$M$5:$M$1048576,0,ROUND(X$8*24,1)),データ_研究棟施設!$J$5:$J$1048576,OFFSET($G$9,ROW()-ROW($N$9),X$6-$D$4))&gt;=100*$E95,"×","△"),IF(OR(X$8&lt;9/24,X$8&gt;=17/24,X$110="△"),"△","〇")))</f>
        <v>〇</v>
      </c>
      <c r="Y95" s="29" t="str">
        <f ca="1">IF(OR(Y$9="×",Y$110="×"),"×",IF(SUMIFS(OFFSET(データ_研究棟施設!$M$5:$M$1048576,0,ROUND(Y$8*24,1)),データ_研究棟施設!$J$5:$J$1048576,OFFSET($G$9,ROW()-ROW($N$9),Y$6-$D$4))&gt;=50,IF(SUMIFS(OFFSET(データ_研究棟施設!$M$5:$M$1048576,0,ROUND(Y$8*24,1)),データ_研究棟施設!$J$5:$J$1048576,OFFSET($G$9,ROW()-ROW($N$9),Y$6-$D$4))&gt;=100*$E95,"×","△"),IF(OR(Y$8&lt;9/24,Y$8&gt;=17/24,Y$110="△"),"△","〇")))</f>
        <v>〇</v>
      </c>
      <c r="Z95" s="30" t="str">
        <f ca="1">IF(OR(Z$9="×",Z$110="×"),"×",IF(SUMIFS(OFFSET(データ_研究棟施設!$M$5:$M$1048576,0,ROUND(Z$8*24,1)),データ_研究棟施設!$J$5:$J$1048576,OFFSET($G$9,ROW()-ROW($N$9),Z$6-$D$4))&gt;=50,IF(SUMIFS(OFFSET(データ_研究棟施設!$M$5:$M$1048576,0,ROUND(Z$8*24,1)),データ_研究棟施設!$J$5:$J$1048576,OFFSET($G$9,ROW()-ROW($N$9),Z$6-$D$4))&gt;=100*$E95,"×","△"),IF(OR(Z$8&lt;9/24,Z$8&gt;=17/24,Z$110="△"),"△","〇")))</f>
        <v>〇</v>
      </c>
      <c r="AA95" s="29" t="str">
        <f ca="1">IF(OR(AA$9="×",AA$110="×"),"×",IF(SUMIFS(OFFSET(データ_研究棟施設!$M$5:$M$1048576,0,ROUND(AA$8*24,1)),データ_研究棟施設!$J$5:$J$1048576,OFFSET($G$9,ROW()-ROW($N$9),AA$6-$D$4))&gt;=50,IF(SUMIFS(OFFSET(データ_研究棟施設!$M$5:$M$1048576,0,ROUND(AA$8*24,1)),データ_研究棟施設!$J$5:$J$1048576,OFFSET($G$9,ROW()-ROW($N$9),AA$6-$D$4))&gt;=100*$E95,"×","△"),IF(OR(AA$8&lt;9/24,AA$8&gt;=17/24,AA$110="△"),"△","〇")))</f>
        <v>〇</v>
      </c>
      <c r="AB95" s="29" t="str">
        <f ca="1">IF(OR(AB$9="×",AB$110="×"),"×",IF(SUMIFS(OFFSET(データ_研究棟施設!$M$5:$M$1048576,0,ROUND(AB$8*24,1)),データ_研究棟施設!$J$5:$J$1048576,OFFSET($G$9,ROW()-ROW($N$9),AB$6-$D$4))&gt;=50,IF(SUMIFS(OFFSET(データ_研究棟施設!$M$5:$M$1048576,0,ROUND(AB$8*24,1)),データ_研究棟施設!$J$5:$J$1048576,OFFSET($G$9,ROW()-ROW($N$9),AB$6-$D$4))&gt;=100*$E95,"×","△"),IF(OR(AB$8&lt;9/24,AB$8&gt;=17/24,AB$110="△"),"△","〇")))</f>
        <v>〇</v>
      </c>
      <c r="AC95" s="29" t="str">
        <f ca="1">IF(OR(AC$9="×",AC$110="×"),"×",IF(SUMIFS(OFFSET(データ_研究棟施設!$M$5:$M$1048576,0,ROUND(AC$8*24,1)),データ_研究棟施設!$J$5:$J$1048576,OFFSET($G$9,ROW()-ROW($N$9),AC$6-$D$4))&gt;=50,IF(SUMIFS(OFFSET(データ_研究棟施設!$M$5:$M$1048576,0,ROUND(AC$8*24,1)),データ_研究棟施設!$J$5:$J$1048576,OFFSET($G$9,ROW()-ROW($N$9),AC$6-$D$4))&gt;=100*$E95,"×","△"),IF(OR(AC$8&lt;9/24,AC$8&gt;=17/24,AC$110="△"),"△","〇")))</f>
        <v>〇</v>
      </c>
      <c r="AD95" s="29" t="str">
        <f ca="1">IF(OR(AD$9="×",AD$110="×"),"×",IF(SUMIFS(OFFSET(データ_研究棟施設!$M$5:$M$1048576,0,ROUND(AD$8*24,1)),データ_研究棟施設!$J$5:$J$1048576,OFFSET($G$9,ROW()-ROW($N$9),AD$6-$D$4))&gt;=50,IF(SUMIFS(OFFSET(データ_研究棟施設!$M$5:$M$1048576,0,ROUND(AD$8*24,1)),データ_研究棟施設!$J$5:$J$1048576,OFFSET($G$9,ROW()-ROW($N$9),AD$6-$D$4))&gt;=100*$E95,"×","△"),IF(OR(AD$8&lt;9/24,AD$8&gt;=17/24,AD$110="△"),"△","〇")))</f>
        <v>〇</v>
      </c>
      <c r="AE95" s="28" t="str">
        <f ca="1">IF(OR(AE$9="×",AE$110="×"),"×",IF(SUMIFS(OFFSET(データ_研究棟施設!$M$5:$M$1048576,0,ROUND(AE$8*24,1)),データ_研究棟施設!$J$5:$J$1048576,OFFSET($G$9,ROW()-ROW($N$9),AE$6-$D$4))&gt;=50,IF(SUMIFS(OFFSET(データ_研究棟施設!$M$5:$M$1048576,0,ROUND(AE$8*24,1)),データ_研究棟施設!$J$5:$J$1048576,OFFSET($G$9,ROW()-ROW($N$9),AE$6-$D$4))&gt;=100*$E95,"×","△"),IF(OR(AE$8&lt;9/24,AE$8&gt;=17/24,AE$110="△"),"△","〇")))</f>
        <v>△</v>
      </c>
      <c r="AF95" s="29" t="str">
        <f ca="1">IF(OR(AF$9="×",AF$110="×"),"×",IF(SUMIFS(OFFSET(データ_研究棟施設!$M$5:$M$1048576,0,ROUND(AF$8*24,1)),データ_研究棟施設!$J$5:$J$1048576,OFFSET($G$9,ROW()-ROW($N$9),AF$6-$D$4))&gt;=50,IF(SUMIFS(OFFSET(データ_研究棟施設!$M$5:$M$1048576,0,ROUND(AF$8*24,1)),データ_研究棟施設!$J$5:$J$1048576,OFFSET($G$9,ROW()-ROW($N$9),AF$6-$D$4))&gt;=100*$E95,"×","△"),IF(OR(AF$8&lt;9/24,AF$8&gt;=17/24,AF$110="△"),"△","〇")))</f>
        <v>△</v>
      </c>
      <c r="AG95" s="29" t="str">
        <f ca="1">IF(OR(AG$9="×",AG$110="×"),"×",IF(SUMIFS(OFFSET(データ_研究棟施設!$M$5:$M$1048576,0,ROUND(AG$8*24,1)),データ_研究棟施設!$J$5:$J$1048576,OFFSET($G$9,ROW()-ROW($N$9),AG$6-$D$4))&gt;=50,IF(SUMIFS(OFFSET(データ_研究棟施設!$M$5:$M$1048576,0,ROUND(AG$8*24,1)),データ_研究棟施設!$J$5:$J$1048576,OFFSET($G$9,ROW()-ROW($N$9),AG$6-$D$4))&gt;=100*$E95,"×","△"),IF(OR(AG$8&lt;9/24,AG$8&gt;=17/24,AG$110="△"),"△","〇")))</f>
        <v>△</v>
      </c>
      <c r="AH95" s="30" t="str">
        <f ca="1">IF(OR(AH$9="×",AH$110="×"),"×",IF(SUMIFS(OFFSET(データ_研究棟施設!$M$5:$M$1048576,0,ROUND(AH$8*24,1)),データ_研究棟施設!$J$5:$J$1048576,OFFSET($G$9,ROW()-ROW($N$9),AH$6-$D$4))&gt;=50,IF(SUMIFS(OFFSET(データ_研究棟施設!$M$5:$M$1048576,0,ROUND(AH$8*24,1)),データ_研究棟施設!$J$5:$J$1048576,OFFSET($G$9,ROW()-ROW($N$9),AH$6-$D$4))&gt;=100*$E95,"×","△"),IF(OR(AH$8&lt;9/24,AH$8&gt;=17/24,AH$110="△"),"△","〇")))</f>
        <v>△</v>
      </c>
      <c r="AI95" s="29" t="str">
        <f ca="1">IF(OR(AI$9="×",AI$110="×"),"×",IF(SUMIFS(OFFSET(データ_研究棟施設!$M$5:$M$1048576,0,ROUND(AI$8*24,1)),データ_研究棟施設!$J$5:$J$1048576,OFFSET($G$9,ROW()-ROW($N$9),AI$6-$D$4))&gt;=50,IF(SUMIFS(OFFSET(データ_研究棟施設!$M$5:$M$1048576,0,ROUND(AI$8*24,1)),データ_研究棟施設!$J$5:$J$1048576,OFFSET($G$9,ROW()-ROW($N$9),AI$6-$D$4))&gt;=100*$E95,"×","△"),IF(OR(AI$8&lt;9/24,AI$8&gt;=17/24,AI$110="△"),"△","〇")))</f>
        <v>△</v>
      </c>
      <c r="AJ95" s="29" t="str">
        <f ca="1">IF(OR(AJ$9="×",AJ$110="×"),"×",IF(SUMIFS(OFFSET(データ_研究棟施設!$M$5:$M$1048576,0,ROUND(AJ$8*24,1)),データ_研究棟施設!$J$5:$J$1048576,OFFSET($G$9,ROW()-ROW($N$9),AJ$6-$D$4))&gt;=50,IF(SUMIFS(OFFSET(データ_研究棟施設!$M$5:$M$1048576,0,ROUND(AJ$8*24,1)),データ_研究棟施設!$J$5:$J$1048576,OFFSET($G$9,ROW()-ROW($N$9),AJ$6-$D$4))&gt;=100*$E95,"×","△"),IF(OR(AJ$8&lt;9/24,AJ$8&gt;=17/24,AJ$110="△"),"△","〇")))</f>
        <v>△</v>
      </c>
      <c r="AK95" s="37" t="str">
        <f ca="1">IF(OR(AK$9="×",AK$110="×"),"×",IF(SUMIFS(OFFSET(データ_研究棟施設!$M$5:$M$1048576,0,ROUND(AK$8*24,1)),データ_研究棟施設!$J$5:$J$1048576,OFFSET($G$9,ROW()-ROW($N$9),AK$6-$D$4))&gt;=50,IF(SUMIFS(OFFSET(データ_研究棟施設!$M$5:$M$1048576,0,ROUND(AK$8*24,1)),データ_研究棟施設!$J$5:$J$1048576,OFFSET($G$9,ROW()-ROW($N$9),AK$6-$D$4))&gt;=100*$E95,"×","△"),IF(OR(AK$8&lt;9/24,AK$8&gt;=17/24,AK$110="△"),"△","〇")))</f>
        <v>△</v>
      </c>
      <c r="AL95" s="36" t="str">
        <f ca="1">IF(OR(AL$9="×",AL$110="×"),"×",IF(SUMIFS(OFFSET(データ_研究棟施設!$M$5:$M$1048576,0,ROUND(AL$8*24,1)),データ_研究棟施設!$J$5:$J$1048576,OFFSET($G$9,ROW()-ROW($N$9),AL$6-$D$4))&gt;=50,IF(SUMIFS(OFFSET(データ_研究棟施設!$M$5:$M$1048576,0,ROUND(AL$8*24,1)),データ_研究棟施設!$J$5:$J$1048576,OFFSET($G$9,ROW()-ROW($N$9),AL$6-$D$4))&gt;=100*$E95,"×","△"),IF(OR(AL$8&lt;9/24,AL$8&gt;=17/24,AL$110="△"),"△","〇")))</f>
        <v>△</v>
      </c>
      <c r="AM95" s="29" t="str">
        <f ca="1">IF(OR(AM$9="×",AM$110="×"),"×",IF(SUMIFS(OFFSET(データ_研究棟施設!$M$5:$M$1048576,0,ROUND(AM$8*24,1)),データ_研究棟施設!$J$5:$J$1048576,OFFSET($G$9,ROW()-ROW($N$9),AM$6-$D$4))&gt;=50,IF(SUMIFS(OFFSET(データ_研究棟施設!$M$5:$M$1048576,0,ROUND(AM$8*24,1)),データ_研究棟施設!$J$5:$J$1048576,OFFSET($G$9,ROW()-ROW($N$9),AM$6-$D$4))&gt;=100*$E95,"×","△"),IF(OR(AM$8&lt;9/24,AM$8&gt;=17/24,AM$110="△"),"△","〇")))</f>
        <v>△</v>
      </c>
      <c r="AN95" s="29" t="str">
        <f ca="1">IF(OR(AN$9="×",AN$110="×"),"×",IF(SUMIFS(OFFSET(データ_研究棟施設!$M$5:$M$1048576,0,ROUND(AN$8*24,1)),データ_研究棟施設!$J$5:$J$1048576,OFFSET($G$9,ROW()-ROW($N$9),AN$6-$D$4))&gt;=50,IF(SUMIFS(OFFSET(データ_研究棟施設!$M$5:$M$1048576,0,ROUND(AN$8*24,1)),データ_研究棟施設!$J$5:$J$1048576,OFFSET($G$9,ROW()-ROW($N$9),AN$6-$D$4))&gt;=100*$E95,"×","△"),IF(OR(AN$8&lt;9/24,AN$8&gt;=17/24,AN$110="△"),"△","〇")))</f>
        <v>△</v>
      </c>
      <c r="AO95" s="29" t="str">
        <f ca="1">IF(OR(AO$9="×",AO$110="×"),"×",IF(SUMIFS(OFFSET(データ_研究棟施設!$M$5:$M$1048576,0,ROUND(AO$8*24,1)),データ_研究棟施設!$J$5:$J$1048576,OFFSET($G$9,ROW()-ROW($N$9),AO$6-$D$4))&gt;=50,IF(SUMIFS(OFFSET(データ_研究棟施設!$M$5:$M$1048576,0,ROUND(AO$8*24,1)),データ_研究棟施設!$J$5:$J$1048576,OFFSET($G$9,ROW()-ROW($N$9),AO$6-$D$4))&gt;=100*$E95,"×","△"),IF(OR(AO$8&lt;9/24,AO$8&gt;=17/24,AO$110="△"),"△","〇")))</f>
        <v>△</v>
      </c>
      <c r="AP95" s="29" t="str">
        <f ca="1">IF(OR(AP$9="×",AP$110="×"),"×",IF(SUMIFS(OFFSET(データ_研究棟施設!$M$5:$M$1048576,0,ROUND(AP$8*24,1)),データ_研究棟施設!$J$5:$J$1048576,OFFSET($G$9,ROW()-ROW($N$9),AP$6-$D$4))&gt;=50,IF(SUMIFS(OFFSET(データ_研究棟施設!$M$5:$M$1048576,0,ROUND(AP$8*24,1)),データ_研究棟施設!$J$5:$J$1048576,OFFSET($G$9,ROW()-ROW($N$9),AP$6-$D$4))&gt;=100*$E95,"×","△"),IF(OR(AP$8&lt;9/24,AP$8&gt;=17/24,AP$110="△"),"△","〇")))</f>
        <v>△</v>
      </c>
      <c r="AQ95" s="29" t="str">
        <f ca="1">IF(OR(AQ$9="×",AQ$110="×"),"×",IF(SUMIFS(OFFSET(データ_研究棟施設!$M$5:$M$1048576,0,ROUND(AQ$8*24,1)),データ_研究棟施設!$J$5:$J$1048576,OFFSET($G$9,ROW()-ROW($N$9),AQ$6-$D$4))&gt;=50,IF(SUMIFS(OFFSET(データ_研究棟施設!$M$5:$M$1048576,0,ROUND(AQ$8*24,1)),データ_研究棟施設!$J$5:$J$1048576,OFFSET($G$9,ROW()-ROW($N$9),AQ$6-$D$4))&gt;=100*$E95,"×","△"),IF(OR(AQ$8&lt;9/24,AQ$8&gt;=17/24,AQ$110="△"),"△","〇")))</f>
        <v>△</v>
      </c>
      <c r="AR95" s="29" t="str">
        <f ca="1">IF(OR(AR$9="×",AR$110="×"),"×",IF(SUMIFS(OFFSET(データ_研究棟施設!$M$5:$M$1048576,0,ROUND(AR$8*24,1)),データ_研究棟施設!$J$5:$J$1048576,OFFSET($G$9,ROW()-ROW($N$9),AR$6-$D$4))&gt;=50,IF(SUMIFS(OFFSET(データ_研究棟施設!$M$5:$M$1048576,0,ROUND(AR$8*24,1)),データ_研究棟施設!$J$5:$J$1048576,OFFSET($G$9,ROW()-ROW($N$9),AR$6-$D$4))&gt;=100*$E95,"×","△"),IF(OR(AR$8&lt;9/24,AR$8&gt;=17/24,AR$110="△"),"△","〇")))</f>
        <v>△</v>
      </c>
      <c r="AS95" s="29" t="str">
        <f ca="1">IF(OR(AS$9="×",AS$110="×"),"×",IF(SUMIFS(OFFSET(データ_研究棟施設!$M$5:$M$1048576,0,ROUND(AS$8*24,1)),データ_研究棟施設!$J$5:$J$1048576,OFFSET($G$9,ROW()-ROW($N$9),AS$6-$D$4))&gt;=50,IF(SUMIFS(OFFSET(データ_研究棟施設!$M$5:$M$1048576,0,ROUND(AS$8*24,1)),データ_研究棟施設!$J$5:$J$1048576,OFFSET($G$9,ROW()-ROW($N$9),AS$6-$D$4))&gt;=100*$E95,"×","△"),IF(OR(AS$8&lt;9/24,AS$8&gt;=17/24,AS$110="△"),"△","〇")))</f>
        <v>△</v>
      </c>
      <c r="AT95" s="29" t="str">
        <f ca="1">IF(OR(AT$9="×",AT$110="×"),"×",IF(SUMIFS(OFFSET(データ_研究棟施設!$M$5:$M$1048576,0,ROUND(AT$8*24,1)),データ_研究棟施設!$J$5:$J$1048576,OFFSET($G$9,ROW()-ROW($N$9),AT$6-$D$4))&gt;=50,IF(SUMIFS(OFFSET(データ_研究棟施設!$M$5:$M$1048576,0,ROUND(AT$8*24,1)),データ_研究棟施設!$J$5:$J$1048576,OFFSET($G$9,ROW()-ROW($N$9),AT$6-$D$4))&gt;=100*$E95,"×","△"),IF(OR(AT$8&lt;9/24,AT$8&gt;=17/24,AT$110="△"),"△","〇")))</f>
        <v>△</v>
      </c>
      <c r="AU95" s="28" t="str">
        <f ca="1">IF(OR(AU$9="×",AU$110="×"),"×",IF(SUMIFS(OFFSET(データ_研究棟施設!$M$5:$M$1048576,0,ROUND(AU$8*24,1)),データ_研究棟施設!$J$5:$J$1048576,OFFSET($G$9,ROW()-ROW($N$9),AU$6-$D$4))&gt;=50,IF(SUMIFS(OFFSET(データ_研究棟施設!$M$5:$M$1048576,0,ROUND(AU$8*24,1)),データ_研究棟施設!$J$5:$J$1048576,OFFSET($G$9,ROW()-ROW($N$9),AU$6-$D$4))&gt;=100*$E95,"×","△"),IF(OR(AU$8&lt;9/24,AU$8&gt;=17/24,AU$110="△"),"△","〇")))</f>
        <v>〇</v>
      </c>
      <c r="AV95" s="29" t="str">
        <f ca="1">IF(OR(AV$9="×",AV$110="×"),"×",IF(SUMIFS(OFFSET(データ_研究棟施設!$M$5:$M$1048576,0,ROUND(AV$8*24,1)),データ_研究棟施設!$J$5:$J$1048576,OFFSET($G$9,ROW()-ROW($N$9),AV$6-$D$4))&gt;=50,IF(SUMIFS(OFFSET(データ_研究棟施設!$M$5:$M$1048576,0,ROUND(AV$8*24,1)),データ_研究棟施設!$J$5:$J$1048576,OFFSET($G$9,ROW()-ROW($N$9),AV$6-$D$4))&gt;=100*$E95,"×","△"),IF(OR(AV$8&lt;9/24,AV$8&gt;=17/24,AV$110="△"),"△","〇")))</f>
        <v>〇</v>
      </c>
      <c r="AW95" s="29" t="str">
        <f ca="1">IF(OR(AW$9="×",AW$110="×"),"×",IF(SUMIFS(OFFSET(データ_研究棟施設!$M$5:$M$1048576,0,ROUND(AW$8*24,1)),データ_研究棟施設!$J$5:$J$1048576,OFFSET($G$9,ROW()-ROW($N$9),AW$6-$D$4))&gt;=50,IF(SUMIFS(OFFSET(データ_研究棟施設!$M$5:$M$1048576,0,ROUND(AW$8*24,1)),データ_研究棟施設!$J$5:$J$1048576,OFFSET($G$9,ROW()-ROW($N$9),AW$6-$D$4))&gt;=100*$E95,"×","△"),IF(OR(AW$8&lt;9/24,AW$8&gt;=17/24,AW$110="△"),"△","〇")))</f>
        <v>〇</v>
      </c>
      <c r="AX95" s="30" t="str">
        <f ca="1">IF(OR(AX$9="×",AX$110="×"),"×",IF(SUMIFS(OFFSET(データ_研究棟施設!$M$5:$M$1048576,0,ROUND(AX$8*24,1)),データ_研究棟施設!$J$5:$J$1048576,OFFSET($G$9,ROW()-ROW($N$9),AX$6-$D$4))&gt;=50,IF(SUMIFS(OFFSET(データ_研究棟施設!$M$5:$M$1048576,0,ROUND(AX$8*24,1)),データ_研究棟施設!$J$5:$J$1048576,OFFSET($G$9,ROW()-ROW($N$9),AX$6-$D$4))&gt;=100*$E95,"×","△"),IF(OR(AX$8&lt;9/24,AX$8&gt;=17/24,AX$110="△"),"△","〇")))</f>
        <v>〇</v>
      </c>
      <c r="AY95" s="29" t="str">
        <f ca="1">IF(OR(AY$9="×",AY$110="×"),"×",IF(SUMIFS(OFFSET(データ_研究棟施設!$M$5:$M$1048576,0,ROUND(AY$8*24,1)),データ_研究棟施設!$J$5:$J$1048576,OFFSET($G$9,ROW()-ROW($N$9),AY$6-$D$4))&gt;=50,IF(SUMIFS(OFFSET(データ_研究棟施設!$M$5:$M$1048576,0,ROUND(AY$8*24,1)),データ_研究棟施設!$J$5:$J$1048576,OFFSET($G$9,ROW()-ROW($N$9),AY$6-$D$4))&gt;=100*$E95,"×","△"),IF(OR(AY$8&lt;9/24,AY$8&gt;=17/24,AY$110="△"),"△","〇")))</f>
        <v>〇</v>
      </c>
      <c r="AZ95" s="29" t="str">
        <f ca="1">IF(OR(AZ$9="×",AZ$110="×"),"×",IF(SUMIFS(OFFSET(データ_研究棟施設!$M$5:$M$1048576,0,ROUND(AZ$8*24,1)),データ_研究棟施設!$J$5:$J$1048576,OFFSET($G$9,ROW()-ROW($N$9),AZ$6-$D$4))&gt;=50,IF(SUMIFS(OFFSET(データ_研究棟施設!$M$5:$M$1048576,0,ROUND(AZ$8*24,1)),データ_研究棟施設!$J$5:$J$1048576,OFFSET($G$9,ROW()-ROW($N$9),AZ$6-$D$4))&gt;=100*$E95,"×","△"),IF(OR(AZ$8&lt;9/24,AZ$8&gt;=17/24,AZ$110="△"),"△","〇")))</f>
        <v>〇</v>
      </c>
      <c r="BA95" s="29" t="str">
        <f ca="1">IF(OR(BA$9="×",BA$110="×"),"×",IF(SUMIFS(OFFSET(データ_研究棟施設!$M$5:$M$1048576,0,ROUND(BA$8*24,1)),データ_研究棟施設!$J$5:$J$1048576,OFFSET($G$9,ROW()-ROW($N$9),BA$6-$D$4))&gt;=50,IF(SUMIFS(OFFSET(データ_研究棟施設!$M$5:$M$1048576,0,ROUND(BA$8*24,1)),データ_研究棟施設!$J$5:$J$1048576,OFFSET($G$9,ROW()-ROW($N$9),BA$6-$D$4))&gt;=100*$E95,"×","△"),IF(OR(BA$8&lt;9/24,BA$8&gt;=17/24,BA$110="△"),"△","〇")))</f>
        <v>〇</v>
      </c>
      <c r="BB95" s="29" t="str">
        <f ca="1">IF(OR(BB$9="×",BB$110="×"),"×",IF(SUMIFS(OFFSET(データ_研究棟施設!$M$5:$M$1048576,0,ROUND(BB$8*24,1)),データ_研究棟施設!$J$5:$J$1048576,OFFSET($G$9,ROW()-ROW($N$9),BB$6-$D$4))&gt;=50,IF(SUMIFS(OFFSET(データ_研究棟施設!$M$5:$M$1048576,0,ROUND(BB$8*24,1)),データ_研究棟施設!$J$5:$J$1048576,OFFSET($G$9,ROW()-ROW($N$9),BB$6-$D$4))&gt;=100*$E95,"×","△"),IF(OR(BB$8&lt;9/24,BB$8&gt;=17/24,BB$110="△"),"△","〇")))</f>
        <v>〇</v>
      </c>
      <c r="BC95" s="28" t="str">
        <f ca="1">IF(OR(BC$9="×",BC$110="×"),"×",IF(SUMIFS(OFFSET(データ_研究棟施設!$M$5:$M$1048576,0,ROUND(BC$8*24,1)),データ_研究棟施設!$J$5:$J$1048576,OFFSET($G$9,ROW()-ROW($N$9),BC$6-$D$4))&gt;=50,IF(SUMIFS(OFFSET(データ_研究棟施設!$M$5:$M$1048576,0,ROUND(BC$8*24,1)),データ_研究棟施設!$J$5:$J$1048576,OFFSET($G$9,ROW()-ROW($N$9),BC$6-$D$4))&gt;=100*$E95,"×","△"),IF(OR(BC$8&lt;9/24,BC$8&gt;=17/24,BC$110="△"),"△","〇")))</f>
        <v>△</v>
      </c>
      <c r="BD95" s="29" t="str">
        <f ca="1">IF(OR(BD$9="×",BD$110="×"),"×",IF(SUMIFS(OFFSET(データ_研究棟施設!$M$5:$M$1048576,0,ROUND(BD$8*24,1)),データ_研究棟施設!$J$5:$J$1048576,OFFSET($G$9,ROW()-ROW($N$9),BD$6-$D$4))&gt;=50,IF(SUMIFS(OFFSET(データ_研究棟施設!$M$5:$M$1048576,0,ROUND(BD$8*24,1)),データ_研究棟施設!$J$5:$J$1048576,OFFSET($G$9,ROW()-ROW($N$9),BD$6-$D$4))&gt;=100*$E95,"×","△"),IF(OR(BD$8&lt;9/24,BD$8&gt;=17/24,BD$110="△"),"△","〇")))</f>
        <v>△</v>
      </c>
      <c r="BE95" s="29" t="str">
        <f ca="1">IF(OR(BE$9="×",BE$110="×"),"×",IF(SUMIFS(OFFSET(データ_研究棟施設!$M$5:$M$1048576,0,ROUND(BE$8*24,1)),データ_研究棟施設!$J$5:$J$1048576,OFFSET($G$9,ROW()-ROW($N$9),BE$6-$D$4))&gt;=50,IF(SUMIFS(OFFSET(データ_研究棟施設!$M$5:$M$1048576,0,ROUND(BE$8*24,1)),データ_研究棟施設!$J$5:$J$1048576,OFFSET($G$9,ROW()-ROW($N$9),BE$6-$D$4))&gt;=100*$E95,"×","△"),IF(OR(BE$8&lt;9/24,BE$8&gt;=17/24,BE$110="△"),"△","〇")))</f>
        <v>△</v>
      </c>
      <c r="BF95" s="30" t="str">
        <f ca="1">IF(OR(BF$9="×",BF$110="×"),"×",IF(SUMIFS(OFFSET(データ_研究棟施設!$M$5:$M$1048576,0,ROUND(BF$8*24,1)),データ_研究棟施設!$J$5:$J$1048576,OFFSET($G$9,ROW()-ROW($N$9),BF$6-$D$4))&gt;=50,IF(SUMIFS(OFFSET(データ_研究棟施設!$M$5:$M$1048576,0,ROUND(BF$8*24,1)),データ_研究棟施設!$J$5:$J$1048576,OFFSET($G$9,ROW()-ROW($N$9),BF$6-$D$4))&gt;=100*$E95,"×","△"),IF(OR(BF$8&lt;9/24,BF$8&gt;=17/24,BF$110="△"),"△","〇")))</f>
        <v>△</v>
      </c>
      <c r="BG95" s="29" t="str">
        <f ca="1">IF(OR(BG$9="×",BG$110="×"),"×",IF(SUMIFS(OFFSET(データ_研究棟施設!$M$5:$M$1048576,0,ROUND(BG$8*24,1)),データ_研究棟施設!$J$5:$J$1048576,OFFSET($G$9,ROW()-ROW($N$9),BG$6-$D$4))&gt;=50,IF(SUMIFS(OFFSET(データ_研究棟施設!$M$5:$M$1048576,0,ROUND(BG$8*24,1)),データ_研究棟施設!$J$5:$J$1048576,OFFSET($G$9,ROW()-ROW($N$9),BG$6-$D$4))&gt;=100*$E95,"×","△"),IF(OR(BG$8&lt;9/24,BG$8&gt;=17/24,BG$110="△"),"△","〇")))</f>
        <v>△</v>
      </c>
      <c r="BH95" s="29" t="str">
        <f ca="1">IF(OR(BH$9="×",BH$110="×"),"×",IF(SUMIFS(OFFSET(データ_研究棟施設!$M$5:$M$1048576,0,ROUND(BH$8*24,1)),データ_研究棟施設!$J$5:$J$1048576,OFFSET($G$9,ROW()-ROW($N$9),BH$6-$D$4))&gt;=50,IF(SUMIFS(OFFSET(データ_研究棟施設!$M$5:$M$1048576,0,ROUND(BH$8*24,1)),データ_研究棟施設!$J$5:$J$1048576,OFFSET($G$9,ROW()-ROW($N$9),BH$6-$D$4))&gt;=100*$E95,"×","△"),IF(OR(BH$8&lt;9/24,BH$8&gt;=17/24,BH$110="△"),"△","〇")))</f>
        <v>△</v>
      </c>
      <c r="BI95" s="37" t="str">
        <f ca="1">IF(OR(BI$9="×",BI$110="×"),"×",IF(SUMIFS(OFFSET(データ_研究棟施設!$M$5:$M$1048576,0,ROUND(BI$8*24,1)),データ_研究棟施設!$J$5:$J$1048576,OFFSET($G$9,ROW()-ROW($N$9),BI$6-$D$4))&gt;=50,IF(SUMIFS(OFFSET(データ_研究棟施設!$M$5:$M$1048576,0,ROUND(BI$8*24,1)),データ_研究棟施設!$J$5:$J$1048576,OFFSET($G$9,ROW()-ROW($N$9),BI$6-$D$4))&gt;=100*$E95,"×","△"),IF(OR(BI$8&lt;9/24,BI$8&gt;=17/24,BI$110="△"),"△","〇")))</f>
        <v>△</v>
      </c>
      <c r="BJ95" s="36" t="str">
        <f ca="1">IF(OR(BJ$9="×",BJ$110="×"),"×",IF(SUMIFS(OFFSET(データ_研究棟施設!$M$5:$M$1048576,0,ROUND(BJ$8*24,1)),データ_研究棟施設!$J$5:$J$1048576,OFFSET($G$9,ROW()-ROW($N$9),BJ$6-$D$4))&gt;=50,IF(SUMIFS(OFFSET(データ_研究棟施設!$M$5:$M$1048576,0,ROUND(BJ$8*24,1)),データ_研究棟施設!$J$5:$J$1048576,OFFSET($G$9,ROW()-ROW($N$9),BJ$6-$D$4))&gt;=100*$E95,"×","△"),IF(OR(BJ$8&lt;9/24,BJ$8&gt;=17/24,BJ$110="△"),"△","〇")))</f>
        <v>△</v>
      </c>
      <c r="BK95" s="29" t="str">
        <f ca="1">IF(OR(BK$9="×",BK$110="×"),"×",IF(SUMIFS(OFFSET(データ_研究棟施設!$M$5:$M$1048576,0,ROUND(BK$8*24,1)),データ_研究棟施設!$J$5:$J$1048576,OFFSET($G$9,ROW()-ROW($N$9),BK$6-$D$4))&gt;=50,IF(SUMIFS(OFFSET(データ_研究棟施設!$M$5:$M$1048576,0,ROUND(BK$8*24,1)),データ_研究棟施設!$J$5:$J$1048576,OFFSET($G$9,ROW()-ROW($N$9),BK$6-$D$4))&gt;=100*$E95,"×","△"),IF(OR(BK$8&lt;9/24,BK$8&gt;=17/24,BK$110="△"),"△","〇")))</f>
        <v>△</v>
      </c>
      <c r="BL95" s="29" t="str">
        <f ca="1">IF(OR(BL$9="×",BL$110="×"),"×",IF(SUMIFS(OFFSET(データ_研究棟施設!$M$5:$M$1048576,0,ROUND(BL$8*24,1)),データ_研究棟施設!$J$5:$J$1048576,OFFSET($G$9,ROW()-ROW($N$9),BL$6-$D$4))&gt;=50,IF(SUMIFS(OFFSET(データ_研究棟施設!$M$5:$M$1048576,0,ROUND(BL$8*24,1)),データ_研究棟施設!$J$5:$J$1048576,OFFSET($G$9,ROW()-ROW($N$9),BL$6-$D$4))&gt;=100*$E95,"×","△"),IF(OR(BL$8&lt;9/24,BL$8&gt;=17/24,BL$110="△"),"△","〇")))</f>
        <v>△</v>
      </c>
      <c r="BM95" s="29" t="str">
        <f ca="1">IF(OR(BM$9="×",BM$110="×"),"×",IF(SUMIFS(OFFSET(データ_研究棟施設!$M$5:$M$1048576,0,ROUND(BM$8*24,1)),データ_研究棟施設!$J$5:$J$1048576,OFFSET($G$9,ROW()-ROW($N$9),BM$6-$D$4))&gt;=50,IF(SUMIFS(OFFSET(データ_研究棟施設!$M$5:$M$1048576,0,ROUND(BM$8*24,1)),データ_研究棟施設!$J$5:$J$1048576,OFFSET($G$9,ROW()-ROW($N$9),BM$6-$D$4))&gt;=100*$E95,"×","△"),IF(OR(BM$8&lt;9/24,BM$8&gt;=17/24,BM$110="△"),"△","〇")))</f>
        <v>△</v>
      </c>
      <c r="BN95" s="29" t="str">
        <f ca="1">IF(OR(BN$9="×",BN$110="×"),"×",IF(SUMIFS(OFFSET(データ_研究棟施設!$M$5:$M$1048576,0,ROUND(BN$8*24,1)),データ_研究棟施設!$J$5:$J$1048576,OFFSET($G$9,ROW()-ROW($N$9),BN$6-$D$4))&gt;=50,IF(SUMIFS(OFFSET(データ_研究棟施設!$M$5:$M$1048576,0,ROUND(BN$8*24,1)),データ_研究棟施設!$J$5:$J$1048576,OFFSET($G$9,ROW()-ROW($N$9),BN$6-$D$4))&gt;=100*$E95,"×","△"),IF(OR(BN$8&lt;9/24,BN$8&gt;=17/24,BN$110="△"),"△","〇")))</f>
        <v>△</v>
      </c>
      <c r="BO95" s="29" t="str">
        <f ca="1">IF(OR(BO$9="×",BO$110="×"),"×",IF(SUMIFS(OFFSET(データ_研究棟施設!$M$5:$M$1048576,0,ROUND(BO$8*24,1)),データ_研究棟施設!$J$5:$J$1048576,OFFSET($G$9,ROW()-ROW($N$9),BO$6-$D$4))&gt;=50,IF(SUMIFS(OFFSET(データ_研究棟施設!$M$5:$M$1048576,0,ROUND(BO$8*24,1)),データ_研究棟施設!$J$5:$J$1048576,OFFSET($G$9,ROW()-ROW($N$9),BO$6-$D$4))&gt;=100*$E95,"×","△"),IF(OR(BO$8&lt;9/24,BO$8&gt;=17/24,BO$110="△"),"△","〇")))</f>
        <v>△</v>
      </c>
      <c r="BP95" s="29" t="str">
        <f ca="1">IF(OR(BP$9="×",BP$110="×"),"×",IF(SUMIFS(OFFSET(データ_研究棟施設!$M$5:$M$1048576,0,ROUND(BP$8*24,1)),データ_研究棟施設!$J$5:$J$1048576,OFFSET($G$9,ROW()-ROW($N$9),BP$6-$D$4))&gt;=50,IF(SUMIFS(OFFSET(データ_研究棟施設!$M$5:$M$1048576,0,ROUND(BP$8*24,1)),データ_研究棟施設!$J$5:$J$1048576,OFFSET($G$9,ROW()-ROW($N$9),BP$6-$D$4))&gt;=100*$E95,"×","△"),IF(OR(BP$8&lt;9/24,BP$8&gt;=17/24,BP$110="△"),"△","〇")))</f>
        <v>△</v>
      </c>
      <c r="BQ95" s="29" t="str">
        <f ca="1">IF(OR(BQ$9="×",BQ$110="×"),"×",IF(SUMIFS(OFFSET(データ_研究棟施設!$M$5:$M$1048576,0,ROUND(BQ$8*24,1)),データ_研究棟施設!$J$5:$J$1048576,OFFSET($G$9,ROW()-ROW($N$9),BQ$6-$D$4))&gt;=50,IF(SUMIFS(OFFSET(データ_研究棟施設!$M$5:$M$1048576,0,ROUND(BQ$8*24,1)),データ_研究棟施設!$J$5:$J$1048576,OFFSET($G$9,ROW()-ROW($N$9),BQ$6-$D$4))&gt;=100*$E95,"×","△"),IF(OR(BQ$8&lt;9/24,BQ$8&gt;=17/24,BQ$110="△"),"△","〇")))</f>
        <v>△</v>
      </c>
      <c r="BR95" s="29" t="str">
        <f ca="1">IF(OR(BR$9="×",BR$110="×"),"×",IF(SUMIFS(OFFSET(データ_研究棟施設!$M$5:$M$1048576,0,ROUND(BR$8*24,1)),データ_研究棟施設!$J$5:$J$1048576,OFFSET($G$9,ROW()-ROW($N$9),BR$6-$D$4))&gt;=50,IF(SUMIFS(OFFSET(データ_研究棟施設!$M$5:$M$1048576,0,ROUND(BR$8*24,1)),データ_研究棟施設!$J$5:$J$1048576,OFFSET($G$9,ROW()-ROW($N$9),BR$6-$D$4))&gt;=100*$E95,"×","△"),IF(OR(BR$8&lt;9/24,BR$8&gt;=17/24,BR$110="△"),"△","〇")))</f>
        <v>△</v>
      </c>
      <c r="BS95" s="28" t="str">
        <f ca="1">IF(OR(BS$9="×",BS$110="×"),"×",IF(SUMIFS(OFFSET(データ_研究棟施設!$M$5:$M$1048576,0,ROUND(BS$8*24,1)),データ_研究棟施設!$J$5:$J$1048576,OFFSET($G$9,ROW()-ROW($N$9),BS$6-$D$4))&gt;=50,IF(SUMIFS(OFFSET(データ_研究棟施設!$M$5:$M$1048576,0,ROUND(BS$8*24,1)),データ_研究棟施設!$J$5:$J$1048576,OFFSET($G$9,ROW()-ROW($N$9),BS$6-$D$4))&gt;=100*$E95,"×","△"),IF(OR(BS$8&lt;9/24,BS$8&gt;=17/24,BS$110="△"),"△","〇")))</f>
        <v>〇</v>
      </c>
      <c r="BT95" s="29" t="str">
        <f ca="1">IF(OR(BT$9="×",BT$110="×"),"×",IF(SUMIFS(OFFSET(データ_研究棟施設!$M$5:$M$1048576,0,ROUND(BT$8*24,1)),データ_研究棟施設!$J$5:$J$1048576,OFFSET($G$9,ROW()-ROW($N$9),BT$6-$D$4))&gt;=50,IF(SUMIFS(OFFSET(データ_研究棟施設!$M$5:$M$1048576,0,ROUND(BT$8*24,1)),データ_研究棟施設!$J$5:$J$1048576,OFFSET($G$9,ROW()-ROW($N$9),BT$6-$D$4))&gt;=100*$E95,"×","△"),IF(OR(BT$8&lt;9/24,BT$8&gt;=17/24,BT$110="△"),"△","〇")))</f>
        <v>〇</v>
      </c>
      <c r="BU95" s="29" t="str">
        <f ca="1">IF(OR(BU$9="×",BU$110="×"),"×",IF(SUMIFS(OFFSET(データ_研究棟施設!$M$5:$M$1048576,0,ROUND(BU$8*24,1)),データ_研究棟施設!$J$5:$J$1048576,OFFSET($G$9,ROW()-ROW($N$9),BU$6-$D$4))&gt;=50,IF(SUMIFS(OFFSET(データ_研究棟施設!$M$5:$M$1048576,0,ROUND(BU$8*24,1)),データ_研究棟施設!$J$5:$J$1048576,OFFSET($G$9,ROW()-ROW($N$9),BU$6-$D$4))&gt;=100*$E95,"×","△"),IF(OR(BU$8&lt;9/24,BU$8&gt;=17/24,BU$110="△"),"△","〇")))</f>
        <v>〇</v>
      </c>
      <c r="BV95" s="30" t="str">
        <f ca="1">IF(OR(BV$9="×",BV$110="×"),"×",IF(SUMIFS(OFFSET(データ_研究棟施設!$M$5:$M$1048576,0,ROUND(BV$8*24,1)),データ_研究棟施設!$J$5:$J$1048576,OFFSET($G$9,ROW()-ROW($N$9),BV$6-$D$4))&gt;=50,IF(SUMIFS(OFFSET(データ_研究棟施設!$M$5:$M$1048576,0,ROUND(BV$8*24,1)),データ_研究棟施設!$J$5:$J$1048576,OFFSET($G$9,ROW()-ROW($N$9),BV$6-$D$4))&gt;=100*$E95,"×","△"),IF(OR(BV$8&lt;9/24,BV$8&gt;=17/24,BV$110="△"),"△","〇")))</f>
        <v>〇</v>
      </c>
      <c r="BW95" s="29" t="str">
        <f ca="1">IF(OR(BW$9="×",BW$110="×"),"×",IF(SUMIFS(OFFSET(データ_研究棟施設!$M$5:$M$1048576,0,ROUND(BW$8*24,1)),データ_研究棟施設!$J$5:$J$1048576,OFFSET($G$9,ROW()-ROW($N$9),BW$6-$D$4))&gt;=50,IF(SUMIFS(OFFSET(データ_研究棟施設!$M$5:$M$1048576,0,ROUND(BW$8*24,1)),データ_研究棟施設!$J$5:$J$1048576,OFFSET($G$9,ROW()-ROW($N$9),BW$6-$D$4))&gt;=100*$E95,"×","△"),IF(OR(BW$8&lt;9/24,BW$8&gt;=17/24,BW$110="△"),"△","〇")))</f>
        <v>〇</v>
      </c>
      <c r="BX95" s="29" t="str">
        <f ca="1">IF(OR(BX$9="×",BX$110="×"),"×",IF(SUMIFS(OFFSET(データ_研究棟施設!$M$5:$M$1048576,0,ROUND(BX$8*24,1)),データ_研究棟施設!$J$5:$J$1048576,OFFSET($G$9,ROW()-ROW($N$9),BX$6-$D$4))&gt;=50,IF(SUMIFS(OFFSET(データ_研究棟施設!$M$5:$M$1048576,0,ROUND(BX$8*24,1)),データ_研究棟施設!$J$5:$J$1048576,OFFSET($G$9,ROW()-ROW($N$9),BX$6-$D$4))&gt;=100*$E95,"×","△"),IF(OR(BX$8&lt;9/24,BX$8&gt;=17/24,BX$110="△"),"△","〇")))</f>
        <v>〇</v>
      </c>
      <c r="BY95" s="29" t="str">
        <f ca="1">IF(OR(BY$9="×",BY$110="×"),"×",IF(SUMIFS(OFFSET(データ_研究棟施設!$M$5:$M$1048576,0,ROUND(BY$8*24,1)),データ_研究棟施設!$J$5:$J$1048576,OFFSET($G$9,ROW()-ROW($N$9),BY$6-$D$4))&gt;=50,IF(SUMIFS(OFFSET(データ_研究棟施設!$M$5:$M$1048576,0,ROUND(BY$8*24,1)),データ_研究棟施設!$J$5:$J$1048576,OFFSET($G$9,ROW()-ROW($N$9),BY$6-$D$4))&gt;=100*$E95,"×","△"),IF(OR(BY$8&lt;9/24,BY$8&gt;=17/24,BY$110="△"),"△","〇")))</f>
        <v>〇</v>
      </c>
      <c r="BZ95" s="29" t="str">
        <f ca="1">IF(OR(BZ$9="×",BZ$110="×"),"×",IF(SUMIFS(OFFSET(データ_研究棟施設!$M$5:$M$1048576,0,ROUND(BZ$8*24,1)),データ_研究棟施設!$J$5:$J$1048576,OFFSET($G$9,ROW()-ROW($N$9),BZ$6-$D$4))&gt;=50,IF(SUMIFS(OFFSET(データ_研究棟施設!$M$5:$M$1048576,0,ROUND(BZ$8*24,1)),データ_研究棟施設!$J$5:$J$1048576,OFFSET($G$9,ROW()-ROW($N$9),BZ$6-$D$4))&gt;=100*$E95,"×","△"),IF(OR(BZ$8&lt;9/24,BZ$8&gt;=17/24,BZ$110="△"),"△","〇")))</f>
        <v>〇</v>
      </c>
      <c r="CA95" s="28" t="str">
        <f ca="1">IF(OR(CA$9="×",CA$110="×"),"×",IF(SUMIFS(OFFSET(データ_研究棟施設!$M$5:$M$1048576,0,ROUND(CA$8*24,1)),データ_研究棟施設!$J$5:$J$1048576,OFFSET($G$9,ROW()-ROW($N$9),CA$6-$D$4))&gt;=50,IF(SUMIFS(OFFSET(データ_研究棟施設!$M$5:$M$1048576,0,ROUND(CA$8*24,1)),データ_研究棟施設!$J$5:$J$1048576,OFFSET($G$9,ROW()-ROW($N$9),CA$6-$D$4))&gt;=100*$E95,"×","△"),IF(OR(CA$8&lt;9/24,CA$8&gt;=17/24,CA$110="△"),"△","〇")))</f>
        <v>△</v>
      </c>
      <c r="CB95" s="29" t="str">
        <f ca="1">IF(OR(CB$9="×",CB$110="×"),"×",IF(SUMIFS(OFFSET(データ_研究棟施設!$M$5:$M$1048576,0,ROUND(CB$8*24,1)),データ_研究棟施設!$J$5:$J$1048576,OFFSET($G$9,ROW()-ROW($N$9),CB$6-$D$4))&gt;=50,IF(SUMIFS(OFFSET(データ_研究棟施設!$M$5:$M$1048576,0,ROUND(CB$8*24,1)),データ_研究棟施設!$J$5:$J$1048576,OFFSET($G$9,ROW()-ROW($N$9),CB$6-$D$4))&gt;=100*$E95,"×","△"),IF(OR(CB$8&lt;9/24,CB$8&gt;=17/24,CB$110="△"),"△","〇")))</f>
        <v>△</v>
      </c>
      <c r="CC95" s="29" t="str">
        <f ca="1">IF(OR(CC$9="×",CC$110="×"),"×",IF(SUMIFS(OFFSET(データ_研究棟施設!$M$5:$M$1048576,0,ROUND(CC$8*24,1)),データ_研究棟施設!$J$5:$J$1048576,OFFSET($G$9,ROW()-ROW($N$9),CC$6-$D$4))&gt;=50,IF(SUMIFS(OFFSET(データ_研究棟施設!$M$5:$M$1048576,0,ROUND(CC$8*24,1)),データ_研究棟施設!$J$5:$J$1048576,OFFSET($G$9,ROW()-ROW($N$9),CC$6-$D$4))&gt;=100*$E95,"×","△"),IF(OR(CC$8&lt;9/24,CC$8&gt;=17/24,CC$110="△"),"△","〇")))</f>
        <v>△</v>
      </c>
      <c r="CD95" s="30" t="str">
        <f ca="1">IF(OR(CD$9="×",CD$110="×"),"×",IF(SUMIFS(OFFSET(データ_研究棟施設!$M$5:$M$1048576,0,ROUND(CD$8*24,1)),データ_研究棟施設!$J$5:$J$1048576,OFFSET($G$9,ROW()-ROW($N$9),CD$6-$D$4))&gt;=50,IF(SUMIFS(OFFSET(データ_研究棟施設!$M$5:$M$1048576,0,ROUND(CD$8*24,1)),データ_研究棟施設!$J$5:$J$1048576,OFFSET($G$9,ROW()-ROW($N$9),CD$6-$D$4))&gt;=100*$E95,"×","△"),IF(OR(CD$8&lt;9/24,CD$8&gt;=17/24,CD$110="△"),"△","〇")))</f>
        <v>△</v>
      </c>
      <c r="CE95" s="29" t="str">
        <f ca="1">IF(OR(CE$9="×",CE$110="×"),"×",IF(SUMIFS(OFFSET(データ_研究棟施設!$M$5:$M$1048576,0,ROUND(CE$8*24,1)),データ_研究棟施設!$J$5:$J$1048576,OFFSET($G$9,ROW()-ROW($N$9),CE$6-$D$4))&gt;=50,IF(SUMIFS(OFFSET(データ_研究棟施設!$M$5:$M$1048576,0,ROUND(CE$8*24,1)),データ_研究棟施設!$J$5:$J$1048576,OFFSET($G$9,ROW()-ROW($N$9),CE$6-$D$4))&gt;=100*$E95,"×","△"),IF(OR(CE$8&lt;9/24,CE$8&gt;=17/24,CE$110="△"),"△","〇")))</f>
        <v>△</v>
      </c>
      <c r="CF95" s="29" t="str">
        <f ca="1">IF(OR(CF$9="×",CF$110="×"),"×",IF(SUMIFS(OFFSET(データ_研究棟施設!$M$5:$M$1048576,0,ROUND(CF$8*24,1)),データ_研究棟施設!$J$5:$J$1048576,OFFSET($G$9,ROW()-ROW($N$9),CF$6-$D$4))&gt;=50,IF(SUMIFS(OFFSET(データ_研究棟施設!$M$5:$M$1048576,0,ROUND(CF$8*24,1)),データ_研究棟施設!$J$5:$J$1048576,OFFSET($G$9,ROW()-ROW($N$9),CF$6-$D$4))&gt;=100*$E95,"×","△"),IF(OR(CF$8&lt;9/24,CF$8&gt;=17/24,CF$110="△"),"△","〇")))</f>
        <v>△</v>
      </c>
      <c r="CG95" s="37" t="str">
        <f ca="1">IF(OR(CG$9="×",CG$110="×"),"×",IF(SUMIFS(OFFSET(データ_研究棟施設!$M$5:$M$1048576,0,ROUND(CG$8*24,1)),データ_研究棟施設!$J$5:$J$1048576,OFFSET($G$9,ROW()-ROW($N$9),CG$6-$D$4))&gt;=50,IF(SUMIFS(OFFSET(データ_研究棟施設!$M$5:$M$1048576,0,ROUND(CG$8*24,1)),データ_研究棟施設!$J$5:$J$1048576,OFFSET($G$9,ROW()-ROW($N$9),CG$6-$D$4))&gt;=100*$E95,"×","△"),IF(OR(CG$8&lt;9/24,CG$8&gt;=17/24,CG$110="△"),"△","〇")))</f>
        <v>△</v>
      </c>
      <c r="CH95" s="36" t="str">
        <f ca="1">IF(OR(CH$9="×",CH$110="×"),"×",IF(SUMIFS(OFFSET(データ_研究棟施設!$M$5:$M$1048576,0,ROUND(CH$8*24,1)),データ_研究棟施設!$J$5:$J$1048576,OFFSET($G$9,ROW()-ROW($N$9),CH$6-$D$4))&gt;=50,IF(SUMIFS(OFFSET(データ_研究棟施設!$M$5:$M$1048576,0,ROUND(CH$8*24,1)),データ_研究棟施設!$J$5:$J$1048576,OFFSET($G$9,ROW()-ROW($N$9),CH$6-$D$4))&gt;=100*$E95,"×","△"),IF(OR(CH$8&lt;9/24,CH$8&gt;=17/24,CH$110="△"),"△","〇")))</f>
        <v>△</v>
      </c>
      <c r="CI95" s="29" t="str">
        <f ca="1">IF(OR(CI$9="×",CI$110="×"),"×",IF(SUMIFS(OFFSET(データ_研究棟施設!$M$5:$M$1048576,0,ROUND(CI$8*24,1)),データ_研究棟施設!$J$5:$J$1048576,OFFSET($G$9,ROW()-ROW($N$9),CI$6-$D$4))&gt;=50,IF(SUMIFS(OFFSET(データ_研究棟施設!$M$5:$M$1048576,0,ROUND(CI$8*24,1)),データ_研究棟施設!$J$5:$J$1048576,OFFSET($G$9,ROW()-ROW($N$9),CI$6-$D$4))&gt;=100*$E95,"×","△"),IF(OR(CI$8&lt;9/24,CI$8&gt;=17/24,CI$110="△"),"△","〇")))</f>
        <v>△</v>
      </c>
      <c r="CJ95" s="29" t="str">
        <f ca="1">IF(OR(CJ$9="×",CJ$110="×"),"×",IF(SUMIFS(OFFSET(データ_研究棟施設!$M$5:$M$1048576,0,ROUND(CJ$8*24,1)),データ_研究棟施設!$J$5:$J$1048576,OFFSET($G$9,ROW()-ROW($N$9),CJ$6-$D$4))&gt;=50,IF(SUMIFS(OFFSET(データ_研究棟施設!$M$5:$M$1048576,0,ROUND(CJ$8*24,1)),データ_研究棟施設!$J$5:$J$1048576,OFFSET($G$9,ROW()-ROW($N$9),CJ$6-$D$4))&gt;=100*$E95,"×","△"),IF(OR(CJ$8&lt;9/24,CJ$8&gt;=17/24,CJ$110="△"),"△","〇")))</f>
        <v>△</v>
      </c>
      <c r="CK95" s="29" t="str">
        <f ca="1">IF(OR(CK$9="×",CK$110="×"),"×",IF(SUMIFS(OFFSET(データ_研究棟施設!$M$5:$M$1048576,0,ROUND(CK$8*24,1)),データ_研究棟施設!$J$5:$J$1048576,OFFSET($G$9,ROW()-ROW($N$9),CK$6-$D$4))&gt;=50,IF(SUMIFS(OFFSET(データ_研究棟施設!$M$5:$M$1048576,0,ROUND(CK$8*24,1)),データ_研究棟施設!$J$5:$J$1048576,OFFSET($G$9,ROW()-ROW($N$9),CK$6-$D$4))&gt;=100*$E95,"×","△"),IF(OR(CK$8&lt;9/24,CK$8&gt;=17/24,CK$110="△"),"△","〇")))</f>
        <v>△</v>
      </c>
      <c r="CL95" s="29" t="str">
        <f ca="1">IF(OR(CL$9="×",CL$110="×"),"×",IF(SUMIFS(OFFSET(データ_研究棟施設!$M$5:$M$1048576,0,ROUND(CL$8*24,1)),データ_研究棟施設!$J$5:$J$1048576,OFFSET($G$9,ROW()-ROW($N$9),CL$6-$D$4))&gt;=50,IF(SUMIFS(OFFSET(データ_研究棟施設!$M$5:$M$1048576,0,ROUND(CL$8*24,1)),データ_研究棟施設!$J$5:$J$1048576,OFFSET($G$9,ROW()-ROW($N$9),CL$6-$D$4))&gt;=100*$E95,"×","△"),IF(OR(CL$8&lt;9/24,CL$8&gt;=17/24,CL$110="△"),"△","〇")))</f>
        <v>△</v>
      </c>
      <c r="CM95" s="29" t="str">
        <f ca="1">IF(OR(CM$9="×",CM$110="×"),"×",IF(SUMIFS(OFFSET(データ_研究棟施設!$M$5:$M$1048576,0,ROUND(CM$8*24,1)),データ_研究棟施設!$J$5:$J$1048576,OFFSET($G$9,ROW()-ROW($N$9),CM$6-$D$4))&gt;=50,IF(SUMIFS(OFFSET(データ_研究棟施設!$M$5:$M$1048576,0,ROUND(CM$8*24,1)),データ_研究棟施設!$J$5:$J$1048576,OFFSET($G$9,ROW()-ROW($N$9),CM$6-$D$4))&gt;=100*$E95,"×","△"),IF(OR(CM$8&lt;9/24,CM$8&gt;=17/24,CM$110="△"),"△","〇")))</f>
        <v>△</v>
      </c>
      <c r="CN95" s="29" t="str">
        <f ca="1">IF(OR(CN$9="×",CN$110="×"),"×",IF(SUMIFS(OFFSET(データ_研究棟施設!$M$5:$M$1048576,0,ROUND(CN$8*24,1)),データ_研究棟施設!$J$5:$J$1048576,OFFSET($G$9,ROW()-ROW($N$9),CN$6-$D$4))&gt;=50,IF(SUMIFS(OFFSET(データ_研究棟施設!$M$5:$M$1048576,0,ROUND(CN$8*24,1)),データ_研究棟施設!$J$5:$J$1048576,OFFSET($G$9,ROW()-ROW($N$9),CN$6-$D$4))&gt;=100*$E95,"×","△"),IF(OR(CN$8&lt;9/24,CN$8&gt;=17/24,CN$110="△"),"△","〇")))</f>
        <v>△</v>
      </c>
      <c r="CO95" s="29" t="str">
        <f ca="1">IF(OR(CO$9="×",CO$110="×"),"×",IF(SUMIFS(OFFSET(データ_研究棟施設!$M$5:$M$1048576,0,ROUND(CO$8*24,1)),データ_研究棟施設!$J$5:$J$1048576,OFFSET($G$9,ROW()-ROW($N$9),CO$6-$D$4))&gt;=50,IF(SUMIFS(OFFSET(データ_研究棟施設!$M$5:$M$1048576,0,ROUND(CO$8*24,1)),データ_研究棟施設!$J$5:$J$1048576,OFFSET($G$9,ROW()-ROW($N$9),CO$6-$D$4))&gt;=100*$E95,"×","△"),IF(OR(CO$8&lt;9/24,CO$8&gt;=17/24,CO$110="△"),"△","〇")))</f>
        <v>△</v>
      </c>
      <c r="CP95" s="29" t="str">
        <f ca="1">IF(OR(CP$9="×",CP$110="×"),"×",IF(SUMIFS(OFFSET(データ_研究棟施設!$M$5:$M$1048576,0,ROUND(CP$8*24,1)),データ_研究棟施設!$J$5:$J$1048576,OFFSET($G$9,ROW()-ROW($N$9),CP$6-$D$4))&gt;=50,IF(SUMIFS(OFFSET(データ_研究棟施設!$M$5:$M$1048576,0,ROUND(CP$8*24,1)),データ_研究棟施設!$J$5:$J$1048576,OFFSET($G$9,ROW()-ROW($N$9),CP$6-$D$4))&gt;=100*$E95,"×","△"),IF(OR(CP$8&lt;9/24,CP$8&gt;=17/24,CP$110="△"),"△","〇")))</f>
        <v>△</v>
      </c>
      <c r="CQ95" s="28" t="str">
        <f ca="1">IF(OR(CQ$9="×",CQ$110="×"),"×",IF(SUMIFS(OFFSET(データ_研究棟施設!$M$5:$M$1048576,0,ROUND(CQ$8*24,1)),データ_研究棟施設!$J$5:$J$1048576,OFFSET($G$9,ROW()-ROW($N$9),CQ$6-$D$4))&gt;=50,IF(SUMIFS(OFFSET(データ_研究棟施設!$M$5:$M$1048576,0,ROUND(CQ$8*24,1)),データ_研究棟施設!$J$5:$J$1048576,OFFSET($G$9,ROW()-ROW($N$9),CQ$6-$D$4))&gt;=100*$E95,"×","△"),IF(OR(CQ$8&lt;9/24,CQ$8&gt;=17/24,CQ$110="△"),"△","〇")))</f>
        <v>〇</v>
      </c>
      <c r="CR95" s="29" t="str">
        <f ca="1">IF(OR(CR$9="×",CR$110="×"),"×",IF(SUMIFS(OFFSET(データ_研究棟施設!$M$5:$M$1048576,0,ROUND(CR$8*24,1)),データ_研究棟施設!$J$5:$J$1048576,OFFSET($G$9,ROW()-ROW($N$9),CR$6-$D$4))&gt;=50,IF(SUMIFS(OFFSET(データ_研究棟施設!$M$5:$M$1048576,0,ROUND(CR$8*24,1)),データ_研究棟施設!$J$5:$J$1048576,OFFSET($G$9,ROW()-ROW($N$9),CR$6-$D$4))&gt;=100*$E95,"×","△"),IF(OR(CR$8&lt;9/24,CR$8&gt;=17/24,CR$110="△"),"△","〇")))</f>
        <v>〇</v>
      </c>
      <c r="CS95" s="29" t="str">
        <f ca="1">IF(OR(CS$9="×",CS$110="×"),"×",IF(SUMIFS(OFFSET(データ_研究棟施設!$M$5:$M$1048576,0,ROUND(CS$8*24,1)),データ_研究棟施設!$J$5:$J$1048576,OFFSET($G$9,ROW()-ROW($N$9),CS$6-$D$4))&gt;=50,IF(SUMIFS(OFFSET(データ_研究棟施設!$M$5:$M$1048576,0,ROUND(CS$8*24,1)),データ_研究棟施設!$J$5:$J$1048576,OFFSET($G$9,ROW()-ROW($N$9),CS$6-$D$4))&gt;=100*$E95,"×","△"),IF(OR(CS$8&lt;9/24,CS$8&gt;=17/24,CS$110="△"),"△","〇")))</f>
        <v>〇</v>
      </c>
      <c r="CT95" s="30" t="str">
        <f ca="1">IF(OR(CT$9="×",CT$110="×"),"×",IF(SUMIFS(OFFSET(データ_研究棟施設!$M$5:$M$1048576,0,ROUND(CT$8*24,1)),データ_研究棟施設!$J$5:$J$1048576,OFFSET($G$9,ROW()-ROW($N$9),CT$6-$D$4))&gt;=50,IF(SUMIFS(OFFSET(データ_研究棟施設!$M$5:$M$1048576,0,ROUND(CT$8*24,1)),データ_研究棟施設!$J$5:$J$1048576,OFFSET($G$9,ROW()-ROW($N$9),CT$6-$D$4))&gt;=100*$E95,"×","△"),IF(OR(CT$8&lt;9/24,CT$8&gt;=17/24,CT$110="△"),"△","〇")))</f>
        <v>〇</v>
      </c>
      <c r="CU95" s="29" t="str">
        <f ca="1">IF(OR(CU$9="×",CU$110="×"),"×",IF(SUMIFS(OFFSET(データ_研究棟施設!$M$5:$M$1048576,0,ROUND(CU$8*24,1)),データ_研究棟施設!$J$5:$J$1048576,OFFSET($G$9,ROW()-ROW($N$9),CU$6-$D$4))&gt;=50,IF(SUMIFS(OFFSET(データ_研究棟施設!$M$5:$M$1048576,0,ROUND(CU$8*24,1)),データ_研究棟施設!$J$5:$J$1048576,OFFSET($G$9,ROW()-ROW($N$9),CU$6-$D$4))&gt;=100*$E95,"×","△"),IF(OR(CU$8&lt;9/24,CU$8&gt;=17/24,CU$110="△"),"△","〇")))</f>
        <v>〇</v>
      </c>
      <c r="CV95" s="29" t="str">
        <f ca="1">IF(OR(CV$9="×",CV$110="×"),"×",IF(SUMIFS(OFFSET(データ_研究棟施設!$M$5:$M$1048576,0,ROUND(CV$8*24,1)),データ_研究棟施設!$J$5:$J$1048576,OFFSET($G$9,ROW()-ROW($N$9),CV$6-$D$4))&gt;=50,IF(SUMIFS(OFFSET(データ_研究棟施設!$M$5:$M$1048576,0,ROUND(CV$8*24,1)),データ_研究棟施設!$J$5:$J$1048576,OFFSET($G$9,ROW()-ROW($N$9),CV$6-$D$4))&gt;=100*$E95,"×","△"),IF(OR(CV$8&lt;9/24,CV$8&gt;=17/24,CV$110="△"),"△","〇")))</f>
        <v>〇</v>
      </c>
      <c r="CW95" s="29" t="str">
        <f ca="1">IF(OR(CW$9="×",CW$110="×"),"×",IF(SUMIFS(OFFSET(データ_研究棟施設!$M$5:$M$1048576,0,ROUND(CW$8*24,1)),データ_研究棟施設!$J$5:$J$1048576,OFFSET($G$9,ROW()-ROW($N$9),CW$6-$D$4))&gt;=50,IF(SUMIFS(OFFSET(データ_研究棟施設!$M$5:$M$1048576,0,ROUND(CW$8*24,1)),データ_研究棟施設!$J$5:$J$1048576,OFFSET($G$9,ROW()-ROW($N$9),CW$6-$D$4))&gt;=100*$E95,"×","△"),IF(OR(CW$8&lt;9/24,CW$8&gt;=17/24,CW$110="△"),"△","〇")))</f>
        <v>〇</v>
      </c>
      <c r="CX95" s="29" t="str">
        <f ca="1">IF(OR(CX$9="×",CX$110="×"),"×",IF(SUMIFS(OFFSET(データ_研究棟施設!$M$5:$M$1048576,0,ROUND(CX$8*24,1)),データ_研究棟施設!$J$5:$J$1048576,OFFSET($G$9,ROW()-ROW($N$9),CX$6-$D$4))&gt;=50,IF(SUMIFS(OFFSET(データ_研究棟施設!$M$5:$M$1048576,0,ROUND(CX$8*24,1)),データ_研究棟施設!$J$5:$J$1048576,OFFSET($G$9,ROW()-ROW($N$9),CX$6-$D$4))&gt;=100*$E95,"×","△"),IF(OR(CX$8&lt;9/24,CX$8&gt;=17/24,CX$110="△"),"△","〇")))</f>
        <v>〇</v>
      </c>
      <c r="CY95" s="28" t="str">
        <f ca="1">IF(OR(CY$9="×",CY$110="×"),"×",IF(SUMIFS(OFFSET(データ_研究棟施設!$M$5:$M$1048576,0,ROUND(CY$8*24,1)),データ_研究棟施設!$J$5:$J$1048576,OFFSET($G$9,ROW()-ROW($N$9),CY$6-$D$4))&gt;=50,IF(SUMIFS(OFFSET(データ_研究棟施設!$M$5:$M$1048576,0,ROUND(CY$8*24,1)),データ_研究棟施設!$J$5:$J$1048576,OFFSET($G$9,ROW()-ROW($N$9),CY$6-$D$4))&gt;=100*$E95,"×","△"),IF(OR(CY$8&lt;9/24,CY$8&gt;=17/24,CY$110="△"),"△","〇")))</f>
        <v>△</v>
      </c>
      <c r="CZ95" s="29" t="str">
        <f ca="1">IF(OR(CZ$9="×",CZ$110="×"),"×",IF(SUMIFS(OFFSET(データ_研究棟施設!$M$5:$M$1048576,0,ROUND(CZ$8*24,1)),データ_研究棟施設!$J$5:$J$1048576,OFFSET($G$9,ROW()-ROW($N$9),CZ$6-$D$4))&gt;=50,IF(SUMIFS(OFFSET(データ_研究棟施設!$M$5:$M$1048576,0,ROUND(CZ$8*24,1)),データ_研究棟施設!$J$5:$J$1048576,OFFSET($G$9,ROW()-ROW($N$9),CZ$6-$D$4))&gt;=100*$E95,"×","△"),IF(OR(CZ$8&lt;9/24,CZ$8&gt;=17/24,CZ$110="△"),"△","〇")))</f>
        <v>△</v>
      </c>
      <c r="DA95" s="29" t="str">
        <f ca="1">IF(OR(DA$9="×",DA$110="×"),"×",IF(SUMIFS(OFFSET(データ_研究棟施設!$M$5:$M$1048576,0,ROUND(DA$8*24,1)),データ_研究棟施設!$J$5:$J$1048576,OFFSET($G$9,ROW()-ROW($N$9),DA$6-$D$4))&gt;=50,IF(SUMIFS(OFFSET(データ_研究棟施設!$M$5:$M$1048576,0,ROUND(DA$8*24,1)),データ_研究棟施設!$J$5:$J$1048576,OFFSET($G$9,ROW()-ROW($N$9),DA$6-$D$4))&gt;=100*$E95,"×","△"),IF(OR(DA$8&lt;9/24,DA$8&gt;=17/24,DA$110="△"),"△","〇")))</f>
        <v>△</v>
      </c>
      <c r="DB95" s="30" t="str">
        <f ca="1">IF(OR(DB$9="×",DB$110="×"),"×",IF(SUMIFS(OFFSET(データ_研究棟施設!$M$5:$M$1048576,0,ROUND(DB$8*24,1)),データ_研究棟施設!$J$5:$J$1048576,OFFSET($G$9,ROW()-ROW($N$9),DB$6-$D$4))&gt;=50,IF(SUMIFS(OFFSET(データ_研究棟施設!$M$5:$M$1048576,0,ROUND(DB$8*24,1)),データ_研究棟施設!$J$5:$J$1048576,OFFSET($G$9,ROW()-ROW($N$9),DB$6-$D$4))&gt;=100*$E95,"×","△"),IF(OR(DB$8&lt;9/24,DB$8&gt;=17/24,DB$110="△"),"△","〇")))</f>
        <v>△</v>
      </c>
      <c r="DC95" s="29" t="str">
        <f ca="1">IF(OR(DC$9="×",DC$110="×"),"×",IF(SUMIFS(OFFSET(データ_研究棟施設!$M$5:$M$1048576,0,ROUND(DC$8*24,1)),データ_研究棟施設!$J$5:$J$1048576,OFFSET($G$9,ROW()-ROW($N$9),DC$6-$D$4))&gt;=50,IF(SUMIFS(OFFSET(データ_研究棟施設!$M$5:$M$1048576,0,ROUND(DC$8*24,1)),データ_研究棟施設!$J$5:$J$1048576,OFFSET($G$9,ROW()-ROW($N$9),DC$6-$D$4))&gt;=100*$E95,"×","△"),IF(OR(DC$8&lt;9/24,DC$8&gt;=17/24,DC$110="△"),"△","〇")))</f>
        <v>△</v>
      </c>
      <c r="DD95" s="29" t="str">
        <f ca="1">IF(OR(DD$9="×",DD$110="×"),"×",IF(SUMIFS(OFFSET(データ_研究棟施設!$M$5:$M$1048576,0,ROUND(DD$8*24,1)),データ_研究棟施設!$J$5:$J$1048576,OFFSET($G$9,ROW()-ROW($N$9),DD$6-$D$4))&gt;=50,IF(SUMIFS(OFFSET(データ_研究棟施設!$M$5:$M$1048576,0,ROUND(DD$8*24,1)),データ_研究棟施設!$J$5:$J$1048576,OFFSET($G$9,ROW()-ROW($N$9),DD$6-$D$4))&gt;=100*$E95,"×","△"),IF(OR(DD$8&lt;9/24,DD$8&gt;=17/24,DD$110="△"),"△","〇")))</f>
        <v>△</v>
      </c>
      <c r="DE95" s="37" t="str">
        <f ca="1">IF(OR(DE$9="×",DE$110="×"),"×",IF(SUMIFS(OFFSET(データ_研究棟施設!$M$5:$M$1048576,0,ROUND(DE$8*24,1)),データ_研究棟施設!$J$5:$J$1048576,OFFSET($G$9,ROW()-ROW($N$9),DE$6-$D$4))&gt;=50,IF(SUMIFS(OFFSET(データ_研究棟施設!$M$5:$M$1048576,0,ROUND(DE$8*24,1)),データ_研究棟施設!$J$5:$J$1048576,OFFSET($G$9,ROW()-ROW($N$9),DE$6-$D$4))&gt;=100*$E95,"×","△"),IF(OR(DE$8&lt;9/24,DE$8&gt;=17/24,DE$110="△"),"△","〇")))</f>
        <v>△</v>
      </c>
      <c r="DF95" s="36" t="str">
        <f ca="1">IF(OR(DF$9="×",DF$110="×"),"×",IF(SUMIFS(OFFSET(データ_研究棟施設!$M$5:$M$1048576,0,ROUND(DF$8*24,1)),データ_研究棟施設!$J$5:$J$1048576,OFFSET($G$9,ROW()-ROW($N$9),DF$6-$D$4))&gt;=50,IF(SUMIFS(OFFSET(データ_研究棟施設!$M$5:$M$1048576,0,ROUND(DF$8*24,1)),データ_研究棟施設!$J$5:$J$1048576,OFFSET($G$9,ROW()-ROW($N$9),DF$6-$D$4))&gt;=100*$E95,"×","△"),IF(OR(DF$8&lt;9/24,DF$8&gt;=17/24,DF$110="△"),"△","〇")))</f>
        <v>△</v>
      </c>
      <c r="DG95" s="29" t="str">
        <f ca="1">IF(OR(DG$9="×",DG$110="×"),"×",IF(SUMIFS(OFFSET(データ_研究棟施設!$M$5:$M$1048576,0,ROUND(DG$8*24,1)),データ_研究棟施設!$J$5:$J$1048576,OFFSET($G$9,ROW()-ROW($N$9),DG$6-$D$4))&gt;=50,IF(SUMIFS(OFFSET(データ_研究棟施設!$M$5:$M$1048576,0,ROUND(DG$8*24,1)),データ_研究棟施設!$J$5:$J$1048576,OFFSET($G$9,ROW()-ROW($N$9),DG$6-$D$4))&gt;=100*$E95,"×","△"),IF(OR(DG$8&lt;9/24,DG$8&gt;=17/24,DG$110="△"),"△","〇")))</f>
        <v>△</v>
      </c>
      <c r="DH95" s="29" t="str">
        <f ca="1">IF(OR(DH$9="×",DH$110="×"),"×",IF(SUMIFS(OFFSET(データ_研究棟施設!$M$5:$M$1048576,0,ROUND(DH$8*24,1)),データ_研究棟施設!$J$5:$J$1048576,OFFSET($G$9,ROW()-ROW($N$9),DH$6-$D$4))&gt;=50,IF(SUMIFS(OFFSET(データ_研究棟施設!$M$5:$M$1048576,0,ROUND(DH$8*24,1)),データ_研究棟施設!$J$5:$J$1048576,OFFSET($G$9,ROW()-ROW($N$9),DH$6-$D$4))&gt;=100*$E95,"×","△"),IF(OR(DH$8&lt;9/24,DH$8&gt;=17/24,DH$110="△"),"△","〇")))</f>
        <v>△</v>
      </c>
      <c r="DI95" s="29" t="str">
        <f ca="1">IF(OR(DI$9="×",DI$110="×"),"×",IF(SUMIFS(OFFSET(データ_研究棟施設!$M$5:$M$1048576,0,ROUND(DI$8*24,1)),データ_研究棟施設!$J$5:$J$1048576,OFFSET($G$9,ROW()-ROW($N$9),DI$6-$D$4))&gt;=50,IF(SUMIFS(OFFSET(データ_研究棟施設!$M$5:$M$1048576,0,ROUND(DI$8*24,1)),データ_研究棟施設!$J$5:$J$1048576,OFFSET($G$9,ROW()-ROW($N$9),DI$6-$D$4))&gt;=100*$E95,"×","△"),IF(OR(DI$8&lt;9/24,DI$8&gt;=17/24,DI$110="△"),"△","〇")))</f>
        <v>△</v>
      </c>
      <c r="DJ95" s="29" t="str">
        <f ca="1">IF(OR(DJ$9="×",DJ$110="×"),"×",IF(SUMIFS(OFFSET(データ_研究棟施設!$M$5:$M$1048576,0,ROUND(DJ$8*24,1)),データ_研究棟施設!$J$5:$J$1048576,OFFSET($G$9,ROW()-ROW($N$9),DJ$6-$D$4))&gt;=50,IF(SUMIFS(OFFSET(データ_研究棟施設!$M$5:$M$1048576,0,ROUND(DJ$8*24,1)),データ_研究棟施設!$J$5:$J$1048576,OFFSET($G$9,ROW()-ROW($N$9),DJ$6-$D$4))&gt;=100*$E95,"×","△"),IF(OR(DJ$8&lt;9/24,DJ$8&gt;=17/24,DJ$110="△"),"△","〇")))</f>
        <v>△</v>
      </c>
      <c r="DK95" s="29" t="str">
        <f ca="1">IF(OR(DK$9="×",DK$110="×"),"×",IF(SUMIFS(OFFSET(データ_研究棟施設!$M$5:$M$1048576,0,ROUND(DK$8*24,1)),データ_研究棟施設!$J$5:$J$1048576,OFFSET($G$9,ROW()-ROW($N$9),DK$6-$D$4))&gt;=50,IF(SUMIFS(OFFSET(データ_研究棟施設!$M$5:$M$1048576,0,ROUND(DK$8*24,1)),データ_研究棟施設!$J$5:$J$1048576,OFFSET($G$9,ROW()-ROW($N$9),DK$6-$D$4))&gt;=100*$E95,"×","△"),IF(OR(DK$8&lt;9/24,DK$8&gt;=17/24,DK$110="△"),"△","〇")))</f>
        <v>△</v>
      </c>
      <c r="DL95" s="29" t="str">
        <f ca="1">IF(OR(DL$9="×",DL$110="×"),"×",IF(SUMIFS(OFFSET(データ_研究棟施設!$M$5:$M$1048576,0,ROUND(DL$8*24,1)),データ_研究棟施設!$J$5:$J$1048576,OFFSET($G$9,ROW()-ROW($N$9),DL$6-$D$4))&gt;=50,IF(SUMIFS(OFFSET(データ_研究棟施設!$M$5:$M$1048576,0,ROUND(DL$8*24,1)),データ_研究棟施設!$J$5:$J$1048576,OFFSET($G$9,ROW()-ROW($N$9),DL$6-$D$4))&gt;=100*$E95,"×","△"),IF(OR(DL$8&lt;9/24,DL$8&gt;=17/24,DL$110="△"),"△","〇")))</f>
        <v>△</v>
      </c>
      <c r="DM95" s="29" t="str">
        <f ca="1">IF(OR(DM$9="×",DM$110="×"),"×",IF(SUMIFS(OFFSET(データ_研究棟施設!$M$5:$M$1048576,0,ROUND(DM$8*24,1)),データ_研究棟施設!$J$5:$J$1048576,OFFSET($G$9,ROW()-ROW($N$9),DM$6-$D$4))&gt;=50,IF(SUMIFS(OFFSET(データ_研究棟施設!$M$5:$M$1048576,0,ROUND(DM$8*24,1)),データ_研究棟施設!$J$5:$J$1048576,OFFSET($G$9,ROW()-ROW($N$9),DM$6-$D$4))&gt;=100*$E95,"×","△"),IF(OR(DM$8&lt;9/24,DM$8&gt;=17/24,DM$110="△"),"△","〇")))</f>
        <v>△</v>
      </c>
      <c r="DN95" s="29" t="str">
        <f ca="1">IF(OR(DN$9="×",DN$110="×"),"×",IF(SUMIFS(OFFSET(データ_研究棟施設!$M$5:$M$1048576,0,ROUND(DN$8*24,1)),データ_研究棟施設!$J$5:$J$1048576,OFFSET($G$9,ROW()-ROW($N$9),DN$6-$D$4))&gt;=50,IF(SUMIFS(OFFSET(データ_研究棟施設!$M$5:$M$1048576,0,ROUND(DN$8*24,1)),データ_研究棟施設!$J$5:$J$1048576,OFFSET($G$9,ROW()-ROW($N$9),DN$6-$D$4))&gt;=100*$E95,"×","△"),IF(OR(DN$8&lt;9/24,DN$8&gt;=17/24,DN$110="△"),"△","〇")))</f>
        <v>△</v>
      </c>
      <c r="DO95" s="28" t="str">
        <f ca="1">IF(OR(DO$9="×",DO$110="×"),"×",IF(SUMIFS(OFFSET(データ_研究棟施設!$M$5:$M$1048576,0,ROUND(DO$8*24,1)),データ_研究棟施設!$J$5:$J$1048576,OFFSET($G$9,ROW()-ROW($N$9),DO$6-$D$4))&gt;=50,IF(SUMIFS(OFFSET(データ_研究棟施設!$M$5:$M$1048576,0,ROUND(DO$8*24,1)),データ_研究棟施設!$J$5:$J$1048576,OFFSET($G$9,ROW()-ROW($N$9),DO$6-$D$4))&gt;=100*$E95,"×","△"),IF(OR(DO$8&lt;9/24,DO$8&gt;=17/24,DO$110="△"),"△","〇")))</f>
        <v>〇</v>
      </c>
      <c r="DP95" s="29" t="str">
        <f ca="1">IF(OR(DP$9="×",DP$110="×"),"×",IF(SUMIFS(OFFSET(データ_研究棟施設!$M$5:$M$1048576,0,ROUND(DP$8*24,1)),データ_研究棟施設!$J$5:$J$1048576,OFFSET($G$9,ROW()-ROW($N$9),DP$6-$D$4))&gt;=50,IF(SUMIFS(OFFSET(データ_研究棟施設!$M$5:$M$1048576,0,ROUND(DP$8*24,1)),データ_研究棟施設!$J$5:$J$1048576,OFFSET($G$9,ROW()-ROW($N$9),DP$6-$D$4))&gt;=100*$E95,"×","△"),IF(OR(DP$8&lt;9/24,DP$8&gt;=17/24,DP$110="△"),"△","〇")))</f>
        <v>〇</v>
      </c>
      <c r="DQ95" s="29" t="str">
        <f ca="1">IF(OR(DQ$9="×",DQ$110="×"),"×",IF(SUMIFS(OFFSET(データ_研究棟施設!$M$5:$M$1048576,0,ROUND(DQ$8*24,1)),データ_研究棟施設!$J$5:$J$1048576,OFFSET($G$9,ROW()-ROW($N$9),DQ$6-$D$4))&gt;=50,IF(SUMIFS(OFFSET(データ_研究棟施設!$M$5:$M$1048576,0,ROUND(DQ$8*24,1)),データ_研究棟施設!$J$5:$J$1048576,OFFSET($G$9,ROW()-ROW($N$9),DQ$6-$D$4))&gt;=100*$E95,"×","△"),IF(OR(DQ$8&lt;9/24,DQ$8&gt;=17/24,DQ$110="△"),"△","〇")))</f>
        <v>〇</v>
      </c>
      <c r="DR95" s="30" t="str">
        <f ca="1">IF(OR(DR$9="×",DR$110="×"),"×",IF(SUMIFS(OFFSET(データ_研究棟施設!$M$5:$M$1048576,0,ROUND(DR$8*24,1)),データ_研究棟施設!$J$5:$J$1048576,OFFSET($G$9,ROW()-ROW($N$9),DR$6-$D$4))&gt;=50,IF(SUMIFS(OFFSET(データ_研究棟施設!$M$5:$M$1048576,0,ROUND(DR$8*24,1)),データ_研究棟施設!$J$5:$J$1048576,OFFSET($G$9,ROW()-ROW($N$9),DR$6-$D$4))&gt;=100*$E95,"×","△"),IF(OR(DR$8&lt;9/24,DR$8&gt;=17/24,DR$110="△"),"△","〇")))</f>
        <v>〇</v>
      </c>
      <c r="DS95" s="29" t="str">
        <f ca="1">IF(OR(DS$9="×",DS$110="×"),"×",IF(SUMIFS(OFFSET(データ_研究棟施設!$M$5:$M$1048576,0,ROUND(DS$8*24,1)),データ_研究棟施設!$J$5:$J$1048576,OFFSET($G$9,ROW()-ROW($N$9),DS$6-$D$4))&gt;=50,IF(SUMIFS(OFFSET(データ_研究棟施設!$M$5:$M$1048576,0,ROUND(DS$8*24,1)),データ_研究棟施設!$J$5:$J$1048576,OFFSET($G$9,ROW()-ROW($N$9),DS$6-$D$4))&gt;=100*$E95,"×","△"),IF(OR(DS$8&lt;9/24,DS$8&gt;=17/24,DS$110="△"),"△","〇")))</f>
        <v>〇</v>
      </c>
      <c r="DT95" s="29" t="str">
        <f ca="1">IF(OR(DT$9="×",DT$110="×"),"×",IF(SUMIFS(OFFSET(データ_研究棟施設!$M$5:$M$1048576,0,ROUND(DT$8*24,1)),データ_研究棟施設!$J$5:$J$1048576,OFFSET($G$9,ROW()-ROW($N$9),DT$6-$D$4))&gt;=50,IF(SUMIFS(OFFSET(データ_研究棟施設!$M$5:$M$1048576,0,ROUND(DT$8*24,1)),データ_研究棟施設!$J$5:$J$1048576,OFFSET($G$9,ROW()-ROW($N$9),DT$6-$D$4))&gt;=100*$E95,"×","△"),IF(OR(DT$8&lt;9/24,DT$8&gt;=17/24,DT$110="△"),"△","〇")))</f>
        <v>〇</v>
      </c>
      <c r="DU95" s="29" t="str">
        <f ca="1">IF(OR(DU$9="×",DU$110="×"),"×",IF(SUMIFS(OFFSET(データ_研究棟施設!$M$5:$M$1048576,0,ROUND(DU$8*24,1)),データ_研究棟施設!$J$5:$J$1048576,OFFSET($G$9,ROW()-ROW($N$9),DU$6-$D$4))&gt;=50,IF(SUMIFS(OFFSET(データ_研究棟施設!$M$5:$M$1048576,0,ROUND(DU$8*24,1)),データ_研究棟施設!$J$5:$J$1048576,OFFSET($G$9,ROW()-ROW($N$9),DU$6-$D$4))&gt;=100*$E95,"×","△"),IF(OR(DU$8&lt;9/24,DU$8&gt;=17/24,DU$110="△"),"△","〇")))</f>
        <v>〇</v>
      </c>
      <c r="DV95" s="29" t="str">
        <f ca="1">IF(OR(DV$9="×",DV$110="×"),"×",IF(SUMIFS(OFFSET(データ_研究棟施設!$M$5:$M$1048576,0,ROUND(DV$8*24,1)),データ_研究棟施設!$J$5:$J$1048576,OFFSET($G$9,ROW()-ROW($N$9),DV$6-$D$4))&gt;=50,IF(SUMIFS(OFFSET(データ_研究棟施設!$M$5:$M$1048576,0,ROUND(DV$8*24,1)),データ_研究棟施設!$J$5:$J$1048576,OFFSET($G$9,ROW()-ROW($N$9),DV$6-$D$4))&gt;=100*$E95,"×","△"),IF(OR(DV$8&lt;9/24,DV$8&gt;=17/24,DV$110="△"),"△","〇")))</f>
        <v>〇</v>
      </c>
      <c r="DW95" s="28" t="str">
        <f ca="1">IF(OR(DW$9="×",DW$110="×"),"×",IF(SUMIFS(OFFSET(データ_研究棟施設!$M$5:$M$1048576,0,ROUND(DW$8*24,1)),データ_研究棟施設!$J$5:$J$1048576,OFFSET($G$9,ROW()-ROW($N$9),DW$6-$D$4))&gt;=50,IF(SUMIFS(OFFSET(データ_研究棟施設!$M$5:$M$1048576,0,ROUND(DW$8*24,1)),データ_研究棟施設!$J$5:$J$1048576,OFFSET($G$9,ROW()-ROW($N$9),DW$6-$D$4))&gt;=100*$E95,"×","△"),IF(OR(DW$8&lt;9/24,DW$8&gt;=17/24,DW$110="△"),"△","〇")))</f>
        <v>△</v>
      </c>
      <c r="DX95" s="29" t="str">
        <f ca="1">IF(OR(DX$9="×",DX$110="×"),"×",IF(SUMIFS(OFFSET(データ_研究棟施設!$M$5:$M$1048576,0,ROUND(DX$8*24,1)),データ_研究棟施設!$J$5:$J$1048576,OFFSET($G$9,ROW()-ROW($N$9),DX$6-$D$4))&gt;=50,IF(SUMIFS(OFFSET(データ_研究棟施設!$M$5:$M$1048576,0,ROUND(DX$8*24,1)),データ_研究棟施設!$J$5:$J$1048576,OFFSET($G$9,ROW()-ROW($N$9),DX$6-$D$4))&gt;=100*$E95,"×","△"),IF(OR(DX$8&lt;9/24,DX$8&gt;=17/24,DX$110="△"),"△","〇")))</f>
        <v>△</v>
      </c>
      <c r="DY95" s="29" t="str">
        <f ca="1">IF(OR(DY$9="×",DY$110="×"),"×",IF(SUMIFS(OFFSET(データ_研究棟施設!$M$5:$M$1048576,0,ROUND(DY$8*24,1)),データ_研究棟施設!$J$5:$J$1048576,OFFSET($G$9,ROW()-ROW($N$9),DY$6-$D$4))&gt;=50,IF(SUMIFS(OFFSET(データ_研究棟施設!$M$5:$M$1048576,0,ROUND(DY$8*24,1)),データ_研究棟施設!$J$5:$J$1048576,OFFSET($G$9,ROW()-ROW($N$9),DY$6-$D$4))&gt;=100*$E95,"×","△"),IF(OR(DY$8&lt;9/24,DY$8&gt;=17/24,DY$110="△"),"△","〇")))</f>
        <v>△</v>
      </c>
      <c r="DZ95" s="30" t="str">
        <f ca="1">IF(OR(DZ$9="×",DZ$110="×"),"×",IF(SUMIFS(OFFSET(データ_研究棟施設!$M$5:$M$1048576,0,ROUND(DZ$8*24,1)),データ_研究棟施設!$J$5:$J$1048576,OFFSET($G$9,ROW()-ROW($N$9),DZ$6-$D$4))&gt;=50,IF(SUMIFS(OFFSET(データ_研究棟施設!$M$5:$M$1048576,0,ROUND(DZ$8*24,1)),データ_研究棟施設!$J$5:$J$1048576,OFFSET($G$9,ROW()-ROW($N$9),DZ$6-$D$4))&gt;=100*$E95,"×","△"),IF(OR(DZ$8&lt;9/24,DZ$8&gt;=17/24,DZ$110="△"),"△","〇")))</f>
        <v>△</v>
      </c>
      <c r="EA95" s="29" t="str">
        <f ca="1">IF(OR(EA$9="×",EA$110="×"),"×",IF(SUMIFS(OFFSET(データ_研究棟施設!$M$5:$M$1048576,0,ROUND(EA$8*24,1)),データ_研究棟施設!$J$5:$J$1048576,OFFSET($G$9,ROW()-ROW($N$9),EA$6-$D$4))&gt;=50,IF(SUMIFS(OFFSET(データ_研究棟施設!$M$5:$M$1048576,0,ROUND(EA$8*24,1)),データ_研究棟施設!$J$5:$J$1048576,OFFSET($G$9,ROW()-ROW($N$9),EA$6-$D$4))&gt;=100*$E95,"×","△"),IF(OR(EA$8&lt;9/24,EA$8&gt;=17/24,EA$110="△"),"△","〇")))</f>
        <v>△</v>
      </c>
      <c r="EB95" s="29" t="str">
        <f ca="1">IF(OR(EB$9="×",EB$110="×"),"×",IF(SUMIFS(OFFSET(データ_研究棟施設!$M$5:$M$1048576,0,ROUND(EB$8*24,1)),データ_研究棟施設!$J$5:$J$1048576,OFFSET($G$9,ROW()-ROW($N$9),EB$6-$D$4))&gt;=50,IF(SUMIFS(OFFSET(データ_研究棟施設!$M$5:$M$1048576,0,ROUND(EB$8*24,1)),データ_研究棟施設!$J$5:$J$1048576,OFFSET($G$9,ROW()-ROW($N$9),EB$6-$D$4))&gt;=100*$E95,"×","△"),IF(OR(EB$8&lt;9/24,EB$8&gt;=17/24,EB$110="△"),"△","〇")))</f>
        <v>△</v>
      </c>
      <c r="EC95" s="37" t="str">
        <f ca="1">IF(OR(EC$9="×",EC$110="×"),"×",IF(SUMIFS(OFFSET(データ_研究棟施設!$M$5:$M$1048576,0,ROUND(EC$8*24,1)),データ_研究棟施設!$J$5:$J$1048576,OFFSET($G$9,ROW()-ROW($N$9),EC$6-$D$4))&gt;=50,IF(SUMIFS(OFFSET(データ_研究棟施設!$M$5:$M$1048576,0,ROUND(EC$8*24,1)),データ_研究棟施設!$J$5:$J$1048576,OFFSET($G$9,ROW()-ROW($N$9),EC$6-$D$4))&gt;=100*$E95,"×","△"),IF(OR(EC$8&lt;9/24,EC$8&gt;=17/24,EC$110="△"),"△","〇")))</f>
        <v>△</v>
      </c>
      <c r="ED95" s="36" t="str">
        <f ca="1">IF(OR(ED$9="×",ED$110="×"),"×",IF(SUMIFS(OFFSET(データ_研究棟施設!$M$5:$M$1048576,0,ROUND(ED$8*24,1)),データ_研究棟施設!$J$5:$J$1048576,OFFSET($G$9,ROW()-ROW($N$9),ED$6-$D$4))&gt;=50,IF(SUMIFS(OFFSET(データ_研究棟施設!$M$5:$M$1048576,0,ROUND(ED$8*24,1)),データ_研究棟施設!$J$5:$J$1048576,OFFSET($G$9,ROW()-ROW($N$9),ED$6-$D$4))&gt;=100*$E95,"×","△"),IF(OR(ED$8&lt;9/24,ED$8&gt;=17/24,ED$110="△"),"△","〇")))</f>
        <v>×</v>
      </c>
      <c r="EE95" s="29" t="str">
        <f ca="1">IF(OR(EE$9="×",EE$110="×"),"×",IF(SUMIFS(OFFSET(データ_研究棟施設!$M$5:$M$1048576,0,ROUND(EE$8*24,1)),データ_研究棟施設!$J$5:$J$1048576,OFFSET($G$9,ROW()-ROW($N$9),EE$6-$D$4))&gt;=50,IF(SUMIFS(OFFSET(データ_研究棟施設!$M$5:$M$1048576,0,ROUND(EE$8*24,1)),データ_研究棟施設!$J$5:$J$1048576,OFFSET($G$9,ROW()-ROW($N$9),EE$6-$D$4))&gt;=100*$E95,"×","△"),IF(OR(EE$8&lt;9/24,EE$8&gt;=17/24,EE$110="△"),"△","〇")))</f>
        <v>×</v>
      </c>
      <c r="EF95" s="29" t="str">
        <f ca="1">IF(OR(EF$9="×",EF$110="×"),"×",IF(SUMIFS(OFFSET(データ_研究棟施設!$M$5:$M$1048576,0,ROUND(EF$8*24,1)),データ_研究棟施設!$J$5:$J$1048576,OFFSET($G$9,ROW()-ROW($N$9),EF$6-$D$4))&gt;=50,IF(SUMIFS(OFFSET(データ_研究棟施設!$M$5:$M$1048576,0,ROUND(EF$8*24,1)),データ_研究棟施設!$J$5:$J$1048576,OFFSET($G$9,ROW()-ROW($N$9),EF$6-$D$4))&gt;=100*$E95,"×","△"),IF(OR(EF$8&lt;9/24,EF$8&gt;=17/24,EF$110="△"),"△","〇")))</f>
        <v>×</v>
      </c>
      <c r="EG95" s="29" t="str">
        <f ca="1">IF(OR(EG$9="×",EG$110="×"),"×",IF(SUMIFS(OFFSET(データ_研究棟施設!$M$5:$M$1048576,0,ROUND(EG$8*24,1)),データ_研究棟施設!$J$5:$J$1048576,OFFSET($G$9,ROW()-ROW($N$9),EG$6-$D$4))&gt;=50,IF(SUMIFS(OFFSET(データ_研究棟施設!$M$5:$M$1048576,0,ROUND(EG$8*24,1)),データ_研究棟施設!$J$5:$J$1048576,OFFSET($G$9,ROW()-ROW($N$9),EG$6-$D$4))&gt;=100*$E95,"×","△"),IF(OR(EG$8&lt;9/24,EG$8&gt;=17/24,EG$110="△"),"△","〇")))</f>
        <v>×</v>
      </c>
      <c r="EH95" s="29" t="str">
        <f ca="1">IF(OR(EH$9="×",EH$110="×"),"×",IF(SUMIFS(OFFSET(データ_研究棟施設!$M$5:$M$1048576,0,ROUND(EH$8*24,1)),データ_研究棟施設!$J$5:$J$1048576,OFFSET($G$9,ROW()-ROW($N$9),EH$6-$D$4))&gt;=50,IF(SUMIFS(OFFSET(データ_研究棟施設!$M$5:$M$1048576,0,ROUND(EH$8*24,1)),データ_研究棟施設!$J$5:$J$1048576,OFFSET($G$9,ROW()-ROW($N$9),EH$6-$D$4))&gt;=100*$E95,"×","△"),IF(OR(EH$8&lt;9/24,EH$8&gt;=17/24,EH$110="△"),"△","〇")))</f>
        <v>×</v>
      </c>
      <c r="EI95" s="29" t="str">
        <f ca="1">IF(OR(EI$9="×",EI$110="×"),"×",IF(SUMIFS(OFFSET(データ_研究棟施設!$M$5:$M$1048576,0,ROUND(EI$8*24,1)),データ_研究棟施設!$J$5:$J$1048576,OFFSET($G$9,ROW()-ROW($N$9),EI$6-$D$4))&gt;=50,IF(SUMIFS(OFFSET(データ_研究棟施設!$M$5:$M$1048576,0,ROUND(EI$8*24,1)),データ_研究棟施設!$J$5:$J$1048576,OFFSET($G$9,ROW()-ROW($N$9),EI$6-$D$4))&gt;=100*$E95,"×","△"),IF(OR(EI$8&lt;9/24,EI$8&gt;=17/24,EI$110="△"),"△","〇")))</f>
        <v>×</v>
      </c>
      <c r="EJ95" s="29" t="str">
        <f ca="1">IF(OR(EJ$9="×",EJ$110="×"),"×",IF(SUMIFS(OFFSET(データ_研究棟施設!$M$5:$M$1048576,0,ROUND(EJ$8*24,1)),データ_研究棟施設!$J$5:$J$1048576,OFFSET($G$9,ROW()-ROW($N$9),EJ$6-$D$4))&gt;=50,IF(SUMIFS(OFFSET(データ_研究棟施設!$M$5:$M$1048576,0,ROUND(EJ$8*24,1)),データ_研究棟施設!$J$5:$J$1048576,OFFSET($G$9,ROW()-ROW($N$9),EJ$6-$D$4))&gt;=100*$E95,"×","△"),IF(OR(EJ$8&lt;9/24,EJ$8&gt;=17/24,EJ$110="△"),"△","〇")))</f>
        <v>×</v>
      </c>
      <c r="EK95" s="29" t="str">
        <f ca="1">IF(OR(EK$9="×",EK$110="×"),"×",IF(SUMIFS(OFFSET(データ_研究棟施設!$M$5:$M$1048576,0,ROUND(EK$8*24,1)),データ_研究棟施設!$J$5:$J$1048576,OFFSET($G$9,ROW()-ROW($N$9),EK$6-$D$4))&gt;=50,IF(SUMIFS(OFFSET(データ_研究棟施設!$M$5:$M$1048576,0,ROUND(EK$8*24,1)),データ_研究棟施設!$J$5:$J$1048576,OFFSET($G$9,ROW()-ROW($N$9),EK$6-$D$4))&gt;=100*$E95,"×","△"),IF(OR(EK$8&lt;9/24,EK$8&gt;=17/24,EK$110="△"),"△","〇")))</f>
        <v>×</v>
      </c>
      <c r="EL95" s="29" t="str">
        <f ca="1">IF(OR(EL$9="×",EL$110="×"),"×",IF(SUMIFS(OFFSET(データ_研究棟施設!$M$5:$M$1048576,0,ROUND(EL$8*24,1)),データ_研究棟施設!$J$5:$J$1048576,OFFSET($G$9,ROW()-ROW($N$9),EL$6-$D$4))&gt;=50,IF(SUMIFS(OFFSET(データ_研究棟施設!$M$5:$M$1048576,0,ROUND(EL$8*24,1)),データ_研究棟施設!$J$5:$J$1048576,OFFSET($G$9,ROW()-ROW($N$9),EL$6-$D$4))&gt;=100*$E95,"×","△"),IF(OR(EL$8&lt;9/24,EL$8&gt;=17/24,EL$110="△"),"△","〇")))</f>
        <v>×</v>
      </c>
      <c r="EM95" s="28" t="str">
        <f ca="1">IF(OR(EM$9="×",EM$110="×"),"×",IF(SUMIFS(OFFSET(データ_研究棟施設!$M$5:$M$1048576,0,ROUND(EM$8*24,1)),データ_研究棟施設!$J$5:$J$1048576,OFFSET($G$9,ROW()-ROW($N$9),EM$6-$D$4))&gt;=50,IF(SUMIFS(OFFSET(データ_研究棟施設!$M$5:$M$1048576,0,ROUND(EM$8*24,1)),データ_研究棟施設!$J$5:$J$1048576,OFFSET($G$9,ROW()-ROW($N$9),EM$6-$D$4))&gt;=100*$E95,"×","△"),IF(OR(EM$8&lt;9/24,EM$8&gt;=17/24,EM$110="△"),"△","〇")))</f>
        <v>×</v>
      </c>
      <c r="EN95" s="29" t="str">
        <f ca="1">IF(OR(EN$9="×",EN$110="×"),"×",IF(SUMIFS(OFFSET(データ_研究棟施設!$M$5:$M$1048576,0,ROUND(EN$8*24,1)),データ_研究棟施設!$J$5:$J$1048576,OFFSET($G$9,ROW()-ROW($N$9),EN$6-$D$4))&gt;=50,IF(SUMIFS(OFFSET(データ_研究棟施設!$M$5:$M$1048576,0,ROUND(EN$8*24,1)),データ_研究棟施設!$J$5:$J$1048576,OFFSET($G$9,ROW()-ROW($N$9),EN$6-$D$4))&gt;=100*$E95,"×","△"),IF(OR(EN$8&lt;9/24,EN$8&gt;=17/24,EN$110="△"),"△","〇")))</f>
        <v>×</v>
      </c>
      <c r="EO95" s="29" t="str">
        <f ca="1">IF(OR(EO$9="×",EO$110="×"),"×",IF(SUMIFS(OFFSET(データ_研究棟施設!$M$5:$M$1048576,0,ROUND(EO$8*24,1)),データ_研究棟施設!$J$5:$J$1048576,OFFSET($G$9,ROW()-ROW($N$9),EO$6-$D$4))&gt;=50,IF(SUMIFS(OFFSET(データ_研究棟施設!$M$5:$M$1048576,0,ROUND(EO$8*24,1)),データ_研究棟施設!$J$5:$J$1048576,OFFSET($G$9,ROW()-ROW($N$9),EO$6-$D$4))&gt;=100*$E95,"×","△"),IF(OR(EO$8&lt;9/24,EO$8&gt;=17/24,EO$110="△"),"△","〇")))</f>
        <v>×</v>
      </c>
      <c r="EP95" s="30" t="str">
        <f ca="1">IF(OR(EP$9="×",EP$110="×"),"×",IF(SUMIFS(OFFSET(データ_研究棟施設!$M$5:$M$1048576,0,ROUND(EP$8*24,1)),データ_研究棟施設!$J$5:$J$1048576,OFFSET($G$9,ROW()-ROW($N$9),EP$6-$D$4))&gt;=50,IF(SUMIFS(OFFSET(データ_研究棟施設!$M$5:$M$1048576,0,ROUND(EP$8*24,1)),データ_研究棟施設!$J$5:$J$1048576,OFFSET($G$9,ROW()-ROW($N$9),EP$6-$D$4))&gt;=100*$E95,"×","△"),IF(OR(EP$8&lt;9/24,EP$8&gt;=17/24,EP$110="△"),"△","〇")))</f>
        <v>×</v>
      </c>
      <c r="EQ95" s="29" t="str">
        <f ca="1">IF(OR(EQ$9="×",EQ$110="×"),"×",IF(SUMIFS(OFFSET(データ_研究棟施設!$M$5:$M$1048576,0,ROUND(EQ$8*24,1)),データ_研究棟施設!$J$5:$J$1048576,OFFSET($G$9,ROW()-ROW($N$9),EQ$6-$D$4))&gt;=50,IF(SUMIFS(OFFSET(データ_研究棟施設!$M$5:$M$1048576,0,ROUND(EQ$8*24,1)),データ_研究棟施設!$J$5:$J$1048576,OFFSET($G$9,ROW()-ROW($N$9),EQ$6-$D$4))&gt;=100*$E95,"×","△"),IF(OR(EQ$8&lt;9/24,EQ$8&gt;=17/24,EQ$110="△"),"△","〇")))</f>
        <v>×</v>
      </c>
      <c r="ER95" s="29" t="str">
        <f ca="1">IF(OR(ER$9="×",ER$110="×"),"×",IF(SUMIFS(OFFSET(データ_研究棟施設!$M$5:$M$1048576,0,ROUND(ER$8*24,1)),データ_研究棟施設!$J$5:$J$1048576,OFFSET($G$9,ROW()-ROW($N$9),ER$6-$D$4))&gt;=50,IF(SUMIFS(OFFSET(データ_研究棟施設!$M$5:$M$1048576,0,ROUND(ER$8*24,1)),データ_研究棟施設!$J$5:$J$1048576,OFFSET($G$9,ROW()-ROW($N$9),ER$6-$D$4))&gt;=100*$E95,"×","△"),IF(OR(ER$8&lt;9/24,ER$8&gt;=17/24,ER$110="△"),"△","〇")))</f>
        <v>×</v>
      </c>
      <c r="ES95" s="29" t="str">
        <f ca="1">IF(OR(ES$9="×",ES$110="×"),"×",IF(SUMIFS(OFFSET(データ_研究棟施設!$M$5:$M$1048576,0,ROUND(ES$8*24,1)),データ_研究棟施設!$J$5:$J$1048576,OFFSET($G$9,ROW()-ROW($N$9),ES$6-$D$4))&gt;=50,IF(SUMIFS(OFFSET(データ_研究棟施設!$M$5:$M$1048576,0,ROUND(ES$8*24,1)),データ_研究棟施設!$J$5:$J$1048576,OFFSET($G$9,ROW()-ROW($N$9),ES$6-$D$4))&gt;=100*$E95,"×","△"),IF(OR(ES$8&lt;9/24,ES$8&gt;=17/24,ES$110="△"),"△","〇")))</f>
        <v>×</v>
      </c>
      <c r="ET95" s="29" t="str">
        <f ca="1">IF(OR(ET$9="×",ET$110="×"),"×",IF(SUMIFS(OFFSET(データ_研究棟施設!$M$5:$M$1048576,0,ROUND(ET$8*24,1)),データ_研究棟施設!$J$5:$J$1048576,OFFSET($G$9,ROW()-ROW($N$9),ET$6-$D$4))&gt;=50,IF(SUMIFS(OFFSET(データ_研究棟施設!$M$5:$M$1048576,0,ROUND(ET$8*24,1)),データ_研究棟施設!$J$5:$J$1048576,OFFSET($G$9,ROW()-ROW($N$9),ET$6-$D$4))&gt;=100*$E95,"×","△"),IF(OR(ET$8&lt;9/24,ET$8&gt;=17/24,ET$110="△"),"△","〇")))</f>
        <v>×</v>
      </c>
      <c r="EU95" s="28" t="str">
        <f ca="1">IF(OR(EU$9="×",EU$110="×"),"×",IF(SUMIFS(OFFSET(データ_研究棟施設!$M$5:$M$1048576,0,ROUND(EU$8*24,1)),データ_研究棟施設!$J$5:$J$1048576,OFFSET($G$9,ROW()-ROW($N$9),EU$6-$D$4))&gt;=50,IF(SUMIFS(OFFSET(データ_研究棟施設!$M$5:$M$1048576,0,ROUND(EU$8*24,1)),データ_研究棟施設!$J$5:$J$1048576,OFFSET($G$9,ROW()-ROW($N$9),EU$6-$D$4))&gt;=100*$E95,"×","△"),IF(OR(EU$8&lt;9/24,EU$8&gt;=17/24,EU$110="△"),"△","〇")))</f>
        <v>×</v>
      </c>
      <c r="EV95" s="29" t="str">
        <f ca="1">IF(OR(EV$9="×",EV$110="×"),"×",IF(SUMIFS(OFFSET(データ_研究棟施設!$M$5:$M$1048576,0,ROUND(EV$8*24,1)),データ_研究棟施設!$J$5:$J$1048576,OFFSET($G$9,ROW()-ROW($N$9),EV$6-$D$4))&gt;=50,IF(SUMIFS(OFFSET(データ_研究棟施設!$M$5:$M$1048576,0,ROUND(EV$8*24,1)),データ_研究棟施設!$J$5:$J$1048576,OFFSET($G$9,ROW()-ROW($N$9),EV$6-$D$4))&gt;=100*$E95,"×","△"),IF(OR(EV$8&lt;9/24,EV$8&gt;=17/24,EV$110="△"),"△","〇")))</f>
        <v>×</v>
      </c>
      <c r="EW95" s="29" t="str">
        <f ca="1">IF(OR(EW$9="×",EW$110="×"),"×",IF(SUMIFS(OFFSET(データ_研究棟施設!$M$5:$M$1048576,0,ROUND(EW$8*24,1)),データ_研究棟施設!$J$5:$J$1048576,OFFSET($G$9,ROW()-ROW($N$9),EW$6-$D$4))&gt;=50,IF(SUMIFS(OFFSET(データ_研究棟施設!$M$5:$M$1048576,0,ROUND(EW$8*24,1)),データ_研究棟施設!$J$5:$J$1048576,OFFSET($G$9,ROW()-ROW($N$9),EW$6-$D$4))&gt;=100*$E95,"×","△"),IF(OR(EW$8&lt;9/24,EW$8&gt;=17/24,EW$110="△"),"△","〇")))</f>
        <v>×</v>
      </c>
      <c r="EX95" s="30" t="str">
        <f ca="1">IF(OR(EX$9="×",EX$110="×"),"×",IF(SUMIFS(OFFSET(データ_研究棟施設!$M$5:$M$1048576,0,ROUND(EX$8*24,1)),データ_研究棟施設!$J$5:$J$1048576,OFFSET($G$9,ROW()-ROW($N$9),EX$6-$D$4))&gt;=50,IF(SUMIFS(OFFSET(データ_研究棟施設!$M$5:$M$1048576,0,ROUND(EX$8*24,1)),データ_研究棟施設!$J$5:$J$1048576,OFFSET($G$9,ROW()-ROW($N$9),EX$6-$D$4))&gt;=100*$E95,"×","△"),IF(OR(EX$8&lt;9/24,EX$8&gt;=17/24,EX$110="△"),"△","〇")))</f>
        <v>×</v>
      </c>
      <c r="EY95" s="29" t="str">
        <f ca="1">IF(OR(EY$9="×",EY$110="×"),"×",IF(SUMIFS(OFFSET(データ_研究棟施設!$M$5:$M$1048576,0,ROUND(EY$8*24,1)),データ_研究棟施設!$J$5:$J$1048576,OFFSET($G$9,ROW()-ROW($N$9),EY$6-$D$4))&gt;=50,IF(SUMIFS(OFFSET(データ_研究棟施設!$M$5:$M$1048576,0,ROUND(EY$8*24,1)),データ_研究棟施設!$J$5:$J$1048576,OFFSET($G$9,ROW()-ROW($N$9),EY$6-$D$4))&gt;=100*$E95,"×","△"),IF(OR(EY$8&lt;9/24,EY$8&gt;=17/24,EY$110="△"),"△","〇")))</f>
        <v>×</v>
      </c>
      <c r="EZ95" s="29" t="str">
        <f ca="1">IF(OR(EZ$9="×",EZ$110="×"),"×",IF(SUMIFS(OFFSET(データ_研究棟施設!$M$5:$M$1048576,0,ROUND(EZ$8*24,1)),データ_研究棟施設!$J$5:$J$1048576,OFFSET($G$9,ROW()-ROW($N$9),EZ$6-$D$4))&gt;=50,IF(SUMIFS(OFFSET(データ_研究棟施設!$M$5:$M$1048576,0,ROUND(EZ$8*24,1)),データ_研究棟施設!$J$5:$J$1048576,OFFSET($G$9,ROW()-ROW($N$9),EZ$6-$D$4))&gt;=100*$E95,"×","△"),IF(OR(EZ$8&lt;9/24,EZ$8&gt;=17/24,EZ$110="△"),"△","〇")))</f>
        <v>×</v>
      </c>
      <c r="FA95" s="37" t="str">
        <f ca="1">IF(OR(FA$9="×",FA$110="×"),"×",IF(SUMIFS(OFFSET(データ_研究棟施設!$M$5:$M$1048576,0,ROUND(FA$8*24,1)),データ_研究棟施設!$J$5:$J$1048576,OFFSET($G$9,ROW()-ROW($N$9),FA$6-$D$4))&gt;=50,IF(SUMIFS(OFFSET(データ_研究棟施設!$M$5:$M$1048576,0,ROUND(FA$8*24,1)),データ_研究棟施設!$J$5:$J$1048576,OFFSET($G$9,ROW()-ROW($N$9),FA$6-$D$4))&gt;=100*$E95,"×","△"),IF(OR(FA$8&lt;9/24,FA$8&gt;=17/24,FA$110="△"),"△","〇")))</f>
        <v>×</v>
      </c>
      <c r="FB95" s="36" t="str">
        <f ca="1">IF(OR(FB$9="×",FB$110="×"),"×",IF(SUMIFS(OFFSET(データ_研究棟施設!$M$5:$M$1048576,0,ROUND(FB$8*24,1)),データ_研究棟施設!$J$5:$J$1048576,OFFSET($G$9,ROW()-ROW($N$9),FB$6-$D$4))&gt;=50,IF(SUMIFS(OFFSET(データ_研究棟施設!$M$5:$M$1048576,0,ROUND(FB$8*24,1)),データ_研究棟施設!$J$5:$J$1048576,OFFSET($G$9,ROW()-ROW($N$9),FB$6-$D$4))&gt;=100*$E95,"×","△"),IF(OR(FB$8&lt;9/24,FB$8&gt;=17/24,FB$110="△"),"△","〇")))</f>
        <v>×</v>
      </c>
      <c r="FC95" s="29" t="str">
        <f ca="1">IF(OR(FC$9="×",FC$110="×"),"×",IF(SUMIFS(OFFSET(データ_研究棟施設!$M$5:$M$1048576,0,ROUND(FC$8*24,1)),データ_研究棟施設!$J$5:$J$1048576,OFFSET($G$9,ROW()-ROW($N$9),FC$6-$D$4))&gt;=50,IF(SUMIFS(OFFSET(データ_研究棟施設!$M$5:$M$1048576,0,ROUND(FC$8*24,1)),データ_研究棟施設!$J$5:$J$1048576,OFFSET($G$9,ROW()-ROW($N$9),FC$6-$D$4))&gt;=100*$E95,"×","△"),IF(OR(FC$8&lt;9/24,FC$8&gt;=17/24,FC$110="△"),"△","〇")))</f>
        <v>×</v>
      </c>
      <c r="FD95" s="29" t="str">
        <f ca="1">IF(OR(FD$9="×",FD$110="×"),"×",IF(SUMIFS(OFFSET(データ_研究棟施設!$M$5:$M$1048576,0,ROUND(FD$8*24,1)),データ_研究棟施設!$J$5:$J$1048576,OFFSET($G$9,ROW()-ROW($N$9),FD$6-$D$4))&gt;=50,IF(SUMIFS(OFFSET(データ_研究棟施設!$M$5:$M$1048576,0,ROUND(FD$8*24,1)),データ_研究棟施設!$J$5:$J$1048576,OFFSET($G$9,ROW()-ROW($N$9),FD$6-$D$4))&gt;=100*$E95,"×","△"),IF(OR(FD$8&lt;9/24,FD$8&gt;=17/24,FD$110="△"),"△","〇")))</f>
        <v>×</v>
      </c>
      <c r="FE95" s="29" t="str">
        <f ca="1">IF(OR(FE$9="×",FE$110="×"),"×",IF(SUMIFS(OFFSET(データ_研究棟施設!$M$5:$M$1048576,0,ROUND(FE$8*24,1)),データ_研究棟施設!$J$5:$J$1048576,OFFSET($G$9,ROW()-ROW($N$9),FE$6-$D$4))&gt;=50,IF(SUMIFS(OFFSET(データ_研究棟施設!$M$5:$M$1048576,0,ROUND(FE$8*24,1)),データ_研究棟施設!$J$5:$J$1048576,OFFSET($G$9,ROW()-ROW($N$9),FE$6-$D$4))&gt;=100*$E95,"×","△"),IF(OR(FE$8&lt;9/24,FE$8&gt;=17/24,FE$110="△"),"△","〇")))</f>
        <v>×</v>
      </c>
      <c r="FF95" s="29" t="str">
        <f ca="1">IF(OR(FF$9="×",FF$110="×"),"×",IF(SUMIFS(OFFSET(データ_研究棟施設!$M$5:$M$1048576,0,ROUND(FF$8*24,1)),データ_研究棟施設!$J$5:$J$1048576,OFFSET($G$9,ROW()-ROW($N$9),FF$6-$D$4))&gt;=50,IF(SUMIFS(OFFSET(データ_研究棟施設!$M$5:$M$1048576,0,ROUND(FF$8*24,1)),データ_研究棟施設!$J$5:$J$1048576,OFFSET($G$9,ROW()-ROW($N$9),FF$6-$D$4))&gt;=100*$E95,"×","△"),IF(OR(FF$8&lt;9/24,FF$8&gt;=17/24,FF$110="△"),"△","〇")))</f>
        <v>×</v>
      </c>
      <c r="FG95" s="29" t="str">
        <f ca="1">IF(OR(FG$9="×",FG$110="×"),"×",IF(SUMIFS(OFFSET(データ_研究棟施設!$M$5:$M$1048576,0,ROUND(FG$8*24,1)),データ_研究棟施設!$J$5:$J$1048576,OFFSET($G$9,ROW()-ROW($N$9),FG$6-$D$4))&gt;=50,IF(SUMIFS(OFFSET(データ_研究棟施設!$M$5:$M$1048576,0,ROUND(FG$8*24,1)),データ_研究棟施設!$J$5:$J$1048576,OFFSET($G$9,ROW()-ROW($N$9),FG$6-$D$4))&gt;=100*$E95,"×","△"),IF(OR(FG$8&lt;9/24,FG$8&gt;=17/24,FG$110="△"),"△","〇")))</f>
        <v>×</v>
      </c>
      <c r="FH95" s="29" t="str">
        <f ca="1">IF(OR(FH$9="×",FH$110="×"),"×",IF(SUMIFS(OFFSET(データ_研究棟施設!$M$5:$M$1048576,0,ROUND(FH$8*24,1)),データ_研究棟施設!$J$5:$J$1048576,OFFSET($G$9,ROW()-ROW($N$9),FH$6-$D$4))&gt;=50,IF(SUMIFS(OFFSET(データ_研究棟施設!$M$5:$M$1048576,0,ROUND(FH$8*24,1)),データ_研究棟施設!$J$5:$J$1048576,OFFSET($G$9,ROW()-ROW($N$9),FH$6-$D$4))&gt;=100*$E95,"×","△"),IF(OR(FH$8&lt;9/24,FH$8&gt;=17/24,FH$110="△"),"△","〇")))</f>
        <v>×</v>
      </c>
      <c r="FI95" s="29" t="str">
        <f ca="1">IF(OR(FI$9="×",FI$110="×"),"×",IF(SUMIFS(OFFSET(データ_研究棟施設!$M$5:$M$1048576,0,ROUND(FI$8*24,1)),データ_研究棟施設!$J$5:$J$1048576,OFFSET($G$9,ROW()-ROW($N$9),FI$6-$D$4))&gt;=50,IF(SUMIFS(OFFSET(データ_研究棟施設!$M$5:$M$1048576,0,ROUND(FI$8*24,1)),データ_研究棟施設!$J$5:$J$1048576,OFFSET($G$9,ROW()-ROW($N$9),FI$6-$D$4))&gt;=100*$E95,"×","△"),IF(OR(FI$8&lt;9/24,FI$8&gt;=17/24,FI$110="△"),"△","〇")))</f>
        <v>×</v>
      </c>
      <c r="FJ95" s="29" t="str">
        <f ca="1">IF(OR(FJ$9="×",FJ$110="×"),"×",IF(SUMIFS(OFFSET(データ_研究棟施設!$M$5:$M$1048576,0,ROUND(FJ$8*24,1)),データ_研究棟施設!$J$5:$J$1048576,OFFSET($G$9,ROW()-ROW($N$9),FJ$6-$D$4))&gt;=50,IF(SUMIFS(OFFSET(データ_研究棟施設!$M$5:$M$1048576,0,ROUND(FJ$8*24,1)),データ_研究棟施設!$J$5:$J$1048576,OFFSET($G$9,ROW()-ROW($N$9),FJ$6-$D$4))&gt;=100*$E95,"×","△"),IF(OR(FJ$8&lt;9/24,FJ$8&gt;=17/24,FJ$110="△"),"△","〇")))</f>
        <v>×</v>
      </c>
      <c r="FK95" s="28" t="str">
        <f ca="1">IF(OR(FK$9="×",FK$110="×"),"×",IF(SUMIFS(OFFSET(データ_研究棟施設!$M$5:$M$1048576,0,ROUND(FK$8*24,1)),データ_研究棟施設!$J$5:$J$1048576,OFFSET($G$9,ROW()-ROW($N$9),FK$6-$D$4))&gt;=50,IF(SUMIFS(OFFSET(データ_研究棟施設!$M$5:$M$1048576,0,ROUND(FK$8*24,1)),データ_研究棟施設!$J$5:$J$1048576,OFFSET($G$9,ROW()-ROW($N$9),FK$6-$D$4))&gt;=100*$E95,"×","△"),IF(OR(FK$8&lt;9/24,FK$8&gt;=17/24,FK$110="△"),"△","〇")))</f>
        <v>×</v>
      </c>
      <c r="FL95" s="29" t="str">
        <f ca="1">IF(OR(FL$9="×",FL$110="×"),"×",IF(SUMIFS(OFFSET(データ_研究棟施設!$M$5:$M$1048576,0,ROUND(FL$8*24,1)),データ_研究棟施設!$J$5:$J$1048576,OFFSET($G$9,ROW()-ROW($N$9),FL$6-$D$4))&gt;=50,IF(SUMIFS(OFFSET(データ_研究棟施設!$M$5:$M$1048576,0,ROUND(FL$8*24,1)),データ_研究棟施設!$J$5:$J$1048576,OFFSET($G$9,ROW()-ROW($N$9),FL$6-$D$4))&gt;=100*$E95,"×","△"),IF(OR(FL$8&lt;9/24,FL$8&gt;=17/24,FL$110="△"),"△","〇")))</f>
        <v>×</v>
      </c>
      <c r="FM95" s="29" t="str">
        <f ca="1">IF(OR(FM$9="×",FM$110="×"),"×",IF(SUMIFS(OFFSET(データ_研究棟施設!$M$5:$M$1048576,0,ROUND(FM$8*24,1)),データ_研究棟施設!$J$5:$J$1048576,OFFSET($G$9,ROW()-ROW($N$9),FM$6-$D$4))&gt;=50,IF(SUMIFS(OFFSET(データ_研究棟施設!$M$5:$M$1048576,0,ROUND(FM$8*24,1)),データ_研究棟施設!$J$5:$J$1048576,OFFSET($G$9,ROW()-ROW($N$9),FM$6-$D$4))&gt;=100*$E95,"×","△"),IF(OR(FM$8&lt;9/24,FM$8&gt;=17/24,FM$110="△"),"△","〇")))</f>
        <v>×</v>
      </c>
      <c r="FN95" s="30" t="str">
        <f ca="1">IF(OR(FN$9="×",FN$110="×"),"×",IF(SUMIFS(OFFSET(データ_研究棟施設!$M$5:$M$1048576,0,ROUND(FN$8*24,1)),データ_研究棟施設!$J$5:$J$1048576,OFFSET($G$9,ROW()-ROW($N$9),FN$6-$D$4))&gt;=50,IF(SUMIFS(OFFSET(データ_研究棟施設!$M$5:$M$1048576,0,ROUND(FN$8*24,1)),データ_研究棟施設!$J$5:$J$1048576,OFFSET($G$9,ROW()-ROW($N$9),FN$6-$D$4))&gt;=100*$E95,"×","△"),IF(OR(FN$8&lt;9/24,FN$8&gt;=17/24,FN$110="△"),"△","〇")))</f>
        <v>×</v>
      </c>
      <c r="FO95" s="29" t="str">
        <f ca="1">IF(OR(FO$9="×",FO$110="×"),"×",IF(SUMIFS(OFFSET(データ_研究棟施設!$M$5:$M$1048576,0,ROUND(FO$8*24,1)),データ_研究棟施設!$J$5:$J$1048576,OFFSET($G$9,ROW()-ROW($N$9),FO$6-$D$4))&gt;=50,IF(SUMIFS(OFFSET(データ_研究棟施設!$M$5:$M$1048576,0,ROUND(FO$8*24,1)),データ_研究棟施設!$J$5:$J$1048576,OFFSET($G$9,ROW()-ROW($N$9),FO$6-$D$4))&gt;=100*$E95,"×","△"),IF(OR(FO$8&lt;9/24,FO$8&gt;=17/24,FO$110="△"),"△","〇")))</f>
        <v>×</v>
      </c>
      <c r="FP95" s="29" t="str">
        <f ca="1">IF(OR(FP$9="×",FP$110="×"),"×",IF(SUMIFS(OFFSET(データ_研究棟施設!$M$5:$M$1048576,0,ROUND(FP$8*24,1)),データ_研究棟施設!$J$5:$J$1048576,OFFSET($G$9,ROW()-ROW($N$9),FP$6-$D$4))&gt;=50,IF(SUMIFS(OFFSET(データ_研究棟施設!$M$5:$M$1048576,0,ROUND(FP$8*24,1)),データ_研究棟施設!$J$5:$J$1048576,OFFSET($G$9,ROW()-ROW($N$9),FP$6-$D$4))&gt;=100*$E95,"×","△"),IF(OR(FP$8&lt;9/24,FP$8&gt;=17/24,FP$110="△"),"△","〇")))</f>
        <v>×</v>
      </c>
      <c r="FQ95" s="29" t="str">
        <f ca="1">IF(OR(FQ$9="×",FQ$110="×"),"×",IF(SUMIFS(OFFSET(データ_研究棟施設!$M$5:$M$1048576,0,ROUND(FQ$8*24,1)),データ_研究棟施設!$J$5:$J$1048576,OFFSET($G$9,ROW()-ROW($N$9),FQ$6-$D$4))&gt;=50,IF(SUMIFS(OFFSET(データ_研究棟施設!$M$5:$M$1048576,0,ROUND(FQ$8*24,1)),データ_研究棟施設!$J$5:$J$1048576,OFFSET($G$9,ROW()-ROW($N$9),FQ$6-$D$4))&gt;=100*$E95,"×","△"),IF(OR(FQ$8&lt;9/24,FQ$8&gt;=17/24,FQ$110="△"),"△","〇")))</f>
        <v>×</v>
      </c>
      <c r="FR95" s="29" t="str">
        <f ca="1">IF(OR(FR$9="×",FR$110="×"),"×",IF(SUMIFS(OFFSET(データ_研究棟施設!$M$5:$M$1048576,0,ROUND(FR$8*24,1)),データ_研究棟施設!$J$5:$J$1048576,OFFSET($G$9,ROW()-ROW($N$9),FR$6-$D$4))&gt;=50,IF(SUMIFS(OFFSET(データ_研究棟施設!$M$5:$M$1048576,0,ROUND(FR$8*24,1)),データ_研究棟施設!$J$5:$J$1048576,OFFSET($G$9,ROW()-ROW($N$9),FR$6-$D$4))&gt;=100*$E95,"×","△"),IF(OR(FR$8&lt;9/24,FR$8&gt;=17/24,FR$110="△"),"△","〇")))</f>
        <v>×</v>
      </c>
      <c r="FS95" s="28" t="str">
        <f ca="1">IF(OR(FS$9="×",FS$110="×"),"×",IF(SUMIFS(OFFSET(データ_研究棟施設!$M$5:$M$1048576,0,ROUND(FS$8*24,1)),データ_研究棟施設!$J$5:$J$1048576,OFFSET($G$9,ROW()-ROW($N$9),FS$6-$D$4))&gt;=50,IF(SUMIFS(OFFSET(データ_研究棟施設!$M$5:$M$1048576,0,ROUND(FS$8*24,1)),データ_研究棟施設!$J$5:$J$1048576,OFFSET($G$9,ROW()-ROW($N$9),FS$6-$D$4))&gt;=100*$E95,"×","△"),IF(OR(FS$8&lt;9/24,FS$8&gt;=17/24,FS$110="△"),"△","〇")))</f>
        <v>×</v>
      </c>
      <c r="FT95" s="29" t="str">
        <f ca="1">IF(OR(FT$9="×",FT$110="×"),"×",IF(SUMIFS(OFFSET(データ_研究棟施設!$M$5:$M$1048576,0,ROUND(FT$8*24,1)),データ_研究棟施設!$J$5:$J$1048576,OFFSET($G$9,ROW()-ROW($N$9),FT$6-$D$4))&gt;=50,IF(SUMIFS(OFFSET(データ_研究棟施設!$M$5:$M$1048576,0,ROUND(FT$8*24,1)),データ_研究棟施設!$J$5:$J$1048576,OFFSET($G$9,ROW()-ROW($N$9),FT$6-$D$4))&gt;=100*$E95,"×","△"),IF(OR(FT$8&lt;9/24,FT$8&gt;=17/24,FT$110="△"),"△","〇")))</f>
        <v>×</v>
      </c>
      <c r="FU95" s="29" t="str">
        <f ca="1">IF(OR(FU$9="×",FU$110="×"),"×",IF(SUMIFS(OFFSET(データ_研究棟施設!$M$5:$M$1048576,0,ROUND(FU$8*24,1)),データ_研究棟施設!$J$5:$J$1048576,OFFSET($G$9,ROW()-ROW($N$9),FU$6-$D$4))&gt;=50,IF(SUMIFS(OFFSET(データ_研究棟施設!$M$5:$M$1048576,0,ROUND(FU$8*24,1)),データ_研究棟施設!$J$5:$J$1048576,OFFSET($G$9,ROW()-ROW($N$9),FU$6-$D$4))&gt;=100*$E95,"×","△"),IF(OR(FU$8&lt;9/24,FU$8&gt;=17/24,FU$110="△"),"△","〇")))</f>
        <v>×</v>
      </c>
      <c r="FV95" s="30" t="str">
        <f ca="1">IF(OR(FV$9="×",FV$110="×"),"×",IF(SUMIFS(OFFSET(データ_研究棟施設!$M$5:$M$1048576,0,ROUND(FV$8*24,1)),データ_研究棟施設!$J$5:$J$1048576,OFFSET($G$9,ROW()-ROW($N$9),FV$6-$D$4))&gt;=50,IF(SUMIFS(OFFSET(データ_研究棟施設!$M$5:$M$1048576,0,ROUND(FV$8*24,1)),データ_研究棟施設!$J$5:$J$1048576,OFFSET($G$9,ROW()-ROW($N$9),FV$6-$D$4))&gt;=100*$E95,"×","△"),IF(OR(FV$8&lt;9/24,FV$8&gt;=17/24,FV$110="△"),"△","〇")))</f>
        <v>×</v>
      </c>
      <c r="FW95" s="29" t="str">
        <f ca="1">IF(OR(FW$9="×",FW$110="×"),"×",IF(SUMIFS(OFFSET(データ_研究棟施設!$M$5:$M$1048576,0,ROUND(FW$8*24,1)),データ_研究棟施設!$J$5:$J$1048576,OFFSET($G$9,ROW()-ROW($N$9),FW$6-$D$4))&gt;=50,IF(SUMIFS(OFFSET(データ_研究棟施設!$M$5:$M$1048576,0,ROUND(FW$8*24,1)),データ_研究棟施設!$J$5:$J$1048576,OFFSET($G$9,ROW()-ROW($N$9),FW$6-$D$4))&gt;=100*$E95,"×","△"),IF(OR(FW$8&lt;9/24,FW$8&gt;=17/24,FW$110="△"),"△","〇")))</f>
        <v>×</v>
      </c>
      <c r="FX95" s="29" t="str">
        <f ca="1">IF(OR(FX$9="×",FX$110="×"),"×",IF(SUMIFS(OFFSET(データ_研究棟施設!$M$5:$M$1048576,0,ROUND(FX$8*24,1)),データ_研究棟施設!$J$5:$J$1048576,OFFSET($G$9,ROW()-ROW($N$9),FX$6-$D$4))&gt;=50,IF(SUMIFS(OFFSET(データ_研究棟施設!$M$5:$M$1048576,0,ROUND(FX$8*24,1)),データ_研究棟施設!$J$5:$J$1048576,OFFSET($G$9,ROW()-ROW($N$9),FX$6-$D$4))&gt;=100*$E95,"×","△"),IF(OR(FX$8&lt;9/24,FX$8&gt;=17/24,FX$110="△"),"△","〇")))</f>
        <v>×</v>
      </c>
      <c r="FY95" s="37" t="str">
        <f ca="1">IF(OR(FY$9="×",FY$110="×"),"×",IF(SUMIFS(OFFSET(データ_研究棟施設!$M$5:$M$1048576,0,ROUND(FY$8*24,1)),データ_研究棟施設!$J$5:$J$1048576,OFFSET($G$9,ROW()-ROW($N$9),FY$6-$D$4))&gt;=50,IF(SUMIFS(OFFSET(データ_研究棟施設!$M$5:$M$1048576,0,ROUND(FY$8*24,1)),データ_研究棟施設!$J$5:$J$1048576,OFFSET($G$9,ROW()-ROW($N$9),FY$6-$D$4))&gt;=100*$E95,"×","△"),IF(OR(FY$8&lt;9/24,FY$8&gt;=17/24,FY$110="△"),"△","〇")))</f>
        <v>×</v>
      </c>
    </row>
    <row r="96" spans="1:181">
      <c r="A96" s="17"/>
      <c r="B96" s="81" t="s">
        <v>300</v>
      </c>
      <c r="C96" s="82"/>
      <c r="D96" s="11" t="s">
        <v>262</v>
      </c>
      <c r="E96" s="10" t="str">
        <f>INDEX(施設情報!$D$1:$D$1000,MATCH(D96,施設情報!$C$1:$C$1000,0))</f>
        <v>2</v>
      </c>
      <c r="F96" s="11" t="s">
        <v>275</v>
      </c>
      <c r="G96" s="8" t="str">
        <f t="shared" si="29"/>
        <v>116-46391</v>
      </c>
      <c r="H96" s="10" t="str">
        <f t="shared" si="30"/>
        <v>116-46392</v>
      </c>
      <c r="I96" s="10" t="str">
        <f t="shared" si="31"/>
        <v>116-46393</v>
      </c>
      <c r="J96" s="10" t="str">
        <f t="shared" si="32"/>
        <v>116-46394</v>
      </c>
      <c r="K96" s="10" t="str">
        <f t="shared" si="33"/>
        <v>116-46395</v>
      </c>
      <c r="L96" s="10" t="str">
        <f t="shared" si="34"/>
        <v>116-46396</v>
      </c>
      <c r="M96" s="10" t="str">
        <f t="shared" si="35"/>
        <v>116-46397</v>
      </c>
      <c r="N96" s="36" t="str">
        <f ca="1">IF(OR(N$9="×",N$110="×"),"×",IF(SUMIFS(OFFSET(データ_研究棟施設!$M$5:$M$1048576,0,ROUND(N$8*24,1)),データ_研究棟施設!$J$5:$J$1048576,OFFSET($G$9,ROW()-ROW($N$9),N$6-$D$4))&gt;=50,IF(SUMIFS(OFFSET(データ_研究棟施設!$M$5:$M$1048576,0,ROUND(N$8*24,1)),データ_研究棟施設!$J$5:$J$1048576,OFFSET($G$9,ROW()-ROW($N$9),N$6-$D$4))&gt;=100*$E96,"×","△"),IF(OR(N$8&lt;9/24,N$8&gt;=17/24,N$110="△"),"△","〇")))</f>
        <v>△</v>
      </c>
      <c r="O96" s="29" t="str">
        <f ca="1">IF(OR(O$9="×",O$110="×"),"×",IF(SUMIFS(OFFSET(データ_研究棟施設!$M$5:$M$1048576,0,ROUND(O$8*24,1)),データ_研究棟施設!$J$5:$J$1048576,OFFSET($G$9,ROW()-ROW($N$9),O$6-$D$4))&gt;=50,IF(SUMIFS(OFFSET(データ_研究棟施設!$M$5:$M$1048576,0,ROUND(O$8*24,1)),データ_研究棟施設!$J$5:$J$1048576,OFFSET($G$9,ROW()-ROW($N$9),O$6-$D$4))&gt;=100*$E96,"×","△"),IF(OR(O$8&lt;9/24,O$8&gt;=17/24,O$110="△"),"△","〇")))</f>
        <v>△</v>
      </c>
      <c r="P96" s="29" t="str">
        <f ca="1">IF(OR(P$9="×",P$110="×"),"×",IF(SUMIFS(OFFSET(データ_研究棟施設!$M$5:$M$1048576,0,ROUND(P$8*24,1)),データ_研究棟施設!$J$5:$J$1048576,OFFSET($G$9,ROW()-ROW($N$9),P$6-$D$4))&gt;=50,IF(SUMIFS(OFFSET(データ_研究棟施設!$M$5:$M$1048576,0,ROUND(P$8*24,1)),データ_研究棟施設!$J$5:$J$1048576,OFFSET($G$9,ROW()-ROW($N$9),P$6-$D$4))&gt;=100*$E96,"×","△"),IF(OR(P$8&lt;9/24,P$8&gt;=17/24,P$110="△"),"△","〇")))</f>
        <v>△</v>
      </c>
      <c r="Q96" s="29" t="str">
        <f ca="1">IF(OR(Q$9="×",Q$110="×"),"×",IF(SUMIFS(OFFSET(データ_研究棟施設!$M$5:$M$1048576,0,ROUND(Q$8*24,1)),データ_研究棟施設!$J$5:$J$1048576,OFFSET($G$9,ROW()-ROW($N$9),Q$6-$D$4))&gt;=50,IF(SUMIFS(OFFSET(データ_研究棟施設!$M$5:$M$1048576,0,ROUND(Q$8*24,1)),データ_研究棟施設!$J$5:$J$1048576,OFFSET($G$9,ROW()-ROW($N$9),Q$6-$D$4))&gt;=100*$E96,"×","△"),IF(OR(Q$8&lt;9/24,Q$8&gt;=17/24,Q$110="△"),"△","〇")))</f>
        <v>△</v>
      </c>
      <c r="R96" s="29" t="str">
        <f ca="1">IF(OR(R$9="×",R$110="×"),"×",IF(SUMIFS(OFFSET(データ_研究棟施設!$M$5:$M$1048576,0,ROUND(R$8*24,1)),データ_研究棟施設!$J$5:$J$1048576,OFFSET($G$9,ROW()-ROW($N$9),R$6-$D$4))&gt;=50,IF(SUMIFS(OFFSET(データ_研究棟施設!$M$5:$M$1048576,0,ROUND(R$8*24,1)),データ_研究棟施設!$J$5:$J$1048576,OFFSET($G$9,ROW()-ROW($N$9),R$6-$D$4))&gt;=100*$E96,"×","△"),IF(OR(R$8&lt;9/24,R$8&gt;=17/24,R$110="△"),"△","〇")))</f>
        <v>△</v>
      </c>
      <c r="S96" s="29" t="str">
        <f ca="1">IF(OR(S$9="×",S$110="×"),"×",IF(SUMIFS(OFFSET(データ_研究棟施設!$M$5:$M$1048576,0,ROUND(S$8*24,1)),データ_研究棟施設!$J$5:$J$1048576,OFFSET($G$9,ROW()-ROW($N$9),S$6-$D$4))&gt;=50,IF(SUMIFS(OFFSET(データ_研究棟施設!$M$5:$M$1048576,0,ROUND(S$8*24,1)),データ_研究棟施設!$J$5:$J$1048576,OFFSET($G$9,ROW()-ROW($N$9),S$6-$D$4))&gt;=100*$E96,"×","△"),IF(OR(S$8&lt;9/24,S$8&gt;=17/24,S$110="△"),"△","〇")))</f>
        <v>△</v>
      </c>
      <c r="T96" s="29" t="str">
        <f ca="1">IF(OR(T$9="×",T$110="×"),"×",IF(SUMIFS(OFFSET(データ_研究棟施設!$M$5:$M$1048576,0,ROUND(T$8*24,1)),データ_研究棟施設!$J$5:$J$1048576,OFFSET($G$9,ROW()-ROW($N$9),T$6-$D$4))&gt;=50,IF(SUMIFS(OFFSET(データ_研究棟施設!$M$5:$M$1048576,0,ROUND(T$8*24,1)),データ_研究棟施設!$J$5:$J$1048576,OFFSET($G$9,ROW()-ROW($N$9),T$6-$D$4))&gt;=100*$E96,"×","△"),IF(OR(T$8&lt;9/24,T$8&gt;=17/24,T$110="△"),"△","〇")))</f>
        <v>△</v>
      </c>
      <c r="U96" s="29" t="str">
        <f ca="1">IF(OR(U$9="×",U$110="×"),"×",IF(SUMIFS(OFFSET(データ_研究棟施設!$M$5:$M$1048576,0,ROUND(U$8*24,1)),データ_研究棟施設!$J$5:$J$1048576,OFFSET($G$9,ROW()-ROW($N$9),U$6-$D$4))&gt;=50,IF(SUMIFS(OFFSET(データ_研究棟施設!$M$5:$M$1048576,0,ROUND(U$8*24,1)),データ_研究棟施設!$J$5:$J$1048576,OFFSET($G$9,ROW()-ROW($N$9),U$6-$D$4))&gt;=100*$E96,"×","△"),IF(OR(U$8&lt;9/24,U$8&gt;=17/24,U$110="△"),"△","〇")))</f>
        <v>△</v>
      </c>
      <c r="V96" s="29" t="str">
        <f ca="1">IF(OR(V$9="×",V$110="×"),"×",IF(SUMIFS(OFFSET(データ_研究棟施設!$M$5:$M$1048576,0,ROUND(V$8*24,1)),データ_研究棟施設!$J$5:$J$1048576,OFFSET($G$9,ROW()-ROW($N$9),V$6-$D$4))&gt;=50,IF(SUMIFS(OFFSET(データ_研究棟施設!$M$5:$M$1048576,0,ROUND(V$8*24,1)),データ_研究棟施設!$J$5:$J$1048576,OFFSET($G$9,ROW()-ROW($N$9),V$6-$D$4))&gt;=100*$E96,"×","△"),IF(OR(V$8&lt;9/24,V$8&gt;=17/24,V$110="△"),"△","〇")))</f>
        <v>△</v>
      </c>
      <c r="W96" s="28" t="str">
        <f ca="1">IF(OR(W$9="×",W$110="×"),"×",IF(SUMIFS(OFFSET(データ_研究棟施設!$M$5:$M$1048576,0,ROUND(W$8*24,1)),データ_研究棟施設!$J$5:$J$1048576,OFFSET($G$9,ROW()-ROW($N$9),W$6-$D$4))&gt;=50,IF(SUMIFS(OFFSET(データ_研究棟施設!$M$5:$M$1048576,0,ROUND(W$8*24,1)),データ_研究棟施設!$J$5:$J$1048576,OFFSET($G$9,ROW()-ROW($N$9),W$6-$D$4))&gt;=100*$E96,"×","△"),IF(OR(W$8&lt;9/24,W$8&gt;=17/24,W$110="△"),"△","〇")))</f>
        <v>〇</v>
      </c>
      <c r="X96" s="29" t="str">
        <f ca="1">IF(OR(X$9="×",X$110="×"),"×",IF(SUMIFS(OFFSET(データ_研究棟施設!$M$5:$M$1048576,0,ROUND(X$8*24,1)),データ_研究棟施設!$J$5:$J$1048576,OFFSET($G$9,ROW()-ROW($N$9),X$6-$D$4))&gt;=50,IF(SUMIFS(OFFSET(データ_研究棟施設!$M$5:$M$1048576,0,ROUND(X$8*24,1)),データ_研究棟施設!$J$5:$J$1048576,OFFSET($G$9,ROW()-ROW($N$9),X$6-$D$4))&gt;=100*$E96,"×","△"),IF(OR(X$8&lt;9/24,X$8&gt;=17/24,X$110="△"),"△","〇")))</f>
        <v>〇</v>
      </c>
      <c r="Y96" s="29" t="str">
        <f ca="1">IF(OR(Y$9="×",Y$110="×"),"×",IF(SUMIFS(OFFSET(データ_研究棟施設!$M$5:$M$1048576,0,ROUND(Y$8*24,1)),データ_研究棟施設!$J$5:$J$1048576,OFFSET($G$9,ROW()-ROW($N$9),Y$6-$D$4))&gt;=50,IF(SUMIFS(OFFSET(データ_研究棟施設!$M$5:$M$1048576,0,ROUND(Y$8*24,1)),データ_研究棟施設!$J$5:$J$1048576,OFFSET($G$9,ROW()-ROW($N$9),Y$6-$D$4))&gt;=100*$E96,"×","△"),IF(OR(Y$8&lt;9/24,Y$8&gt;=17/24,Y$110="△"),"△","〇")))</f>
        <v>〇</v>
      </c>
      <c r="Z96" s="30" t="str">
        <f ca="1">IF(OR(Z$9="×",Z$110="×"),"×",IF(SUMIFS(OFFSET(データ_研究棟施設!$M$5:$M$1048576,0,ROUND(Z$8*24,1)),データ_研究棟施設!$J$5:$J$1048576,OFFSET($G$9,ROW()-ROW($N$9),Z$6-$D$4))&gt;=50,IF(SUMIFS(OFFSET(データ_研究棟施設!$M$5:$M$1048576,0,ROUND(Z$8*24,1)),データ_研究棟施設!$J$5:$J$1048576,OFFSET($G$9,ROW()-ROW($N$9),Z$6-$D$4))&gt;=100*$E96,"×","△"),IF(OR(Z$8&lt;9/24,Z$8&gt;=17/24,Z$110="△"),"△","〇")))</f>
        <v>〇</v>
      </c>
      <c r="AA96" s="29" t="str">
        <f ca="1">IF(OR(AA$9="×",AA$110="×"),"×",IF(SUMIFS(OFFSET(データ_研究棟施設!$M$5:$M$1048576,0,ROUND(AA$8*24,1)),データ_研究棟施設!$J$5:$J$1048576,OFFSET($G$9,ROW()-ROW($N$9),AA$6-$D$4))&gt;=50,IF(SUMIFS(OFFSET(データ_研究棟施設!$M$5:$M$1048576,0,ROUND(AA$8*24,1)),データ_研究棟施設!$J$5:$J$1048576,OFFSET($G$9,ROW()-ROW($N$9),AA$6-$D$4))&gt;=100*$E96,"×","△"),IF(OR(AA$8&lt;9/24,AA$8&gt;=17/24,AA$110="△"),"△","〇")))</f>
        <v>〇</v>
      </c>
      <c r="AB96" s="29" t="str">
        <f ca="1">IF(OR(AB$9="×",AB$110="×"),"×",IF(SUMIFS(OFFSET(データ_研究棟施設!$M$5:$M$1048576,0,ROUND(AB$8*24,1)),データ_研究棟施設!$J$5:$J$1048576,OFFSET($G$9,ROW()-ROW($N$9),AB$6-$D$4))&gt;=50,IF(SUMIFS(OFFSET(データ_研究棟施設!$M$5:$M$1048576,0,ROUND(AB$8*24,1)),データ_研究棟施設!$J$5:$J$1048576,OFFSET($G$9,ROW()-ROW($N$9),AB$6-$D$4))&gt;=100*$E96,"×","△"),IF(OR(AB$8&lt;9/24,AB$8&gt;=17/24,AB$110="△"),"△","〇")))</f>
        <v>〇</v>
      </c>
      <c r="AC96" s="29" t="str">
        <f ca="1">IF(OR(AC$9="×",AC$110="×"),"×",IF(SUMIFS(OFFSET(データ_研究棟施設!$M$5:$M$1048576,0,ROUND(AC$8*24,1)),データ_研究棟施設!$J$5:$J$1048576,OFFSET($G$9,ROW()-ROW($N$9),AC$6-$D$4))&gt;=50,IF(SUMIFS(OFFSET(データ_研究棟施設!$M$5:$M$1048576,0,ROUND(AC$8*24,1)),データ_研究棟施設!$J$5:$J$1048576,OFFSET($G$9,ROW()-ROW($N$9),AC$6-$D$4))&gt;=100*$E96,"×","△"),IF(OR(AC$8&lt;9/24,AC$8&gt;=17/24,AC$110="△"),"△","〇")))</f>
        <v>〇</v>
      </c>
      <c r="AD96" s="29" t="str">
        <f ca="1">IF(OR(AD$9="×",AD$110="×"),"×",IF(SUMIFS(OFFSET(データ_研究棟施設!$M$5:$M$1048576,0,ROUND(AD$8*24,1)),データ_研究棟施設!$J$5:$J$1048576,OFFSET($G$9,ROW()-ROW($N$9),AD$6-$D$4))&gt;=50,IF(SUMIFS(OFFSET(データ_研究棟施設!$M$5:$M$1048576,0,ROUND(AD$8*24,1)),データ_研究棟施設!$J$5:$J$1048576,OFFSET($G$9,ROW()-ROW($N$9),AD$6-$D$4))&gt;=100*$E96,"×","△"),IF(OR(AD$8&lt;9/24,AD$8&gt;=17/24,AD$110="△"),"△","〇")))</f>
        <v>〇</v>
      </c>
      <c r="AE96" s="28" t="str">
        <f ca="1">IF(OR(AE$9="×",AE$110="×"),"×",IF(SUMIFS(OFFSET(データ_研究棟施設!$M$5:$M$1048576,0,ROUND(AE$8*24,1)),データ_研究棟施設!$J$5:$J$1048576,OFFSET($G$9,ROW()-ROW($N$9),AE$6-$D$4))&gt;=50,IF(SUMIFS(OFFSET(データ_研究棟施設!$M$5:$M$1048576,0,ROUND(AE$8*24,1)),データ_研究棟施設!$J$5:$J$1048576,OFFSET($G$9,ROW()-ROW($N$9),AE$6-$D$4))&gt;=100*$E96,"×","△"),IF(OR(AE$8&lt;9/24,AE$8&gt;=17/24,AE$110="△"),"△","〇")))</f>
        <v>△</v>
      </c>
      <c r="AF96" s="29" t="str">
        <f ca="1">IF(OR(AF$9="×",AF$110="×"),"×",IF(SUMIFS(OFFSET(データ_研究棟施設!$M$5:$M$1048576,0,ROUND(AF$8*24,1)),データ_研究棟施設!$J$5:$J$1048576,OFFSET($G$9,ROW()-ROW($N$9),AF$6-$D$4))&gt;=50,IF(SUMIFS(OFFSET(データ_研究棟施設!$M$5:$M$1048576,0,ROUND(AF$8*24,1)),データ_研究棟施設!$J$5:$J$1048576,OFFSET($G$9,ROW()-ROW($N$9),AF$6-$D$4))&gt;=100*$E96,"×","△"),IF(OR(AF$8&lt;9/24,AF$8&gt;=17/24,AF$110="△"),"△","〇")))</f>
        <v>△</v>
      </c>
      <c r="AG96" s="29" t="str">
        <f ca="1">IF(OR(AG$9="×",AG$110="×"),"×",IF(SUMIFS(OFFSET(データ_研究棟施設!$M$5:$M$1048576,0,ROUND(AG$8*24,1)),データ_研究棟施設!$J$5:$J$1048576,OFFSET($G$9,ROW()-ROW($N$9),AG$6-$D$4))&gt;=50,IF(SUMIFS(OFFSET(データ_研究棟施設!$M$5:$M$1048576,0,ROUND(AG$8*24,1)),データ_研究棟施設!$J$5:$J$1048576,OFFSET($G$9,ROW()-ROW($N$9),AG$6-$D$4))&gt;=100*$E96,"×","△"),IF(OR(AG$8&lt;9/24,AG$8&gt;=17/24,AG$110="△"),"△","〇")))</f>
        <v>△</v>
      </c>
      <c r="AH96" s="30" t="str">
        <f ca="1">IF(OR(AH$9="×",AH$110="×"),"×",IF(SUMIFS(OFFSET(データ_研究棟施設!$M$5:$M$1048576,0,ROUND(AH$8*24,1)),データ_研究棟施設!$J$5:$J$1048576,OFFSET($G$9,ROW()-ROW($N$9),AH$6-$D$4))&gt;=50,IF(SUMIFS(OFFSET(データ_研究棟施設!$M$5:$M$1048576,0,ROUND(AH$8*24,1)),データ_研究棟施設!$J$5:$J$1048576,OFFSET($G$9,ROW()-ROW($N$9),AH$6-$D$4))&gt;=100*$E96,"×","△"),IF(OR(AH$8&lt;9/24,AH$8&gt;=17/24,AH$110="△"),"△","〇")))</f>
        <v>△</v>
      </c>
      <c r="AI96" s="29" t="str">
        <f ca="1">IF(OR(AI$9="×",AI$110="×"),"×",IF(SUMIFS(OFFSET(データ_研究棟施設!$M$5:$M$1048576,0,ROUND(AI$8*24,1)),データ_研究棟施設!$J$5:$J$1048576,OFFSET($G$9,ROW()-ROW($N$9),AI$6-$D$4))&gt;=50,IF(SUMIFS(OFFSET(データ_研究棟施設!$M$5:$M$1048576,0,ROUND(AI$8*24,1)),データ_研究棟施設!$J$5:$J$1048576,OFFSET($G$9,ROW()-ROW($N$9),AI$6-$D$4))&gt;=100*$E96,"×","△"),IF(OR(AI$8&lt;9/24,AI$8&gt;=17/24,AI$110="△"),"△","〇")))</f>
        <v>△</v>
      </c>
      <c r="AJ96" s="29" t="str">
        <f ca="1">IF(OR(AJ$9="×",AJ$110="×"),"×",IF(SUMIFS(OFFSET(データ_研究棟施設!$M$5:$M$1048576,0,ROUND(AJ$8*24,1)),データ_研究棟施設!$J$5:$J$1048576,OFFSET($G$9,ROW()-ROW($N$9),AJ$6-$D$4))&gt;=50,IF(SUMIFS(OFFSET(データ_研究棟施設!$M$5:$M$1048576,0,ROUND(AJ$8*24,1)),データ_研究棟施設!$J$5:$J$1048576,OFFSET($G$9,ROW()-ROW($N$9),AJ$6-$D$4))&gt;=100*$E96,"×","△"),IF(OR(AJ$8&lt;9/24,AJ$8&gt;=17/24,AJ$110="△"),"△","〇")))</f>
        <v>△</v>
      </c>
      <c r="AK96" s="37" t="str">
        <f ca="1">IF(OR(AK$9="×",AK$110="×"),"×",IF(SUMIFS(OFFSET(データ_研究棟施設!$M$5:$M$1048576,0,ROUND(AK$8*24,1)),データ_研究棟施設!$J$5:$J$1048576,OFFSET($G$9,ROW()-ROW($N$9),AK$6-$D$4))&gt;=50,IF(SUMIFS(OFFSET(データ_研究棟施設!$M$5:$M$1048576,0,ROUND(AK$8*24,1)),データ_研究棟施設!$J$5:$J$1048576,OFFSET($G$9,ROW()-ROW($N$9),AK$6-$D$4))&gt;=100*$E96,"×","△"),IF(OR(AK$8&lt;9/24,AK$8&gt;=17/24,AK$110="△"),"△","〇")))</f>
        <v>△</v>
      </c>
      <c r="AL96" s="36" t="str">
        <f ca="1">IF(OR(AL$9="×",AL$110="×"),"×",IF(SUMIFS(OFFSET(データ_研究棟施設!$M$5:$M$1048576,0,ROUND(AL$8*24,1)),データ_研究棟施設!$J$5:$J$1048576,OFFSET($G$9,ROW()-ROW($N$9),AL$6-$D$4))&gt;=50,IF(SUMIFS(OFFSET(データ_研究棟施設!$M$5:$M$1048576,0,ROUND(AL$8*24,1)),データ_研究棟施設!$J$5:$J$1048576,OFFSET($G$9,ROW()-ROW($N$9),AL$6-$D$4))&gt;=100*$E96,"×","△"),IF(OR(AL$8&lt;9/24,AL$8&gt;=17/24,AL$110="△"),"△","〇")))</f>
        <v>△</v>
      </c>
      <c r="AM96" s="29" t="str">
        <f ca="1">IF(OR(AM$9="×",AM$110="×"),"×",IF(SUMIFS(OFFSET(データ_研究棟施設!$M$5:$M$1048576,0,ROUND(AM$8*24,1)),データ_研究棟施設!$J$5:$J$1048576,OFFSET($G$9,ROW()-ROW($N$9),AM$6-$D$4))&gt;=50,IF(SUMIFS(OFFSET(データ_研究棟施設!$M$5:$M$1048576,0,ROUND(AM$8*24,1)),データ_研究棟施設!$J$5:$J$1048576,OFFSET($G$9,ROW()-ROW($N$9),AM$6-$D$4))&gt;=100*$E96,"×","△"),IF(OR(AM$8&lt;9/24,AM$8&gt;=17/24,AM$110="△"),"△","〇")))</f>
        <v>△</v>
      </c>
      <c r="AN96" s="29" t="str">
        <f ca="1">IF(OR(AN$9="×",AN$110="×"),"×",IF(SUMIFS(OFFSET(データ_研究棟施設!$M$5:$M$1048576,0,ROUND(AN$8*24,1)),データ_研究棟施設!$J$5:$J$1048576,OFFSET($G$9,ROW()-ROW($N$9),AN$6-$D$4))&gt;=50,IF(SUMIFS(OFFSET(データ_研究棟施設!$M$5:$M$1048576,0,ROUND(AN$8*24,1)),データ_研究棟施設!$J$5:$J$1048576,OFFSET($G$9,ROW()-ROW($N$9),AN$6-$D$4))&gt;=100*$E96,"×","△"),IF(OR(AN$8&lt;9/24,AN$8&gt;=17/24,AN$110="△"),"△","〇")))</f>
        <v>△</v>
      </c>
      <c r="AO96" s="29" t="str">
        <f ca="1">IF(OR(AO$9="×",AO$110="×"),"×",IF(SUMIFS(OFFSET(データ_研究棟施設!$M$5:$M$1048576,0,ROUND(AO$8*24,1)),データ_研究棟施設!$J$5:$J$1048576,OFFSET($G$9,ROW()-ROW($N$9),AO$6-$D$4))&gt;=50,IF(SUMIFS(OFFSET(データ_研究棟施設!$M$5:$M$1048576,0,ROUND(AO$8*24,1)),データ_研究棟施設!$J$5:$J$1048576,OFFSET($G$9,ROW()-ROW($N$9),AO$6-$D$4))&gt;=100*$E96,"×","△"),IF(OR(AO$8&lt;9/24,AO$8&gt;=17/24,AO$110="△"),"△","〇")))</f>
        <v>△</v>
      </c>
      <c r="AP96" s="29" t="str">
        <f ca="1">IF(OR(AP$9="×",AP$110="×"),"×",IF(SUMIFS(OFFSET(データ_研究棟施設!$M$5:$M$1048576,0,ROUND(AP$8*24,1)),データ_研究棟施設!$J$5:$J$1048576,OFFSET($G$9,ROW()-ROW($N$9),AP$6-$D$4))&gt;=50,IF(SUMIFS(OFFSET(データ_研究棟施設!$M$5:$M$1048576,0,ROUND(AP$8*24,1)),データ_研究棟施設!$J$5:$J$1048576,OFFSET($G$9,ROW()-ROW($N$9),AP$6-$D$4))&gt;=100*$E96,"×","△"),IF(OR(AP$8&lt;9/24,AP$8&gt;=17/24,AP$110="△"),"△","〇")))</f>
        <v>△</v>
      </c>
      <c r="AQ96" s="29" t="str">
        <f ca="1">IF(OR(AQ$9="×",AQ$110="×"),"×",IF(SUMIFS(OFFSET(データ_研究棟施設!$M$5:$M$1048576,0,ROUND(AQ$8*24,1)),データ_研究棟施設!$J$5:$J$1048576,OFFSET($G$9,ROW()-ROW($N$9),AQ$6-$D$4))&gt;=50,IF(SUMIFS(OFFSET(データ_研究棟施設!$M$5:$M$1048576,0,ROUND(AQ$8*24,1)),データ_研究棟施設!$J$5:$J$1048576,OFFSET($G$9,ROW()-ROW($N$9),AQ$6-$D$4))&gt;=100*$E96,"×","△"),IF(OR(AQ$8&lt;9/24,AQ$8&gt;=17/24,AQ$110="△"),"△","〇")))</f>
        <v>△</v>
      </c>
      <c r="AR96" s="29" t="str">
        <f ca="1">IF(OR(AR$9="×",AR$110="×"),"×",IF(SUMIFS(OFFSET(データ_研究棟施設!$M$5:$M$1048576,0,ROUND(AR$8*24,1)),データ_研究棟施設!$J$5:$J$1048576,OFFSET($G$9,ROW()-ROW($N$9),AR$6-$D$4))&gt;=50,IF(SUMIFS(OFFSET(データ_研究棟施設!$M$5:$M$1048576,0,ROUND(AR$8*24,1)),データ_研究棟施設!$J$5:$J$1048576,OFFSET($G$9,ROW()-ROW($N$9),AR$6-$D$4))&gt;=100*$E96,"×","△"),IF(OR(AR$8&lt;9/24,AR$8&gt;=17/24,AR$110="△"),"△","〇")))</f>
        <v>△</v>
      </c>
      <c r="AS96" s="29" t="str">
        <f ca="1">IF(OR(AS$9="×",AS$110="×"),"×",IF(SUMIFS(OFFSET(データ_研究棟施設!$M$5:$M$1048576,0,ROUND(AS$8*24,1)),データ_研究棟施設!$J$5:$J$1048576,OFFSET($G$9,ROW()-ROW($N$9),AS$6-$D$4))&gt;=50,IF(SUMIFS(OFFSET(データ_研究棟施設!$M$5:$M$1048576,0,ROUND(AS$8*24,1)),データ_研究棟施設!$J$5:$J$1048576,OFFSET($G$9,ROW()-ROW($N$9),AS$6-$D$4))&gt;=100*$E96,"×","△"),IF(OR(AS$8&lt;9/24,AS$8&gt;=17/24,AS$110="△"),"△","〇")))</f>
        <v>△</v>
      </c>
      <c r="AT96" s="29" t="str">
        <f ca="1">IF(OR(AT$9="×",AT$110="×"),"×",IF(SUMIFS(OFFSET(データ_研究棟施設!$M$5:$M$1048576,0,ROUND(AT$8*24,1)),データ_研究棟施設!$J$5:$J$1048576,OFFSET($G$9,ROW()-ROW($N$9),AT$6-$D$4))&gt;=50,IF(SUMIFS(OFFSET(データ_研究棟施設!$M$5:$M$1048576,0,ROUND(AT$8*24,1)),データ_研究棟施設!$J$5:$J$1048576,OFFSET($G$9,ROW()-ROW($N$9),AT$6-$D$4))&gt;=100*$E96,"×","△"),IF(OR(AT$8&lt;9/24,AT$8&gt;=17/24,AT$110="△"),"△","〇")))</f>
        <v>△</v>
      </c>
      <c r="AU96" s="28" t="str">
        <f ca="1">IF(OR(AU$9="×",AU$110="×"),"×",IF(SUMIFS(OFFSET(データ_研究棟施設!$M$5:$M$1048576,0,ROUND(AU$8*24,1)),データ_研究棟施設!$J$5:$J$1048576,OFFSET($G$9,ROW()-ROW($N$9),AU$6-$D$4))&gt;=50,IF(SUMIFS(OFFSET(データ_研究棟施設!$M$5:$M$1048576,0,ROUND(AU$8*24,1)),データ_研究棟施設!$J$5:$J$1048576,OFFSET($G$9,ROW()-ROW($N$9),AU$6-$D$4))&gt;=100*$E96,"×","△"),IF(OR(AU$8&lt;9/24,AU$8&gt;=17/24,AU$110="△"),"△","〇")))</f>
        <v>〇</v>
      </c>
      <c r="AV96" s="29" t="str">
        <f ca="1">IF(OR(AV$9="×",AV$110="×"),"×",IF(SUMIFS(OFFSET(データ_研究棟施設!$M$5:$M$1048576,0,ROUND(AV$8*24,1)),データ_研究棟施設!$J$5:$J$1048576,OFFSET($G$9,ROW()-ROW($N$9),AV$6-$D$4))&gt;=50,IF(SUMIFS(OFFSET(データ_研究棟施設!$M$5:$M$1048576,0,ROUND(AV$8*24,1)),データ_研究棟施設!$J$5:$J$1048576,OFFSET($G$9,ROW()-ROW($N$9),AV$6-$D$4))&gt;=100*$E96,"×","△"),IF(OR(AV$8&lt;9/24,AV$8&gt;=17/24,AV$110="△"),"△","〇")))</f>
        <v>〇</v>
      </c>
      <c r="AW96" s="29" t="str">
        <f ca="1">IF(OR(AW$9="×",AW$110="×"),"×",IF(SUMIFS(OFFSET(データ_研究棟施設!$M$5:$M$1048576,0,ROUND(AW$8*24,1)),データ_研究棟施設!$J$5:$J$1048576,OFFSET($G$9,ROW()-ROW($N$9),AW$6-$D$4))&gt;=50,IF(SUMIFS(OFFSET(データ_研究棟施設!$M$5:$M$1048576,0,ROUND(AW$8*24,1)),データ_研究棟施設!$J$5:$J$1048576,OFFSET($G$9,ROW()-ROW($N$9),AW$6-$D$4))&gt;=100*$E96,"×","△"),IF(OR(AW$8&lt;9/24,AW$8&gt;=17/24,AW$110="△"),"△","〇")))</f>
        <v>〇</v>
      </c>
      <c r="AX96" s="30" t="str">
        <f ca="1">IF(OR(AX$9="×",AX$110="×"),"×",IF(SUMIFS(OFFSET(データ_研究棟施設!$M$5:$M$1048576,0,ROUND(AX$8*24,1)),データ_研究棟施設!$J$5:$J$1048576,OFFSET($G$9,ROW()-ROW($N$9),AX$6-$D$4))&gt;=50,IF(SUMIFS(OFFSET(データ_研究棟施設!$M$5:$M$1048576,0,ROUND(AX$8*24,1)),データ_研究棟施設!$J$5:$J$1048576,OFFSET($G$9,ROW()-ROW($N$9),AX$6-$D$4))&gt;=100*$E96,"×","△"),IF(OR(AX$8&lt;9/24,AX$8&gt;=17/24,AX$110="△"),"△","〇")))</f>
        <v>〇</v>
      </c>
      <c r="AY96" s="29" t="str">
        <f ca="1">IF(OR(AY$9="×",AY$110="×"),"×",IF(SUMIFS(OFFSET(データ_研究棟施設!$M$5:$M$1048576,0,ROUND(AY$8*24,1)),データ_研究棟施設!$J$5:$J$1048576,OFFSET($G$9,ROW()-ROW($N$9),AY$6-$D$4))&gt;=50,IF(SUMIFS(OFFSET(データ_研究棟施設!$M$5:$M$1048576,0,ROUND(AY$8*24,1)),データ_研究棟施設!$J$5:$J$1048576,OFFSET($G$9,ROW()-ROW($N$9),AY$6-$D$4))&gt;=100*$E96,"×","△"),IF(OR(AY$8&lt;9/24,AY$8&gt;=17/24,AY$110="△"),"△","〇")))</f>
        <v>〇</v>
      </c>
      <c r="AZ96" s="29" t="str">
        <f ca="1">IF(OR(AZ$9="×",AZ$110="×"),"×",IF(SUMIFS(OFFSET(データ_研究棟施設!$M$5:$M$1048576,0,ROUND(AZ$8*24,1)),データ_研究棟施設!$J$5:$J$1048576,OFFSET($G$9,ROW()-ROW($N$9),AZ$6-$D$4))&gt;=50,IF(SUMIFS(OFFSET(データ_研究棟施設!$M$5:$M$1048576,0,ROUND(AZ$8*24,1)),データ_研究棟施設!$J$5:$J$1048576,OFFSET($G$9,ROW()-ROW($N$9),AZ$6-$D$4))&gt;=100*$E96,"×","△"),IF(OR(AZ$8&lt;9/24,AZ$8&gt;=17/24,AZ$110="△"),"△","〇")))</f>
        <v>〇</v>
      </c>
      <c r="BA96" s="29" t="str">
        <f ca="1">IF(OR(BA$9="×",BA$110="×"),"×",IF(SUMIFS(OFFSET(データ_研究棟施設!$M$5:$M$1048576,0,ROUND(BA$8*24,1)),データ_研究棟施設!$J$5:$J$1048576,OFFSET($G$9,ROW()-ROW($N$9),BA$6-$D$4))&gt;=50,IF(SUMIFS(OFFSET(データ_研究棟施設!$M$5:$M$1048576,0,ROUND(BA$8*24,1)),データ_研究棟施設!$J$5:$J$1048576,OFFSET($G$9,ROW()-ROW($N$9),BA$6-$D$4))&gt;=100*$E96,"×","△"),IF(OR(BA$8&lt;9/24,BA$8&gt;=17/24,BA$110="△"),"△","〇")))</f>
        <v>〇</v>
      </c>
      <c r="BB96" s="29" t="str">
        <f ca="1">IF(OR(BB$9="×",BB$110="×"),"×",IF(SUMIFS(OFFSET(データ_研究棟施設!$M$5:$M$1048576,0,ROUND(BB$8*24,1)),データ_研究棟施設!$J$5:$J$1048576,OFFSET($G$9,ROW()-ROW($N$9),BB$6-$D$4))&gt;=50,IF(SUMIFS(OFFSET(データ_研究棟施設!$M$5:$M$1048576,0,ROUND(BB$8*24,1)),データ_研究棟施設!$J$5:$J$1048576,OFFSET($G$9,ROW()-ROW($N$9),BB$6-$D$4))&gt;=100*$E96,"×","△"),IF(OR(BB$8&lt;9/24,BB$8&gt;=17/24,BB$110="△"),"△","〇")))</f>
        <v>〇</v>
      </c>
      <c r="BC96" s="28" t="str">
        <f ca="1">IF(OR(BC$9="×",BC$110="×"),"×",IF(SUMIFS(OFFSET(データ_研究棟施設!$M$5:$M$1048576,0,ROUND(BC$8*24,1)),データ_研究棟施設!$J$5:$J$1048576,OFFSET($G$9,ROW()-ROW($N$9),BC$6-$D$4))&gt;=50,IF(SUMIFS(OFFSET(データ_研究棟施設!$M$5:$M$1048576,0,ROUND(BC$8*24,1)),データ_研究棟施設!$J$5:$J$1048576,OFFSET($G$9,ROW()-ROW($N$9),BC$6-$D$4))&gt;=100*$E96,"×","△"),IF(OR(BC$8&lt;9/24,BC$8&gt;=17/24,BC$110="△"),"△","〇")))</f>
        <v>△</v>
      </c>
      <c r="BD96" s="29" t="str">
        <f ca="1">IF(OR(BD$9="×",BD$110="×"),"×",IF(SUMIFS(OFFSET(データ_研究棟施設!$M$5:$M$1048576,0,ROUND(BD$8*24,1)),データ_研究棟施設!$J$5:$J$1048576,OFFSET($G$9,ROW()-ROW($N$9),BD$6-$D$4))&gt;=50,IF(SUMIFS(OFFSET(データ_研究棟施設!$M$5:$M$1048576,0,ROUND(BD$8*24,1)),データ_研究棟施設!$J$5:$J$1048576,OFFSET($G$9,ROW()-ROW($N$9),BD$6-$D$4))&gt;=100*$E96,"×","△"),IF(OR(BD$8&lt;9/24,BD$8&gt;=17/24,BD$110="△"),"△","〇")))</f>
        <v>△</v>
      </c>
      <c r="BE96" s="29" t="str">
        <f ca="1">IF(OR(BE$9="×",BE$110="×"),"×",IF(SUMIFS(OFFSET(データ_研究棟施設!$M$5:$M$1048576,0,ROUND(BE$8*24,1)),データ_研究棟施設!$J$5:$J$1048576,OFFSET($G$9,ROW()-ROW($N$9),BE$6-$D$4))&gt;=50,IF(SUMIFS(OFFSET(データ_研究棟施設!$M$5:$M$1048576,0,ROUND(BE$8*24,1)),データ_研究棟施設!$J$5:$J$1048576,OFFSET($G$9,ROW()-ROW($N$9),BE$6-$D$4))&gt;=100*$E96,"×","△"),IF(OR(BE$8&lt;9/24,BE$8&gt;=17/24,BE$110="△"),"△","〇")))</f>
        <v>△</v>
      </c>
      <c r="BF96" s="30" t="str">
        <f ca="1">IF(OR(BF$9="×",BF$110="×"),"×",IF(SUMIFS(OFFSET(データ_研究棟施設!$M$5:$M$1048576,0,ROUND(BF$8*24,1)),データ_研究棟施設!$J$5:$J$1048576,OFFSET($G$9,ROW()-ROW($N$9),BF$6-$D$4))&gt;=50,IF(SUMIFS(OFFSET(データ_研究棟施設!$M$5:$M$1048576,0,ROUND(BF$8*24,1)),データ_研究棟施設!$J$5:$J$1048576,OFFSET($G$9,ROW()-ROW($N$9),BF$6-$D$4))&gt;=100*$E96,"×","△"),IF(OR(BF$8&lt;9/24,BF$8&gt;=17/24,BF$110="△"),"△","〇")))</f>
        <v>△</v>
      </c>
      <c r="BG96" s="29" t="str">
        <f ca="1">IF(OR(BG$9="×",BG$110="×"),"×",IF(SUMIFS(OFFSET(データ_研究棟施設!$M$5:$M$1048576,0,ROUND(BG$8*24,1)),データ_研究棟施設!$J$5:$J$1048576,OFFSET($G$9,ROW()-ROW($N$9),BG$6-$D$4))&gt;=50,IF(SUMIFS(OFFSET(データ_研究棟施設!$M$5:$M$1048576,0,ROUND(BG$8*24,1)),データ_研究棟施設!$J$5:$J$1048576,OFFSET($G$9,ROW()-ROW($N$9),BG$6-$D$4))&gt;=100*$E96,"×","△"),IF(OR(BG$8&lt;9/24,BG$8&gt;=17/24,BG$110="△"),"△","〇")))</f>
        <v>△</v>
      </c>
      <c r="BH96" s="29" t="str">
        <f ca="1">IF(OR(BH$9="×",BH$110="×"),"×",IF(SUMIFS(OFFSET(データ_研究棟施設!$M$5:$M$1048576,0,ROUND(BH$8*24,1)),データ_研究棟施設!$J$5:$J$1048576,OFFSET($G$9,ROW()-ROW($N$9),BH$6-$D$4))&gt;=50,IF(SUMIFS(OFFSET(データ_研究棟施設!$M$5:$M$1048576,0,ROUND(BH$8*24,1)),データ_研究棟施設!$J$5:$J$1048576,OFFSET($G$9,ROW()-ROW($N$9),BH$6-$D$4))&gt;=100*$E96,"×","△"),IF(OR(BH$8&lt;9/24,BH$8&gt;=17/24,BH$110="△"),"△","〇")))</f>
        <v>△</v>
      </c>
      <c r="BI96" s="37" t="str">
        <f ca="1">IF(OR(BI$9="×",BI$110="×"),"×",IF(SUMIFS(OFFSET(データ_研究棟施設!$M$5:$M$1048576,0,ROUND(BI$8*24,1)),データ_研究棟施設!$J$5:$J$1048576,OFFSET($G$9,ROW()-ROW($N$9),BI$6-$D$4))&gt;=50,IF(SUMIFS(OFFSET(データ_研究棟施設!$M$5:$M$1048576,0,ROUND(BI$8*24,1)),データ_研究棟施設!$J$5:$J$1048576,OFFSET($G$9,ROW()-ROW($N$9),BI$6-$D$4))&gt;=100*$E96,"×","△"),IF(OR(BI$8&lt;9/24,BI$8&gt;=17/24,BI$110="△"),"△","〇")))</f>
        <v>△</v>
      </c>
      <c r="BJ96" s="36" t="str">
        <f ca="1">IF(OR(BJ$9="×",BJ$110="×"),"×",IF(SUMIFS(OFFSET(データ_研究棟施設!$M$5:$M$1048576,0,ROUND(BJ$8*24,1)),データ_研究棟施設!$J$5:$J$1048576,OFFSET($G$9,ROW()-ROW($N$9),BJ$6-$D$4))&gt;=50,IF(SUMIFS(OFFSET(データ_研究棟施設!$M$5:$M$1048576,0,ROUND(BJ$8*24,1)),データ_研究棟施設!$J$5:$J$1048576,OFFSET($G$9,ROW()-ROW($N$9),BJ$6-$D$4))&gt;=100*$E96,"×","△"),IF(OR(BJ$8&lt;9/24,BJ$8&gt;=17/24,BJ$110="△"),"△","〇")))</f>
        <v>△</v>
      </c>
      <c r="BK96" s="29" t="str">
        <f ca="1">IF(OR(BK$9="×",BK$110="×"),"×",IF(SUMIFS(OFFSET(データ_研究棟施設!$M$5:$M$1048576,0,ROUND(BK$8*24,1)),データ_研究棟施設!$J$5:$J$1048576,OFFSET($G$9,ROW()-ROW($N$9),BK$6-$D$4))&gt;=50,IF(SUMIFS(OFFSET(データ_研究棟施設!$M$5:$M$1048576,0,ROUND(BK$8*24,1)),データ_研究棟施設!$J$5:$J$1048576,OFFSET($G$9,ROW()-ROW($N$9),BK$6-$D$4))&gt;=100*$E96,"×","△"),IF(OR(BK$8&lt;9/24,BK$8&gt;=17/24,BK$110="△"),"△","〇")))</f>
        <v>△</v>
      </c>
      <c r="BL96" s="29" t="str">
        <f ca="1">IF(OR(BL$9="×",BL$110="×"),"×",IF(SUMIFS(OFFSET(データ_研究棟施設!$M$5:$M$1048576,0,ROUND(BL$8*24,1)),データ_研究棟施設!$J$5:$J$1048576,OFFSET($G$9,ROW()-ROW($N$9),BL$6-$D$4))&gt;=50,IF(SUMIFS(OFFSET(データ_研究棟施設!$M$5:$M$1048576,0,ROUND(BL$8*24,1)),データ_研究棟施設!$J$5:$J$1048576,OFFSET($G$9,ROW()-ROW($N$9),BL$6-$D$4))&gt;=100*$E96,"×","△"),IF(OR(BL$8&lt;9/24,BL$8&gt;=17/24,BL$110="△"),"△","〇")))</f>
        <v>△</v>
      </c>
      <c r="BM96" s="29" t="str">
        <f ca="1">IF(OR(BM$9="×",BM$110="×"),"×",IF(SUMIFS(OFFSET(データ_研究棟施設!$M$5:$M$1048576,0,ROUND(BM$8*24,1)),データ_研究棟施設!$J$5:$J$1048576,OFFSET($G$9,ROW()-ROW($N$9),BM$6-$D$4))&gt;=50,IF(SUMIFS(OFFSET(データ_研究棟施設!$M$5:$M$1048576,0,ROUND(BM$8*24,1)),データ_研究棟施設!$J$5:$J$1048576,OFFSET($G$9,ROW()-ROW($N$9),BM$6-$D$4))&gt;=100*$E96,"×","△"),IF(OR(BM$8&lt;9/24,BM$8&gt;=17/24,BM$110="△"),"△","〇")))</f>
        <v>△</v>
      </c>
      <c r="BN96" s="29" t="str">
        <f ca="1">IF(OR(BN$9="×",BN$110="×"),"×",IF(SUMIFS(OFFSET(データ_研究棟施設!$M$5:$M$1048576,0,ROUND(BN$8*24,1)),データ_研究棟施設!$J$5:$J$1048576,OFFSET($G$9,ROW()-ROW($N$9),BN$6-$D$4))&gt;=50,IF(SUMIFS(OFFSET(データ_研究棟施設!$M$5:$M$1048576,0,ROUND(BN$8*24,1)),データ_研究棟施設!$J$5:$J$1048576,OFFSET($G$9,ROW()-ROW($N$9),BN$6-$D$4))&gt;=100*$E96,"×","△"),IF(OR(BN$8&lt;9/24,BN$8&gt;=17/24,BN$110="△"),"△","〇")))</f>
        <v>△</v>
      </c>
      <c r="BO96" s="29" t="str">
        <f ca="1">IF(OR(BO$9="×",BO$110="×"),"×",IF(SUMIFS(OFFSET(データ_研究棟施設!$M$5:$M$1048576,0,ROUND(BO$8*24,1)),データ_研究棟施設!$J$5:$J$1048576,OFFSET($G$9,ROW()-ROW($N$9),BO$6-$D$4))&gt;=50,IF(SUMIFS(OFFSET(データ_研究棟施設!$M$5:$M$1048576,0,ROUND(BO$8*24,1)),データ_研究棟施設!$J$5:$J$1048576,OFFSET($G$9,ROW()-ROW($N$9),BO$6-$D$4))&gt;=100*$E96,"×","△"),IF(OR(BO$8&lt;9/24,BO$8&gt;=17/24,BO$110="△"),"△","〇")))</f>
        <v>△</v>
      </c>
      <c r="BP96" s="29" t="str">
        <f ca="1">IF(OR(BP$9="×",BP$110="×"),"×",IF(SUMIFS(OFFSET(データ_研究棟施設!$M$5:$M$1048576,0,ROUND(BP$8*24,1)),データ_研究棟施設!$J$5:$J$1048576,OFFSET($G$9,ROW()-ROW($N$9),BP$6-$D$4))&gt;=50,IF(SUMIFS(OFFSET(データ_研究棟施設!$M$5:$M$1048576,0,ROUND(BP$8*24,1)),データ_研究棟施設!$J$5:$J$1048576,OFFSET($G$9,ROW()-ROW($N$9),BP$6-$D$4))&gt;=100*$E96,"×","△"),IF(OR(BP$8&lt;9/24,BP$8&gt;=17/24,BP$110="△"),"△","〇")))</f>
        <v>△</v>
      </c>
      <c r="BQ96" s="29" t="str">
        <f ca="1">IF(OR(BQ$9="×",BQ$110="×"),"×",IF(SUMIFS(OFFSET(データ_研究棟施設!$M$5:$M$1048576,0,ROUND(BQ$8*24,1)),データ_研究棟施設!$J$5:$J$1048576,OFFSET($G$9,ROW()-ROW($N$9),BQ$6-$D$4))&gt;=50,IF(SUMIFS(OFFSET(データ_研究棟施設!$M$5:$M$1048576,0,ROUND(BQ$8*24,1)),データ_研究棟施設!$J$5:$J$1048576,OFFSET($G$9,ROW()-ROW($N$9),BQ$6-$D$4))&gt;=100*$E96,"×","△"),IF(OR(BQ$8&lt;9/24,BQ$8&gt;=17/24,BQ$110="△"),"△","〇")))</f>
        <v>△</v>
      </c>
      <c r="BR96" s="29" t="str">
        <f ca="1">IF(OR(BR$9="×",BR$110="×"),"×",IF(SUMIFS(OFFSET(データ_研究棟施設!$M$5:$M$1048576,0,ROUND(BR$8*24,1)),データ_研究棟施設!$J$5:$J$1048576,OFFSET($G$9,ROW()-ROW($N$9),BR$6-$D$4))&gt;=50,IF(SUMIFS(OFFSET(データ_研究棟施設!$M$5:$M$1048576,0,ROUND(BR$8*24,1)),データ_研究棟施設!$J$5:$J$1048576,OFFSET($G$9,ROW()-ROW($N$9),BR$6-$D$4))&gt;=100*$E96,"×","△"),IF(OR(BR$8&lt;9/24,BR$8&gt;=17/24,BR$110="△"),"△","〇")))</f>
        <v>△</v>
      </c>
      <c r="BS96" s="28" t="str">
        <f ca="1">IF(OR(BS$9="×",BS$110="×"),"×",IF(SUMIFS(OFFSET(データ_研究棟施設!$M$5:$M$1048576,0,ROUND(BS$8*24,1)),データ_研究棟施設!$J$5:$J$1048576,OFFSET($G$9,ROW()-ROW($N$9),BS$6-$D$4))&gt;=50,IF(SUMIFS(OFFSET(データ_研究棟施設!$M$5:$M$1048576,0,ROUND(BS$8*24,1)),データ_研究棟施設!$J$5:$J$1048576,OFFSET($G$9,ROW()-ROW($N$9),BS$6-$D$4))&gt;=100*$E96,"×","△"),IF(OR(BS$8&lt;9/24,BS$8&gt;=17/24,BS$110="△"),"△","〇")))</f>
        <v>〇</v>
      </c>
      <c r="BT96" s="29" t="str">
        <f ca="1">IF(OR(BT$9="×",BT$110="×"),"×",IF(SUMIFS(OFFSET(データ_研究棟施設!$M$5:$M$1048576,0,ROUND(BT$8*24,1)),データ_研究棟施設!$J$5:$J$1048576,OFFSET($G$9,ROW()-ROW($N$9),BT$6-$D$4))&gt;=50,IF(SUMIFS(OFFSET(データ_研究棟施設!$M$5:$M$1048576,0,ROUND(BT$8*24,1)),データ_研究棟施設!$J$5:$J$1048576,OFFSET($G$9,ROW()-ROW($N$9),BT$6-$D$4))&gt;=100*$E96,"×","△"),IF(OR(BT$8&lt;9/24,BT$8&gt;=17/24,BT$110="△"),"△","〇")))</f>
        <v>〇</v>
      </c>
      <c r="BU96" s="29" t="str">
        <f ca="1">IF(OR(BU$9="×",BU$110="×"),"×",IF(SUMIFS(OFFSET(データ_研究棟施設!$M$5:$M$1048576,0,ROUND(BU$8*24,1)),データ_研究棟施設!$J$5:$J$1048576,OFFSET($G$9,ROW()-ROW($N$9),BU$6-$D$4))&gt;=50,IF(SUMIFS(OFFSET(データ_研究棟施設!$M$5:$M$1048576,0,ROUND(BU$8*24,1)),データ_研究棟施設!$J$5:$J$1048576,OFFSET($G$9,ROW()-ROW($N$9),BU$6-$D$4))&gt;=100*$E96,"×","△"),IF(OR(BU$8&lt;9/24,BU$8&gt;=17/24,BU$110="△"),"△","〇")))</f>
        <v>〇</v>
      </c>
      <c r="BV96" s="30" t="str">
        <f ca="1">IF(OR(BV$9="×",BV$110="×"),"×",IF(SUMIFS(OFFSET(データ_研究棟施設!$M$5:$M$1048576,0,ROUND(BV$8*24,1)),データ_研究棟施設!$J$5:$J$1048576,OFFSET($G$9,ROW()-ROW($N$9),BV$6-$D$4))&gt;=50,IF(SUMIFS(OFFSET(データ_研究棟施設!$M$5:$M$1048576,0,ROUND(BV$8*24,1)),データ_研究棟施設!$J$5:$J$1048576,OFFSET($G$9,ROW()-ROW($N$9),BV$6-$D$4))&gt;=100*$E96,"×","△"),IF(OR(BV$8&lt;9/24,BV$8&gt;=17/24,BV$110="△"),"△","〇")))</f>
        <v>〇</v>
      </c>
      <c r="BW96" s="29" t="str">
        <f ca="1">IF(OR(BW$9="×",BW$110="×"),"×",IF(SUMIFS(OFFSET(データ_研究棟施設!$M$5:$M$1048576,0,ROUND(BW$8*24,1)),データ_研究棟施設!$J$5:$J$1048576,OFFSET($G$9,ROW()-ROW($N$9),BW$6-$D$4))&gt;=50,IF(SUMIFS(OFFSET(データ_研究棟施設!$M$5:$M$1048576,0,ROUND(BW$8*24,1)),データ_研究棟施設!$J$5:$J$1048576,OFFSET($G$9,ROW()-ROW($N$9),BW$6-$D$4))&gt;=100*$E96,"×","△"),IF(OR(BW$8&lt;9/24,BW$8&gt;=17/24,BW$110="△"),"△","〇")))</f>
        <v>〇</v>
      </c>
      <c r="BX96" s="29" t="str">
        <f ca="1">IF(OR(BX$9="×",BX$110="×"),"×",IF(SUMIFS(OFFSET(データ_研究棟施設!$M$5:$M$1048576,0,ROUND(BX$8*24,1)),データ_研究棟施設!$J$5:$J$1048576,OFFSET($G$9,ROW()-ROW($N$9),BX$6-$D$4))&gt;=50,IF(SUMIFS(OFFSET(データ_研究棟施設!$M$5:$M$1048576,0,ROUND(BX$8*24,1)),データ_研究棟施設!$J$5:$J$1048576,OFFSET($G$9,ROW()-ROW($N$9),BX$6-$D$4))&gt;=100*$E96,"×","△"),IF(OR(BX$8&lt;9/24,BX$8&gt;=17/24,BX$110="△"),"△","〇")))</f>
        <v>〇</v>
      </c>
      <c r="BY96" s="29" t="str">
        <f ca="1">IF(OR(BY$9="×",BY$110="×"),"×",IF(SUMIFS(OFFSET(データ_研究棟施設!$M$5:$M$1048576,0,ROUND(BY$8*24,1)),データ_研究棟施設!$J$5:$J$1048576,OFFSET($G$9,ROW()-ROW($N$9),BY$6-$D$4))&gt;=50,IF(SUMIFS(OFFSET(データ_研究棟施設!$M$5:$M$1048576,0,ROUND(BY$8*24,1)),データ_研究棟施設!$J$5:$J$1048576,OFFSET($G$9,ROW()-ROW($N$9),BY$6-$D$4))&gt;=100*$E96,"×","△"),IF(OR(BY$8&lt;9/24,BY$8&gt;=17/24,BY$110="△"),"△","〇")))</f>
        <v>〇</v>
      </c>
      <c r="BZ96" s="29" t="str">
        <f ca="1">IF(OR(BZ$9="×",BZ$110="×"),"×",IF(SUMIFS(OFFSET(データ_研究棟施設!$M$5:$M$1048576,0,ROUND(BZ$8*24,1)),データ_研究棟施設!$J$5:$J$1048576,OFFSET($G$9,ROW()-ROW($N$9),BZ$6-$D$4))&gt;=50,IF(SUMIFS(OFFSET(データ_研究棟施設!$M$5:$M$1048576,0,ROUND(BZ$8*24,1)),データ_研究棟施設!$J$5:$J$1048576,OFFSET($G$9,ROW()-ROW($N$9),BZ$6-$D$4))&gt;=100*$E96,"×","△"),IF(OR(BZ$8&lt;9/24,BZ$8&gt;=17/24,BZ$110="△"),"△","〇")))</f>
        <v>〇</v>
      </c>
      <c r="CA96" s="28" t="str">
        <f ca="1">IF(OR(CA$9="×",CA$110="×"),"×",IF(SUMIFS(OFFSET(データ_研究棟施設!$M$5:$M$1048576,0,ROUND(CA$8*24,1)),データ_研究棟施設!$J$5:$J$1048576,OFFSET($G$9,ROW()-ROW($N$9),CA$6-$D$4))&gt;=50,IF(SUMIFS(OFFSET(データ_研究棟施設!$M$5:$M$1048576,0,ROUND(CA$8*24,1)),データ_研究棟施設!$J$5:$J$1048576,OFFSET($G$9,ROW()-ROW($N$9),CA$6-$D$4))&gt;=100*$E96,"×","△"),IF(OR(CA$8&lt;9/24,CA$8&gt;=17/24,CA$110="△"),"△","〇")))</f>
        <v>△</v>
      </c>
      <c r="CB96" s="29" t="str">
        <f ca="1">IF(OR(CB$9="×",CB$110="×"),"×",IF(SUMIFS(OFFSET(データ_研究棟施設!$M$5:$M$1048576,0,ROUND(CB$8*24,1)),データ_研究棟施設!$J$5:$J$1048576,OFFSET($G$9,ROW()-ROW($N$9),CB$6-$D$4))&gt;=50,IF(SUMIFS(OFFSET(データ_研究棟施設!$M$5:$M$1048576,0,ROUND(CB$8*24,1)),データ_研究棟施設!$J$5:$J$1048576,OFFSET($G$9,ROW()-ROW($N$9),CB$6-$D$4))&gt;=100*$E96,"×","△"),IF(OR(CB$8&lt;9/24,CB$8&gt;=17/24,CB$110="△"),"△","〇")))</f>
        <v>△</v>
      </c>
      <c r="CC96" s="29" t="str">
        <f ca="1">IF(OR(CC$9="×",CC$110="×"),"×",IF(SUMIFS(OFFSET(データ_研究棟施設!$M$5:$M$1048576,0,ROUND(CC$8*24,1)),データ_研究棟施設!$J$5:$J$1048576,OFFSET($G$9,ROW()-ROW($N$9),CC$6-$D$4))&gt;=50,IF(SUMIFS(OFFSET(データ_研究棟施設!$M$5:$M$1048576,0,ROUND(CC$8*24,1)),データ_研究棟施設!$J$5:$J$1048576,OFFSET($G$9,ROW()-ROW($N$9),CC$6-$D$4))&gt;=100*$E96,"×","△"),IF(OR(CC$8&lt;9/24,CC$8&gt;=17/24,CC$110="△"),"△","〇")))</f>
        <v>△</v>
      </c>
      <c r="CD96" s="30" t="str">
        <f ca="1">IF(OR(CD$9="×",CD$110="×"),"×",IF(SUMIFS(OFFSET(データ_研究棟施設!$M$5:$M$1048576,0,ROUND(CD$8*24,1)),データ_研究棟施設!$J$5:$J$1048576,OFFSET($G$9,ROW()-ROW($N$9),CD$6-$D$4))&gt;=50,IF(SUMIFS(OFFSET(データ_研究棟施設!$M$5:$M$1048576,0,ROUND(CD$8*24,1)),データ_研究棟施設!$J$5:$J$1048576,OFFSET($G$9,ROW()-ROW($N$9),CD$6-$D$4))&gt;=100*$E96,"×","△"),IF(OR(CD$8&lt;9/24,CD$8&gt;=17/24,CD$110="△"),"△","〇")))</f>
        <v>△</v>
      </c>
      <c r="CE96" s="29" t="str">
        <f ca="1">IF(OR(CE$9="×",CE$110="×"),"×",IF(SUMIFS(OFFSET(データ_研究棟施設!$M$5:$M$1048576,0,ROUND(CE$8*24,1)),データ_研究棟施設!$J$5:$J$1048576,OFFSET($G$9,ROW()-ROW($N$9),CE$6-$D$4))&gt;=50,IF(SUMIFS(OFFSET(データ_研究棟施設!$M$5:$M$1048576,0,ROUND(CE$8*24,1)),データ_研究棟施設!$J$5:$J$1048576,OFFSET($G$9,ROW()-ROW($N$9),CE$6-$D$4))&gt;=100*$E96,"×","△"),IF(OR(CE$8&lt;9/24,CE$8&gt;=17/24,CE$110="△"),"△","〇")))</f>
        <v>△</v>
      </c>
      <c r="CF96" s="29" t="str">
        <f ca="1">IF(OR(CF$9="×",CF$110="×"),"×",IF(SUMIFS(OFFSET(データ_研究棟施設!$M$5:$M$1048576,0,ROUND(CF$8*24,1)),データ_研究棟施設!$J$5:$J$1048576,OFFSET($G$9,ROW()-ROW($N$9),CF$6-$D$4))&gt;=50,IF(SUMIFS(OFFSET(データ_研究棟施設!$M$5:$M$1048576,0,ROUND(CF$8*24,1)),データ_研究棟施設!$J$5:$J$1048576,OFFSET($G$9,ROW()-ROW($N$9),CF$6-$D$4))&gt;=100*$E96,"×","△"),IF(OR(CF$8&lt;9/24,CF$8&gt;=17/24,CF$110="△"),"△","〇")))</f>
        <v>△</v>
      </c>
      <c r="CG96" s="37" t="str">
        <f ca="1">IF(OR(CG$9="×",CG$110="×"),"×",IF(SUMIFS(OFFSET(データ_研究棟施設!$M$5:$M$1048576,0,ROUND(CG$8*24,1)),データ_研究棟施設!$J$5:$J$1048576,OFFSET($G$9,ROW()-ROW($N$9),CG$6-$D$4))&gt;=50,IF(SUMIFS(OFFSET(データ_研究棟施設!$M$5:$M$1048576,0,ROUND(CG$8*24,1)),データ_研究棟施設!$J$5:$J$1048576,OFFSET($G$9,ROW()-ROW($N$9),CG$6-$D$4))&gt;=100*$E96,"×","△"),IF(OR(CG$8&lt;9/24,CG$8&gt;=17/24,CG$110="△"),"△","〇")))</f>
        <v>△</v>
      </c>
      <c r="CH96" s="36" t="str">
        <f ca="1">IF(OR(CH$9="×",CH$110="×"),"×",IF(SUMIFS(OFFSET(データ_研究棟施設!$M$5:$M$1048576,0,ROUND(CH$8*24,1)),データ_研究棟施設!$J$5:$J$1048576,OFFSET($G$9,ROW()-ROW($N$9),CH$6-$D$4))&gt;=50,IF(SUMIFS(OFFSET(データ_研究棟施設!$M$5:$M$1048576,0,ROUND(CH$8*24,1)),データ_研究棟施設!$J$5:$J$1048576,OFFSET($G$9,ROW()-ROW($N$9),CH$6-$D$4))&gt;=100*$E96,"×","△"),IF(OR(CH$8&lt;9/24,CH$8&gt;=17/24,CH$110="△"),"△","〇")))</f>
        <v>△</v>
      </c>
      <c r="CI96" s="29" t="str">
        <f ca="1">IF(OR(CI$9="×",CI$110="×"),"×",IF(SUMIFS(OFFSET(データ_研究棟施設!$M$5:$M$1048576,0,ROUND(CI$8*24,1)),データ_研究棟施設!$J$5:$J$1048576,OFFSET($G$9,ROW()-ROW($N$9),CI$6-$D$4))&gt;=50,IF(SUMIFS(OFFSET(データ_研究棟施設!$M$5:$M$1048576,0,ROUND(CI$8*24,1)),データ_研究棟施設!$J$5:$J$1048576,OFFSET($G$9,ROW()-ROW($N$9),CI$6-$D$4))&gt;=100*$E96,"×","△"),IF(OR(CI$8&lt;9/24,CI$8&gt;=17/24,CI$110="△"),"△","〇")))</f>
        <v>△</v>
      </c>
      <c r="CJ96" s="29" t="str">
        <f ca="1">IF(OR(CJ$9="×",CJ$110="×"),"×",IF(SUMIFS(OFFSET(データ_研究棟施設!$M$5:$M$1048576,0,ROUND(CJ$8*24,1)),データ_研究棟施設!$J$5:$J$1048576,OFFSET($G$9,ROW()-ROW($N$9),CJ$6-$D$4))&gt;=50,IF(SUMIFS(OFFSET(データ_研究棟施設!$M$5:$M$1048576,0,ROUND(CJ$8*24,1)),データ_研究棟施設!$J$5:$J$1048576,OFFSET($G$9,ROW()-ROW($N$9),CJ$6-$D$4))&gt;=100*$E96,"×","△"),IF(OR(CJ$8&lt;9/24,CJ$8&gt;=17/24,CJ$110="△"),"△","〇")))</f>
        <v>△</v>
      </c>
      <c r="CK96" s="29" t="str">
        <f ca="1">IF(OR(CK$9="×",CK$110="×"),"×",IF(SUMIFS(OFFSET(データ_研究棟施設!$M$5:$M$1048576,0,ROUND(CK$8*24,1)),データ_研究棟施設!$J$5:$J$1048576,OFFSET($G$9,ROW()-ROW($N$9),CK$6-$D$4))&gt;=50,IF(SUMIFS(OFFSET(データ_研究棟施設!$M$5:$M$1048576,0,ROUND(CK$8*24,1)),データ_研究棟施設!$J$5:$J$1048576,OFFSET($G$9,ROW()-ROW($N$9),CK$6-$D$4))&gt;=100*$E96,"×","△"),IF(OR(CK$8&lt;9/24,CK$8&gt;=17/24,CK$110="△"),"△","〇")))</f>
        <v>△</v>
      </c>
      <c r="CL96" s="29" t="str">
        <f ca="1">IF(OR(CL$9="×",CL$110="×"),"×",IF(SUMIFS(OFFSET(データ_研究棟施設!$M$5:$M$1048576,0,ROUND(CL$8*24,1)),データ_研究棟施設!$J$5:$J$1048576,OFFSET($G$9,ROW()-ROW($N$9),CL$6-$D$4))&gt;=50,IF(SUMIFS(OFFSET(データ_研究棟施設!$M$5:$M$1048576,0,ROUND(CL$8*24,1)),データ_研究棟施設!$J$5:$J$1048576,OFFSET($G$9,ROW()-ROW($N$9),CL$6-$D$4))&gt;=100*$E96,"×","△"),IF(OR(CL$8&lt;9/24,CL$8&gt;=17/24,CL$110="△"),"△","〇")))</f>
        <v>△</v>
      </c>
      <c r="CM96" s="29" t="str">
        <f ca="1">IF(OR(CM$9="×",CM$110="×"),"×",IF(SUMIFS(OFFSET(データ_研究棟施設!$M$5:$M$1048576,0,ROUND(CM$8*24,1)),データ_研究棟施設!$J$5:$J$1048576,OFFSET($G$9,ROW()-ROW($N$9),CM$6-$D$4))&gt;=50,IF(SUMIFS(OFFSET(データ_研究棟施設!$M$5:$M$1048576,0,ROUND(CM$8*24,1)),データ_研究棟施設!$J$5:$J$1048576,OFFSET($G$9,ROW()-ROW($N$9),CM$6-$D$4))&gt;=100*$E96,"×","△"),IF(OR(CM$8&lt;9/24,CM$8&gt;=17/24,CM$110="△"),"△","〇")))</f>
        <v>△</v>
      </c>
      <c r="CN96" s="29" t="str">
        <f ca="1">IF(OR(CN$9="×",CN$110="×"),"×",IF(SUMIFS(OFFSET(データ_研究棟施設!$M$5:$M$1048576,0,ROUND(CN$8*24,1)),データ_研究棟施設!$J$5:$J$1048576,OFFSET($G$9,ROW()-ROW($N$9),CN$6-$D$4))&gt;=50,IF(SUMIFS(OFFSET(データ_研究棟施設!$M$5:$M$1048576,0,ROUND(CN$8*24,1)),データ_研究棟施設!$J$5:$J$1048576,OFFSET($G$9,ROW()-ROW($N$9),CN$6-$D$4))&gt;=100*$E96,"×","△"),IF(OR(CN$8&lt;9/24,CN$8&gt;=17/24,CN$110="△"),"△","〇")))</f>
        <v>△</v>
      </c>
      <c r="CO96" s="29" t="str">
        <f ca="1">IF(OR(CO$9="×",CO$110="×"),"×",IF(SUMIFS(OFFSET(データ_研究棟施設!$M$5:$M$1048576,0,ROUND(CO$8*24,1)),データ_研究棟施設!$J$5:$J$1048576,OFFSET($G$9,ROW()-ROW($N$9),CO$6-$D$4))&gt;=50,IF(SUMIFS(OFFSET(データ_研究棟施設!$M$5:$M$1048576,0,ROUND(CO$8*24,1)),データ_研究棟施設!$J$5:$J$1048576,OFFSET($G$9,ROW()-ROW($N$9),CO$6-$D$4))&gt;=100*$E96,"×","△"),IF(OR(CO$8&lt;9/24,CO$8&gt;=17/24,CO$110="△"),"△","〇")))</f>
        <v>△</v>
      </c>
      <c r="CP96" s="29" t="str">
        <f ca="1">IF(OR(CP$9="×",CP$110="×"),"×",IF(SUMIFS(OFFSET(データ_研究棟施設!$M$5:$M$1048576,0,ROUND(CP$8*24,1)),データ_研究棟施設!$J$5:$J$1048576,OFFSET($G$9,ROW()-ROW($N$9),CP$6-$D$4))&gt;=50,IF(SUMIFS(OFFSET(データ_研究棟施設!$M$5:$M$1048576,0,ROUND(CP$8*24,1)),データ_研究棟施設!$J$5:$J$1048576,OFFSET($G$9,ROW()-ROW($N$9),CP$6-$D$4))&gt;=100*$E96,"×","△"),IF(OR(CP$8&lt;9/24,CP$8&gt;=17/24,CP$110="△"),"△","〇")))</f>
        <v>△</v>
      </c>
      <c r="CQ96" s="28" t="str">
        <f ca="1">IF(OR(CQ$9="×",CQ$110="×"),"×",IF(SUMIFS(OFFSET(データ_研究棟施設!$M$5:$M$1048576,0,ROUND(CQ$8*24,1)),データ_研究棟施設!$J$5:$J$1048576,OFFSET($G$9,ROW()-ROW($N$9),CQ$6-$D$4))&gt;=50,IF(SUMIFS(OFFSET(データ_研究棟施設!$M$5:$M$1048576,0,ROUND(CQ$8*24,1)),データ_研究棟施設!$J$5:$J$1048576,OFFSET($G$9,ROW()-ROW($N$9),CQ$6-$D$4))&gt;=100*$E96,"×","△"),IF(OR(CQ$8&lt;9/24,CQ$8&gt;=17/24,CQ$110="△"),"△","〇")))</f>
        <v>〇</v>
      </c>
      <c r="CR96" s="29" t="str">
        <f ca="1">IF(OR(CR$9="×",CR$110="×"),"×",IF(SUMIFS(OFFSET(データ_研究棟施設!$M$5:$M$1048576,0,ROUND(CR$8*24,1)),データ_研究棟施設!$J$5:$J$1048576,OFFSET($G$9,ROW()-ROW($N$9),CR$6-$D$4))&gt;=50,IF(SUMIFS(OFFSET(データ_研究棟施設!$M$5:$M$1048576,0,ROUND(CR$8*24,1)),データ_研究棟施設!$J$5:$J$1048576,OFFSET($G$9,ROW()-ROW($N$9),CR$6-$D$4))&gt;=100*$E96,"×","△"),IF(OR(CR$8&lt;9/24,CR$8&gt;=17/24,CR$110="△"),"△","〇")))</f>
        <v>〇</v>
      </c>
      <c r="CS96" s="29" t="str">
        <f ca="1">IF(OR(CS$9="×",CS$110="×"),"×",IF(SUMIFS(OFFSET(データ_研究棟施設!$M$5:$M$1048576,0,ROUND(CS$8*24,1)),データ_研究棟施設!$J$5:$J$1048576,OFFSET($G$9,ROW()-ROW($N$9),CS$6-$D$4))&gt;=50,IF(SUMIFS(OFFSET(データ_研究棟施設!$M$5:$M$1048576,0,ROUND(CS$8*24,1)),データ_研究棟施設!$J$5:$J$1048576,OFFSET($G$9,ROW()-ROW($N$9),CS$6-$D$4))&gt;=100*$E96,"×","△"),IF(OR(CS$8&lt;9/24,CS$8&gt;=17/24,CS$110="△"),"△","〇")))</f>
        <v>〇</v>
      </c>
      <c r="CT96" s="30" t="str">
        <f ca="1">IF(OR(CT$9="×",CT$110="×"),"×",IF(SUMIFS(OFFSET(データ_研究棟施設!$M$5:$M$1048576,0,ROUND(CT$8*24,1)),データ_研究棟施設!$J$5:$J$1048576,OFFSET($G$9,ROW()-ROW($N$9),CT$6-$D$4))&gt;=50,IF(SUMIFS(OFFSET(データ_研究棟施設!$M$5:$M$1048576,0,ROUND(CT$8*24,1)),データ_研究棟施設!$J$5:$J$1048576,OFFSET($G$9,ROW()-ROW($N$9),CT$6-$D$4))&gt;=100*$E96,"×","△"),IF(OR(CT$8&lt;9/24,CT$8&gt;=17/24,CT$110="△"),"△","〇")))</f>
        <v>〇</v>
      </c>
      <c r="CU96" s="29" t="str">
        <f ca="1">IF(OR(CU$9="×",CU$110="×"),"×",IF(SUMIFS(OFFSET(データ_研究棟施設!$M$5:$M$1048576,0,ROUND(CU$8*24,1)),データ_研究棟施設!$J$5:$J$1048576,OFFSET($G$9,ROW()-ROW($N$9),CU$6-$D$4))&gt;=50,IF(SUMIFS(OFFSET(データ_研究棟施設!$M$5:$M$1048576,0,ROUND(CU$8*24,1)),データ_研究棟施設!$J$5:$J$1048576,OFFSET($G$9,ROW()-ROW($N$9),CU$6-$D$4))&gt;=100*$E96,"×","△"),IF(OR(CU$8&lt;9/24,CU$8&gt;=17/24,CU$110="△"),"△","〇")))</f>
        <v>〇</v>
      </c>
      <c r="CV96" s="29" t="str">
        <f ca="1">IF(OR(CV$9="×",CV$110="×"),"×",IF(SUMIFS(OFFSET(データ_研究棟施設!$M$5:$M$1048576,0,ROUND(CV$8*24,1)),データ_研究棟施設!$J$5:$J$1048576,OFFSET($G$9,ROW()-ROW($N$9),CV$6-$D$4))&gt;=50,IF(SUMIFS(OFFSET(データ_研究棟施設!$M$5:$M$1048576,0,ROUND(CV$8*24,1)),データ_研究棟施設!$J$5:$J$1048576,OFFSET($G$9,ROW()-ROW($N$9),CV$6-$D$4))&gt;=100*$E96,"×","△"),IF(OR(CV$8&lt;9/24,CV$8&gt;=17/24,CV$110="△"),"△","〇")))</f>
        <v>〇</v>
      </c>
      <c r="CW96" s="29" t="str">
        <f ca="1">IF(OR(CW$9="×",CW$110="×"),"×",IF(SUMIFS(OFFSET(データ_研究棟施設!$M$5:$M$1048576,0,ROUND(CW$8*24,1)),データ_研究棟施設!$J$5:$J$1048576,OFFSET($G$9,ROW()-ROW($N$9),CW$6-$D$4))&gt;=50,IF(SUMIFS(OFFSET(データ_研究棟施設!$M$5:$M$1048576,0,ROUND(CW$8*24,1)),データ_研究棟施設!$J$5:$J$1048576,OFFSET($G$9,ROW()-ROW($N$9),CW$6-$D$4))&gt;=100*$E96,"×","△"),IF(OR(CW$8&lt;9/24,CW$8&gt;=17/24,CW$110="△"),"△","〇")))</f>
        <v>〇</v>
      </c>
      <c r="CX96" s="29" t="str">
        <f ca="1">IF(OR(CX$9="×",CX$110="×"),"×",IF(SUMIFS(OFFSET(データ_研究棟施設!$M$5:$M$1048576,0,ROUND(CX$8*24,1)),データ_研究棟施設!$J$5:$J$1048576,OFFSET($G$9,ROW()-ROW($N$9),CX$6-$D$4))&gt;=50,IF(SUMIFS(OFFSET(データ_研究棟施設!$M$5:$M$1048576,0,ROUND(CX$8*24,1)),データ_研究棟施設!$J$5:$J$1048576,OFFSET($G$9,ROW()-ROW($N$9),CX$6-$D$4))&gt;=100*$E96,"×","△"),IF(OR(CX$8&lt;9/24,CX$8&gt;=17/24,CX$110="△"),"△","〇")))</f>
        <v>〇</v>
      </c>
      <c r="CY96" s="28" t="str">
        <f ca="1">IF(OR(CY$9="×",CY$110="×"),"×",IF(SUMIFS(OFFSET(データ_研究棟施設!$M$5:$M$1048576,0,ROUND(CY$8*24,1)),データ_研究棟施設!$J$5:$J$1048576,OFFSET($G$9,ROW()-ROW($N$9),CY$6-$D$4))&gt;=50,IF(SUMIFS(OFFSET(データ_研究棟施設!$M$5:$M$1048576,0,ROUND(CY$8*24,1)),データ_研究棟施設!$J$5:$J$1048576,OFFSET($G$9,ROW()-ROW($N$9),CY$6-$D$4))&gt;=100*$E96,"×","△"),IF(OR(CY$8&lt;9/24,CY$8&gt;=17/24,CY$110="△"),"△","〇")))</f>
        <v>△</v>
      </c>
      <c r="CZ96" s="29" t="str">
        <f ca="1">IF(OR(CZ$9="×",CZ$110="×"),"×",IF(SUMIFS(OFFSET(データ_研究棟施設!$M$5:$M$1048576,0,ROUND(CZ$8*24,1)),データ_研究棟施設!$J$5:$J$1048576,OFFSET($G$9,ROW()-ROW($N$9),CZ$6-$D$4))&gt;=50,IF(SUMIFS(OFFSET(データ_研究棟施設!$M$5:$M$1048576,0,ROUND(CZ$8*24,1)),データ_研究棟施設!$J$5:$J$1048576,OFFSET($G$9,ROW()-ROW($N$9),CZ$6-$D$4))&gt;=100*$E96,"×","△"),IF(OR(CZ$8&lt;9/24,CZ$8&gt;=17/24,CZ$110="△"),"△","〇")))</f>
        <v>△</v>
      </c>
      <c r="DA96" s="29" t="str">
        <f ca="1">IF(OR(DA$9="×",DA$110="×"),"×",IF(SUMIFS(OFFSET(データ_研究棟施設!$M$5:$M$1048576,0,ROUND(DA$8*24,1)),データ_研究棟施設!$J$5:$J$1048576,OFFSET($G$9,ROW()-ROW($N$9),DA$6-$D$4))&gt;=50,IF(SUMIFS(OFFSET(データ_研究棟施設!$M$5:$M$1048576,0,ROUND(DA$8*24,1)),データ_研究棟施設!$J$5:$J$1048576,OFFSET($G$9,ROW()-ROW($N$9),DA$6-$D$4))&gt;=100*$E96,"×","△"),IF(OR(DA$8&lt;9/24,DA$8&gt;=17/24,DA$110="△"),"△","〇")))</f>
        <v>△</v>
      </c>
      <c r="DB96" s="30" t="str">
        <f ca="1">IF(OR(DB$9="×",DB$110="×"),"×",IF(SUMIFS(OFFSET(データ_研究棟施設!$M$5:$M$1048576,0,ROUND(DB$8*24,1)),データ_研究棟施設!$J$5:$J$1048576,OFFSET($G$9,ROW()-ROW($N$9),DB$6-$D$4))&gt;=50,IF(SUMIFS(OFFSET(データ_研究棟施設!$M$5:$M$1048576,0,ROUND(DB$8*24,1)),データ_研究棟施設!$J$5:$J$1048576,OFFSET($G$9,ROW()-ROW($N$9),DB$6-$D$4))&gt;=100*$E96,"×","△"),IF(OR(DB$8&lt;9/24,DB$8&gt;=17/24,DB$110="△"),"△","〇")))</f>
        <v>△</v>
      </c>
      <c r="DC96" s="29" t="str">
        <f ca="1">IF(OR(DC$9="×",DC$110="×"),"×",IF(SUMIFS(OFFSET(データ_研究棟施設!$M$5:$M$1048576,0,ROUND(DC$8*24,1)),データ_研究棟施設!$J$5:$J$1048576,OFFSET($G$9,ROW()-ROW($N$9),DC$6-$D$4))&gt;=50,IF(SUMIFS(OFFSET(データ_研究棟施設!$M$5:$M$1048576,0,ROUND(DC$8*24,1)),データ_研究棟施設!$J$5:$J$1048576,OFFSET($G$9,ROW()-ROW($N$9),DC$6-$D$4))&gt;=100*$E96,"×","△"),IF(OR(DC$8&lt;9/24,DC$8&gt;=17/24,DC$110="△"),"△","〇")))</f>
        <v>△</v>
      </c>
      <c r="DD96" s="29" t="str">
        <f ca="1">IF(OR(DD$9="×",DD$110="×"),"×",IF(SUMIFS(OFFSET(データ_研究棟施設!$M$5:$M$1048576,0,ROUND(DD$8*24,1)),データ_研究棟施設!$J$5:$J$1048576,OFFSET($G$9,ROW()-ROW($N$9),DD$6-$D$4))&gt;=50,IF(SUMIFS(OFFSET(データ_研究棟施設!$M$5:$M$1048576,0,ROUND(DD$8*24,1)),データ_研究棟施設!$J$5:$J$1048576,OFFSET($G$9,ROW()-ROW($N$9),DD$6-$D$4))&gt;=100*$E96,"×","△"),IF(OR(DD$8&lt;9/24,DD$8&gt;=17/24,DD$110="△"),"△","〇")))</f>
        <v>△</v>
      </c>
      <c r="DE96" s="37" t="str">
        <f ca="1">IF(OR(DE$9="×",DE$110="×"),"×",IF(SUMIFS(OFFSET(データ_研究棟施設!$M$5:$M$1048576,0,ROUND(DE$8*24,1)),データ_研究棟施設!$J$5:$J$1048576,OFFSET($G$9,ROW()-ROW($N$9),DE$6-$D$4))&gt;=50,IF(SUMIFS(OFFSET(データ_研究棟施設!$M$5:$M$1048576,0,ROUND(DE$8*24,1)),データ_研究棟施設!$J$5:$J$1048576,OFFSET($G$9,ROW()-ROW($N$9),DE$6-$D$4))&gt;=100*$E96,"×","△"),IF(OR(DE$8&lt;9/24,DE$8&gt;=17/24,DE$110="△"),"△","〇")))</f>
        <v>△</v>
      </c>
      <c r="DF96" s="36" t="str">
        <f ca="1">IF(OR(DF$9="×",DF$110="×"),"×",IF(SUMIFS(OFFSET(データ_研究棟施設!$M$5:$M$1048576,0,ROUND(DF$8*24,1)),データ_研究棟施設!$J$5:$J$1048576,OFFSET($G$9,ROW()-ROW($N$9),DF$6-$D$4))&gt;=50,IF(SUMIFS(OFFSET(データ_研究棟施設!$M$5:$M$1048576,0,ROUND(DF$8*24,1)),データ_研究棟施設!$J$5:$J$1048576,OFFSET($G$9,ROW()-ROW($N$9),DF$6-$D$4))&gt;=100*$E96,"×","△"),IF(OR(DF$8&lt;9/24,DF$8&gt;=17/24,DF$110="△"),"△","〇")))</f>
        <v>△</v>
      </c>
      <c r="DG96" s="29" t="str">
        <f ca="1">IF(OR(DG$9="×",DG$110="×"),"×",IF(SUMIFS(OFFSET(データ_研究棟施設!$M$5:$M$1048576,0,ROUND(DG$8*24,1)),データ_研究棟施設!$J$5:$J$1048576,OFFSET($G$9,ROW()-ROW($N$9),DG$6-$D$4))&gt;=50,IF(SUMIFS(OFFSET(データ_研究棟施設!$M$5:$M$1048576,0,ROUND(DG$8*24,1)),データ_研究棟施設!$J$5:$J$1048576,OFFSET($G$9,ROW()-ROW($N$9),DG$6-$D$4))&gt;=100*$E96,"×","△"),IF(OR(DG$8&lt;9/24,DG$8&gt;=17/24,DG$110="△"),"△","〇")))</f>
        <v>△</v>
      </c>
      <c r="DH96" s="29" t="str">
        <f ca="1">IF(OR(DH$9="×",DH$110="×"),"×",IF(SUMIFS(OFFSET(データ_研究棟施設!$M$5:$M$1048576,0,ROUND(DH$8*24,1)),データ_研究棟施設!$J$5:$J$1048576,OFFSET($G$9,ROW()-ROW($N$9),DH$6-$D$4))&gt;=50,IF(SUMIFS(OFFSET(データ_研究棟施設!$M$5:$M$1048576,0,ROUND(DH$8*24,1)),データ_研究棟施設!$J$5:$J$1048576,OFFSET($G$9,ROW()-ROW($N$9),DH$6-$D$4))&gt;=100*$E96,"×","△"),IF(OR(DH$8&lt;9/24,DH$8&gt;=17/24,DH$110="△"),"△","〇")))</f>
        <v>△</v>
      </c>
      <c r="DI96" s="29" t="str">
        <f ca="1">IF(OR(DI$9="×",DI$110="×"),"×",IF(SUMIFS(OFFSET(データ_研究棟施設!$M$5:$M$1048576,0,ROUND(DI$8*24,1)),データ_研究棟施設!$J$5:$J$1048576,OFFSET($G$9,ROW()-ROW($N$9),DI$6-$D$4))&gt;=50,IF(SUMIFS(OFFSET(データ_研究棟施設!$M$5:$M$1048576,0,ROUND(DI$8*24,1)),データ_研究棟施設!$J$5:$J$1048576,OFFSET($G$9,ROW()-ROW($N$9),DI$6-$D$4))&gt;=100*$E96,"×","△"),IF(OR(DI$8&lt;9/24,DI$8&gt;=17/24,DI$110="△"),"△","〇")))</f>
        <v>△</v>
      </c>
      <c r="DJ96" s="29" t="str">
        <f ca="1">IF(OR(DJ$9="×",DJ$110="×"),"×",IF(SUMIFS(OFFSET(データ_研究棟施設!$M$5:$M$1048576,0,ROUND(DJ$8*24,1)),データ_研究棟施設!$J$5:$J$1048576,OFFSET($G$9,ROW()-ROW($N$9),DJ$6-$D$4))&gt;=50,IF(SUMIFS(OFFSET(データ_研究棟施設!$M$5:$M$1048576,0,ROUND(DJ$8*24,1)),データ_研究棟施設!$J$5:$J$1048576,OFFSET($G$9,ROW()-ROW($N$9),DJ$6-$D$4))&gt;=100*$E96,"×","△"),IF(OR(DJ$8&lt;9/24,DJ$8&gt;=17/24,DJ$110="△"),"△","〇")))</f>
        <v>△</v>
      </c>
      <c r="DK96" s="29" t="str">
        <f ca="1">IF(OR(DK$9="×",DK$110="×"),"×",IF(SUMIFS(OFFSET(データ_研究棟施設!$M$5:$M$1048576,0,ROUND(DK$8*24,1)),データ_研究棟施設!$J$5:$J$1048576,OFFSET($G$9,ROW()-ROW($N$9),DK$6-$D$4))&gt;=50,IF(SUMIFS(OFFSET(データ_研究棟施設!$M$5:$M$1048576,0,ROUND(DK$8*24,1)),データ_研究棟施設!$J$5:$J$1048576,OFFSET($G$9,ROW()-ROW($N$9),DK$6-$D$4))&gt;=100*$E96,"×","△"),IF(OR(DK$8&lt;9/24,DK$8&gt;=17/24,DK$110="△"),"△","〇")))</f>
        <v>△</v>
      </c>
      <c r="DL96" s="29" t="str">
        <f ca="1">IF(OR(DL$9="×",DL$110="×"),"×",IF(SUMIFS(OFFSET(データ_研究棟施設!$M$5:$M$1048576,0,ROUND(DL$8*24,1)),データ_研究棟施設!$J$5:$J$1048576,OFFSET($G$9,ROW()-ROW($N$9),DL$6-$D$4))&gt;=50,IF(SUMIFS(OFFSET(データ_研究棟施設!$M$5:$M$1048576,0,ROUND(DL$8*24,1)),データ_研究棟施設!$J$5:$J$1048576,OFFSET($G$9,ROW()-ROW($N$9),DL$6-$D$4))&gt;=100*$E96,"×","△"),IF(OR(DL$8&lt;9/24,DL$8&gt;=17/24,DL$110="△"),"△","〇")))</f>
        <v>△</v>
      </c>
      <c r="DM96" s="29" t="str">
        <f ca="1">IF(OR(DM$9="×",DM$110="×"),"×",IF(SUMIFS(OFFSET(データ_研究棟施設!$M$5:$M$1048576,0,ROUND(DM$8*24,1)),データ_研究棟施設!$J$5:$J$1048576,OFFSET($G$9,ROW()-ROW($N$9),DM$6-$D$4))&gt;=50,IF(SUMIFS(OFFSET(データ_研究棟施設!$M$5:$M$1048576,0,ROUND(DM$8*24,1)),データ_研究棟施設!$J$5:$J$1048576,OFFSET($G$9,ROW()-ROW($N$9),DM$6-$D$4))&gt;=100*$E96,"×","△"),IF(OR(DM$8&lt;9/24,DM$8&gt;=17/24,DM$110="△"),"△","〇")))</f>
        <v>△</v>
      </c>
      <c r="DN96" s="29" t="str">
        <f ca="1">IF(OR(DN$9="×",DN$110="×"),"×",IF(SUMIFS(OFFSET(データ_研究棟施設!$M$5:$M$1048576,0,ROUND(DN$8*24,1)),データ_研究棟施設!$J$5:$J$1048576,OFFSET($G$9,ROW()-ROW($N$9),DN$6-$D$4))&gt;=50,IF(SUMIFS(OFFSET(データ_研究棟施設!$M$5:$M$1048576,0,ROUND(DN$8*24,1)),データ_研究棟施設!$J$5:$J$1048576,OFFSET($G$9,ROW()-ROW($N$9),DN$6-$D$4))&gt;=100*$E96,"×","△"),IF(OR(DN$8&lt;9/24,DN$8&gt;=17/24,DN$110="△"),"△","〇")))</f>
        <v>△</v>
      </c>
      <c r="DO96" s="28" t="str">
        <f ca="1">IF(OR(DO$9="×",DO$110="×"),"×",IF(SUMIFS(OFFSET(データ_研究棟施設!$M$5:$M$1048576,0,ROUND(DO$8*24,1)),データ_研究棟施設!$J$5:$J$1048576,OFFSET($G$9,ROW()-ROW($N$9),DO$6-$D$4))&gt;=50,IF(SUMIFS(OFFSET(データ_研究棟施設!$M$5:$M$1048576,0,ROUND(DO$8*24,1)),データ_研究棟施設!$J$5:$J$1048576,OFFSET($G$9,ROW()-ROW($N$9),DO$6-$D$4))&gt;=100*$E96,"×","△"),IF(OR(DO$8&lt;9/24,DO$8&gt;=17/24,DO$110="△"),"△","〇")))</f>
        <v>〇</v>
      </c>
      <c r="DP96" s="29" t="str">
        <f ca="1">IF(OR(DP$9="×",DP$110="×"),"×",IF(SUMIFS(OFFSET(データ_研究棟施設!$M$5:$M$1048576,0,ROUND(DP$8*24,1)),データ_研究棟施設!$J$5:$J$1048576,OFFSET($G$9,ROW()-ROW($N$9),DP$6-$D$4))&gt;=50,IF(SUMIFS(OFFSET(データ_研究棟施設!$M$5:$M$1048576,0,ROUND(DP$8*24,1)),データ_研究棟施設!$J$5:$J$1048576,OFFSET($G$9,ROW()-ROW($N$9),DP$6-$D$4))&gt;=100*$E96,"×","△"),IF(OR(DP$8&lt;9/24,DP$8&gt;=17/24,DP$110="△"),"△","〇")))</f>
        <v>〇</v>
      </c>
      <c r="DQ96" s="29" t="str">
        <f ca="1">IF(OR(DQ$9="×",DQ$110="×"),"×",IF(SUMIFS(OFFSET(データ_研究棟施設!$M$5:$M$1048576,0,ROUND(DQ$8*24,1)),データ_研究棟施設!$J$5:$J$1048576,OFFSET($G$9,ROW()-ROW($N$9),DQ$6-$D$4))&gt;=50,IF(SUMIFS(OFFSET(データ_研究棟施設!$M$5:$M$1048576,0,ROUND(DQ$8*24,1)),データ_研究棟施設!$J$5:$J$1048576,OFFSET($G$9,ROW()-ROW($N$9),DQ$6-$D$4))&gt;=100*$E96,"×","△"),IF(OR(DQ$8&lt;9/24,DQ$8&gt;=17/24,DQ$110="△"),"△","〇")))</f>
        <v>〇</v>
      </c>
      <c r="DR96" s="30" t="str">
        <f ca="1">IF(OR(DR$9="×",DR$110="×"),"×",IF(SUMIFS(OFFSET(データ_研究棟施設!$M$5:$M$1048576,0,ROUND(DR$8*24,1)),データ_研究棟施設!$J$5:$J$1048576,OFFSET($G$9,ROW()-ROW($N$9),DR$6-$D$4))&gt;=50,IF(SUMIFS(OFFSET(データ_研究棟施設!$M$5:$M$1048576,0,ROUND(DR$8*24,1)),データ_研究棟施設!$J$5:$J$1048576,OFFSET($G$9,ROW()-ROW($N$9),DR$6-$D$4))&gt;=100*$E96,"×","△"),IF(OR(DR$8&lt;9/24,DR$8&gt;=17/24,DR$110="△"),"△","〇")))</f>
        <v>〇</v>
      </c>
      <c r="DS96" s="29" t="str">
        <f ca="1">IF(OR(DS$9="×",DS$110="×"),"×",IF(SUMIFS(OFFSET(データ_研究棟施設!$M$5:$M$1048576,0,ROUND(DS$8*24,1)),データ_研究棟施設!$J$5:$J$1048576,OFFSET($G$9,ROW()-ROW($N$9),DS$6-$D$4))&gt;=50,IF(SUMIFS(OFFSET(データ_研究棟施設!$M$5:$M$1048576,0,ROUND(DS$8*24,1)),データ_研究棟施設!$J$5:$J$1048576,OFFSET($G$9,ROW()-ROW($N$9),DS$6-$D$4))&gt;=100*$E96,"×","△"),IF(OR(DS$8&lt;9/24,DS$8&gt;=17/24,DS$110="△"),"△","〇")))</f>
        <v>〇</v>
      </c>
      <c r="DT96" s="29" t="str">
        <f ca="1">IF(OR(DT$9="×",DT$110="×"),"×",IF(SUMIFS(OFFSET(データ_研究棟施設!$M$5:$M$1048576,0,ROUND(DT$8*24,1)),データ_研究棟施設!$J$5:$J$1048576,OFFSET($G$9,ROW()-ROW($N$9),DT$6-$D$4))&gt;=50,IF(SUMIFS(OFFSET(データ_研究棟施設!$M$5:$M$1048576,0,ROUND(DT$8*24,1)),データ_研究棟施設!$J$5:$J$1048576,OFFSET($G$9,ROW()-ROW($N$9),DT$6-$D$4))&gt;=100*$E96,"×","△"),IF(OR(DT$8&lt;9/24,DT$8&gt;=17/24,DT$110="△"),"△","〇")))</f>
        <v>〇</v>
      </c>
      <c r="DU96" s="29" t="str">
        <f ca="1">IF(OR(DU$9="×",DU$110="×"),"×",IF(SUMIFS(OFFSET(データ_研究棟施設!$M$5:$M$1048576,0,ROUND(DU$8*24,1)),データ_研究棟施設!$J$5:$J$1048576,OFFSET($G$9,ROW()-ROW($N$9),DU$6-$D$4))&gt;=50,IF(SUMIFS(OFFSET(データ_研究棟施設!$M$5:$M$1048576,0,ROUND(DU$8*24,1)),データ_研究棟施設!$J$5:$J$1048576,OFFSET($G$9,ROW()-ROW($N$9),DU$6-$D$4))&gt;=100*$E96,"×","△"),IF(OR(DU$8&lt;9/24,DU$8&gt;=17/24,DU$110="△"),"△","〇")))</f>
        <v>〇</v>
      </c>
      <c r="DV96" s="29" t="str">
        <f ca="1">IF(OR(DV$9="×",DV$110="×"),"×",IF(SUMIFS(OFFSET(データ_研究棟施設!$M$5:$M$1048576,0,ROUND(DV$8*24,1)),データ_研究棟施設!$J$5:$J$1048576,OFFSET($G$9,ROW()-ROW($N$9),DV$6-$D$4))&gt;=50,IF(SUMIFS(OFFSET(データ_研究棟施設!$M$5:$M$1048576,0,ROUND(DV$8*24,1)),データ_研究棟施設!$J$5:$J$1048576,OFFSET($G$9,ROW()-ROW($N$9),DV$6-$D$4))&gt;=100*$E96,"×","△"),IF(OR(DV$8&lt;9/24,DV$8&gt;=17/24,DV$110="△"),"△","〇")))</f>
        <v>〇</v>
      </c>
      <c r="DW96" s="28" t="str">
        <f ca="1">IF(OR(DW$9="×",DW$110="×"),"×",IF(SUMIFS(OFFSET(データ_研究棟施設!$M$5:$M$1048576,0,ROUND(DW$8*24,1)),データ_研究棟施設!$J$5:$J$1048576,OFFSET($G$9,ROW()-ROW($N$9),DW$6-$D$4))&gt;=50,IF(SUMIFS(OFFSET(データ_研究棟施設!$M$5:$M$1048576,0,ROUND(DW$8*24,1)),データ_研究棟施設!$J$5:$J$1048576,OFFSET($G$9,ROW()-ROW($N$9),DW$6-$D$4))&gt;=100*$E96,"×","△"),IF(OR(DW$8&lt;9/24,DW$8&gt;=17/24,DW$110="△"),"△","〇")))</f>
        <v>△</v>
      </c>
      <c r="DX96" s="29" t="str">
        <f ca="1">IF(OR(DX$9="×",DX$110="×"),"×",IF(SUMIFS(OFFSET(データ_研究棟施設!$M$5:$M$1048576,0,ROUND(DX$8*24,1)),データ_研究棟施設!$J$5:$J$1048576,OFFSET($G$9,ROW()-ROW($N$9),DX$6-$D$4))&gt;=50,IF(SUMIFS(OFFSET(データ_研究棟施設!$M$5:$M$1048576,0,ROUND(DX$8*24,1)),データ_研究棟施設!$J$5:$J$1048576,OFFSET($G$9,ROW()-ROW($N$9),DX$6-$D$4))&gt;=100*$E96,"×","△"),IF(OR(DX$8&lt;9/24,DX$8&gt;=17/24,DX$110="△"),"△","〇")))</f>
        <v>△</v>
      </c>
      <c r="DY96" s="29" t="str">
        <f ca="1">IF(OR(DY$9="×",DY$110="×"),"×",IF(SUMIFS(OFFSET(データ_研究棟施設!$M$5:$M$1048576,0,ROUND(DY$8*24,1)),データ_研究棟施設!$J$5:$J$1048576,OFFSET($G$9,ROW()-ROW($N$9),DY$6-$D$4))&gt;=50,IF(SUMIFS(OFFSET(データ_研究棟施設!$M$5:$M$1048576,0,ROUND(DY$8*24,1)),データ_研究棟施設!$J$5:$J$1048576,OFFSET($G$9,ROW()-ROW($N$9),DY$6-$D$4))&gt;=100*$E96,"×","△"),IF(OR(DY$8&lt;9/24,DY$8&gt;=17/24,DY$110="△"),"△","〇")))</f>
        <v>△</v>
      </c>
      <c r="DZ96" s="30" t="str">
        <f ca="1">IF(OR(DZ$9="×",DZ$110="×"),"×",IF(SUMIFS(OFFSET(データ_研究棟施設!$M$5:$M$1048576,0,ROUND(DZ$8*24,1)),データ_研究棟施設!$J$5:$J$1048576,OFFSET($G$9,ROW()-ROW($N$9),DZ$6-$D$4))&gt;=50,IF(SUMIFS(OFFSET(データ_研究棟施設!$M$5:$M$1048576,0,ROUND(DZ$8*24,1)),データ_研究棟施設!$J$5:$J$1048576,OFFSET($G$9,ROW()-ROW($N$9),DZ$6-$D$4))&gt;=100*$E96,"×","△"),IF(OR(DZ$8&lt;9/24,DZ$8&gt;=17/24,DZ$110="△"),"△","〇")))</f>
        <v>△</v>
      </c>
      <c r="EA96" s="29" t="str">
        <f ca="1">IF(OR(EA$9="×",EA$110="×"),"×",IF(SUMIFS(OFFSET(データ_研究棟施設!$M$5:$M$1048576,0,ROUND(EA$8*24,1)),データ_研究棟施設!$J$5:$J$1048576,OFFSET($G$9,ROW()-ROW($N$9),EA$6-$D$4))&gt;=50,IF(SUMIFS(OFFSET(データ_研究棟施設!$M$5:$M$1048576,0,ROUND(EA$8*24,1)),データ_研究棟施設!$J$5:$J$1048576,OFFSET($G$9,ROW()-ROW($N$9),EA$6-$D$4))&gt;=100*$E96,"×","△"),IF(OR(EA$8&lt;9/24,EA$8&gt;=17/24,EA$110="△"),"△","〇")))</f>
        <v>△</v>
      </c>
      <c r="EB96" s="29" t="str">
        <f ca="1">IF(OR(EB$9="×",EB$110="×"),"×",IF(SUMIFS(OFFSET(データ_研究棟施設!$M$5:$M$1048576,0,ROUND(EB$8*24,1)),データ_研究棟施設!$J$5:$J$1048576,OFFSET($G$9,ROW()-ROW($N$9),EB$6-$D$4))&gt;=50,IF(SUMIFS(OFFSET(データ_研究棟施設!$M$5:$M$1048576,0,ROUND(EB$8*24,1)),データ_研究棟施設!$J$5:$J$1048576,OFFSET($G$9,ROW()-ROW($N$9),EB$6-$D$4))&gt;=100*$E96,"×","△"),IF(OR(EB$8&lt;9/24,EB$8&gt;=17/24,EB$110="△"),"△","〇")))</f>
        <v>△</v>
      </c>
      <c r="EC96" s="37" t="str">
        <f ca="1">IF(OR(EC$9="×",EC$110="×"),"×",IF(SUMIFS(OFFSET(データ_研究棟施設!$M$5:$M$1048576,0,ROUND(EC$8*24,1)),データ_研究棟施設!$J$5:$J$1048576,OFFSET($G$9,ROW()-ROW($N$9),EC$6-$D$4))&gt;=50,IF(SUMIFS(OFFSET(データ_研究棟施設!$M$5:$M$1048576,0,ROUND(EC$8*24,1)),データ_研究棟施設!$J$5:$J$1048576,OFFSET($G$9,ROW()-ROW($N$9),EC$6-$D$4))&gt;=100*$E96,"×","△"),IF(OR(EC$8&lt;9/24,EC$8&gt;=17/24,EC$110="△"),"△","〇")))</f>
        <v>△</v>
      </c>
      <c r="ED96" s="36" t="str">
        <f ca="1">IF(OR(ED$9="×",ED$110="×"),"×",IF(SUMIFS(OFFSET(データ_研究棟施設!$M$5:$M$1048576,0,ROUND(ED$8*24,1)),データ_研究棟施設!$J$5:$J$1048576,OFFSET($G$9,ROW()-ROW($N$9),ED$6-$D$4))&gt;=50,IF(SUMIFS(OFFSET(データ_研究棟施設!$M$5:$M$1048576,0,ROUND(ED$8*24,1)),データ_研究棟施設!$J$5:$J$1048576,OFFSET($G$9,ROW()-ROW($N$9),ED$6-$D$4))&gt;=100*$E96,"×","△"),IF(OR(ED$8&lt;9/24,ED$8&gt;=17/24,ED$110="△"),"△","〇")))</f>
        <v>×</v>
      </c>
      <c r="EE96" s="29" t="str">
        <f ca="1">IF(OR(EE$9="×",EE$110="×"),"×",IF(SUMIFS(OFFSET(データ_研究棟施設!$M$5:$M$1048576,0,ROUND(EE$8*24,1)),データ_研究棟施設!$J$5:$J$1048576,OFFSET($G$9,ROW()-ROW($N$9),EE$6-$D$4))&gt;=50,IF(SUMIFS(OFFSET(データ_研究棟施設!$M$5:$M$1048576,0,ROUND(EE$8*24,1)),データ_研究棟施設!$J$5:$J$1048576,OFFSET($G$9,ROW()-ROW($N$9),EE$6-$D$4))&gt;=100*$E96,"×","△"),IF(OR(EE$8&lt;9/24,EE$8&gt;=17/24,EE$110="△"),"△","〇")))</f>
        <v>×</v>
      </c>
      <c r="EF96" s="29" t="str">
        <f ca="1">IF(OR(EF$9="×",EF$110="×"),"×",IF(SUMIFS(OFFSET(データ_研究棟施設!$M$5:$M$1048576,0,ROUND(EF$8*24,1)),データ_研究棟施設!$J$5:$J$1048576,OFFSET($G$9,ROW()-ROW($N$9),EF$6-$D$4))&gt;=50,IF(SUMIFS(OFFSET(データ_研究棟施設!$M$5:$M$1048576,0,ROUND(EF$8*24,1)),データ_研究棟施設!$J$5:$J$1048576,OFFSET($G$9,ROW()-ROW($N$9),EF$6-$D$4))&gt;=100*$E96,"×","△"),IF(OR(EF$8&lt;9/24,EF$8&gt;=17/24,EF$110="△"),"△","〇")))</f>
        <v>×</v>
      </c>
      <c r="EG96" s="29" t="str">
        <f ca="1">IF(OR(EG$9="×",EG$110="×"),"×",IF(SUMIFS(OFFSET(データ_研究棟施設!$M$5:$M$1048576,0,ROUND(EG$8*24,1)),データ_研究棟施設!$J$5:$J$1048576,OFFSET($G$9,ROW()-ROW($N$9),EG$6-$D$4))&gt;=50,IF(SUMIFS(OFFSET(データ_研究棟施設!$M$5:$M$1048576,0,ROUND(EG$8*24,1)),データ_研究棟施設!$J$5:$J$1048576,OFFSET($G$9,ROW()-ROW($N$9),EG$6-$D$4))&gt;=100*$E96,"×","△"),IF(OR(EG$8&lt;9/24,EG$8&gt;=17/24,EG$110="△"),"△","〇")))</f>
        <v>×</v>
      </c>
      <c r="EH96" s="29" t="str">
        <f ca="1">IF(OR(EH$9="×",EH$110="×"),"×",IF(SUMIFS(OFFSET(データ_研究棟施設!$M$5:$M$1048576,0,ROUND(EH$8*24,1)),データ_研究棟施設!$J$5:$J$1048576,OFFSET($G$9,ROW()-ROW($N$9),EH$6-$D$4))&gt;=50,IF(SUMIFS(OFFSET(データ_研究棟施設!$M$5:$M$1048576,0,ROUND(EH$8*24,1)),データ_研究棟施設!$J$5:$J$1048576,OFFSET($G$9,ROW()-ROW($N$9),EH$6-$D$4))&gt;=100*$E96,"×","△"),IF(OR(EH$8&lt;9/24,EH$8&gt;=17/24,EH$110="△"),"△","〇")))</f>
        <v>×</v>
      </c>
      <c r="EI96" s="29" t="str">
        <f ca="1">IF(OR(EI$9="×",EI$110="×"),"×",IF(SUMIFS(OFFSET(データ_研究棟施設!$M$5:$M$1048576,0,ROUND(EI$8*24,1)),データ_研究棟施設!$J$5:$J$1048576,OFFSET($G$9,ROW()-ROW($N$9),EI$6-$D$4))&gt;=50,IF(SUMIFS(OFFSET(データ_研究棟施設!$M$5:$M$1048576,0,ROUND(EI$8*24,1)),データ_研究棟施設!$J$5:$J$1048576,OFFSET($G$9,ROW()-ROW($N$9),EI$6-$D$4))&gt;=100*$E96,"×","△"),IF(OR(EI$8&lt;9/24,EI$8&gt;=17/24,EI$110="△"),"△","〇")))</f>
        <v>×</v>
      </c>
      <c r="EJ96" s="29" t="str">
        <f ca="1">IF(OR(EJ$9="×",EJ$110="×"),"×",IF(SUMIFS(OFFSET(データ_研究棟施設!$M$5:$M$1048576,0,ROUND(EJ$8*24,1)),データ_研究棟施設!$J$5:$J$1048576,OFFSET($G$9,ROW()-ROW($N$9),EJ$6-$D$4))&gt;=50,IF(SUMIFS(OFFSET(データ_研究棟施設!$M$5:$M$1048576,0,ROUND(EJ$8*24,1)),データ_研究棟施設!$J$5:$J$1048576,OFFSET($G$9,ROW()-ROW($N$9),EJ$6-$D$4))&gt;=100*$E96,"×","△"),IF(OR(EJ$8&lt;9/24,EJ$8&gt;=17/24,EJ$110="△"),"△","〇")))</f>
        <v>×</v>
      </c>
      <c r="EK96" s="29" t="str">
        <f ca="1">IF(OR(EK$9="×",EK$110="×"),"×",IF(SUMIFS(OFFSET(データ_研究棟施設!$M$5:$M$1048576,0,ROUND(EK$8*24,1)),データ_研究棟施設!$J$5:$J$1048576,OFFSET($G$9,ROW()-ROW($N$9),EK$6-$D$4))&gt;=50,IF(SUMIFS(OFFSET(データ_研究棟施設!$M$5:$M$1048576,0,ROUND(EK$8*24,1)),データ_研究棟施設!$J$5:$J$1048576,OFFSET($G$9,ROW()-ROW($N$9),EK$6-$D$4))&gt;=100*$E96,"×","△"),IF(OR(EK$8&lt;9/24,EK$8&gt;=17/24,EK$110="△"),"△","〇")))</f>
        <v>×</v>
      </c>
      <c r="EL96" s="29" t="str">
        <f ca="1">IF(OR(EL$9="×",EL$110="×"),"×",IF(SUMIFS(OFFSET(データ_研究棟施設!$M$5:$M$1048576,0,ROUND(EL$8*24,1)),データ_研究棟施設!$J$5:$J$1048576,OFFSET($G$9,ROW()-ROW($N$9),EL$6-$D$4))&gt;=50,IF(SUMIFS(OFFSET(データ_研究棟施設!$M$5:$M$1048576,0,ROUND(EL$8*24,1)),データ_研究棟施設!$J$5:$J$1048576,OFFSET($G$9,ROW()-ROW($N$9),EL$6-$D$4))&gt;=100*$E96,"×","△"),IF(OR(EL$8&lt;9/24,EL$8&gt;=17/24,EL$110="△"),"△","〇")))</f>
        <v>×</v>
      </c>
      <c r="EM96" s="28" t="str">
        <f ca="1">IF(OR(EM$9="×",EM$110="×"),"×",IF(SUMIFS(OFFSET(データ_研究棟施設!$M$5:$M$1048576,0,ROUND(EM$8*24,1)),データ_研究棟施設!$J$5:$J$1048576,OFFSET($G$9,ROW()-ROW($N$9),EM$6-$D$4))&gt;=50,IF(SUMIFS(OFFSET(データ_研究棟施設!$M$5:$M$1048576,0,ROUND(EM$8*24,1)),データ_研究棟施設!$J$5:$J$1048576,OFFSET($G$9,ROW()-ROW($N$9),EM$6-$D$4))&gt;=100*$E96,"×","△"),IF(OR(EM$8&lt;9/24,EM$8&gt;=17/24,EM$110="△"),"△","〇")))</f>
        <v>×</v>
      </c>
      <c r="EN96" s="29" t="str">
        <f ca="1">IF(OR(EN$9="×",EN$110="×"),"×",IF(SUMIFS(OFFSET(データ_研究棟施設!$M$5:$M$1048576,0,ROUND(EN$8*24,1)),データ_研究棟施設!$J$5:$J$1048576,OFFSET($G$9,ROW()-ROW($N$9),EN$6-$D$4))&gt;=50,IF(SUMIFS(OFFSET(データ_研究棟施設!$M$5:$M$1048576,0,ROUND(EN$8*24,1)),データ_研究棟施設!$J$5:$J$1048576,OFFSET($G$9,ROW()-ROW($N$9),EN$6-$D$4))&gt;=100*$E96,"×","△"),IF(OR(EN$8&lt;9/24,EN$8&gt;=17/24,EN$110="△"),"△","〇")))</f>
        <v>×</v>
      </c>
      <c r="EO96" s="29" t="str">
        <f ca="1">IF(OR(EO$9="×",EO$110="×"),"×",IF(SUMIFS(OFFSET(データ_研究棟施設!$M$5:$M$1048576,0,ROUND(EO$8*24,1)),データ_研究棟施設!$J$5:$J$1048576,OFFSET($G$9,ROW()-ROW($N$9),EO$6-$D$4))&gt;=50,IF(SUMIFS(OFFSET(データ_研究棟施設!$M$5:$M$1048576,0,ROUND(EO$8*24,1)),データ_研究棟施設!$J$5:$J$1048576,OFFSET($G$9,ROW()-ROW($N$9),EO$6-$D$4))&gt;=100*$E96,"×","△"),IF(OR(EO$8&lt;9/24,EO$8&gt;=17/24,EO$110="△"),"△","〇")))</f>
        <v>×</v>
      </c>
      <c r="EP96" s="30" t="str">
        <f ca="1">IF(OR(EP$9="×",EP$110="×"),"×",IF(SUMIFS(OFFSET(データ_研究棟施設!$M$5:$M$1048576,0,ROUND(EP$8*24,1)),データ_研究棟施設!$J$5:$J$1048576,OFFSET($G$9,ROW()-ROW($N$9),EP$6-$D$4))&gt;=50,IF(SUMIFS(OFFSET(データ_研究棟施設!$M$5:$M$1048576,0,ROUND(EP$8*24,1)),データ_研究棟施設!$J$5:$J$1048576,OFFSET($G$9,ROW()-ROW($N$9),EP$6-$D$4))&gt;=100*$E96,"×","△"),IF(OR(EP$8&lt;9/24,EP$8&gt;=17/24,EP$110="△"),"△","〇")))</f>
        <v>×</v>
      </c>
      <c r="EQ96" s="29" t="str">
        <f ca="1">IF(OR(EQ$9="×",EQ$110="×"),"×",IF(SUMIFS(OFFSET(データ_研究棟施設!$M$5:$M$1048576,0,ROUND(EQ$8*24,1)),データ_研究棟施設!$J$5:$J$1048576,OFFSET($G$9,ROW()-ROW($N$9),EQ$6-$D$4))&gt;=50,IF(SUMIFS(OFFSET(データ_研究棟施設!$M$5:$M$1048576,0,ROUND(EQ$8*24,1)),データ_研究棟施設!$J$5:$J$1048576,OFFSET($G$9,ROW()-ROW($N$9),EQ$6-$D$4))&gt;=100*$E96,"×","△"),IF(OR(EQ$8&lt;9/24,EQ$8&gt;=17/24,EQ$110="△"),"△","〇")))</f>
        <v>×</v>
      </c>
      <c r="ER96" s="29" t="str">
        <f ca="1">IF(OR(ER$9="×",ER$110="×"),"×",IF(SUMIFS(OFFSET(データ_研究棟施設!$M$5:$M$1048576,0,ROUND(ER$8*24,1)),データ_研究棟施設!$J$5:$J$1048576,OFFSET($G$9,ROW()-ROW($N$9),ER$6-$D$4))&gt;=50,IF(SUMIFS(OFFSET(データ_研究棟施設!$M$5:$M$1048576,0,ROUND(ER$8*24,1)),データ_研究棟施設!$J$5:$J$1048576,OFFSET($G$9,ROW()-ROW($N$9),ER$6-$D$4))&gt;=100*$E96,"×","△"),IF(OR(ER$8&lt;9/24,ER$8&gt;=17/24,ER$110="△"),"△","〇")))</f>
        <v>×</v>
      </c>
      <c r="ES96" s="29" t="str">
        <f ca="1">IF(OR(ES$9="×",ES$110="×"),"×",IF(SUMIFS(OFFSET(データ_研究棟施設!$M$5:$M$1048576,0,ROUND(ES$8*24,1)),データ_研究棟施設!$J$5:$J$1048576,OFFSET($G$9,ROW()-ROW($N$9),ES$6-$D$4))&gt;=50,IF(SUMIFS(OFFSET(データ_研究棟施設!$M$5:$M$1048576,0,ROUND(ES$8*24,1)),データ_研究棟施設!$J$5:$J$1048576,OFFSET($G$9,ROW()-ROW($N$9),ES$6-$D$4))&gt;=100*$E96,"×","△"),IF(OR(ES$8&lt;9/24,ES$8&gt;=17/24,ES$110="△"),"△","〇")))</f>
        <v>×</v>
      </c>
      <c r="ET96" s="29" t="str">
        <f ca="1">IF(OR(ET$9="×",ET$110="×"),"×",IF(SUMIFS(OFFSET(データ_研究棟施設!$M$5:$M$1048576,0,ROUND(ET$8*24,1)),データ_研究棟施設!$J$5:$J$1048576,OFFSET($G$9,ROW()-ROW($N$9),ET$6-$D$4))&gt;=50,IF(SUMIFS(OFFSET(データ_研究棟施設!$M$5:$M$1048576,0,ROUND(ET$8*24,1)),データ_研究棟施設!$J$5:$J$1048576,OFFSET($G$9,ROW()-ROW($N$9),ET$6-$D$4))&gt;=100*$E96,"×","△"),IF(OR(ET$8&lt;9/24,ET$8&gt;=17/24,ET$110="△"),"△","〇")))</f>
        <v>×</v>
      </c>
      <c r="EU96" s="28" t="str">
        <f ca="1">IF(OR(EU$9="×",EU$110="×"),"×",IF(SUMIFS(OFFSET(データ_研究棟施設!$M$5:$M$1048576,0,ROUND(EU$8*24,1)),データ_研究棟施設!$J$5:$J$1048576,OFFSET($G$9,ROW()-ROW($N$9),EU$6-$D$4))&gt;=50,IF(SUMIFS(OFFSET(データ_研究棟施設!$M$5:$M$1048576,0,ROUND(EU$8*24,1)),データ_研究棟施設!$J$5:$J$1048576,OFFSET($G$9,ROW()-ROW($N$9),EU$6-$D$4))&gt;=100*$E96,"×","△"),IF(OR(EU$8&lt;9/24,EU$8&gt;=17/24,EU$110="△"),"△","〇")))</f>
        <v>×</v>
      </c>
      <c r="EV96" s="29" t="str">
        <f ca="1">IF(OR(EV$9="×",EV$110="×"),"×",IF(SUMIFS(OFFSET(データ_研究棟施設!$M$5:$M$1048576,0,ROUND(EV$8*24,1)),データ_研究棟施設!$J$5:$J$1048576,OFFSET($G$9,ROW()-ROW($N$9),EV$6-$D$4))&gt;=50,IF(SUMIFS(OFFSET(データ_研究棟施設!$M$5:$M$1048576,0,ROUND(EV$8*24,1)),データ_研究棟施設!$J$5:$J$1048576,OFFSET($G$9,ROW()-ROW($N$9),EV$6-$D$4))&gt;=100*$E96,"×","△"),IF(OR(EV$8&lt;9/24,EV$8&gt;=17/24,EV$110="△"),"△","〇")))</f>
        <v>×</v>
      </c>
      <c r="EW96" s="29" t="str">
        <f ca="1">IF(OR(EW$9="×",EW$110="×"),"×",IF(SUMIFS(OFFSET(データ_研究棟施設!$M$5:$M$1048576,0,ROUND(EW$8*24,1)),データ_研究棟施設!$J$5:$J$1048576,OFFSET($G$9,ROW()-ROW($N$9),EW$6-$D$4))&gt;=50,IF(SUMIFS(OFFSET(データ_研究棟施設!$M$5:$M$1048576,0,ROUND(EW$8*24,1)),データ_研究棟施設!$J$5:$J$1048576,OFFSET($G$9,ROW()-ROW($N$9),EW$6-$D$4))&gt;=100*$E96,"×","△"),IF(OR(EW$8&lt;9/24,EW$8&gt;=17/24,EW$110="△"),"△","〇")))</f>
        <v>×</v>
      </c>
      <c r="EX96" s="30" t="str">
        <f ca="1">IF(OR(EX$9="×",EX$110="×"),"×",IF(SUMIFS(OFFSET(データ_研究棟施設!$M$5:$M$1048576,0,ROUND(EX$8*24,1)),データ_研究棟施設!$J$5:$J$1048576,OFFSET($G$9,ROW()-ROW($N$9),EX$6-$D$4))&gt;=50,IF(SUMIFS(OFFSET(データ_研究棟施設!$M$5:$M$1048576,0,ROUND(EX$8*24,1)),データ_研究棟施設!$J$5:$J$1048576,OFFSET($G$9,ROW()-ROW($N$9),EX$6-$D$4))&gt;=100*$E96,"×","△"),IF(OR(EX$8&lt;9/24,EX$8&gt;=17/24,EX$110="△"),"△","〇")))</f>
        <v>×</v>
      </c>
      <c r="EY96" s="29" t="str">
        <f ca="1">IF(OR(EY$9="×",EY$110="×"),"×",IF(SUMIFS(OFFSET(データ_研究棟施設!$M$5:$M$1048576,0,ROUND(EY$8*24,1)),データ_研究棟施設!$J$5:$J$1048576,OFFSET($G$9,ROW()-ROW($N$9),EY$6-$D$4))&gt;=50,IF(SUMIFS(OFFSET(データ_研究棟施設!$M$5:$M$1048576,0,ROUND(EY$8*24,1)),データ_研究棟施設!$J$5:$J$1048576,OFFSET($G$9,ROW()-ROW($N$9),EY$6-$D$4))&gt;=100*$E96,"×","△"),IF(OR(EY$8&lt;9/24,EY$8&gt;=17/24,EY$110="△"),"△","〇")))</f>
        <v>×</v>
      </c>
      <c r="EZ96" s="29" t="str">
        <f ca="1">IF(OR(EZ$9="×",EZ$110="×"),"×",IF(SUMIFS(OFFSET(データ_研究棟施設!$M$5:$M$1048576,0,ROUND(EZ$8*24,1)),データ_研究棟施設!$J$5:$J$1048576,OFFSET($G$9,ROW()-ROW($N$9),EZ$6-$D$4))&gt;=50,IF(SUMIFS(OFFSET(データ_研究棟施設!$M$5:$M$1048576,0,ROUND(EZ$8*24,1)),データ_研究棟施設!$J$5:$J$1048576,OFFSET($G$9,ROW()-ROW($N$9),EZ$6-$D$4))&gt;=100*$E96,"×","△"),IF(OR(EZ$8&lt;9/24,EZ$8&gt;=17/24,EZ$110="△"),"△","〇")))</f>
        <v>×</v>
      </c>
      <c r="FA96" s="37" t="str">
        <f ca="1">IF(OR(FA$9="×",FA$110="×"),"×",IF(SUMIFS(OFFSET(データ_研究棟施設!$M$5:$M$1048576,0,ROUND(FA$8*24,1)),データ_研究棟施設!$J$5:$J$1048576,OFFSET($G$9,ROW()-ROW($N$9),FA$6-$D$4))&gt;=50,IF(SUMIFS(OFFSET(データ_研究棟施設!$M$5:$M$1048576,0,ROUND(FA$8*24,1)),データ_研究棟施設!$J$5:$J$1048576,OFFSET($G$9,ROW()-ROW($N$9),FA$6-$D$4))&gt;=100*$E96,"×","△"),IF(OR(FA$8&lt;9/24,FA$8&gt;=17/24,FA$110="△"),"△","〇")))</f>
        <v>×</v>
      </c>
      <c r="FB96" s="36" t="str">
        <f ca="1">IF(OR(FB$9="×",FB$110="×"),"×",IF(SUMIFS(OFFSET(データ_研究棟施設!$M$5:$M$1048576,0,ROUND(FB$8*24,1)),データ_研究棟施設!$J$5:$J$1048576,OFFSET($G$9,ROW()-ROW($N$9),FB$6-$D$4))&gt;=50,IF(SUMIFS(OFFSET(データ_研究棟施設!$M$5:$M$1048576,0,ROUND(FB$8*24,1)),データ_研究棟施設!$J$5:$J$1048576,OFFSET($G$9,ROW()-ROW($N$9),FB$6-$D$4))&gt;=100*$E96,"×","△"),IF(OR(FB$8&lt;9/24,FB$8&gt;=17/24,FB$110="△"),"△","〇")))</f>
        <v>×</v>
      </c>
      <c r="FC96" s="29" t="str">
        <f ca="1">IF(OR(FC$9="×",FC$110="×"),"×",IF(SUMIFS(OFFSET(データ_研究棟施設!$M$5:$M$1048576,0,ROUND(FC$8*24,1)),データ_研究棟施設!$J$5:$J$1048576,OFFSET($G$9,ROW()-ROW($N$9),FC$6-$D$4))&gt;=50,IF(SUMIFS(OFFSET(データ_研究棟施設!$M$5:$M$1048576,0,ROUND(FC$8*24,1)),データ_研究棟施設!$J$5:$J$1048576,OFFSET($G$9,ROW()-ROW($N$9),FC$6-$D$4))&gt;=100*$E96,"×","△"),IF(OR(FC$8&lt;9/24,FC$8&gt;=17/24,FC$110="△"),"△","〇")))</f>
        <v>×</v>
      </c>
      <c r="FD96" s="29" t="str">
        <f ca="1">IF(OR(FD$9="×",FD$110="×"),"×",IF(SUMIFS(OFFSET(データ_研究棟施設!$M$5:$M$1048576,0,ROUND(FD$8*24,1)),データ_研究棟施設!$J$5:$J$1048576,OFFSET($G$9,ROW()-ROW($N$9),FD$6-$D$4))&gt;=50,IF(SUMIFS(OFFSET(データ_研究棟施設!$M$5:$M$1048576,0,ROUND(FD$8*24,1)),データ_研究棟施設!$J$5:$J$1048576,OFFSET($G$9,ROW()-ROW($N$9),FD$6-$D$4))&gt;=100*$E96,"×","△"),IF(OR(FD$8&lt;9/24,FD$8&gt;=17/24,FD$110="△"),"△","〇")))</f>
        <v>×</v>
      </c>
      <c r="FE96" s="29" t="str">
        <f ca="1">IF(OR(FE$9="×",FE$110="×"),"×",IF(SUMIFS(OFFSET(データ_研究棟施設!$M$5:$M$1048576,0,ROUND(FE$8*24,1)),データ_研究棟施設!$J$5:$J$1048576,OFFSET($G$9,ROW()-ROW($N$9),FE$6-$D$4))&gt;=50,IF(SUMIFS(OFFSET(データ_研究棟施設!$M$5:$M$1048576,0,ROUND(FE$8*24,1)),データ_研究棟施設!$J$5:$J$1048576,OFFSET($G$9,ROW()-ROW($N$9),FE$6-$D$4))&gt;=100*$E96,"×","△"),IF(OR(FE$8&lt;9/24,FE$8&gt;=17/24,FE$110="△"),"△","〇")))</f>
        <v>×</v>
      </c>
      <c r="FF96" s="29" t="str">
        <f ca="1">IF(OR(FF$9="×",FF$110="×"),"×",IF(SUMIFS(OFFSET(データ_研究棟施設!$M$5:$M$1048576,0,ROUND(FF$8*24,1)),データ_研究棟施設!$J$5:$J$1048576,OFFSET($G$9,ROW()-ROW($N$9),FF$6-$D$4))&gt;=50,IF(SUMIFS(OFFSET(データ_研究棟施設!$M$5:$M$1048576,0,ROUND(FF$8*24,1)),データ_研究棟施設!$J$5:$J$1048576,OFFSET($G$9,ROW()-ROW($N$9),FF$6-$D$4))&gt;=100*$E96,"×","△"),IF(OR(FF$8&lt;9/24,FF$8&gt;=17/24,FF$110="△"),"△","〇")))</f>
        <v>×</v>
      </c>
      <c r="FG96" s="29" t="str">
        <f ca="1">IF(OR(FG$9="×",FG$110="×"),"×",IF(SUMIFS(OFFSET(データ_研究棟施設!$M$5:$M$1048576,0,ROUND(FG$8*24,1)),データ_研究棟施設!$J$5:$J$1048576,OFFSET($G$9,ROW()-ROW($N$9),FG$6-$D$4))&gt;=50,IF(SUMIFS(OFFSET(データ_研究棟施設!$M$5:$M$1048576,0,ROUND(FG$8*24,1)),データ_研究棟施設!$J$5:$J$1048576,OFFSET($G$9,ROW()-ROW($N$9),FG$6-$D$4))&gt;=100*$E96,"×","△"),IF(OR(FG$8&lt;9/24,FG$8&gt;=17/24,FG$110="△"),"△","〇")))</f>
        <v>×</v>
      </c>
      <c r="FH96" s="29" t="str">
        <f ca="1">IF(OR(FH$9="×",FH$110="×"),"×",IF(SUMIFS(OFFSET(データ_研究棟施設!$M$5:$M$1048576,0,ROUND(FH$8*24,1)),データ_研究棟施設!$J$5:$J$1048576,OFFSET($G$9,ROW()-ROW($N$9),FH$6-$D$4))&gt;=50,IF(SUMIFS(OFFSET(データ_研究棟施設!$M$5:$M$1048576,0,ROUND(FH$8*24,1)),データ_研究棟施設!$J$5:$J$1048576,OFFSET($G$9,ROW()-ROW($N$9),FH$6-$D$4))&gt;=100*$E96,"×","△"),IF(OR(FH$8&lt;9/24,FH$8&gt;=17/24,FH$110="△"),"△","〇")))</f>
        <v>×</v>
      </c>
      <c r="FI96" s="29" t="str">
        <f ca="1">IF(OR(FI$9="×",FI$110="×"),"×",IF(SUMIFS(OFFSET(データ_研究棟施設!$M$5:$M$1048576,0,ROUND(FI$8*24,1)),データ_研究棟施設!$J$5:$J$1048576,OFFSET($G$9,ROW()-ROW($N$9),FI$6-$D$4))&gt;=50,IF(SUMIFS(OFFSET(データ_研究棟施設!$M$5:$M$1048576,0,ROUND(FI$8*24,1)),データ_研究棟施設!$J$5:$J$1048576,OFFSET($G$9,ROW()-ROW($N$9),FI$6-$D$4))&gt;=100*$E96,"×","△"),IF(OR(FI$8&lt;9/24,FI$8&gt;=17/24,FI$110="△"),"△","〇")))</f>
        <v>×</v>
      </c>
      <c r="FJ96" s="29" t="str">
        <f ca="1">IF(OR(FJ$9="×",FJ$110="×"),"×",IF(SUMIFS(OFFSET(データ_研究棟施設!$M$5:$M$1048576,0,ROUND(FJ$8*24,1)),データ_研究棟施設!$J$5:$J$1048576,OFFSET($G$9,ROW()-ROW($N$9),FJ$6-$D$4))&gt;=50,IF(SUMIFS(OFFSET(データ_研究棟施設!$M$5:$M$1048576,0,ROUND(FJ$8*24,1)),データ_研究棟施設!$J$5:$J$1048576,OFFSET($G$9,ROW()-ROW($N$9),FJ$6-$D$4))&gt;=100*$E96,"×","△"),IF(OR(FJ$8&lt;9/24,FJ$8&gt;=17/24,FJ$110="△"),"△","〇")))</f>
        <v>×</v>
      </c>
      <c r="FK96" s="28" t="str">
        <f ca="1">IF(OR(FK$9="×",FK$110="×"),"×",IF(SUMIFS(OFFSET(データ_研究棟施設!$M$5:$M$1048576,0,ROUND(FK$8*24,1)),データ_研究棟施設!$J$5:$J$1048576,OFFSET($G$9,ROW()-ROW($N$9),FK$6-$D$4))&gt;=50,IF(SUMIFS(OFFSET(データ_研究棟施設!$M$5:$M$1048576,0,ROUND(FK$8*24,1)),データ_研究棟施設!$J$5:$J$1048576,OFFSET($G$9,ROW()-ROW($N$9),FK$6-$D$4))&gt;=100*$E96,"×","△"),IF(OR(FK$8&lt;9/24,FK$8&gt;=17/24,FK$110="△"),"△","〇")))</f>
        <v>×</v>
      </c>
      <c r="FL96" s="29" t="str">
        <f ca="1">IF(OR(FL$9="×",FL$110="×"),"×",IF(SUMIFS(OFFSET(データ_研究棟施設!$M$5:$M$1048576,0,ROUND(FL$8*24,1)),データ_研究棟施設!$J$5:$J$1048576,OFFSET($G$9,ROW()-ROW($N$9),FL$6-$D$4))&gt;=50,IF(SUMIFS(OFFSET(データ_研究棟施設!$M$5:$M$1048576,0,ROUND(FL$8*24,1)),データ_研究棟施設!$J$5:$J$1048576,OFFSET($G$9,ROW()-ROW($N$9),FL$6-$D$4))&gt;=100*$E96,"×","△"),IF(OR(FL$8&lt;9/24,FL$8&gt;=17/24,FL$110="△"),"△","〇")))</f>
        <v>×</v>
      </c>
      <c r="FM96" s="29" t="str">
        <f ca="1">IF(OR(FM$9="×",FM$110="×"),"×",IF(SUMIFS(OFFSET(データ_研究棟施設!$M$5:$M$1048576,0,ROUND(FM$8*24,1)),データ_研究棟施設!$J$5:$J$1048576,OFFSET($G$9,ROW()-ROW($N$9),FM$6-$D$4))&gt;=50,IF(SUMIFS(OFFSET(データ_研究棟施設!$M$5:$M$1048576,0,ROUND(FM$8*24,1)),データ_研究棟施設!$J$5:$J$1048576,OFFSET($G$9,ROW()-ROW($N$9),FM$6-$D$4))&gt;=100*$E96,"×","△"),IF(OR(FM$8&lt;9/24,FM$8&gt;=17/24,FM$110="△"),"△","〇")))</f>
        <v>×</v>
      </c>
      <c r="FN96" s="30" t="str">
        <f ca="1">IF(OR(FN$9="×",FN$110="×"),"×",IF(SUMIFS(OFFSET(データ_研究棟施設!$M$5:$M$1048576,0,ROUND(FN$8*24,1)),データ_研究棟施設!$J$5:$J$1048576,OFFSET($G$9,ROW()-ROW($N$9),FN$6-$D$4))&gt;=50,IF(SUMIFS(OFFSET(データ_研究棟施設!$M$5:$M$1048576,0,ROUND(FN$8*24,1)),データ_研究棟施設!$J$5:$J$1048576,OFFSET($G$9,ROW()-ROW($N$9),FN$6-$D$4))&gt;=100*$E96,"×","△"),IF(OR(FN$8&lt;9/24,FN$8&gt;=17/24,FN$110="△"),"△","〇")))</f>
        <v>×</v>
      </c>
      <c r="FO96" s="29" t="str">
        <f ca="1">IF(OR(FO$9="×",FO$110="×"),"×",IF(SUMIFS(OFFSET(データ_研究棟施設!$M$5:$M$1048576,0,ROUND(FO$8*24,1)),データ_研究棟施設!$J$5:$J$1048576,OFFSET($G$9,ROW()-ROW($N$9),FO$6-$D$4))&gt;=50,IF(SUMIFS(OFFSET(データ_研究棟施設!$M$5:$M$1048576,0,ROUND(FO$8*24,1)),データ_研究棟施設!$J$5:$J$1048576,OFFSET($G$9,ROW()-ROW($N$9),FO$6-$D$4))&gt;=100*$E96,"×","△"),IF(OR(FO$8&lt;9/24,FO$8&gt;=17/24,FO$110="△"),"△","〇")))</f>
        <v>×</v>
      </c>
      <c r="FP96" s="29" t="str">
        <f ca="1">IF(OR(FP$9="×",FP$110="×"),"×",IF(SUMIFS(OFFSET(データ_研究棟施設!$M$5:$M$1048576,0,ROUND(FP$8*24,1)),データ_研究棟施設!$J$5:$J$1048576,OFFSET($G$9,ROW()-ROW($N$9),FP$6-$D$4))&gt;=50,IF(SUMIFS(OFFSET(データ_研究棟施設!$M$5:$M$1048576,0,ROUND(FP$8*24,1)),データ_研究棟施設!$J$5:$J$1048576,OFFSET($G$9,ROW()-ROW($N$9),FP$6-$D$4))&gt;=100*$E96,"×","△"),IF(OR(FP$8&lt;9/24,FP$8&gt;=17/24,FP$110="△"),"△","〇")))</f>
        <v>×</v>
      </c>
      <c r="FQ96" s="29" t="str">
        <f ca="1">IF(OR(FQ$9="×",FQ$110="×"),"×",IF(SUMIFS(OFFSET(データ_研究棟施設!$M$5:$M$1048576,0,ROUND(FQ$8*24,1)),データ_研究棟施設!$J$5:$J$1048576,OFFSET($G$9,ROW()-ROW($N$9),FQ$6-$D$4))&gt;=50,IF(SUMIFS(OFFSET(データ_研究棟施設!$M$5:$M$1048576,0,ROUND(FQ$8*24,1)),データ_研究棟施設!$J$5:$J$1048576,OFFSET($G$9,ROW()-ROW($N$9),FQ$6-$D$4))&gt;=100*$E96,"×","△"),IF(OR(FQ$8&lt;9/24,FQ$8&gt;=17/24,FQ$110="△"),"△","〇")))</f>
        <v>×</v>
      </c>
      <c r="FR96" s="29" t="str">
        <f ca="1">IF(OR(FR$9="×",FR$110="×"),"×",IF(SUMIFS(OFFSET(データ_研究棟施設!$M$5:$M$1048576,0,ROUND(FR$8*24,1)),データ_研究棟施設!$J$5:$J$1048576,OFFSET($G$9,ROW()-ROW($N$9),FR$6-$D$4))&gt;=50,IF(SUMIFS(OFFSET(データ_研究棟施設!$M$5:$M$1048576,0,ROUND(FR$8*24,1)),データ_研究棟施設!$J$5:$J$1048576,OFFSET($G$9,ROW()-ROW($N$9),FR$6-$D$4))&gt;=100*$E96,"×","△"),IF(OR(FR$8&lt;9/24,FR$8&gt;=17/24,FR$110="△"),"△","〇")))</f>
        <v>×</v>
      </c>
      <c r="FS96" s="28" t="str">
        <f ca="1">IF(OR(FS$9="×",FS$110="×"),"×",IF(SUMIFS(OFFSET(データ_研究棟施設!$M$5:$M$1048576,0,ROUND(FS$8*24,1)),データ_研究棟施設!$J$5:$J$1048576,OFFSET($G$9,ROW()-ROW($N$9),FS$6-$D$4))&gt;=50,IF(SUMIFS(OFFSET(データ_研究棟施設!$M$5:$M$1048576,0,ROUND(FS$8*24,1)),データ_研究棟施設!$J$5:$J$1048576,OFFSET($G$9,ROW()-ROW($N$9),FS$6-$D$4))&gt;=100*$E96,"×","△"),IF(OR(FS$8&lt;9/24,FS$8&gt;=17/24,FS$110="△"),"△","〇")))</f>
        <v>×</v>
      </c>
      <c r="FT96" s="29" t="str">
        <f ca="1">IF(OR(FT$9="×",FT$110="×"),"×",IF(SUMIFS(OFFSET(データ_研究棟施設!$M$5:$M$1048576,0,ROUND(FT$8*24,1)),データ_研究棟施設!$J$5:$J$1048576,OFFSET($G$9,ROW()-ROW($N$9),FT$6-$D$4))&gt;=50,IF(SUMIFS(OFFSET(データ_研究棟施設!$M$5:$M$1048576,0,ROUND(FT$8*24,1)),データ_研究棟施設!$J$5:$J$1048576,OFFSET($G$9,ROW()-ROW($N$9),FT$6-$D$4))&gt;=100*$E96,"×","△"),IF(OR(FT$8&lt;9/24,FT$8&gt;=17/24,FT$110="△"),"△","〇")))</f>
        <v>×</v>
      </c>
      <c r="FU96" s="29" t="str">
        <f ca="1">IF(OR(FU$9="×",FU$110="×"),"×",IF(SUMIFS(OFFSET(データ_研究棟施設!$M$5:$M$1048576,0,ROUND(FU$8*24,1)),データ_研究棟施設!$J$5:$J$1048576,OFFSET($G$9,ROW()-ROW($N$9),FU$6-$D$4))&gt;=50,IF(SUMIFS(OFFSET(データ_研究棟施設!$M$5:$M$1048576,0,ROUND(FU$8*24,1)),データ_研究棟施設!$J$5:$J$1048576,OFFSET($G$9,ROW()-ROW($N$9),FU$6-$D$4))&gt;=100*$E96,"×","△"),IF(OR(FU$8&lt;9/24,FU$8&gt;=17/24,FU$110="△"),"△","〇")))</f>
        <v>×</v>
      </c>
      <c r="FV96" s="30" t="str">
        <f ca="1">IF(OR(FV$9="×",FV$110="×"),"×",IF(SUMIFS(OFFSET(データ_研究棟施設!$M$5:$M$1048576,0,ROUND(FV$8*24,1)),データ_研究棟施設!$J$5:$J$1048576,OFFSET($G$9,ROW()-ROW($N$9),FV$6-$D$4))&gt;=50,IF(SUMIFS(OFFSET(データ_研究棟施設!$M$5:$M$1048576,0,ROUND(FV$8*24,1)),データ_研究棟施設!$J$5:$J$1048576,OFFSET($G$9,ROW()-ROW($N$9),FV$6-$D$4))&gt;=100*$E96,"×","△"),IF(OR(FV$8&lt;9/24,FV$8&gt;=17/24,FV$110="△"),"△","〇")))</f>
        <v>×</v>
      </c>
      <c r="FW96" s="29" t="str">
        <f ca="1">IF(OR(FW$9="×",FW$110="×"),"×",IF(SUMIFS(OFFSET(データ_研究棟施設!$M$5:$M$1048576,0,ROUND(FW$8*24,1)),データ_研究棟施設!$J$5:$J$1048576,OFFSET($G$9,ROW()-ROW($N$9),FW$6-$D$4))&gt;=50,IF(SUMIFS(OFFSET(データ_研究棟施設!$M$5:$M$1048576,0,ROUND(FW$8*24,1)),データ_研究棟施設!$J$5:$J$1048576,OFFSET($G$9,ROW()-ROW($N$9),FW$6-$D$4))&gt;=100*$E96,"×","△"),IF(OR(FW$8&lt;9/24,FW$8&gt;=17/24,FW$110="△"),"△","〇")))</f>
        <v>×</v>
      </c>
      <c r="FX96" s="29" t="str">
        <f ca="1">IF(OR(FX$9="×",FX$110="×"),"×",IF(SUMIFS(OFFSET(データ_研究棟施設!$M$5:$M$1048576,0,ROUND(FX$8*24,1)),データ_研究棟施設!$J$5:$J$1048576,OFFSET($G$9,ROW()-ROW($N$9),FX$6-$D$4))&gt;=50,IF(SUMIFS(OFFSET(データ_研究棟施設!$M$5:$M$1048576,0,ROUND(FX$8*24,1)),データ_研究棟施設!$J$5:$J$1048576,OFFSET($G$9,ROW()-ROW($N$9),FX$6-$D$4))&gt;=100*$E96,"×","△"),IF(OR(FX$8&lt;9/24,FX$8&gt;=17/24,FX$110="△"),"△","〇")))</f>
        <v>×</v>
      </c>
      <c r="FY96" s="37" t="str">
        <f ca="1">IF(OR(FY$9="×",FY$110="×"),"×",IF(SUMIFS(OFFSET(データ_研究棟施設!$M$5:$M$1048576,0,ROUND(FY$8*24,1)),データ_研究棟施設!$J$5:$J$1048576,OFFSET($G$9,ROW()-ROW($N$9),FY$6-$D$4))&gt;=50,IF(SUMIFS(OFFSET(データ_研究棟施設!$M$5:$M$1048576,0,ROUND(FY$8*24,1)),データ_研究棟施設!$J$5:$J$1048576,OFFSET($G$9,ROW()-ROW($N$9),FY$6-$D$4))&gt;=100*$E96,"×","△"),IF(OR(FY$8&lt;9/24,FY$8&gt;=17/24,FY$110="△"),"△","〇")))</f>
        <v>×</v>
      </c>
    </row>
    <row r="97" spans="1:181">
      <c r="A97" s="17"/>
      <c r="B97" s="81" t="s">
        <v>299</v>
      </c>
      <c r="C97" s="82"/>
      <c r="D97" s="11" t="s">
        <v>396</v>
      </c>
      <c r="E97" s="10" t="str">
        <f>INDEX(施設情報!$D$1:$D$1000,MATCH(D97,施設情報!$C$1:$C$1000,0))</f>
        <v>1</v>
      </c>
      <c r="F97" s="11"/>
      <c r="G97" s="8" t="str">
        <f t="shared" si="29"/>
        <v>069-46391</v>
      </c>
      <c r="H97" s="10" t="str">
        <f t="shared" si="30"/>
        <v>069-46392</v>
      </c>
      <c r="I97" s="10" t="str">
        <f t="shared" si="31"/>
        <v>069-46393</v>
      </c>
      <c r="J97" s="10" t="str">
        <f t="shared" si="32"/>
        <v>069-46394</v>
      </c>
      <c r="K97" s="10" t="str">
        <f t="shared" si="33"/>
        <v>069-46395</v>
      </c>
      <c r="L97" s="10" t="str">
        <f t="shared" si="34"/>
        <v>069-46396</v>
      </c>
      <c r="M97" s="10" t="str">
        <f t="shared" si="35"/>
        <v>069-46397</v>
      </c>
      <c r="N97"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97"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97"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97"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97"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97"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97"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97"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97"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97"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97"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97"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97"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97"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97"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97"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97"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97"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97"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97"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97"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97"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97"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97"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97"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97"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97"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97"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97"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97"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97"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97"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97"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97"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97"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97"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97"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97"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97"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97"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97"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97"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97"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97"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97"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97"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97"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97"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97"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97"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97"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97"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97"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97"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97"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97"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97"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97"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97"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97"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97"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97"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97"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97"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97"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97"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97"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97"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97"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97"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97"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97"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97"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97"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97"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97"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97"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97"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97"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97"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97"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97"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97"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97"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97"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97"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97"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97"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97"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97"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97"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97"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97"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97"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97"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97"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97"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97"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97"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97"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97"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97"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97"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97"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97"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97"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97"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97"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97"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97"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97"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97"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97"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97"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97"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97"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97"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97"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97"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97"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97"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97"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97"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97"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97"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97"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97"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97"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97"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97"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97"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97"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97"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97"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97"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97"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97"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97"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97"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97"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97"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97"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97"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97"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97"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97"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97"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97"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97"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97"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97"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97"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97"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97"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97"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97"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97"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97"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97"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97"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97"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97"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97"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97"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97"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97"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97"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97"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98" spans="1:181">
      <c r="A98" s="17"/>
      <c r="B98" s="81" t="s">
        <v>317</v>
      </c>
      <c r="C98" s="82"/>
      <c r="D98" s="11" t="s">
        <v>219</v>
      </c>
      <c r="E98" s="10">
        <v>2</v>
      </c>
      <c r="F98" s="11"/>
      <c r="G98" s="8" t="str">
        <f t="shared" si="29"/>
        <v>070-46391</v>
      </c>
      <c r="H98" s="10" t="str">
        <f t="shared" si="30"/>
        <v>070-46392</v>
      </c>
      <c r="I98" s="10" t="str">
        <f t="shared" si="31"/>
        <v>070-46393</v>
      </c>
      <c r="J98" s="10" t="str">
        <f t="shared" si="32"/>
        <v>070-46394</v>
      </c>
      <c r="K98" s="10" t="str">
        <f t="shared" si="33"/>
        <v>070-46395</v>
      </c>
      <c r="L98" s="10" t="str">
        <f t="shared" si="34"/>
        <v>070-46396</v>
      </c>
      <c r="M98" s="10" t="str">
        <f t="shared" si="35"/>
        <v>070-46397</v>
      </c>
      <c r="N98" s="36" t="str">
        <f ca="1">IF(OR(N$9="×",N$110="×"),"×",IF(SUMIFS(OFFSET(データ_研究棟施設!$M$5:$M$1048576,0,ROUND(N$8*24,1)),データ_研究棟施設!$J$5:$J$1048576,OFFSET($G$9,ROW()-ROW($N$9),N$6-$D$4))&gt;=50,IF(SUMIFS(OFFSET(データ_研究棟施設!$M$5:$M$1048576,0,ROUND(N$8*24,1)),データ_研究棟施設!$J$5:$J$1048576,OFFSET($G$9,ROW()-ROW($N$9),N$6-$D$4))&gt;=100*$E98,"×","△"),IF(OR(N$8&lt;9/24,N$8&gt;=17/24,N$110="△"),"△","〇")))</f>
        <v>△</v>
      </c>
      <c r="O98" s="29" t="str">
        <f ca="1">IF(OR(O$9="×",O$110="×"),"×",IF(SUMIFS(OFFSET(データ_研究棟施設!$M$5:$M$1048576,0,ROUND(O$8*24,1)),データ_研究棟施設!$J$5:$J$1048576,OFFSET($G$9,ROW()-ROW($N$9),O$6-$D$4))&gt;=50,IF(SUMIFS(OFFSET(データ_研究棟施設!$M$5:$M$1048576,0,ROUND(O$8*24,1)),データ_研究棟施設!$J$5:$J$1048576,OFFSET($G$9,ROW()-ROW($N$9),O$6-$D$4))&gt;=100*$E98,"×","△"),IF(OR(O$8&lt;9/24,O$8&gt;=17/24,O$110="△"),"△","〇")))</f>
        <v>△</v>
      </c>
      <c r="P98" s="29" t="str">
        <f ca="1">IF(OR(P$9="×",P$110="×"),"×",IF(SUMIFS(OFFSET(データ_研究棟施設!$M$5:$M$1048576,0,ROUND(P$8*24,1)),データ_研究棟施設!$J$5:$J$1048576,OFFSET($G$9,ROW()-ROW($N$9),P$6-$D$4))&gt;=50,IF(SUMIFS(OFFSET(データ_研究棟施設!$M$5:$M$1048576,0,ROUND(P$8*24,1)),データ_研究棟施設!$J$5:$J$1048576,OFFSET($G$9,ROW()-ROW($N$9),P$6-$D$4))&gt;=100*$E98,"×","△"),IF(OR(P$8&lt;9/24,P$8&gt;=17/24,P$110="△"),"△","〇")))</f>
        <v>△</v>
      </c>
      <c r="Q98" s="29" t="str">
        <f ca="1">IF(OR(Q$9="×",Q$110="×"),"×",IF(SUMIFS(OFFSET(データ_研究棟施設!$M$5:$M$1048576,0,ROUND(Q$8*24,1)),データ_研究棟施設!$J$5:$J$1048576,OFFSET($G$9,ROW()-ROW($N$9),Q$6-$D$4))&gt;=50,IF(SUMIFS(OFFSET(データ_研究棟施設!$M$5:$M$1048576,0,ROUND(Q$8*24,1)),データ_研究棟施設!$J$5:$J$1048576,OFFSET($G$9,ROW()-ROW($N$9),Q$6-$D$4))&gt;=100*$E98,"×","△"),IF(OR(Q$8&lt;9/24,Q$8&gt;=17/24,Q$110="△"),"△","〇")))</f>
        <v>△</v>
      </c>
      <c r="R98" s="29" t="str">
        <f ca="1">IF(OR(R$9="×",R$110="×"),"×",IF(SUMIFS(OFFSET(データ_研究棟施設!$M$5:$M$1048576,0,ROUND(R$8*24,1)),データ_研究棟施設!$J$5:$J$1048576,OFFSET($G$9,ROW()-ROW($N$9),R$6-$D$4))&gt;=50,IF(SUMIFS(OFFSET(データ_研究棟施設!$M$5:$M$1048576,0,ROUND(R$8*24,1)),データ_研究棟施設!$J$5:$J$1048576,OFFSET($G$9,ROW()-ROW($N$9),R$6-$D$4))&gt;=100*$E98,"×","△"),IF(OR(R$8&lt;9/24,R$8&gt;=17/24,R$110="△"),"△","〇")))</f>
        <v>△</v>
      </c>
      <c r="S98" s="29" t="str">
        <f ca="1">IF(OR(S$9="×",S$110="×"),"×",IF(SUMIFS(OFFSET(データ_研究棟施設!$M$5:$M$1048576,0,ROUND(S$8*24,1)),データ_研究棟施設!$J$5:$J$1048576,OFFSET($G$9,ROW()-ROW($N$9),S$6-$D$4))&gt;=50,IF(SUMIFS(OFFSET(データ_研究棟施設!$M$5:$M$1048576,0,ROUND(S$8*24,1)),データ_研究棟施設!$J$5:$J$1048576,OFFSET($G$9,ROW()-ROW($N$9),S$6-$D$4))&gt;=100*$E98,"×","△"),IF(OR(S$8&lt;9/24,S$8&gt;=17/24,S$110="△"),"△","〇")))</f>
        <v>△</v>
      </c>
      <c r="T98" s="29" t="str">
        <f ca="1">IF(OR(T$9="×",T$110="×"),"×",IF(SUMIFS(OFFSET(データ_研究棟施設!$M$5:$M$1048576,0,ROUND(T$8*24,1)),データ_研究棟施設!$J$5:$J$1048576,OFFSET($G$9,ROW()-ROW($N$9),T$6-$D$4))&gt;=50,IF(SUMIFS(OFFSET(データ_研究棟施設!$M$5:$M$1048576,0,ROUND(T$8*24,1)),データ_研究棟施設!$J$5:$J$1048576,OFFSET($G$9,ROW()-ROW($N$9),T$6-$D$4))&gt;=100*$E98,"×","△"),IF(OR(T$8&lt;9/24,T$8&gt;=17/24,T$110="△"),"△","〇")))</f>
        <v>△</v>
      </c>
      <c r="U98" s="29" t="str">
        <f ca="1">IF(OR(U$9="×",U$110="×"),"×",IF(SUMIFS(OFFSET(データ_研究棟施設!$M$5:$M$1048576,0,ROUND(U$8*24,1)),データ_研究棟施設!$J$5:$J$1048576,OFFSET($G$9,ROW()-ROW($N$9),U$6-$D$4))&gt;=50,IF(SUMIFS(OFFSET(データ_研究棟施設!$M$5:$M$1048576,0,ROUND(U$8*24,1)),データ_研究棟施設!$J$5:$J$1048576,OFFSET($G$9,ROW()-ROW($N$9),U$6-$D$4))&gt;=100*$E98,"×","△"),IF(OR(U$8&lt;9/24,U$8&gt;=17/24,U$110="△"),"△","〇")))</f>
        <v>△</v>
      </c>
      <c r="V98" s="29" t="str">
        <f ca="1">IF(OR(V$9="×",V$110="×"),"×",IF(SUMIFS(OFFSET(データ_研究棟施設!$M$5:$M$1048576,0,ROUND(V$8*24,1)),データ_研究棟施設!$J$5:$J$1048576,OFFSET($G$9,ROW()-ROW($N$9),V$6-$D$4))&gt;=50,IF(SUMIFS(OFFSET(データ_研究棟施設!$M$5:$M$1048576,0,ROUND(V$8*24,1)),データ_研究棟施設!$J$5:$J$1048576,OFFSET($G$9,ROW()-ROW($N$9),V$6-$D$4))&gt;=100*$E98,"×","△"),IF(OR(V$8&lt;9/24,V$8&gt;=17/24,V$110="△"),"△","〇")))</f>
        <v>△</v>
      </c>
      <c r="W98" s="28" t="str">
        <f ca="1">IF(OR(W$9="×",W$110="×"),"×",IF(SUMIFS(OFFSET(データ_研究棟施設!$M$5:$M$1048576,0,ROUND(W$8*24,1)),データ_研究棟施設!$J$5:$J$1048576,OFFSET($G$9,ROW()-ROW($N$9),W$6-$D$4))&gt;=50,IF(SUMIFS(OFFSET(データ_研究棟施設!$M$5:$M$1048576,0,ROUND(W$8*24,1)),データ_研究棟施設!$J$5:$J$1048576,OFFSET($G$9,ROW()-ROW($N$9),W$6-$D$4))&gt;=100*$E98,"×","△"),IF(OR(W$8&lt;9/24,W$8&gt;=17/24,W$110="△"),"△","〇")))</f>
        <v>〇</v>
      </c>
      <c r="X98" s="29" t="str">
        <f ca="1">IF(OR(X$9="×",X$110="×"),"×",IF(SUMIFS(OFFSET(データ_研究棟施設!$M$5:$M$1048576,0,ROUND(X$8*24,1)),データ_研究棟施設!$J$5:$J$1048576,OFFSET($G$9,ROW()-ROW($N$9),X$6-$D$4))&gt;=50,IF(SUMIFS(OFFSET(データ_研究棟施設!$M$5:$M$1048576,0,ROUND(X$8*24,1)),データ_研究棟施設!$J$5:$J$1048576,OFFSET($G$9,ROW()-ROW($N$9),X$6-$D$4))&gt;=100*$E98,"×","△"),IF(OR(X$8&lt;9/24,X$8&gt;=17/24,X$110="△"),"△","〇")))</f>
        <v>〇</v>
      </c>
      <c r="Y98" s="29" t="str">
        <f ca="1">IF(OR(Y$9="×",Y$110="×"),"×",IF(SUMIFS(OFFSET(データ_研究棟施設!$M$5:$M$1048576,0,ROUND(Y$8*24,1)),データ_研究棟施設!$J$5:$J$1048576,OFFSET($G$9,ROW()-ROW($N$9),Y$6-$D$4))&gt;=50,IF(SUMIFS(OFFSET(データ_研究棟施設!$M$5:$M$1048576,0,ROUND(Y$8*24,1)),データ_研究棟施設!$J$5:$J$1048576,OFFSET($G$9,ROW()-ROW($N$9),Y$6-$D$4))&gt;=100*$E98,"×","△"),IF(OR(Y$8&lt;9/24,Y$8&gt;=17/24,Y$110="△"),"△","〇")))</f>
        <v>〇</v>
      </c>
      <c r="Z98" s="30" t="str">
        <f ca="1">IF(OR(Z$9="×",Z$110="×"),"×",IF(SUMIFS(OFFSET(データ_研究棟施設!$M$5:$M$1048576,0,ROUND(Z$8*24,1)),データ_研究棟施設!$J$5:$J$1048576,OFFSET($G$9,ROW()-ROW($N$9),Z$6-$D$4))&gt;=50,IF(SUMIFS(OFFSET(データ_研究棟施設!$M$5:$M$1048576,0,ROUND(Z$8*24,1)),データ_研究棟施設!$J$5:$J$1048576,OFFSET($G$9,ROW()-ROW($N$9),Z$6-$D$4))&gt;=100*$E98,"×","△"),IF(OR(Z$8&lt;9/24,Z$8&gt;=17/24,Z$110="△"),"△","〇")))</f>
        <v>〇</v>
      </c>
      <c r="AA98" s="29" t="str">
        <f ca="1">IF(OR(AA$9="×",AA$110="×"),"×",IF(SUMIFS(OFFSET(データ_研究棟施設!$M$5:$M$1048576,0,ROUND(AA$8*24,1)),データ_研究棟施設!$J$5:$J$1048576,OFFSET($G$9,ROW()-ROW($N$9),AA$6-$D$4))&gt;=50,IF(SUMIFS(OFFSET(データ_研究棟施設!$M$5:$M$1048576,0,ROUND(AA$8*24,1)),データ_研究棟施設!$J$5:$J$1048576,OFFSET($G$9,ROW()-ROW($N$9),AA$6-$D$4))&gt;=100*$E98,"×","△"),IF(OR(AA$8&lt;9/24,AA$8&gt;=17/24,AA$110="△"),"△","〇")))</f>
        <v>〇</v>
      </c>
      <c r="AB98" s="29" t="str">
        <f ca="1">IF(OR(AB$9="×",AB$110="×"),"×",IF(SUMIFS(OFFSET(データ_研究棟施設!$M$5:$M$1048576,0,ROUND(AB$8*24,1)),データ_研究棟施設!$J$5:$J$1048576,OFFSET($G$9,ROW()-ROW($N$9),AB$6-$D$4))&gt;=50,IF(SUMIFS(OFFSET(データ_研究棟施設!$M$5:$M$1048576,0,ROUND(AB$8*24,1)),データ_研究棟施設!$J$5:$J$1048576,OFFSET($G$9,ROW()-ROW($N$9),AB$6-$D$4))&gt;=100*$E98,"×","△"),IF(OR(AB$8&lt;9/24,AB$8&gt;=17/24,AB$110="△"),"△","〇")))</f>
        <v>〇</v>
      </c>
      <c r="AC98" s="29" t="str">
        <f ca="1">IF(OR(AC$9="×",AC$110="×"),"×",IF(SUMIFS(OFFSET(データ_研究棟施設!$M$5:$M$1048576,0,ROUND(AC$8*24,1)),データ_研究棟施設!$J$5:$J$1048576,OFFSET($G$9,ROW()-ROW($N$9),AC$6-$D$4))&gt;=50,IF(SUMIFS(OFFSET(データ_研究棟施設!$M$5:$M$1048576,0,ROUND(AC$8*24,1)),データ_研究棟施設!$J$5:$J$1048576,OFFSET($G$9,ROW()-ROW($N$9),AC$6-$D$4))&gt;=100*$E98,"×","△"),IF(OR(AC$8&lt;9/24,AC$8&gt;=17/24,AC$110="△"),"△","〇")))</f>
        <v>〇</v>
      </c>
      <c r="AD98" s="29" t="str">
        <f ca="1">IF(OR(AD$9="×",AD$110="×"),"×",IF(SUMIFS(OFFSET(データ_研究棟施設!$M$5:$M$1048576,0,ROUND(AD$8*24,1)),データ_研究棟施設!$J$5:$J$1048576,OFFSET($G$9,ROW()-ROW($N$9),AD$6-$D$4))&gt;=50,IF(SUMIFS(OFFSET(データ_研究棟施設!$M$5:$M$1048576,0,ROUND(AD$8*24,1)),データ_研究棟施設!$J$5:$J$1048576,OFFSET($G$9,ROW()-ROW($N$9),AD$6-$D$4))&gt;=100*$E98,"×","△"),IF(OR(AD$8&lt;9/24,AD$8&gt;=17/24,AD$110="△"),"△","〇")))</f>
        <v>〇</v>
      </c>
      <c r="AE98" s="28" t="str">
        <f ca="1">IF(OR(AE$9="×",AE$110="×"),"×",IF(SUMIFS(OFFSET(データ_研究棟施設!$M$5:$M$1048576,0,ROUND(AE$8*24,1)),データ_研究棟施設!$J$5:$J$1048576,OFFSET($G$9,ROW()-ROW($N$9),AE$6-$D$4))&gt;=50,IF(SUMIFS(OFFSET(データ_研究棟施設!$M$5:$M$1048576,0,ROUND(AE$8*24,1)),データ_研究棟施設!$J$5:$J$1048576,OFFSET($G$9,ROW()-ROW($N$9),AE$6-$D$4))&gt;=100*$E98,"×","△"),IF(OR(AE$8&lt;9/24,AE$8&gt;=17/24,AE$110="△"),"△","〇")))</f>
        <v>△</v>
      </c>
      <c r="AF98" s="29" t="str">
        <f ca="1">IF(OR(AF$9="×",AF$110="×"),"×",IF(SUMIFS(OFFSET(データ_研究棟施設!$M$5:$M$1048576,0,ROUND(AF$8*24,1)),データ_研究棟施設!$J$5:$J$1048576,OFFSET($G$9,ROW()-ROW($N$9),AF$6-$D$4))&gt;=50,IF(SUMIFS(OFFSET(データ_研究棟施設!$M$5:$M$1048576,0,ROUND(AF$8*24,1)),データ_研究棟施設!$J$5:$J$1048576,OFFSET($G$9,ROW()-ROW($N$9),AF$6-$D$4))&gt;=100*$E98,"×","△"),IF(OR(AF$8&lt;9/24,AF$8&gt;=17/24,AF$110="△"),"△","〇")))</f>
        <v>△</v>
      </c>
      <c r="AG98" s="29" t="str">
        <f ca="1">IF(OR(AG$9="×",AG$110="×"),"×",IF(SUMIFS(OFFSET(データ_研究棟施設!$M$5:$M$1048576,0,ROUND(AG$8*24,1)),データ_研究棟施設!$J$5:$J$1048576,OFFSET($G$9,ROW()-ROW($N$9),AG$6-$D$4))&gt;=50,IF(SUMIFS(OFFSET(データ_研究棟施設!$M$5:$M$1048576,0,ROUND(AG$8*24,1)),データ_研究棟施設!$J$5:$J$1048576,OFFSET($G$9,ROW()-ROW($N$9),AG$6-$D$4))&gt;=100*$E98,"×","△"),IF(OR(AG$8&lt;9/24,AG$8&gt;=17/24,AG$110="△"),"△","〇")))</f>
        <v>△</v>
      </c>
      <c r="AH98" s="30" t="str">
        <f ca="1">IF(OR(AH$9="×",AH$110="×"),"×",IF(SUMIFS(OFFSET(データ_研究棟施設!$M$5:$M$1048576,0,ROUND(AH$8*24,1)),データ_研究棟施設!$J$5:$J$1048576,OFFSET($G$9,ROW()-ROW($N$9),AH$6-$D$4))&gt;=50,IF(SUMIFS(OFFSET(データ_研究棟施設!$M$5:$M$1048576,0,ROUND(AH$8*24,1)),データ_研究棟施設!$J$5:$J$1048576,OFFSET($G$9,ROW()-ROW($N$9),AH$6-$D$4))&gt;=100*$E98,"×","△"),IF(OR(AH$8&lt;9/24,AH$8&gt;=17/24,AH$110="△"),"△","〇")))</f>
        <v>△</v>
      </c>
      <c r="AI98" s="29" t="str">
        <f ca="1">IF(OR(AI$9="×",AI$110="×"),"×",IF(SUMIFS(OFFSET(データ_研究棟施設!$M$5:$M$1048576,0,ROUND(AI$8*24,1)),データ_研究棟施設!$J$5:$J$1048576,OFFSET($G$9,ROW()-ROW($N$9),AI$6-$D$4))&gt;=50,IF(SUMIFS(OFFSET(データ_研究棟施設!$M$5:$M$1048576,0,ROUND(AI$8*24,1)),データ_研究棟施設!$J$5:$J$1048576,OFFSET($G$9,ROW()-ROW($N$9),AI$6-$D$4))&gt;=100*$E98,"×","△"),IF(OR(AI$8&lt;9/24,AI$8&gt;=17/24,AI$110="△"),"△","〇")))</f>
        <v>△</v>
      </c>
      <c r="AJ98" s="29" t="str">
        <f ca="1">IF(OR(AJ$9="×",AJ$110="×"),"×",IF(SUMIFS(OFFSET(データ_研究棟施設!$M$5:$M$1048576,0,ROUND(AJ$8*24,1)),データ_研究棟施設!$J$5:$J$1048576,OFFSET($G$9,ROW()-ROW($N$9),AJ$6-$D$4))&gt;=50,IF(SUMIFS(OFFSET(データ_研究棟施設!$M$5:$M$1048576,0,ROUND(AJ$8*24,1)),データ_研究棟施設!$J$5:$J$1048576,OFFSET($G$9,ROW()-ROW($N$9),AJ$6-$D$4))&gt;=100*$E98,"×","△"),IF(OR(AJ$8&lt;9/24,AJ$8&gt;=17/24,AJ$110="△"),"△","〇")))</f>
        <v>△</v>
      </c>
      <c r="AK98" s="37" t="str">
        <f ca="1">IF(OR(AK$9="×",AK$110="×"),"×",IF(SUMIFS(OFFSET(データ_研究棟施設!$M$5:$M$1048576,0,ROUND(AK$8*24,1)),データ_研究棟施設!$J$5:$J$1048576,OFFSET($G$9,ROW()-ROW($N$9),AK$6-$D$4))&gt;=50,IF(SUMIFS(OFFSET(データ_研究棟施設!$M$5:$M$1048576,0,ROUND(AK$8*24,1)),データ_研究棟施設!$J$5:$J$1048576,OFFSET($G$9,ROW()-ROW($N$9),AK$6-$D$4))&gt;=100*$E98,"×","△"),IF(OR(AK$8&lt;9/24,AK$8&gt;=17/24,AK$110="△"),"△","〇")))</f>
        <v>△</v>
      </c>
      <c r="AL98" s="36" t="str">
        <f ca="1">IF(OR(AL$9="×",AL$110="×"),"×",IF(SUMIFS(OFFSET(データ_研究棟施設!$M$5:$M$1048576,0,ROUND(AL$8*24,1)),データ_研究棟施設!$J$5:$J$1048576,OFFSET($G$9,ROW()-ROW($N$9),AL$6-$D$4))&gt;=50,IF(SUMIFS(OFFSET(データ_研究棟施設!$M$5:$M$1048576,0,ROUND(AL$8*24,1)),データ_研究棟施設!$J$5:$J$1048576,OFFSET($G$9,ROW()-ROW($N$9),AL$6-$D$4))&gt;=100*$E98,"×","△"),IF(OR(AL$8&lt;9/24,AL$8&gt;=17/24,AL$110="△"),"△","〇")))</f>
        <v>△</v>
      </c>
      <c r="AM98" s="29" t="str">
        <f ca="1">IF(OR(AM$9="×",AM$110="×"),"×",IF(SUMIFS(OFFSET(データ_研究棟施設!$M$5:$M$1048576,0,ROUND(AM$8*24,1)),データ_研究棟施設!$J$5:$J$1048576,OFFSET($G$9,ROW()-ROW($N$9),AM$6-$D$4))&gt;=50,IF(SUMIFS(OFFSET(データ_研究棟施設!$M$5:$M$1048576,0,ROUND(AM$8*24,1)),データ_研究棟施設!$J$5:$J$1048576,OFFSET($G$9,ROW()-ROW($N$9),AM$6-$D$4))&gt;=100*$E98,"×","△"),IF(OR(AM$8&lt;9/24,AM$8&gt;=17/24,AM$110="△"),"△","〇")))</f>
        <v>△</v>
      </c>
      <c r="AN98" s="29" t="str">
        <f ca="1">IF(OR(AN$9="×",AN$110="×"),"×",IF(SUMIFS(OFFSET(データ_研究棟施設!$M$5:$M$1048576,0,ROUND(AN$8*24,1)),データ_研究棟施設!$J$5:$J$1048576,OFFSET($G$9,ROW()-ROW($N$9),AN$6-$D$4))&gt;=50,IF(SUMIFS(OFFSET(データ_研究棟施設!$M$5:$M$1048576,0,ROUND(AN$8*24,1)),データ_研究棟施設!$J$5:$J$1048576,OFFSET($G$9,ROW()-ROW($N$9),AN$6-$D$4))&gt;=100*$E98,"×","△"),IF(OR(AN$8&lt;9/24,AN$8&gt;=17/24,AN$110="△"),"△","〇")))</f>
        <v>△</v>
      </c>
      <c r="AO98" s="29" t="str">
        <f ca="1">IF(OR(AO$9="×",AO$110="×"),"×",IF(SUMIFS(OFFSET(データ_研究棟施設!$M$5:$M$1048576,0,ROUND(AO$8*24,1)),データ_研究棟施設!$J$5:$J$1048576,OFFSET($G$9,ROW()-ROW($N$9),AO$6-$D$4))&gt;=50,IF(SUMIFS(OFFSET(データ_研究棟施設!$M$5:$M$1048576,0,ROUND(AO$8*24,1)),データ_研究棟施設!$J$5:$J$1048576,OFFSET($G$9,ROW()-ROW($N$9),AO$6-$D$4))&gt;=100*$E98,"×","△"),IF(OR(AO$8&lt;9/24,AO$8&gt;=17/24,AO$110="△"),"△","〇")))</f>
        <v>△</v>
      </c>
      <c r="AP98" s="29" t="str">
        <f ca="1">IF(OR(AP$9="×",AP$110="×"),"×",IF(SUMIFS(OFFSET(データ_研究棟施設!$M$5:$M$1048576,0,ROUND(AP$8*24,1)),データ_研究棟施設!$J$5:$J$1048576,OFFSET($G$9,ROW()-ROW($N$9),AP$6-$D$4))&gt;=50,IF(SUMIFS(OFFSET(データ_研究棟施設!$M$5:$M$1048576,0,ROUND(AP$8*24,1)),データ_研究棟施設!$J$5:$J$1048576,OFFSET($G$9,ROW()-ROW($N$9),AP$6-$D$4))&gt;=100*$E98,"×","△"),IF(OR(AP$8&lt;9/24,AP$8&gt;=17/24,AP$110="△"),"△","〇")))</f>
        <v>△</v>
      </c>
      <c r="AQ98" s="29" t="str">
        <f ca="1">IF(OR(AQ$9="×",AQ$110="×"),"×",IF(SUMIFS(OFFSET(データ_研究棟施設!$M$5:$M$1048576,0,ROUND(AQ$8*24,1)),データ_研究棟施設!$J$5:$J$1048576,OFFSET($G$9,ROW()-ROW($N$9),AQ$6-$D$4))&gt;=50,IF(SUMIFS(OFFSET(データ_研究棟施設!$M$5:$M$1048576,0,ROUND(AQ$8*24,1)),データ_研究棟施設!$J$5:$J$1048576,OFFSET($G$9,ROW()-ROW($N$9),AQ$6-$D$4))&gt;=100*$E98,"×","△"),IF(OR(AQ$8&lt;9/24,AQ$8&gt;=17/24,AQ$110="△"),"△","〇")))</f>
        <v>△</v>
      </c>
      <c r="AR98" s="29" t="str">
        <f ca="1">IF(OR(AR$9="×",AR$110="×"),"×",IF(SUMIFS(OFFSET(データ_研究棟施設!$M$5:$M$1048576,0,ROUND(AR$8*24,1)),データ_研究棟施設!$J$5:$J$1048576,OFFSET($G$9,ROW()-ROW($N$9),AR$6-$D$4))&gt;=50,IF(SUMIFS(OFFSET(データ_研究棟施設!$M$5:$M$1048576,0,ROUND(AR$8*24,1)),データ_研究棟施設!$J$5:$J$1048576,OFFSET($G$9,ROW()-ROW($N$9),AR$6-$D$4))&gt;=100*$E98,"×","△"),IF(OR(AR$8&lt;9/24,AR$8&gt;=17/24,AR$110="△"),"△","〇")))</f>
        <v>△</v>
      </c>
      <c r="AS98" s="29" t="str">
        <f ca="1">IF(OR(AS$9="×",AS$110="×"),"×",IF(SUMIFS(OFFSET(データ_研究棟施設!$M$5:$M$1048576,0,ROUND(AS$8*24,1)),データ_研究棟施設!$J$5:$J$1048576,OFFSET($G$9,ROW()-ROW($N$9),AS$6-$D$4))&gt;=50,IF(SUMIFS(OFFSET(データ_研究棟施設!$M$5:$M$1048576,0,ROUND(AS$8*24,1)),データ_研究棟施設!$J$5:$J$1048576,OFFSET($G$9,ROW()-ROW($N$9),AS$6-$D$4))&gt;=100*$E98,"×","△"),IF(OR(AS$8&lt;9/24,AS$8&gt;=17/24,AS$110="△"),"△","〇")))</f>
        <v>△</v>
      </c>
      <c r="AT98" s="29" t="str">
        <f ca="1">IF(OR(AT$9="×",AT$110="×"),"×",IF(SUMIFS(OFFSET(データ_研究棟施設!$M$5:$M$1048576,0,ROUND(AT$8*24,1)),データ_研究棟施設!$J$5:$J$1048576,OFFSET($G$9,ROW()-ROW($N$9),AT$6-$D$4))&gt;=50,IF(SUMIFS(OFFSET(データ_研究棟施設!$M$5:$M$1048576,0,ROUND(AT$8*24,1)),データ_研究棟施設!$J$5:$J$1048576,OFFSET($G$9,ROW()-ROW($N$9),AT$6-$D$4))&gt;=100*$E98,"×","△"),IF(OR(AT$8&lt;9/24,AT$8&gt;=17/24,AT$110="△"),"△","〇")))</f>
        <v>△</v>
      </c>
      <c r="AU98" s="28" t="str">
        <f ca="1">IF(OR(AU$9="×",AU$110="×"),"×",IF(SUMIFS(OFFSET(データ_研究棟施設!$M$5:$M$1048576,0,ROUND(AU$8*24,1)),データ_研究棟施設!$J$5:$J$1048576,OFFSET($G$9,ROW()-ROW($N$9),AU$6-$D$4))&gt;=50,IF(SUMIFS(OFFSET(データ_研究棟施設!$M$5:$M$1048576,0,ROUND(AU$8*24,1)),データ_研究棟施設!$J$5:$J$1048576,OFFSET($G$9,ROW()-ROW($N$9),AU$6-$D$4))&gt;=100*$E98,"×","△"),IF(OR(AU$8&lt;9/24,AU$8&gt;=17/24,AU$110="△"),"△","〇")))</f>
        <v>〇</v>
      </c>
      <c r="AV98" s="29" t="str">
        <f ca="1">IF(OR(AV$9="×",AV$110="×"),"×",IF(SUMIFS(OFFSET(データ_研究棟施設!$M$5:$M$1048576,0,ROUND(AV$8*24,1)),データ_研究棟施設!$J$5:$J$1048576,OFFSET($G$9,ROW()-ROW($N$9),AV$6-$D$4))&gt;=50,IF(SUMIFS(OFFSET(データ_研究棟施設!$M$5:$M$1048576,0,ROUND(AV$8*24,1)),データ_研究棟施設!$J$5:$J$1048576,OFFSET($G$9,ROW()-ROW($N$9),AV$6-$D$4))&gt;=100*$E98,"×","△"),IF(OR(AV$8&lt;9/24,AV$8&gt;=17/24,AV$110="△"),"△","〇")))</f>
        <v>〇</v>
      </c>
      <c r="AW98" s="29" t="str">
        <f ca="1">IF(OR(AW$9="×",AW$110="×"),"×",IF(SUMIFS(OFFSET(データ_研究棟施設!$M$5:$M$1048576,0,ROUND(AW$8*24,1)),データ_研究棟施設!$J$5:$J$1048576,OFFSET($G$9,ROW()-ROW($N$9),AW$6-$D$4))&gt;=50,IF(SUMIFS(OFFSET(データ_研究棟施設!$M$5:$M$1048576,0,ROUND(AW$8*24,1)),データ_研究棟施設!$J$5:$J$1048576,OFFSET($G$9,ROW()-ROW($N$9),AW$6-$D$4))&gt;=100*$E98,"×","△"),IF(OR(AW$8&lt;9/24,AW$8&gt;=17/24,AW$110="△"),"△","〇")))</f>
        <v>〇</v>
      </c>
      <c r="AX98" s="30" t="str">
        <f ca="1">IF(OR(AX$9="×",AX$110="×"),"×",IF(SUMIFS(OFFSET(データ_研究棟施設!$M$5:$M$1048576,0,ROUND(AX$8*24,1)),データ_研究棟施設!$J$5:$J$1048576,OFFSET($G$9,ROW()-ROW($N$9),AX$6-$D$4))&gt;=50,IF(SUMIFS(OFFSET(データ_研究棟施設!$M$5:$M$1048576,0,ROUND(AX$8*24,1)),データ_研究棟施設!$J$5:$J$1048576,OFFSET($G$9,ROW()-ROW($N$9),AX$6-$D$4))&gt;=100*$E98,"×","△"),IF(OR(AX$8&lt;9/24,AX$8&gt;=17/24,AX$110="△"),"△","〇")))</f>
        <v>〇</v>
      </c>
      <c r="AY98" s="29" t="str">
        <f ca="1">IF(OR(AY$9="×",AY$110="×"),"×",IF(SUMIFS(OFFSET(データ_研究棟施設!$M$5:$M$1048576,0,ROUND(AY$8*24,1)),データ_研究棟施設!$J$5:$J$1048576,OFFSET($G$9,ROW()-ROW($N$9),AY$6-$D$4))&gt;=50,IF(SUMIFS(OFFSET(データ_研究棟施設!$M$5:$M$1048576,0,ROUND(AY$8*24,1)),データ_研究棟施設!$J$5:$J$1048576,OFFSET($G$9,ROW()-ROW($N$9),AY$6-$D$4))&gt;=100*$E98,"×","△"),IF(OR(AY$8&lt;9/24,AY$8&gt;=17/24,AY$110="△"),"△","〇")))</f>
        <v>〇</v>
      </c>
      <c r="AZ98" s="29" t="str">
        <f ca="1">IF(OR(AZ$9="×",AZ$110="×"),"×",IF(SUMIFS(OFFSET(データ_研究棟施設!$M$5:$M$1048576,0,ROUND(AZ$8*24,1)),データ_研究棟施設!$J$5:$J$1048576,OFFSET($G$9,ROW()-ROW($N$9),AZ$6-$D$4))&gt;=50,IF(SUMIFS(OFFSET(データ_研究棟施設!$M$5:$M$1048576,0,ROUND(AZ$8*24,1)),データ_研究棟施設!$J$5:$J$1048576,OFFSET($G$9,ROW()-ROW($N$9),AZ$6-$D$4))&gt;=100*$E98,"×","△"),IF(OR(AZ$8&lt;9/24,AZ$8&gt;=17/24,AZ$110="△"),"△","〇")))</f>
        <v>〇</v>
      </c>
      <c r="BA98" s="29" t="str">
        <f ca="1">IF(OR(BA$9="×",BA$110="×"),"×",IF(SUMIFS(OFFSET(データ_研究棟施設!$M$5:$M$1048576,0,ROUND(BA$8*24,1)),データ_研究棟施設!$J$5:$J$1048576,OFFSET($G$9,ROW()-ROW($N$9),BA$6-$D$4))&gt;=50,IF(SUMIFS(OFFSET(データ_研究棟施設!$M$5:$M$1048576,0,ROUND(BA$8*24,1)),データ_研究棟施設!$J$5:$J$1048576,OFFSET($G$9,ROW()-ROW($N$9),BA$6-$D$4))&gt;=100*$E98,"×","△"),IF(OR(BA$8&lt;9/24,BA$8&gt;=17/24,BA$110="△"),"△","〇")))</f>
        <v>〇</v>
      </c>
      <c r="BB98" s="29" t="str">
        <f ca="1">IF(OR(BB$9="×",BB$110="×"),"×",IF(SUMIFS(OFFSET(データ_研究棟施設!$M$5:$M$1048576,0,ROUND(BB$8*24,1)),データ_研究棟施設!$J$5:$J$1048576,OFFSET($G$9,ROW()-ROW($N$9),BB$6-$D$4))&gt;=50,IF(SUMIFS(OFFSET(データ_研究棟施設!$M$5:$M$1048576,0,ROUND(BB$8*24,1)),データ_研究棟施設!$J$5:$J$1048576,OFFSET($G$9,ROW()-ROW($N$9),BB$6-$D$4))&gt;=100*$E98,"×","△"),IF(OR(BB$8&lt;9/24,BB$8&gt;=17/24,BB$110="△"),"△","〇")))</f>
        <v>〇</v>
      </c>
      <c r="BC98" s="28" t="str">
        <f ca="1">IF(OR(BC$9="×",BC$110="×"),"×",IF(SUMIFS(OFFSET(データ_研究棟施設!$M$5:$M$1048576,0,ROUND(BC$8*24,1)),データ_研究棟施設!$J$5:$J$1048576,OFFSET($G$9,ROW()-ROW($N$9),BC$6-$D$4))&gt;=50,IF(SUMIFS(OFFSET(データ_研究棟施設!$M$5:$M$1048576,0,ROUND(BC$8*24,1)),データ_研究棟施設!$J$5:$J$1048576,OFFSET($G$9,ROW()-ROW($N$9),BC$6-$D$4))&gt;=100*$E98,"×","△"),IF(OR(BC$8&lt;9/24,BC$8&gt;=17/24,BC$110="△"),"△","〇")))</f>
        <v>△</v>
      </c>
      <c r="BD98" s="29" t="str">
        <f ca="1">IF(OR(BD$9="×",BD$110="×"),"×",IF(SUMIFS(OFFSET(データ_研究棟施設!$M$5:$M$1048576,0,ROUND(BD$8*24,1)),データ_研究棟施設!$J$5:$J$1048576,OFFSET($G$9,ROW()-ROW($N$9),BD$6-$D$4))&gt;=50,IF(SUMIFS(OFFSET(データ_研究棟施設!$M$5:$M$1048576,0,ROUND(BD$8*24,1)),データ_研究棟施設!$J$5:$J$1048576,OFFSET($G$9,ROW()-ROW($N$9),BD$6-$D$4))&gt;=100*$E98,"×","△"),IF(OR(BD$8&lt;9/24,BD$8&gt;=17/24,BD$110="△"),"△","〇")))</f>
        <v>△</v>
      </c>
      <c r="BE98" s="29" t="str">
        <f ca="1">IF(OR(BE$9="×",BE$110="×"),"×",IF(SUMIFS(OFFSET(データ_研究棟施設!$M$5:$M$1048576,0,ROUND(BE$8*24,1)),データ_研究棟施設!$J$5:$J$1048576,OFFSET($G$9,ROW()-ROW($N$9),BE$6-$D$4))&gt;=50,IF(SUMIFS(OFFSET(データ_研究棟施設!$M$5:$M$1048576,0,ROUND(BE$8*24,1)),データ_研究棟施設!$J$5:$J$1048576,OFFSET($G$9,ROW()-ROW($N$9),BE$6-$D$4))&gt;=100*$E98,"×","△"),IF(OR(BE$8&lt;9/24,BE$8&gt;=17/24,BE$110="△"),"△","〇")))</f>
        <v>△</v>
      </c>
      <c r="BF98" s="30" t="str">
        <f ca="1">IF(OR(BF$9="×",BF$110="×"),"×",IF(SUMIFS(OFFSET(データ_研究棟施設!$M$5:$M$1048576,0,ROUND(BF$8*24,1)),データ_研究棟施設!$J$5:$J$1048576,OFFSET($G$9,ROW()-ROW($N$9),BF$6-$D$4))&gt;=50,IF(SUMIFS(OFFSET(データ_研究棟施設!$M$5:$M$1048576,0,ROUND(BF$8*24,1)),データ_研究棟施設!$J$5:$J$1048576,OFFSET($G$9,ROW()-ROW($N$9),BF$6-$D$4))&gt;=100*$E98,"×","△"),IF(OR(BF$8&lt;9/24,BF$8&gt;=17/24,BF$110="△"),"△","〇")))</f>
        <v>△</v>
      </c>
      <c r="BG98" s="29" t="str">
        <f ca="1">IF(OR(BG$9="×",BG$110="×"),"×",IF(SUMIFS(OFFSET(データ_研究棟施設!$M$5:$M$1048576,0,ROUND(BG$8*24,1)),データ_研究棟施設!$J$5:$J$1048576,OFFSET($G$9,ROW()-ROW($N$9),BG$6-$D$4))&gt;=50,IF(SUMIFS(OFFSET(データ_研究棟施設!$M$5:$M$1048576,0,ROUND(BG$8*24,1)),データ_研究棟施設!$J$5:$J$1048576,OFFSET($G$9,ROW()-ROW($N$9),BG$6-$D$4))&gt;=100*$E98,"×","△"),IF(OR(BG$8&lt;9/24,BG$8&gt;=17/24,BG$110="△"),"△","〇")))</f>
        <v>△</v>
      </c>
      <c r="BH98" s="29" t="str">
        <f ca="1">IF(OR(BH$9="×",BH$110="×"),"×",IF(SUMIFS(OFFSET(データ_研究棟施設!$M$5:$M$1048576,0,ROUND(BH$8*24,1)),データ_研究棟施設!$J$5:$J$1048576,OFFSET($G$9,ROW()-ROW($N$9),BH$6-$D$4))&gt;=50,IF(SUMIFS(OFFSET(データ_研究棟施設!$M$5:$M$1048576,0,ROUND(BH$8*24,1)),データ_研究棟施設!$J$5:$J$1048576,OFFSET($G$9,ROW()-ROW($N$9),BH$6-$D$4))&gt;=100*$E98,"×","△"),IF(OR(BH$8&lt;9/24,BH$8&gt;=17/24,BH$110="△"),"△","〇")))</f>
        <v>△</v>
      </c>
      <c r="BI98" s="37" t="str">
        <f ca="1">IF(OR(BI$9="×",BI$110="×"),"×",IF(SUMIFS(OFFSET(データ_研究棟施設!$M$5:$M$1048576,0,ROUND(BI$8*24,1)),データ_研究棟施設!$J$5:$J$1048576,OFFSET($G$9,ROW()-ROW($N$9),BI$6-$D$4))&gt;=50,IF(SUMIFS(OFFSET(データ_研究棟施設!$M$5:$M$1048576,0,ROUND(BI$8*24,1)),データ_研究棟施設!$J$5:$J$1048576,OFFSET($G$9,ROW()-ROW($N$9),BI$6-$D$4))&gt;=100*$E98,"×","△"),IF(OR(BI$8&lt;9/24,BI$8&gt;=17/24,BI$110="△"),"△","〇")))</f>
        <v>△</v>
      </c>
      <c r="BJ98" s="36" t="str">
        <f ca="1">IF(OR(BJ$9="×",BJ$110="×"),"×",IF(SUMIFS(OFFSET(データ_研究棟施設!$M$5:$M$1048576,0,ROUND(BJ$8*24,1)),データ_研究棟施設!$J$5:$J$1048576,OFFSET($G$9,ROW()-ROW($N$9),BJ$6-$D$4))&gt;=50,IF(SUMIFS(OFFSET(データ_研究棟施設!$M$5:$M$1048576,0,ROUND(BJ$8*24,1)),データ_研究棟施設!$J$5:$J$1048576,OFFSET($G$9,ROW()-ROW($N$9),BJ$6-$D$4))&gt;=100*$E98,"×","△"),IF(OR(BJ$8&lt;9/24,BJ$8&gt;=17/24,BJ$110="△"),"△","〇")))</f>
        <v>△</v>
      </c>
      <c r="BK98" s="29" t="str">
        <f ca="1">IF(OR(BK$9="×",BK$110="×"),"×",IF(SUMIFS(OFFSET(データ_研究棟施設!$M$5:$M$1048576,0,ROUND(BK$8*24,1)),データ_研究棟施設!$J$5:$J$1048576,OFFSET($G$9,ROW()-ROW($N$9),BK$6-$D$4))&gt;=50,IF(SUMIFS(OFFSET(データ_研究棟施設!$M$5:$M$1048576,0,ROUND(BK$8*24,1)),データ_研究棟施設!$J$5:$J$1048576,OFFSET($G$9,ROW()-ROW($N$9),BK$6-$D$4))&gt;=100*$E98,"×","△"),IF(OR(BK$8&lt;9/24,BK$8&gt;=17/24,BK$110="△"),"△","〇")))</f>
        <v>△</v>
      </c>
      <c r="BL98" s="29" t="str">
        <f ca="1">IF(OR(BL$9="×",BL$110="×"),"×",IF(SUMIFS(OFFSET(データ_研究棟施設!$M$5:$M$1048576,0,ROUND(BL$8*24,1)),データ_研究棟施設!$J$5:$J$1048576,OFFSET($G$9,ROW()-ROW($N$9),BL$6-$D$4))&gt;=50,IF(SUMIFS(OFFSET(データ_研究棟施設!$M$5:$M$1048576,0,ROUND(BL$8*24,1)),データ_研究棟施設!$J$5:$J$1048576,OFFSET($G$9,ROW()-ROW($N$9),BL$6-$D$4))&gt;=100*$E98,"×","△"),IF(OR(BL$8&lt;9/24,BL$8&gt;=17/24,BL$110="△"),"△","〇")))</f>
        <v>△</v>
      </c>
      <c r="BM98" s="29" t="str">
        <f ca="1">IF(OR(BM$9="×",BM$110="×"),"×",IF(SUMIFS(OFFSET(データ_研究棟施設!$M$5:$M$1048576,0,ROUND(BM$8*24,1)),データ_研究棟施設!$J$5:$J$1048576,OFFSET($G$9,ROW()-ROW($N$9),BM$6-$D$4))&gt;=50,IF(SUMIFS(OFFSET(データ_研究棟施設!$M$5:$M$1048576,0,ROUND(BM$8*24,1)),データ_研究棟施設!$J$5:$J$1048576,OFFSET($G$9,ROW()-ROW($N$9),BM$6-$D$4))&gt;=100*$E98,"×","△"),IF(OR(BM$8&lt;9/24,BM$8&gt;=17/24,BM$110="△"),"△","〇")))</f>
        <v>△</v>
      </c>
      <c r="BN98" s="29" t="str">
        <f ca="1">IF(OR(BN$9="×",BN$110="×"),"×",IF(SUMIFS(OFFSET(データ_研究棟施設!$M$5:$M$1048576,0,ROUND(BN$8*24,1)),データ_研究棟施設!$J$5:$J$1048576,OFFSET($G$9,ROW()-ROW($N$9),BN$6-$D$4))&gt;=50,IF(SUMIFS(OFFSET(データ_研究棟施設!$M$5:$M$1048576,0,ROUND(BN$8*24,1)),データ_研究棟施設!$J$5:$J$1048576,OFFSET($G$9,ROW()-ROW($N$9),BN$6-$D$4))&gt;=100*$E98,"×","△"),IF(OR(BN$8&lt;9/24,BN$8&gt;=17/24,BN$110="△"),"△","〇")))</f>
        <v>△</v>
      </c>
      <c r="BO98" s="29" t="str">
        <f ca="1">IF(OR(BO$9="×",BO$110="×"),"×",IF(SUMIFS(OFFSET(データ_研究棟施設!$M$5:$M$1048576,0,ROUND(BO$8*24,1)),データ_研究棟施設!$J$5:$J$1048576,OFFSET($G$9,ROW()-ROW($N$9),BO$6-$D$4))&gt;=50,IF(SUMIFS(OFFSET(データ_研究棟施設!$M$5:$M$1048576,0,ROUND(BO$8*24,1)),データ_研究棟施設!$J$5:$J$1048576,OFFSET($G$9,ROW()-ROW($N$9),BO$6-$D$4))&gt;=100*$E98,"×","△"),IF(OR(BO$8&lt;9/24,BO$8&gt;=17/24,BO$110="△"),"△","〇")))</f>
        <v>△</v>
      </c>
      <c r="BP98" s="29" t="str">
        <f ca="1">IF(OR(BP$9="×",BP$110="×"),"×",IF(SUMIFS(OFFSET(データ_研究棟施設!$M$5:$M$1048576,0,ROUND(BP$8*24,1)),データ_研究棟施設!$J$5:$J$1048576,OFFSET($G$9,ROW()-ROW($N$9),BP$6-$D$4))&gt;=50,IF(SUMIFS(OFFSET(データ_研究棟施設!$M$5:$M$1048576,0,ROUND(BP$8*24,1)),データ_研究棟施設!$J$5:$J$1048576,OFFSET($G$9,ROW()-ROW($N$9),BP$6-$D$4))&gt;=100*$E98,"×","△"),IF(OR(BP$8&lt;9/24,BP$8&gt;=17/24,BP$110="△"),"△","〇")))</f>
        <v>△</v>
      </c>
      <c r="BQ98" s="29" t="str">
        <f ca="1">IF(OR(BQ$9="×",BQ$110="×"),"×",IF(SUMIFS(OFFSET(データ_研究棟施設!$M$5:$M$1048576,0,ROUND(BQ$8*24,1)),データ_研究棟施設!$J$5:$J$1048576,OFFSET($G$9,ROW()-ROW($N$9),BQ$6-$D$4))&gt;=50,IF(SUMIFS(OFFSET(データ_研究棟施設!$M$5:$M$1048576,0,ROUND(BQ$8*24,1)),データ_研究棟施設!$J$5:$J$1048576,OFFSET($G$9,ROW()-ROW($N$9),BQ$6-$D$4))&gt;=100*$E98,"×","△"),IF(OR(BQ$8&lt;9/24,BQ$8&gt;=17/24,BQ$110="△"),"△","〇")))</f>
        <v>△</v>
      </c>
      <c r="BR98" s="29" t="str">
        <f ca="1">IF(OR(BR$9="×",BR$110="×"),"×",IF(SUMIFS(OFFSET(データ_研究棟施設!$M$5:$M$1048576,0,ROUND(BR$8*24,1)),データ_研究棟施設!$J$5:$J$1048576,OFFSET($G$9,ROW()-ROW($N$9),BR$6-$D$4))&gt;=50,IF(SUMIFS(OFFSET(データ_研究棟施設!$M$5:$M$1048576,0,ROUND(BR$8*24,1)),データ_研究棟施設!$J$5:$J$1048576,OFFSET($G$9,ROW()-ROW($N$9),BR$6-$D$4))&gt;=100*$E98,"×","△"),IF(OR(BR$8&lt;9/24,BR$8&gt;=17/24,BR$110="△"),"△","〇")))</f>
        <v>△</v>
      </c>
      <c r="BS98" s="28" t="str">
        <f ca="1">IF(OR(BS$9="×",BS$110="×"),"×",IF(SUMIFS(OFFSET(データ_研究棟施設!$M$5:$M$1048576,0,ROUND(BS$8*24,1)),データ_研究棟施設!$J$5:$J$1048576,OFFSET($G$9,ROW()-ROW($N$9),BS$6-$D$4))&gt;=50,IF(SUMIFS(OFFSET(データ_研究棟施設!$M$5:$M$1048576,0,ROUND(BS$8*24,1)),データ_研究棟施設!$J$5:$J$1048576,OFFSET($G$9,ROW()-ROW($N$9),BS$6-$D$4))&gt;=100*$E98,"×","△"),IF(OR(BS$8&lt;9/24,BS$8&gt;=17/24,BS$110="△"),"△","〇")))</f>
        <v>〇</v>
      </c>
      <c r="BT98" s="29" t="str">
        <f ca="1">IF(OR(BT$9="×",BT$110="×"),"×",IF(SUMIFS(OFFSET(データ_研究棟施設!$M$5:$M$1048576,0,ROUND(BT$8*24,1)),データ_研究棟施設!$J$5:$J$1048576,OFFSET($G$9,ROW()-ROW($N$9),BT$6-$D$4))&gt;=50,IF(SUMIFS(OFFSET(データ_研究棟施設!$M$5:$M$1048576,0,ROUND(BT$8*24,1)),データ_研究棟施設!$J$5:$J$1048576,OFFSET($G$9,ROW()-ROW($N$9),BT$6-$D$4))&gt;=100*$E98,"×","△"),IF(OR(BT$8&lt;9/24,BT$8&gt;=17/24,BT$110="△"),"△","〇")))</f>
        <v>〇</v>
      </c>
      <c r="BU98" s="29" t="str">
        <f ca="1">IF(OR(BU$9="×",BU$110="×"),"×",IF(SUMIFS(OFFSET(データ_研究棟施設!$M$5:$M$1048576,0,ROUND(BU$8*24,1)),データ_研究棟施設!$J$5:$J$1048576,OFFSET($G$9,ROW()-ROW($N$9),BU$6-$D$4))&gt;=50,IF(SUMIFS(OFFSET(データ_研究棟施設!$M$5:$M$1048576,0,ROUND(BU$8*24,1)),データ_研究棟施設!$J$5:$J$1048576,OFFSET($G$9,ROW()-ROW($N$9),BU$6-$D$4))&gt;=100*$E98,"×","△"),IF(OR(BU$8&lt;9/24,BU$8&gt;=17/24,BU$110="△"),"△","〇")))</f>
        <v>〇</v>
      </c>
      <c r="BV98" s="30" t="str">
        <f ca="1">IF(OR(BV$9="×",BV$110="×"),"×",IF(SUMIFS(OFFSET(データ_研究棟施設!$M$5:$M$1048576,0,ROUND(BV$8*24,1)),データ_研究棟施設!$J$5:$J$1048576,OFFSET($G$9,ROW()-ROW($N$9),BV$6-$D$4))&gt;=50,IF(SUMIFS(OFFSET(データ_研究棟施設!$M$5:$M$1048576,0,ROUND(BV$8*24,1)),データ_研究棟施設!$J$5:$J$1048576,OFFSET($G$9,ROW()-ROW($N$9),BV$6-$D$4))&gt;=100*$E98,"×","△"),IF(OR(BV$8&lt;9/24,BV$8&gt;=17/24,BV$110="△"),"△","〇")))</f>
        <v>〇</v>
      </c>
      <c r="BW98" s="29" t="str">
        <f ca="1">IF(OR(BW$9="×",BW$110="×"),"×",IF(SUMIFS(OFFSET(データ_研究棟施設!$M$5:$M$1048576,0,ROUND(BW$8*24,1)),データ_研究棟施設!$J$5:$J$1048576,OFFSET($G$9,ROW()-ROW($N$9),BW$6-$D$4))&gt;=50,IF(SUMIFS(OFFSET(データ_研究棟施設!$M$5:$M$1048576,0,ROUND(BW$8*24,1)),データ_研究棟施設!$J$5:$J$1048576,OFFSET($G$9,ROW()-ROW($N$9),BW$6-$D$4))&gt;=100*$E98,"×","△"),IF(OR(BW$8&lt;9/24,BW$8&gt;=17/24,BW$110="△"),"△","〇")))</f>
        <v>〇</v>
      </c>
      <c r="BX98" s="29" t="str">
        <f ca="1">IF(OR(BX$9="×",BX$110="×"),"×",IF(SUMIFS(OFFSET(データ_研究棟施設!$M$5:$M$1048576,0,ROUND(BX$8*24,1)),データ_研究棟施設!$J$5:$J$1048576,OFFSET($G$9,ROW()-ROW($N$9),BX$6-$D$4))&gt;=50,IF(SUMIFS(OFFSET(データ_研究棟施設!$M$5:$M$1048576,0,ROUND(BX$8*24,1)),データ_研究棟施設!$J$5:$J$1048576,OFFSET($G$9,ROW()-ROW($N$9),BX$6-$D$4))&gt;=100*$E98,"×","△"),IF(OR(BX$8&lt;9/24,BX$8&gt;=17/24,BX$110="△"),"△","〇")))</f>
        <v>〇</v>
      </c>
      <c r="BY98" s="29" t="str">
        <f ca="1">IF(OR(BY$9="×",BY$110="×"),"×",IF(SUMIFS(OFFSET(データ_研究棟施設!$M$5:$M$1048576,0,ROUND(BY$8*24,1)),データ_研究棟施設!$J$5:$J$1048576,OFFSET($G$9,ROW()-ROW($N$9),BY$6-$D$4))&gt;=50,IF(SUMIFS(OFFSET(データ_研究棟施設!$M$5:$M$1048576,0,ROUND(BY$8*24,1)),データ_研究棟施設!$J$5:$J$1048576,OFFSET($G$9,ROW()-ROW($N$9),BY$6-$D$4))&gt;=100*$E98,"×","△"),IF(OR(BY$8&lt;9/24,BY$8&gt;=17/24,BY$110="△"),"△","〇")))</f>
        <v>〇</v>
      </c>
      <c r="BZ98" s="29" t="str">
        <f ca="1">IF(OR(BZ$9="×",BZ$110="×"),"×",IF(SUMIFS(OFFSET(データ_研究棟施設!$M$5:$M$1048576,0,ROUND(BZ$8*24,1)),データ_研究棟施設!$J$5:$J$1048576,OFFSET($G$9,ROW()-ROW($N$9),BZ$6-$D$4))&gt;=50,IF(SUMIFS(OFFSET(データ_研究棟施設!$M$5:$M$1048576,0,ROUND(BZ$8*24,1)),データ_研究棟施設!$J$5:$J$1048576,OFFSET($G$9,ROW()-ROW($N$9),BZ$6-$D$4))&gt;=100*$E98,"×","△"),IF(OR(BZ$8&lt;9/24,BZ$8&gt;=17/24,BZ$110="△"),"△","〇")))</f>
        <v>〇</v>
      </c>
      <c r="CA98" s="28" t="str">
        <f ca="1">IF(OR(CA$9="×",CA$110="×"),"×",IF(SUMIFS(OFFSET(データ_研究棟施設!$M$5:$M$1048576,0,ROUND(CA$8*24,1)),データ_研究棟施設!$J$5:$J$1048576,OFFSET($G$9,ROW()-ROW($N$9),CA$6-$D$4))&gt;=50,IF(SUMIFS(OFFSET(データ_研究棟施設!$M$5:$M$1048576,0,ROUND(CA$8*24,1)),データ_研究棟施設!$J$5:$J$1048576,OFFSET($G$9,ROW()-ROW($N$9),CA$6-$D$4))&gt;=100*$E98,"×","△"),IF(OR(CA$8&lt;9/24,CA$8&gt;=17/24,CA$110="△"),"△","〇")))</f>
        <v>△</v>
      </c>
      <c r="CB98" s="29" t="str">
        <f ca="1">IF(OR(CB$9="×",CB$110="×"),"×",IF(SUMIFS(OFFSET(データ_研究棟施設!$M$5:$M$1048576,0,ROUND(CB$8*24,1)),データ_研究棟施設!$J$5:$J$1048576,OFFSET($G$9,ROW()-ROW($N$9),CB$6-$D$4))&gt;=50,IF(SUMIFS(OFFSET(データ_研究棟施設!$M$5:$M$1048576,0,ROUND(CB$8*24,1)),データ_研究棟施設!$J$5:$J$1048576,OFFSET($G$9,ROW()-ROW($N$9),CB$6-$D$4))&gt;=100*$E98,"×","△"),IF(OR(CB$8&lt;9/24,CB$8&gt;=17/24,CB$110="△"),"△","〇")))</f>
        <v>△</v>
      </c>
      <c r="CC98" s="29" t="str">
        <f ca="1">IF(OR(CC$9="×",CC$110="×"),"×",IF(SUMIFS(OFFSET(データ_研究棟施設!$M$5:$M$1048576,0,ROUND(CC$8*24,1)),データ_研究棟施設!$J$5:$J$1048576,OFFSET($G$9,ROW()-ROW($N$9),CC$6-$D$4))&gt;=50,IF(SUMIFS(OFFSET(データ_研究棟施設!$M$5:$M$1048576,0,ROUND(CC$8*24,1)),データ_研究棟施設!$J$5:$J$1048576,OFFSET($G$9,ROW()-ROW($N$9),CC$6-$D$4))&gt;=100*$E98,"×","△"),IF(OR(CC$8&lt;9/24,CC$8&gt;=17/24,CC$110="△"),"△","〇")))</f>
        <v>△</v>
      </c>
      <c r="CD98" s="30" t="str">
        <f ca="1">IF(OR(CD$9="×",CD$110="×"),"×",IF(SUMIFS(OFFSET(データ_研究棟施設!$M$5:$M$1048576,0,ROUND(CD$8*24,1)),データ_研究棟施設!$J$5:$J$1048576,OFFSET($G$9,ROW()-ROW($N$9),CD$6-$D$4))&gt;=50,IF(SUMIFS(OFFSET(データ_研究棟施設!$M$5:$M$1048576,0,ROUND(CD$8*24,1)),データ_研究棟施設!$J$5:$J$1048576,OFFSET($G$9,ROW()-ROW($N$9),CD$6-$D$4))&gt;=100*$E98,"×","△"),IF(OR(CD$8&lt;9/24,CD$8&gt;=17/24,CD$110="△"),"△","〇")))</f>
        <v>△</v>
      </c>
      <c r="CE98" s="29" t="str">
        <f ca="1">IF(OR(CE$9="×",CE$110="×"),"×",IF(SUMIFS(OFFSET(データ_研究棟施設!$M$5:$M$1048576,0,ROUND(CE$8*24,1)),データ_研究棟施設!$J$5:$J$1048576,OFFSET($G$9,ROW()-ROW($N$9),CE$6-$D$4))&gt;=50,IF(SUMIFS(OFFSET(データ_研究棟施設!$M$5:$M$1048576,0,ROUND(CE$8*24,1)),データ_研究棟施設!$J$5:$J$1048576,OFFSET($G$9,ROW()-ROW($N$9),CE$6-$D$4))&gt;=100*$E98,"×","△"),IF(OR(CE$8&lt;9/24,CE$8&gt;=17/24,CE$110="△"),"△","〇")))</f>
        <v>△</v>
      </c>
      <c r="CF98" s="29" t="str">
        <f ca="1">IF(OR(CF$9="×",CF$110="×"),"×",IF(SUMIFS(OFFSET(データ_研究棟施設!$M$5:$M$1048576,0,ROUND(CF$8*24,1)),データ_研究棟施設!$J$5:$J$1048576,OFFSET($G$9,ROW()-ROW($N$9),CF$6-$D$4))&gt;=50,IF(SUMIFS(OFFSET(データ_研究棟施設!$M$5:$M$1048576,0,ROUND(CF$8*24,1)),データ_研究棟施設!$J$5:$J$1048576,OFFSET($G$9,ROW()-ROW($N$9),CF$6-$D$4))&gt;=100*$E98,"×","△"),IF(OR(CF$8&lt;9/24,CF$8&gt;=17/24,CF$110="△"),"△","〇")))</f>
        <v>△</v>
      </c>
      <c r="CG98" s="37" t="str">
        <f ca="1">IF(OR(CG$9="×",CG$110="×"),"×",IF(SUMIFS(OFFSET(データ_研究棟施設!$M$5:$M$1048576,0,ROUND(CG$8*24,1)),データ_研究棟施設!$J$5:$J$1048576,OFFSET($G$9,ROW()-ROW($N$9),CG$6-$D$4))&gt;=50,IF(SUMIFS(OFFSET(データ_研究棟施設!$M$5:$M$1048576,0,ROUND(CG$8*24,1)),データ_研究棟施設!$J$5:$J$1048576,OFFSET($G$9,ROW()-ROW($N$9),CG$6-$D$4))&gt;=100*$E98,"×","△"),IF(OR(CG$8&lt;9/24,CG$8&gt;=17/24,CG$110="△"),"△","〇")))</f>
        <v>△</v>
      </c>
      <c r="CH98" s="36" t="str">
        <f ca="1">IF(OR(CH$9="×",CH$110="×"),"×",IF(SUMIFS(OFFSET(データ_研究棟施設!$M$5:$M$1048576,0,ROUND(CH$8*24,1)),データ_研究棟施設!$J$5:$J$1048576,OFFSET($G$9,ROW()-ROW($N$9),CH$6-$D$4))&gt;=50,IF(SUMIFS(OFFSET(データ_研究棟施設!$M$5:$M$1048576,0,ROUND(CH$8*24,1)),データ_研究棟施設!$J$5:$J$1048576,OFFSET($G$9,ROW()-ROW($N$9),CH$6-$D$4))&gt;=100*$E98,"×","△"),IF(OR(CH$8&lt;9/24,CH$8&gt;=17/24,CH$110="△"),"△","〇")))</f>
        <v>△</v>
      </c>
      <c r="CI98" s="29" t="str">
        <f ca="1">IF(OR(CI$9="×",CI$110="×"),"×",IF(SUMIFS(OFFSET(データ_研究棟施設!$M$5:$M$1048576,0,ROUND(CI$8*24,1)),データ_研究棟施設!$J$5:$J$1048576,OFFSET($G$9,ROW()-ROW($N$9),CI$6-$D$4))&gt;=50,IF(SUMIFS(OFFSET(データ_研究棟施設!$M$5:$M$1048576,0,ROUND(CI$8*24,1)),データ_研究棟施設!$J$5:$J$1048576,OFFSET($G$9,ROW()-ROW($N$9),CI$6-$D$4))&gt;=100*$E98,"×","△"),IF(OR(CI$8&lt;9/24,CI$8&gt;=17/24,CI$110="△"),"△","〇")))</f>
        <v>△</v>
      </c>
      <c r="CJ98" s="29" t="str">
        <f ca="1">IF(OR(CJ$9="×",CJ$110="×"),"×",IF(SUMIFS(OFFSET(データ_研究棟施設!$M$5:$M$1048576,0,ROUND(CJ$8*24,1)),データ_研究棟施設!$J$5:$J$1048576,OFFSET($G$9,ROW()-ROW($N$9),CJ$6-$D$4))&gt;=50,IF(SUMIFS(OFFSET(データ_研究棟施設!$M$5:$M$1048576,0,ROUND(CJ$8*24,1)),データ_研究棟施設!$J$5:$J$1048576,OFFSET($G$9,ROW()-ROW($N$9),CJ$6-$D$4))&gt;=100*$E98,"×","△"),IF(OR(CJ$8&lt;9/24,CJ$8&gt;=17/24,CJ$110="△"),"△","〇")))</f>
        <v>△</v>
      </c>
      <c r="CK98" s="29" t="str">
        <f ca="1">IF(OR(CK$9="×",CK$110="×"),"×",IF(SUMIFS(OFFSET(データ_研究棟施設!$M$5:$M$1048576,0,ROUND(CK$8*24,1)),データ_研究棟施設!$J$5:$J$1048576,OFFSET($G$9,ROW()-ROW($N$9),CK$6-$D$4))&gt;=50,IF(SUMIFS(OFFSET(データ_研究棟施設!$M$5:$M$1048576,0,ROUND(CK$8*24,1)),データ_研究棟施設!$J$5:$J$1048576,OFFSET($G$9,ROW()-ROW($N$9),CK$6-$D$4))&gt;=100*$E98,"×","△"),IF(OR(CK$8&lt;9/24,CK$8&gt;=17/24,CK$110="△"),"△","〇")))</f>
        <v>△</v>
      </c>
      <c r="CL98" s="29" t="str">
        <f ca="1">IF(OR(CL$9="×",CL$110="×"),"×",IF(SUMIFS(OFFSET(データ_研究棟施設!$M$5:$M$1048576,0,ROUND(CL$8*24,1)),データ_研究棟施設!$J$5:$J$1048576,OFFSET($G$9,ROW()-ROW($N$9),CL$6-$D$4))&gt;=50,IF(SUMIFS(OFFSET(データ_研究棟施設!$M$5:$M$1048576,0,ROUND(CL$8*24,1)),データ_研究棟施設!$J$5:$J$1048576,OFFSET($G$9,ROW()-ROW($N$9),CL$6-$D$4))&gt;=100*$E98,"×","△"),IF(OR(CL$8&lt;9/24,CL$8&gt;=17/24,CL$110="△"),"△","〇")))</f>
        <v>△</v>
      </c>
      <c r="CM98" s="29" t="str">
        <f ca="1">IF(OR(CM$9="×",CM$110="×"),"×",IF(SUMIFS(OFFSET(データ_研究棟施設!$M$5:$M$1048576,0,ROUND(CM$8*24,1)),データ_研究棟施設!$J$5:$J$1048576,OFFSET($G$9,ROW()-ROW($N$9),CM$6-$D$4))&gt;=50,IF(SUMIFS(OFFSET(データ_研究棟施設!$M$5:$M$1048576,0,ROUND(CM$8*24,1)),データ_研究棟施設!$J$5:$J$1048576,OFFSET($G$9,ROW()-ROW($N$9),CM$6-$D$4))&gt;=100*$E98,"×","△"),IF(OR(CM$8&lt;9/24,CM$8&gt;=17/24,CM$110="△"),"△","〇")))</f>
        <v>△</v>
      </c>
      <c r="CN98" s="29" t="str">
        <f ca="1">IF(OR(CN$9="×",CN$110="×"),"×",IF(SUMIFS(OFFSET(データ_研究棟施設!$M$5:$M$1048576,0,ROUND(CN$8*24,1)),データ_研究棟施設!$J$5:$J$1048576,OFFSET($G$9,ROW()-ROW($N$9),CN$6-$D$4))&gt;=50,IF(SUMIFS(OFFSET(データ_研究棟施設!$M$5:$M$1048576,0,ROUND(CN$8*24,1)),データ_研究棟施設!$J$5:$J$1048576,OFFSET($G$9,ROW()-ROW($N$9),CN$6-$D$4))&gt;=100*$E98,"×","△"),IF(OR(CN$8&lt;9/24,CN$8&gt;=17/24,CN$110="△"),"△","〇")))</f>
        <v>△</v>
      </c>
      <c r="CO98" s="29" t="str">
        <f ca="1">IF(OR(CO$9="×",CO$110="×"),"×",IF(SUMIFS(OFFSET(データ_研究棟施設!$M$5:$M$1048576,0,ROUND(CO$8*24,1)),データ_研究棟施設!$J$5:$J$1048576,OFFSET($G$9,ROW()-ROW($N$9),CO$6-$D$4))&gt;=50,IF(SUMIFS(OFFSET(データ_研究棟施設!$M$5:$M$1048576,0,ROUND(CO$8*24,1)),データ_研究棟施設!$J$5:$J$1048576,OFFSET($G$9,ROW()-ROW($N$9),CO$6-$D$4))&gt;=100*$E98,"×","△"),IF(OR(CO$8&lt;9/24,CO$8&gt;=17/24,CO$110="△"),"△","〇")))</f>
        <v>△</v>
      </c>
      <c r="CP98" s="29" t="str">
        <f ca="1">IF(OR(CP$9="×",CP$110="×"),"×",IF(SUMIFS(OFFSET(データ_研究棟施設!$M$5:$M$1048576,0,ROUND(CP$8*24,1)),データ_研究棟施設!$J$5:$J$1048576,OFFSET($G$9,ROW()-ROW($N$9),CP$6-$D$4))&gt;=50,IF(SUMIFS(OFFSET(データ_研究棟施設!$M$5:$M$1048576,0,ROUND(CP$8*24,1)),データ_研究棟施設!$J$5:$J$1048576,OFFSET($G$9,ROW()-ROW($N$9),CP$6-$D$4))&gt;=100*$E98,"×","△"),IF(OR(CP$8&lt;9/24,CP$8&gt;=17/24,CP$110="△"),"△","〇")))</f>
        <v>△</v>
      </c>
      <c r="CQ98" s="28" t="str">
        <f ca="1">IF(OR(CQ$9="×",CQ$110="×"),"×",IF(SUMIFS(OFFSET(データ_研究棟施設!$M$5:$M$1048576,0,ROUND(CQ$8*24,1)),データ_研究棟施設!$J$5:$J$1048576,OFFSET($G$9,ROW()-ROW($N$9),CQ$6-$D$4))&gt;=50,IF(SUMIFS(OFFSET(データ_研究棟施設!$M$5:$M$1048576,0,ROUND(CQ$8*24,1)),データ_研究棟施設!$J$5:$J$1048576,OFFSET($G$9,ROW()-ROW($N$9),CQ$6-$D$4))&gt;=100*$E98,"×","△"),IF(OR(CQ$8&lt;9/24,CQ$8&gt;=17/24,CQ$110="△"),"△","〇")))</f>
        <v>〇</v>
      </c>
      <c r="CR98" s="29" t="str">
        <f ca="1">IF(OR(CR$9="×",CR$110="×"),"×",IF(SUMIFS(OFFSET(データ_研究棟施設!$M$5:$M$1048576,0,ROUND(CR$8*24,1)),データ_研究棟施設!$J$5:$J$1048576,OFFSET($G$9,ROW()-ROW($N$9),CR$6-$D$4))&gt;=50,IF(SUMIFS(OFFSET(データ_研究棟施設!$M$5:$M$1048576,0,ROUND(CR$8*24,1)),データ_研究棟施設!$J$5:$J$1048576,OFFSET($G$9,ROW()-ROW($N$9),CR$6-$D$4))&gt;=100*$E98,"×","△"),IF(OR(CR$8&lt;9/24,CR$8&gt;=17/24,CR$110="△"),"△","〇")))</f>
        <v>〇</v>
      </c>
      <c r="CS98" s="29" t="str">
        <f ca="1">IF(OR(CS$9="×",CS$110="×"),"×",IF(SUMIFS(OFFSET(データ_研究棟施設!$M$5:$M$1048576,0,ROUND(CS$8*24,1)),データ_研究棟施設!$J$5:$J$1048576,OFFSET($G$9,ROW()-ROW($N$9),CS$6-$D$4))&gt;=50,IF(SUMIFS(OFFSET(データ_研究棟施設!$M$5:$M$1048576,0,ROUND(CS$8*24,1)),データ_研究棟施設!$J$5:$J$1048576,OFFSET($G$9,ROW()-ROW($N$9),CS$6-$D$4))&gt;=100*$E98,"×","△"),IF(OR(CS$8&lt;9/24,CS$8&gt;=17/24,CS$110="△"),"△","〇")))</f>
        <v>〇</v>
      </c>
      <c r="CT98" s="30" t="str">
        <f ca="1">IF(OR(CT$9="×",CT$110="×"),"×",IF(SUMIFS(OFFSET(データ_研究棟施設!$M$5:$M$1048576,0,ROUND(CT$8*24,1)),データ_研究棟施設!$J$5:$J$1048576,OFFSET($G$9,ROW()-ROW($N$9),CT$6-$D$4))&gt;=50,IF(SUMIFS(OFFSET(データ_研究棟施設!$M$5:$M$1048576,0,ROUND(CT$8*24,1)),データ_研究棟施設!$J$5:$J$1048576,OFFSET($G$9,ROW()-ROW($N$9),CT$6-$D$4))&gt;=100*$E98,"×","△"),IF(OR(CT$8&lt;9/24,CT$8&gt;=17/24,CT$110="△"),"△","〇")))</f>
        <v>〇</v>
      </c>
      <c r="CU98" s="29" t="str">
        <f ca="1">IF(OR(CU$9="×",CU$110="×"),"×",IF(SUMIFS(OFFSET(データ_研究棟施設!$M$5:$M$1048576,0,ROUND(CU$8*24,1)),データ_研究棟施設!$J$5:$J$1048576,OFFSET($G$9,ROW()-ROW($N$9),CU$6-$D$4))&gt;=50,IF(SUMIFS(OFFSET(データ_研究棟施設!$M$5:$M$1048576,0,ROUND(CU$8*24,1)),データ_研究棟施設!$J$5:$J$1048576,OFFSET($G$9,ROW()-ROW($N$9),CU$6-$D$4))&gt;=100*$E98,"×","△"),IF(OR(CU$8&lt;9/24,CU$8&gt;=17/24,CU$110="△"),"△","〇")))</f>
        <v>〇</v>
      </c>
      <c r="CV98" s="29" t="str">
        <f ca="1">IF(OR(CV$9="×",CV$110="×"),"×",IF(SUMIFS(OFFSET(データ_研究棟施設!$M$5:$M$1048576,0,ROUND(CV$8*24,1)),データ_研究棟施設!$J$5:$J$1048576,OFFSET($G$9,ROW()-ROW($N$9),CV$6-$D$4))&gt;=50,IF(SUMIFS(OFFSET(データ_研究棟施設!$M$5:$M$1048576,0,ROUND(CV$8*24,1)),データ_研究棟施設!$J$5:$J$1048576,OFFSET($G$9,ROW()-ROW($N$9),CV$6-$D$4))&gt;=100*$E98,"×","△"),IF(OR(CV$8&lt;9/24,CV$8&gt;=17/24,CV$110="△"),"△","〇")))</f>
        <v>〇</v>
      </c>
      <c r="CW98" s="29" t="str">
        <f ca="1">IF(OR(CW$9="×",CW$110="×"),"×",IF(SUMIFS(OFFSET(データ_研究棟施設!$M$5:$M$1048576,0,ROUND(CW$8*24,1)),データ_研究棟施設!$J$5:$J$1048576,OFFSET($G$9,ROW()-ROW($N$9),CW$6-$D$4))&gt;=50,IF(SUMIFS(OFFSET(データ_研究棟施設!$M$5:$M$1048576,0,ROUND(CW$8*24,1)),データ_研究棟施設!$J$5:$J$1048576,OFFSET($G$9,ROW()-ROW($N$9),CW$6-$D$4))&gt;=100*$E98,"×","△"),IF(OR(CW$8&lt;9/24,CW$8&gt;=17/24,CW$110="△"),"△","〇")))</f>
        <v>〇</v>
      </c>
      <c r="CX98" s="29" t="str">
        <f ca="1">IF(OR(CX$9="×",CX$110="×"),"×",IF(SUMIFS(OFFSET(データ_研究棟施設!$M$5:$M$1048576,0,ROUND(CX$8*24,1)),データ_研究棟施設!$J$5:$J$1048576,OFFSET($G$9,ROW()-ROW($N$9),CX$6-$D$4))&gt;=50,IF(SUMIFS(OFFSET(データ_研究棟施設!$M$5:$M$1048576,0,ROUND(CX$8*24,1)),データ_研究棟施設!$J$5:$J$1048576,OFFSET($G$9,ROW()-ROW($N$9),CX$6-$D$4))&gt;=100*$E98,"×","△"),IF(OR(CX$8&lt;9/24,CX$8&gt;=17/24,CX$110="△"),"△","〇")))</f>
        <v>〇</v>
      </c>
      <c r="CY98" s="28" t="str">
        <f ca="1">IF(OR(CY$9="×",CY$110="×"),"×",IF(SUMIFS(OFFSET(データ_研究棟施設!$M$5:$M$1048576,0,ROUND(CY$8*24,1)),データ_研究棟施設!$J$5:$J$1048576,OFFSET($G$9,ROW()-ROW($N$9),CY$6-$D$4))&gt;=50,IF(SUMIFS(OFFSET(データ_研究棟施設!$M$5:$M$1048576,0,ROUND(CY$8*24,1)),データ_研究棟施設!$J$5:$J$1048576,OFFSET($G$9,ROW()-ROW($N$9),CY$6-$D$4))&gt;=100*$E98,"×","△"),IF(OR(CY$8&lt;9/24,CY$8&gt;=17/24,CY$110="△"),"△","〇")))</f>
        <v>△</v>
      </c>
      <c r="CZ98" s="29" t="str">
        <f ca="1">IF(OR(CZ$9="×",CZ$110="×"),"×",IF(SUMIFS(OFFSET(データ_研究棟施設!$M$5:$M$1048576,0,ROUND(CZ$8*24,1)),データ_研究棟施設!$J$5:$J$1048576,OFFSET($G$9,ROW()-ROW($N$9),CZ$6-$D$4))&gt;=50,IF(SUMIFS(OFFSET(データ_研究棟施設!$M$5:$M$1048576,0,ROUND(CZ$8*24,1)),データ_研究棟施設!$J$5:$J$1048576,OFFSET($G$9,ROW()-ROW($N$9),CZ$6-$D$4))&gt;=100*$E98,"×","△"),IF(OR(CZ$8&lt;9/24,CZ$8&gt;=17/24,CZ$110="△"),"△","〇")))</f>
        <v>△</v>
      </c>
      <c r="DA98" s="29" t="str">
        <f ca="1">IF(OR(DA$9="×",DA$110="×"),"×",IF(SUMIFS(OFFSET(データ_研究棟施設!$M$5:$M$1048576,0,ROUND(DA$8*24,1)),データ_研究棟施設!$J$5:$J$1048576,OFFSET($G$9,ROW()-ROW($N$9),DA$6-$D$4))&gt;=50,IF(SUMIFS(OFFSET(データ_研究棟施設!$M$5:$M$1048576,0,ROUND(DA$8*24,1)),データ_研究棟施設!$J$5:$J$1048576,OFFSET($G$9,ROW()-ROW($N$9),DA$6-$D$4))&gt;=100*$E98,"×","△"),IF(OR(DA$8&lt;9/24,DA$8&gt;=17/24,DA$110="△"),"△","〇")))</f>
        <v>△</v>
      </c>
      <c r="DB98" s="30" t="str">
        <f ca="1">IF(OR(DB$9="×",DB$110="×"),"×",IF(SUMIFS(OFFSET(データ_研究棟施設!$M$5:$M$1048576,0,ROUND(DB$8*24,1)),データ_研究棟施設!$J$5:$J$1048576,OFFSET($G$9,ROW()-ROW($N$9),DB$6-$D$4))&gt;=50,IF(SUMIFS(OFFSET(データ_研究棟施設!$M$5:$M$1048576,0,ROUND(DB$8*24,1)),データ_研究棟施設!$J$5:$J$1048576,OFFSET($G$9,ROW()-ROW($N$9),DB$6-$D$4))&gt;=100*$E98,"×","△"),IF(OR(DB$8&lt;9/24,DB$8&gt;=17/24,DB$110="△"),"△","〇")))</f>
        <v>△</v>
      </c>
      <c r="DC98" s="29" t="str">
        <f ca="1">IF(OR(DC$9="×",DC$110="×"),"×",IF(SUMIFS(OFFSET(データ_研究棟施設!$M$5:$M$1048576,0,ROUND(DC$8*24,1)),データ_研究棟施設!$J$5:$J$1048576,OFFSET($G$9,ROW()-ROW($N$9),DC$6-$D$4))&gt;=50,IF(SUMIFS(OFFSET(データ_研究棟施設!$M$5:$M$1048576,0,ROUND(DC$8*24,1)),データ_研究棟施設!$J$5:$J$1048576,OFFSET($G$9,ROW()-ROW($N$9),DC$6-$D$4))&gt;=100*$E98,"×","△"),IF(OR(DC$8&lt;9/24,DC$8&gt;=17/24,DC$110="△"),"△","〇")))</f>
        <v>△</v>
      </c>
      <c r="DD98" s="29" t="str">
        <f ca="1">IF(OR(DD$9="×",DD$110="×"),"×",IF(SUMIFS(OFFSET(データ_研究棟施設!$M$5:$M$1048576,0,ROUND(DD$8*24,1)),データ_研究棟施設!$J$5:$J$1048576,OFFSET($G$9,ROW()-ROW($N$9),DD$6-$D$4))&gt;=50,IF(SUMIFS(OFFSET(データ_研究棟施設!$M$5:$M$1048576,0,ROUND(DD$8*24,1)),データ_研究棟施設!$J$5:$J$1048576,OFFSET($G$9,ROW()-ROW($N$9),DD$6-$D$4))&gt;=100*$E98,"×","△"),IF(OR(DD$8&lt;9/24,DD$8&gt;=17/24,DD$110="△"),"△","〇")))</f>
        <v>△</v>
      </c>
      <c r="DE98" s="37" t="str">
        <f ca="1">IF(OR(DE$9="×",DE$110="×"),"×",IF(SUMIFS(OFFSET(データ_研究棟施設!$M$5:$M$1048576,0,ROUND(DE$8*24,1)),データ_研究棟施設!$J$5:$J$1048576,OFFSET($G$9,ROW()-ROW($N$9),DE$6-$D$4))&gt;=50,IF(SUMIFS(OFFSET(データ_研究棟施設!$M$5:$M$1048576,0,ROUND(DE$8*24,1)),データ_研究棟施設!$J$5:$J$1048576,OFFSET($G$9,ROW()-ROW($N$9),DE$6-$D$4))&gt;=100*$E98,"×","△"),IF(OR(DE$8&lt;9/24,DE$8&gt;=17/24,DE$110="△"),"△","〇")))</f>
        <v>△</v>
      </c>
      <c r="DF98" s="36" t="str">
        <f ca="1">IF(OR(DF$9="×",DF$110="×"),"×",IF(SUMIFS(OFFSET(データ_研究棟施設!$M$5:$M$1048576,0,ROUND(DF$8*24,1)),データ_研究棟施設!$J$5:$J$1048576,OFFSET($G$9,ROW()-ROW($N$9),DF$6-$D$4))&gt;=50,IF(SUMIFS(OFFSET(データ_研究棟施設!$M$5:$M$1048576,0,ROUND(DF$8*24,1)),データ_研究棟施設!$J$5:$J$1048576,OFFSET($G$9,ROW()-ROW($N$9),DF$6-$D$4))&gt;=100*$E98,"×","△"),IF(OR(DF$8&lt;9/24,DF$8&gt;=17/24,DF$110="△"),"△","〇")))</f>
        <v>△</v>
      </c>
      <c r="DG98" s="29" t="str">
        <f ca="1">IF(OR(DG$9="×",DG$110="×"),"×",IF(SUMIFS(OFFSET(データ_研究棟施設!$M$5:$M$1048576,0,ROUND(DG$8*24,1)),データ_研究棟施設!$J$5:$J$1048576,OFFSET($G$9,ROW()-ROW($N$9),DG$6-$D$4))&gt;=50,IF(SUMIFS(OFFSET(データ_研究棟施設!$M$5:$M$1048576,0,ROUND(DG$8*24,1)),データ_研究棟施設!$J$5:$J$1048576,OFFSET($G$9,ROW()-ROW($N$9),DG$6-$D$4))&gt;=100*$E98,"×","△"),IF(OR(DG$8&lt;9/24,DG$8&gt;=17/24,DG$110="△"),"△","〇")))</f>
        <v>△</v>
      </c>
      <c r="DH98" s="29" t="str">
        <f ca="1">IF(OR(DH$9="×",DH$110="×"),"×",IF(SUMIFS(OFFSET(データ_研究棟施設!$M$5:$M$1048576,0,ROUND(DH$8*24,1)),データ_研究棟施設!$J$5:$J$1048576,OFFSET($G$9,ROW()-ROW($N$9),DH$6-$D$4))&gt;=50,IF(SUMIFS(OFFSET(データ_研究棟施設!$M$5:$M$1048576,0,ROUND(DH$8*24,1)),データ_研究棟施設!$J$5:$J$1048576,OFFSET($G$9,ROW()-ROW($N$9),DH$6-$D$4))&gt;=100*$E98,"×","△"),IF(OR(DH$8&lt;9/24,DH$8&gt;=17/24,DH$110="△"),"△","〇")))</f>
        <v>△</v>
      </c>
      <c r="DI98" s="29" t="str">
        <f ca="1">IF(OR(DI$9="×",DI$110="×"),"×",IF(SUMIFS(OFFSET(データ_研究棟施設!$M$5:$M$1048576,0,ROUND(DI$8*24,1)),データ_研究棟施設!$J$5:$J$1048576,OFFSET($G$9,ROW()-ROW($N$9),DI$6-$D$4))&gt;=50,IF(SUMIFS(OFFSET(データ_研究棟施設!$M$5:$M$1048576,0,ROUND(DI$8*24,1)),データ_研究棟施設!$J$5:$J$1048576,OFFSET($G$9,ROW()-ROW($N$9),DI$6-$D$4))&gt;=100*$E98,"×","△"),IF(OR(DI$8&lt;9/24,DI$8&gt;=17/24,DI$110="△"),"△","〇")))</f>
        <v>△</v>
      </c>
      <c r="DJ98" s="29" t="str">
        <f ca="1">IF(OR(DJ$9="×",DJ$110="×"),"×",IF(SUMIFS(OFFSET(データ_研究棟施設!$M$5:$M$1048576,0,ROUND(DJ$8*24,1)),データ_研究棟施設!$J$5:$J$1048576,OFFSET($G$9,ROW()-ROW($N$9),DJ$6-$D$4))&gt;=50,IF(SUMIFS(OFFSET(データ_研究棟施設!$M$5:$M$1048576,0,ROUND(DJ$8*24,1)),データ_研究棟施設!$J$5:$J$1048576,OFFSET($G$9,ROW()-ROW($N$9),DJ$6-$D$4))&gt;=100*$E98,"×","△"),IF(OR(DJ$8&lt;9/24,DJ$8&gt;=17/24,DJ$110="△"),"△","〇")))</f>
        <v>△</v>
      </c>
      <c r="DK98" s="29" t="str">
        <f ca="1">IF(OR(DK$9="×",DK$110="×"),"×",IF(SUMIFS(OFFSET(データ_研究棟施設!$M$5:$M$1048576,0,ROUND(DK$8*24,1)),データ_研究棟施設!$J$5:$J$1048576,OFFSET($G$9,ROW()-ROW($N$9),DK$6-$D$4))&gt;=50,IF(SUMIFS(OFFSET(データ_研究棟施設!$M$5:$M$1048576,0,ROUND(DK$8*24,1)),データ_研究棟施設!$J$5:$J$1048576,OFFSET($G$9,ROW()-ROW($N$9),DK$6-$D$4))&gt;=100*$E98,"×","△"),IF(OR(DK$8&lt;9/24,DK$8&gt;=17/24,DK$110="△"),"△","〇")))</f>
        <v>△</v>
      </c>
      <c r="DL98" s="29" t="str">
        <f ca="1">IF(OR(DL$9="×",DL$110="×"),"×",IF(SUMIFS(OFFSET(データ_研究棟施設!$M$5:$M$1048576,0,ROUND(DL$8*24,1)),データ_研究棟施設!$J$5:$J$1048576,OFFSET($G$9,ROW()-ROW($N$9),DL$6-$D$4))&gt;=50,IF(SUMIFS(OFFSET(データ_研究棟施設!$M$5:$M$1048576,0,ROUND(DL$8*24,1)),データ_研究棟施設!$J$5:$J$1048576,OFFSET($G$9,ROW()-ROW($N$9),DL$6-$D$4))&gt;=100*$E98,"×","△"),IF(OR(DL$8&lt;9/24,DL$8&gt;=17/24,DL$110="△"),"△","〇")))</f>
        <v>△</v>
      </c>
      <c r="DM98" s="29" t="str">
        <f ca="1">IF(OR(DM$9="×",DM$110="×"),"×",IF(SUMIFS(OFFSET(データ_研究棟施設!$M$5:$M$1048576,0,ROUND(DM$8*24,1)),データ_研究棟施設!$J$5:$J$1048576,OFFSET($G$9,ROW()-ROW($N$9),DM$6-$D$4))&gt;=50,IF(SUMIFS(OFFSET(データ_研究棟施設!$M$5:$M$1048576,0,ROUND(DM$8*24,1)),データ_研究棟施設!$J$5:$J$1048576,OFFSET($G$9,ROW()-ROW($N$9),DM$6-$D$4))&gt;=100*$E98,"×","△"),IF(OR(DM$8&lt;9/24,DM$8&gt;=17/24,DM$110="△"),"△","〇")))</f>
        <v>△</v>
      </c>
      <c r="DN98" s="29" t="str">
        <f ca="1">IF(OR(DN$9="×",DN$110="×"),"×",IF(SUMIFS(OFFSET(データ_研究棟施設!$M$5:$M$1048576,0,ROUND(DN$8*24,1)),データ_研究棟施設!$J$5:$J$1048576,OFFSET($G$9,ROW()-ROW($N$9),DN$6-$D$4))&gt;=50,IF(SUMIFS(OFFSET(データ_研究棟施設!$M$5:$M$1048576,0,ROUND(DN$8*24,1)),データ_研究棟施設!$J$5:$J$1048576,OFFSET($G$9,ROW()-ROW($N$9),DN$6-$D$4))&gt;=100*$E98,"×","△"),IF(OR(DN$8&lt;9/24,DN$8&gt;=17/24,DN$110="△"),"△","〇")))</f>
        <v>△</v>
      </c>
      <c r="DO98" s="28" t="str">
        <f ca="1">IF(OR(DO$9="×",DO$110="×"),"×",IF(SUMIFS(OFFSET(データ_研究棟施設!$M$5:$M$1048576,0,ROUND(DO$8*24,1)),データ_研究棟施設!$J$5:$J$1048576,OFFSET($G$9,ROW()-ROW($N$9),DO$6-$D$4))&gt;=50,IF(SUMIFS(OFFSET(データ_研究棟施設!$M$5:$M$1048576,0,ROUND(DO$8*24,1)),データ_研究棟施設!$J$5:$J$1048576,OFFSET($G$9,ROW()-ROW($N$9),DO$6-$D$4))&gt;=100*$E98,"×","△"),IF(OR(DO$8&lt;9/24,DO$8&gt;=17/24,DO$110="△"),"△","〇")))</f>
        <v>〇</v>
      </c>
      <c r="DP98" s="29" t="str">
        <f ca="1">IF(OR(DP$9="×",DP$110="×"),"×",IF(SUMIFS(OFFSET(データ_研究棟施設!$M$5:$M$1048576,0,ROUND(DP$8*24,1)),データ_研究棟施設!$J$5:$J$1048576,OFFSET($G$9,ROW()-ROW($N$9),DP$6-$D$4))&gt;=50,IF(SUMIFS(OFFSET(データ_研究棟施設!$M$5:$M$1048576,0,ROUND(DP$8*24,1)),データ_研究棟施設!$J$5:$J$1048576,OFFSET($G$9,ROW()-ROW($N$9),DP$6-$D$4))&gt;=100*$E98,"×","△"),IF(OR(DP$8&lt;9/24,DP$8&gt;=17/24,DP$110="△"),"△","〇")))</f>
        <v>〇</v>
      </c>
      <c r="DQ98" s="29" t="str">
        <f ca="1">IF(OR(DQ$9="×",DQ$110="×"),"×",IF(SUMIFS(OFFSET(データ_研究棟施設!$M$5:$M$1048576,0,ROUND(DQ$8*24,1)),データ_研究棟施設!$J$5:$J$1048576,OFFSET($G$9,ROW()-ROW($N$9),DQ$6-$D$4))&gt;=50,IF(SUMIFS(OFFSET(データ_研究棟施設!$M$5:$M$1048576,0,ROUND(DQ$8*24,1)),データ_研究棟施設!$J$5:$J$1048576,OFFSET($G$9,ROW()-ROW($N$9),DQ$6-$D$4))&gt;=100*$E98,"×","△"),IF(OR(DQ$8&lt;9/24,DQ$8&gt;=17/24,DQ$110="△"),"△","〇")))</f>
        <v>〇</v>
      </c>
      <c r="DR98" s="30" t="str">
        <f ca="1">IF(OR(DR$9="×",DR$110="×"),"×",IF(SUMIFS(OFFSET(データ_研究棟施設!$M$5:$M$1048576,0,ROUND(DR$8*24,1)),データ_研究棟施設!$J$5:$J$1048576,OFFSET($G$9,ROW()-ROW($N$9),DR$6-$D$4))&gt;=50,IF(SUMIFS(OFFSET(データ_研究棟施設!$M$5:$M$1048576,0,ROUND(DR$8*24,1)),データ_研究棟施設!$J$5:$J$1048576,OFFSET($G$9,ROW()-ROW($N$9),DR$6-$D$4))&gt;=100*$E98,"×","△"),IF(OR(DR$8&lt;9/24,DR$8&gt;=17/24,DR$110="△"),"△","〇")))</f>
        <v>〇</v>
      </c>
      <c r="DS98" s="29" t="str">
        <f ca="1">IF(OR(DS$9="×",DS$110="×"),"×",IF(SUMIFS(OFFSET(データ_研究棟施設!$M$5:$M$1048576,0,ROUND(DS$8*24,1)),データ_研究棟施設!$J$5:$J$1048576,OFFSET($G$9,ROW()-ROW($N$9),DS$6-$D$4))&gt;=50,IF(SUMIFS(OFFSET(データ_研究棟施設!$M$5:$M$1048576,0,ROUND(DS$8*24,1)),データ_研究棟施設!$J$5:$J$1048576,OFFSET($G$9,ROW()-ROW($N$9),DS$6-$D$4))&gt;=100*$E98,"×","△"),IF(OR(DS$8&lt;9/24,DS$8&gt;=17/24,DS$110="△"),"△","〇")))</f>
        <v>〇</v>
      </c>
      <c r="DT98" s="29" t="str">
        <f ca="1">IF(OR(DT$9="×",DT$110="×"),"×",IF(SUMIFS(OFFSET(データ_研究棟施設!$M$5:$M$1048576,0,ROUND(DT$8*24,1)),データ_研究棟施設!$J$5:$J$1048576,OFFSET($G$9,ROW()-ROW($N$9),DT$6-$D$4))&gt;=50,IF(SUMIFS(OFFSET(データ_研究棟施設!$M$5:$M$1048576,0,ROUND(DT$8*24,1)),データ_研究棟施設!$J$5:$J$1048576,OFFSET($G$9,ROW()-ROW($N$9),DT$6-$D$4))&gt;=100*$E98,"×","△"),IF(OR(DT$8&lt;9/24,DT$8&gt;=17/24,DT$110="△"),"△","〇")))</f>
        <v>〇</v>
      </c>
      <c r="DU98" s="29" t="str">
        <f ca="1">IF(OR(DU$9="×",DU$110="×"),"×",IF(SUMIFS(OFFSET(データ_研究棟施設!$M$5:$M$1048576,0,ROUND(DU$8*24,1)),データ_研究棟施設!$J$5:$J$1048576,OFFSET($G$9,ROW()-ROW($N$9),DU$6-$D$4))&gt;=50,IF(SUMIFS(OFFSET(データ_研究棟施設!$M$5:$M$1048576,0,ROUND(DU$8*24,1)),データ_研究棟施設!$J$5:$J$1048576,OFFSET($G$9,ROW()-ROW($N$9),DU$6-$D$4))&gt;=100*$E98,"×","△"),IF(OR(DU$8&lt;9/24,DU$8&gt;=17/24,DU$110="△"),"△","〇")))</f>
        <v>〇</v>
      </c>
      <c r="DV98" s="29" t="str">
        <f ca="1">IF(OR(DV$9="×",DV$110="×"),"×",IF(SUMIFS(OFFSET(データ_研究棟施設!$M$5:$M$1048576,0,ROUND(DV$8*24,1)),データ_研究棟施設!$J$5:$J$1048576,OFFSET($G$9,ROW()-ROW($N$9),DV$6-$D$4))&gt;=50,IF(SUMIFS(OFFSET(データ_研究棟施設!$M$5:$M$1048576,0,ROUND(DV$8*24,1)),データ_研究棟施設!$J$5:$J$1048576,OFFSET($G$9,ROW()-ROW($N$9),DV$6-$D$4))&gt;=100*$E98,"×","△"),IF(OR(DV$8&lt;9/24,DV$8&gt;=17/24,DV$110="△"),"△","〇")))</f>
        <v>〇</v>
      </c>
      <c r="DW98" s="28" t="str">
        <f ca="1">IF(OR(DW$9="×",DW$110="×"),"×",IF(SUMIFS(OFFSET(データ_研究棟施設!$M$5:$M$1048576,0,ROUND(DW$8*24,1)),データ_研究棟施設!$J$5:$J$1048576,OFFSET($G$9,ROW()-ROW($N$9),DW$6-$D$4))&gt;=50,IF(SUMIFS(OFFSET(データ_研究棟施設!$M$5:$M$1048576,0,ROUND(DW$8*24,1)),データ_研究棟施設!$J$5:$J$1048576,OFFSET($G$9,ROW()-ROW($N$9),DW$6-$D$4))&gt;=100*$E98,"×","△"),IF(OR(DW$8&lt;9/24,DW$8&gt;=17/24,DW$110="△"),"△","〇")))</f>
        <v>△</v>
      </c>
      <c r="DX98" s="29" t="str">
        <f ca="1">IF(OR(DX$9="×",DX$110="×"),"×",IF(SUMIFS(OFFSET(データ_研究棟施設!$M$5:$M$1048576,0,ROUND(DX$8*24,1)),データ_研究棟施設!$J$5:$J$1048576,OFFSET($G$9,ROW()-ROW($N$9),DX$6-$D$4))&gt;=50,IF(SUMIFS(OFFSET(データ_研究棟施設!$M$5:$M$1048576,0,ROUND(DX$8*24,1)),データ_研究棟施設!$J$5:$J$1048576,OFFSET($G$9,ROW()-ROW($N$9),DX$6-$D$4))&gt;=100*$E98,"×","△"),IF(OR(DX$8&lt;9/24,DX$8&gt;=17/24,DX$110="△"),"△","〇")))</f>
        <v>△</v>
      </c>
      <c r="DY98" s="29" t="str">
        <f ca="1">IF(OR(DY$9="×",DY$110="×"),"×",IF(SUMIFS(OFFSET(データ_研究棟施設!$M$5:$M$1048576,0,ROUND(DY$8*24,1)),データ_研究棟施設!$J$5:$J$1048576,OFFSET($G$9,ROW()-ROW($N$9),DY$6-$D$4))&gt;=50,IF(SUMIFS(OFFSET(データ_研究棟施設!$M$5:$M$1048576,0,ROUND(DY$8*24,1)),データ_研究棟施設!$J$5:$J$1048576,OFFSET($G$9,ROW()-ROW($N$9),DY$6-$D$4))&gt;=100*$E98,"×","△"),IF(OR(DY$8&lt;9/24,DY$8&gt;=17/24,DY$110="△"),"△","〇")))</f>
        <v>△</v>
      </c>
      <c r="DZ98" s="30" t="str">
        <f ca="1">IF(OR(DZ$9="×",DZ$110="×"),"×",IF(SUMIFS(OFFSET(データ_研究棟施設!$M$5:$M$1048576,0,ROUND(DZ$8*24,1)),データ_研究棟施設!$J$5:$J$1048576,OFFSET($G$9,ROW()-ROW($N$9),DZ$6-$D$4))&gt;=50,IF(SUMIFS(OFFSET(データ_研究棟施設!$M$5:$M$1048576,0,ROUND(DZ$8*24,1)),データ_研究棟施設!$J$5:$J$1048576,OFFSET($G$9,ROW()-ROW($N$9),DZ$6-$D$4))&gt;=100*$E98,"×","△"),IF(OR(DZ$8&lt;9/24,DZ$8&gt;=17/24,DZ$110="△"),"△","〇")))</f>
        <v>△</v>
      </c>
      <c r="EA98" s="29" t="str">
        <f ca="1">IF(OR(EA$9="×",EA$110="×"),"×",IF(SUMIFS(OFFSET(データ_研究棟施設!$M$5:$M$1048576,0,ROUND(EA$8*24,1)),データ_研究棟施設!$J$5:$J$1048576,OFFSET($G$9,ROW()-ROW($N$9),EA$6-$D$4))&gt;=50,IF(SUMIFS(OFFSET(データ_研究棟施設!$M$5:$M$1048576,0,ROUND(EA$8*24,1)),データ_研究棟施設!$J$5:$J$1048576,OFFSET($G$9,ROW()-ROW($N$9),EA$6-$D$4))&gt;=100*$E98,"×","△"),IF(OR(EA$8&lt;9/24,EA$8&gt;=17/24,EA$110="△"),"△","〇")))</f>
        <v>△</v>
      </c>
      <c r="EB98" s="29" t="str">
        <f ca="1">IF(OR(EB$9="×",EB$110="×"),"×",IF(SUMIFS(OFFSET(データ_研究棟施設!$M$5:$M$1048576,0,ROUND(EB$8*24,1)),データ_研究棟施設!$J$5:$J$1048576,OFFSET($G$9,ROW()-ROW($N$9),EB$6-$D$4))&gt;=50,IF(SUMIFS(OFFSET(データ_研究棟施設!$M$5:$M$1048576,0,ROUND(EB$8*24,1)),データ_研究棟施設!$J$5:$J$1048576,OFFSET($G$9,ROW()-ROW($N$9),EB$6-$D$4))&gt;=100*$E98,"×","△"),IF(OR(EB$8&lt;9/24,EB$8&gt;=17/24,EB$110="△"),"△","〇")))</f>
        <v>△</v>
      </c>
      <c r="EC98" s="37" t="str">
        <f ca="1">IF(OR(EC$9="×",EC$110="×"),"×",IF(SUMIFS(OFFSET(データ_研究棟施設!$M$5:$M$1048576,0,ROUND(EC$8*24,1)),データ_研究棟施設!$J$5:$J$1048576,OFFSET($G$9,ROW()-ROW($N$9),EC$6-$D$4))&gt;=50,IF(SUMIFS(OFFSET(データ_研究棟施設!$M$5:$M$1048576,0,ROUND(EC$8*24,1)),データ_研究棟施設!$J$5:$J$1048576,OFFSET($G$9,ROW()-ROW($N$9),EC$6-$D$4))&gt;=100*$E98,"×","△"),IF(OR(EC$8&lt;9/24,EC$8&gt;=17/24,EC$110="△"),"△","〇")))</f>
        <v>△</v>
      </c>
      <c r="ED98" s="36" t="str">
        <f ca="1">IF(OR(ED$9="×",ED$110="×"),"×",IF(SUMIFS(OFFSET(データ_研究棟施設!$M$5:$M$1048576,0,ROUND(ED$8*24,1)),データ_研究棟施設!$J$5:$J$1048576,OFFSET($G$9,ROW()-ROW($N$9),ED$6-$D$4))&gt;=50,IF(SUMIFS(OFFSET(データ_研究棟施設!$M$5:$M$1048576,0,ROUND(ED$8*24,1)),データ_研究棟施設!$J$5:$J$1048576,OFFSET($G$9,ROW()-ROW($N$9),ED$6-$D$4))&gt;=100*$E98,"×","△"),IF(OR(ED$8&lt;9/24,ED$8&gt;=17/24,ED$110="△"),"△","〇")))</f>
        <v>×</v>
      </c>
      <c r="EE98" s="29" t="str">
        <f ca="1">IF(OR(EE$9="×",EE$110="×"),"×",IF(SUMIFS(OFFSET(データ_研究棟施設!$M$5:$M$1048576,0,ROUND(EE$8*24,1)),データ_研究棟施設!$J$5:$J$1048576,OFFSET($G$9,ROW()-ROW($N$9),EE$6-$D$4))&gt;=50,IF(SUMIFS(OFFSET(データ_研究棟施設!$M$5:$M$1048576,0,ROUND(EE$8*24,1)),データ_研究棟施設!$J$5:$J$1048576,OFFSET($G$9,ROW()-ROW($N$9),EE$6-$D$4))&gt;=100*$E98,"×","△"),IF(OR(EE$8&lt;9/24,EE$8&gt;=17/24,EE$110="△"),"△","〇")))</f>
        <v>×</v>
      </c>
      <c r="EF98" s="29" t="str">
        <f ca="1">IF(OR(EF$9="×",EF$110="×"),"×",IF(SUMIFS(OFFSET(データ_研究棟施設!$M$5:$M$1048576,0,ROUND(EF$8*24,1)),データ_研究棟施設!$J$5:$J$1048576,OFFSET($G$9,ROW()-ROW($N$9),EF$6-$D$4))&gt;=50,IF(SUMIFS(OFFSET(データ_研究棟施設!$M$5:$M$1048576,0,ROUND(EF$8*24,1)),データ_研究棟施設!$J$5:$J$1048576,OFFSET($G$9,ROW()-ROW($N$9),EF$6-$D$4))&gt;=100*$E98,"×","△"),IF(OR(EF$8&lt;9/24,EF$8&gt;=17/24,EF$110="△"),"△","〇")))</f>
        <v>×</v>
      </c>
      <c r="EG98" s="29" t="str">
        <f ca="1">IF(OR(EG$9="×",EG$110="×"),"×",IF(SUMIFS(OFFSET(データ_研究棟施設!$M$5:$M$1048576,0,ROUND(EG$8*24,1)),データ_研究棟施設!$J$5:$J$1048576,OFFSET($G$9,ROW()-ROW($N$9),EG$6-$D$4))&gt;=50,IF(SUMIFS(OFFSET(データ_研究棟施設!$M$5:$M$1048576,0,ROUND(EG$8*24,1)),データ_研究棟施設!$J$5:$J$1048576,OFFSET($G$9,ROW()-ROW($N$9),EG$6-$D$4))&gt;=100*$E98,"×","△"),IF(OR(EG$8&lt;9/24,EG$8&gt;=17/24,EG$110="△"),"△","〇")))</f>
        <v>×</v>
      </c>
      <c r="EH98" s="29" t="str">
        <f ca="1">IF(OR(EH$9="×",EH$110="×"),"×",IF(SUMIFS(OFFSET(データ_研究棟施設!$M$5:$M$1048576,0,ROUND(EH$8*24,1)),データ_研究棟施設!$J$5:$J$1048576,OFFSET($G$9,ROW()-ROW($N$9),EH$6-$D$4))&gt;=50,IF(SUMIFS(OFFSET(データ_研究棟施設!$M$5:$M$1048576,0,ROUND(EH$8*24,1)),データ_研究棟施設!$J$5:$J$1048576,OFFSET($G$9,ROW()-ROW($N$9),EH$6-$D$4))&gt;=100*$E98,"×","△"),IF(OR(EH$8&lt;9/24,EH$8&gt;=17/24,EH$110="△"),"△","〇")))</f>
        <v>×</v>
      </c>
      <c r="EI98" s="29" t="str">
        <f ca="1">IF(OR(EI$9="×",EI$110="×"),"×",IF(SUMIFS(OFFSET(データ_研究棟施設!$M$5:$M$1048576,0,ROUND(EI$8*24,1)),データ_研究棟施設!$J$5:$J$1048576,OFFSET($G$9,ROW()-ROW($N$9),EI$6-$D$4))&gt;=50,IF(SUMIFS(OFFSET(データ_研究棟施設!$M$5:$M$1048576,0,ROUND(EI$8*24,1)),データ_研究棟施設!$J$5:$J$1048576,OFFSET($G$9,ROW()-ROW($N$9),EI$6-$D$4))&gt;=100*$E98,"×","△"),IF(OR(EI$8&lt;9/24,EI$8&gt;=17/24,EI$110="△"),"△","〇")))</f>
        <v>×</v>
      </c>
      <c r="EJ98" s="29" t="str">
        <f ca="1">IF(OR(EJ$9="×",EJ$110="×"),"×",IF(SUMIFS(OFFSET(データ_研究棟施設!$M$5:$M$1048576,0,ROUND(EJ$8*24,1)),データ_研究棟施設!$J$5:$J$1048576,OFFSET($G$9,ROW()-ROW($N$9),EJ$6-$D$4))&gt;=50,IF(SUMIFS(OFFSET(データ_研究棟施設!$M$5:$M$1048576,0,ROUND(EJ$8*24,1)),データ_研究棟施設!$J$5:$J$1048576,OFFSET($G$9,ROW()-ROW($N$9),EJ$6-$D$4))&gt;=100*$E98,"×","△"),IF(OR(EJ$8&lt;9/24,EJ$8&gt;=17/24,EJ$110="△"),"△","〇")))</f>
        <v>×</v>
      </c>
      <c r="EK98" s="29" t="str">
        <f ca="1">IF(OR(EK$9="×",EK$110="×"),"×",IF(SUMIFS(OFFSET(データ_研究棟施設!$M$5:$M$1048576,0,ROUND(EK$8*24,1)),データ_研究棟施設!$J$5:$J$1048576,OFFSET($G$9,ROW()-ROW($N$9),EK$6-$D$4))&gt;=50,IF(SUMIFS(OFFSET(データ_研究棟施設!$M$5:$M$1048576,0,ROUND(EK$8*24,1)),データ_研究棟施設!$J$5:$J$1048576,OFFSET($G$9,ROW()-ROW($N$9),EK$6-$D$4))&gt;=100*$E98,"×","△"),IF(OR(EK$8&lt;9/24,EK$8&gt;=17/24,EK$110="△"),"△","〇")))</f>
        <v>×</v>
      </c>
      <c r="EL98" s="29" t="str">
        <f ca="1">IF(OR(EL$9="×",EL$110="×"),"×",IF(SUMIFS(OFFSET(データ_研究棟施設!$M$5:$M$1048576,0,ROUND(EL$8*24,1)),データ_研究棟施設!$J$5:$J$1048576,OFFSET($G$9,ROW()-ROW($N$9),EL$6-$D$4))&gt;=50,IF(SUMIFS(OFFSET(データ_研究棟施設!$M$5:$M$1048576,0,ROUND(EL$8*24,1)),データ_研究棟施設!$J$5:$J$1048576,OFFSET($G$9,ROW()-ROW($N$9),EL$6-$D$4))&gt;=100*$E98,"×","△"),IF(OR(EL$8&lt;9/24,EL$8&gt;=17/24,EL$110="△"),"△","〇")))</f>
        <v>×</v>
      </c>
      <c r="EM98" s="28" t="str">
        <f ca="1">IF(OR(EM$9="×",EM$110="×"),"×",IF(SUMIFS(OFFSET(データ_研究棟施設!$M$5:$M$1048576,0,ROUND(EM$8*24,1)),データ_研究棟施設!$J$5:$J$1048576,OFFSET($G$9,ROW()-ROW($N$9),EM$6-$D$4))&gt;=50,IF(SUMIFS(OFFSET(データ_研究棟施設!$M$5:$M$1048576,0,ROUND(EM$8*24,1)),データ_研究棟施設!$J$5:$J$1048576,OFFSET($G$9,ROW()-ROW($N$9),EM$6-$D$4))&gt;=100*$E98,"×","△"),IF(OR(EM$8&lt;9/24,EM$8&gt;=17/24,EM$110="△"),"△","〇")))</f>
        <v>×</v>
      </c>
      <c r="EN98" s="29" t="str">
        <f ca="1">IF(OR(EN$9="×",EN$110="×"),"×",IF(SUMIFS(OFFSET(データ_研究棟施設!$M$5:$M$1048576,0,ROUND(EN$8*24,1)),データ_研究棟施設!$J$5:$J$1048576,OFFSET($G$9,ROW()-ROW($N$9),EN$6-$D$4))&gt;=50,IF(SUMIFS(OFFSET(データ_研究棟施設!$M$5:$M$1048576,0,ROUND(EN$8*24,1)),データ_研究棟施設!$J$5:$J$1048576,OFFSET($G$9,ROW()-ROW($N$9),EN$6-$D$4))&gt;=100*$E98,"×","△"),IF(OR(EN$8&lt;9/24,EN$8&gt;=17/24,EN$110="△"),"△","〇")))</f>
        <v>×</v>
      </c>
      <c r="EO98" s="29" t="str">
        <f ca="1">IF(OR(EO$9="×",EO$110="×"),"×",IF(SUMIFS(OFFSET(データ_研究棟施設!$M$5:$M$1048576,0,ROUND(EO$8*24,1)),データ_研究棟施設!$J$5:$J$1048576,OFFSET($G$9,ROW()-ROW($N$9),EO$6-$D$4))&gt;=50,IF(SUMIFS(OFFSET(データ_研究棟施設!$M$5:$M$1048576,0,ROUND(EO$8*24,1)),データ_研究棟施設!$J$5:$J$1048576,OFFSET($G$9,ROW()-ROW($N$9),EO$6-$D$4))&gt;=100*$E98,"×","△"),IF(OR(EO$8&lt;9/24,EO$8&gt;=17/24,EO$110="△"),"△","〇")))</f>
        <v>×</v>
      </c>
      <c r="EP98" s="30" t="str">
        <f ca="1">IF(OR(EP$9="×",EP$110="×"),"×",IF(SUMIFS(OFFSET(データ_研究棟施設!$M$5:$M$1048576,0,ROUND(EP$8*24,1)),データ_研究棟施設!$J$5:$J$1048576,OFFSET($G$9,ROW()-ROW($N$9),EP$6-$D$4))&gt;=50,IF(SUMIFS(OFFSET(データ_研究棟施設!$M$5:$M$1048576,0,ROUND(EP$8*24,1)),データ_研究棟施設!$J$5:$J$1048576,OFFSET($G$9,ROW()-ROW($N$9),EP$6-$D$4))&gt;=100*$E98,"×","△"),IF(OR(EP$8&lt;9/24,EP$8&gt;=17/24,EP$110="△"),"△","〇")))</f>
        <v>×</v>
      </c>
      <c r="EQ98" s="29" t="str">
        <f ca="1">IF(OR(EQ$9="×",EQ$110="×"),"×",IF(SUMIFS(OFFSET(データ_研究棟施設!$M$5:$M$1048576,0,ROUND(EQ$8*24,1)),データ_研究棟施設!$J$5:$J$1048576,OFFSET($G$9,ROW()-ROW($N$9),EQ$6-$D$4))&gt;=50,IF(SUMIFS(OFFSET(データ_研究棟施設!$M$5:$M$1048576,0,ROUND(EQ$8*24,1)),データ_研究棟施設!$J$5:$J$1048576,OFFSET($G$9,ROW()-ROW($N$9),EQ$6-$D$4))&gt;=100*$E98,"×","△"),IF(OR(EQ$8&lt;9/24,EQ$8&gt;=17/24,EQ$110="△"),"△","〇")))</f>
        <v>×</v>
      </c>
      <c r="ER98" s="29" t="str">
        <f ca="1">IF(OR(ER$9="×",ER$110="×"),"×",IF(SUMIFS(OFFSET(データ_研究棟施設!$M$5:$M$1048576,0,ROUND(ER$8*24,1)),データ_研究棟施設!$J$5:$J$1048576,OFFSET($G$9,ROW()-ROW($N$9),ER$6-$D$4))&gt;=50,IF(SUMIFS(OFFSET(データ_研究棟施設!$M$5:$M$1048576,0,ROUND(ER$8*24,1)),データ_研究棟施設!$J$5:$J$1048576,OFFSET($G$9,ROW()-ROW($N$9),ER$6-$D$4))&gt;=100*$E98,"×","△"),IF(OR(ER$8&lt;9/24,ER$8&gt;=17/24,ER$110="△"),"△","〇")))</f>
        <v>×</v>
      </c>
      <c r="ES98" s="29" t="str">
        <f ca="1">IF(OR(ES$9="×",ES$110="×"),"×",IF(SUMIFS(OFFSET(データ_研究棟施設!$M$5:$M$1048576,0,ROUND(ES$8*24,1)),データ_研究棟施設!$J$5:$J$1048576,OFFSET($G$9,ROW()-ROW($N$9),ES$6-$D$4))&gt;=50,IF(SUMIFS(OFFSET(データ_研究棟施設!$M$5:$M$1048576,0,ROUND(ES$8*24,1)),データ_研究棟施設!$J$5:$J$1048576,OFFSET($G$9,ROW()-ROW($N$9),ES$6-$D$4))&gt;=100*$E98,"×","△"),IF(OR(ES$8&lt;9/24,ES$8&gt;=17/24,ES$110="△"),"△","〇")))</f>
        <v>×</v>
      </c>
      <c r="ET98" s="29" t="str">
        <f ca="1">IF(OR(ET$9="×",ET$110="×"),"×",IF(SUMIFS(OFFSET(データ_研究棟施設!$M$5:$M$1048576,0,ROUND(ET$8*24,1)),データ_研究棟施設!$J$5:$J$1048576,OFFSET($G$9,ROW()-ROW($N$9),ET$6-$D$4))&gt;=50,IF(SUMIFS(OFFSET(データ_研究棟施設!$M$5:$M$1048576,0,ROUND(ET$8*24,1)),データ_研究棟施設!$J$5:$J$1048576,OFFSET($G$9,ROW()-ROW($N$9),ET$6-$D$4))&gt;=100*$E98,"×","△"),IF(OR(ET$8&lt;9/24,ET$8&gt;=17/24,ET$110="△"),"△","〇")))</f>
        <v>×</v>
      </c>
      <c r="EU98" s="28" t="str">
        <f ca="1">IF(OR(EU$9="×",EU$110="×"),"×",IF(SUMIFS(OFFSET(データ_研究棟施設!$M$5:$M$1048576,0,ROUND(EU$8*24,1)),データ_研究棟施設!$J$5:$J$1048576,OFFSET($G$9,ROW()-ROW($N$9),EU$6-$D$4))&gt;=50,IF(SUMIFS(OFFSET(データ_研究棟施設!$M$5:$M$1048576,0,ROUND(EU$8*24,1)),データ_研究棟施設!$J$5:$J$1048576,OFFSET($G$9,ROW()-ROW($N$9),EU$6-$D$4))&gt;=100*$E98,"×","△"),IF(OR(EU$8&lt;9/24,EU$8&gt;=17/24,EU$110="△"),"△","〇")))</f>
        <v>×</v>
      </c>
      <c r="EV98" s="29" t="str">
        <f ca="1">IF(OR(EV$9="×",EV$110="×"),"×",IF(SUMIFS(OFFSET(データ_研究棟施設!$M$5:$M$1048576,0,ROUND(EV$8*24,1)),データ_研究棟施設!$J$5:$J$1048576,OFFSET($G$9,ROW()-ROW($N$9),EV$6-$D$4))&gt;=50,IF(SUMIFS(OFFSET(データ_研究棟施設!$M$5:$M$1048576,0,ROUND(EV$8*24,1)),データ_研究棟施設!$J$5:$J$1048576,OFFSET($G$9,ROW()-ROW($N$9),EV$6-$D$4))&gt;=100*$E98,"×","△"),IF(OR(EV$8&lt;9/24,EV$8&gt;=17/24,EV$110="△"),"△","〇")))</f>
        <v>×</v>
      </c>
      <c r="EW98" s="29" t="str">
        <f ca="1">IF(OR(EW$9="×",EW$110="×"),"×",IF(SUMIFS(OFFSET(データ_研究棟施設!$M$5:$M$1048576,0,ROUND(EW$8*24,1)),データ_研究棟施設!$J$5:$J$1048576,OFFSET($G$9,ROW()-ROW($N$9),EW$6-$D$4))&gt;=50,IF(SUMIFS(OFFSET(データ_研究棟施設!$M$5:$M$1048576,0,ROUND(EW$8*24,1)),データ_研究棟施設!$J$5:$J$1048576,OFFSET($G$9,ROW()-ROW($N$9),EW$6-$D$4))&gt;=100*$E98,"×","△"),IF(OR(EW$8&lt;9/24,EW$8&gt;=17/24,EW$110="△"),"△","〇")))</f>
        <v>×</v>
      </c>
      <c r="EX98" s="30" t="str">
        <f ca="1">IF(OR(EX$9="×",EX$110="×"),"×",IF(SUMIFS(OFFSET(データ_研究棟施設!$M$5:$M$1048576,0,ROUND(EX$8*24,1)),データ_研究棟施設!$J$5:$J$1048576,OFFSET($G$9,ROW()-ROW($N$9),EX$6-$D$4))&gt;=50,IF(SUMIFS(OFFSET(データ_研究棟施設!$M$5:$M$1048576,0,ROUND(EX$8*24,1)),データ_研究棟施設!$J$5:$J$1048576,OFFSET($G$9,ROW()-ROW($N$9),EX$6-$D$4))&gt;=100*$E98,"×","△"),IF(OR(EX$8&lt;9/24,EX$8&gt;=17/24,EX$110="△"),"△","〇")))</f>
        <v>×</v>
      </c>
      <c r="EY98" s="29" t="str">
        <f ca="1">IF(OR(EY$9="×",EY$110="×"),"×",IF(SUMIFS(OFFSET(データ_研究棟施設!$M$5:$M$1048576,0,ROUND(EY$8*24,1)),データ_研究棟施設!$J$5:$J$1048576,OFFSET($G$9,ROW()-ROW($N$9),EY$6-$D$4))&gt;=50,IF(SUMIFS(OFFSET(データ_研究棟施設!$M$5:$M$1048576,0,ROUND(EY$8*24,1)),データ_研究棟施設!$J$5:$J$1048576,OFFSET($G$9,ROW()-ROW($N$9),EY$6-$D$4))&gt;=100*$E98,"×","△"),IF(OR(EY$8&lt;9/24,EY$8&gt;=17/24,EY$110="△"),"△","〇")))</f>
        <v>×</v>
      </c>
      <c r="EZ98" s="29" t="str">
        <f ca="1">IF(OR(EZ$9="×",EZ$110="×"),"×",IF(SUMIFS(OFFSET(データ_研究棟施設!$M$5:$M$1048576,0,ROUND(EZ$8*24,1)),データ_研究棟施設!$J$5:$J$1048576,OFFSET($G$9,ROW()-ROW($N$9),EZ$6-$D$4))&gt;=50,IF(SUMIFS(OFFSET(データ_研究棟施設!$M$5:$M$1048576,0,ROUND(EZ$8*24,1)),データ_研究棟施設!$J$5:$J$1048576,OFFSET($G$9,ROW()-ROW($N$9),EZ$6-$D$4))&gt;=100*$E98,"×","△"),IF(OR(EZ$8&lt;9/24,EZ$8&gt;=17/24,EZ$110="△"),"△","〇")))</f>
        <v>×</v>
      </c>
      <c r="FA98" s="37" t="str">
        <f ca="1">IF(OR(FA$9="×",FA$110="×"),"×",IF(SUMIFS(OFFSET(データ_研究棟施設!$M$5:$M$1048576,0,ROUND(FA$8*24,1)),データ_研究棟施設!$J$5:$J$1048576,OFFSET($G$9,ROW()-ROW($N$9),FA$6-$D$4))&gt;=50,IF(SUMIFS(OFFSET(データ_研究棟施設!$M$5:$M$1048576,0,ROUND(FA$8*24,1)),データ_研究棟施設!$J$5:$J$1048576,OFFSET($G$9,ROW()-ROW($N$9),FA$6-$D$4))&gt;=100*$E98,"×","△"),IF(OR(FA$8&lt;9/24,FA$8&gt;=17/24,FA$110="△"),"△","〇")))</f>
        <v>×</v>
      </c>
      <c r="FB98" s="36" t="str">
        <f ca="1">IF(OR(FB$9="×",FB$110="×"),"×",IF(SUMIFS(OFFSET(データ_研究棟施設!$M$5:$M$1048576,0,ROUND(FB$8*24,1)),データ_研究棟施設!$J$5:$J$1048576,OFFSET($G$9,ROW()-ROW($N$9),FB$6-$D$4))&gt;=50,IF(SUMIFS(OFFSET(データ_研究棟施設!$M$5:$M$1048576,0,ROUND(FB$8*24,1)),データ_研究棟施設!$J$5:$J$1048576,OFFSET($G$9,ROW()-ROW($N$9),FB$6-$D$4))&gt;=100*$E98,"×","△"),IF(OR(FB$8&lt;9/24,FB$8&gt;=17/24,FB$110="△"),"△","〇")))</f>
        <v>×</v>
      </c>
      <c r="FC98" s="29" t="str">
        <f ca="1">IF(OR(FC$9="×",FC$110="×"),"×",IF(SUMIFS(OFFSET(データ_研究棟施設!$M$5:$M$1048576,0,ROUND(FC$8*24,1)),データ_研究棟施設!$J$5:$J$1048576,OFFSET($G$9,ROW()-ROW($N$9),FC$6-$D$4))&gt;=50,IF(SUMIFS(OFFSET(データ_研究棟施設!$M$5:$M$1048576,0,ROUND(FC$8*24,1)),データ_研究棟施設!$J$5:$J$1048576,OFFSET($G$9,ROW()-ROW($N$9),FC$6-$D$4))&gt;=100*$E98,"×","△"),IF(OR(FC$8&lt;9/24,FC$8&gt;=17/24,FC$110="△"),"△","〇")))</f>
        <v>×</v>
      </c>
      <c r="FD98" s="29" t="str">
        <f ca="1">IF(OR(FD$9="×",FD$110="×"),"×",IF(SUMIFS(OFFSET(データ_研究棟施設!$M$5:$M$1048576,0,ROUND(FD$8*24,1)),データ_研究棟施設!$J$5:$J$1048576,OFFSET($G$9,ROW()-ROW($N$9),FD$6-$D$4))&gt;=50,IF(SUMIFS(OFFSET(データ_研究棟施設!$M$5:$M$1048576,0,ROUND(FD$8*24,1)),データ_研究棟施設!$J$5:$J$1048576,OFFSET($G$9,ROW()-ROW($N$9),FD$6-$D$4))&gt;=100*$E98,"×","△"),IF(OR(FD$8&lt;9/24,FD$8&gt;=17/24,FD$110="△"),"△","〇")))</f>
        <v>×</v>
      </c>
      <c r="FE98" s="29" t="str">
        <f ca="1">IF(OR(FE$9="×",FE$110="×"),"×",IF(SUMIFS(OFFSET(データ_研究棟施設!$M$5:$M$1048576,0,ROUND(FE$8*24,1)),データ_研究棟施設!$J$5:$J$1048576,OFFSET($G$9,ROW()-ROW($N$9),FE$6-$D$4))&gt;=50,IF(SUMIFS(OFFSET(データ_研究棟施設!$M$5:$M$1048576,0,ROUND(FE$8*24,1)),データ_研究棟施設!$J$5:$J$1048576,OFFSET($G$9,ROW()-ROW($N$9),FE$6-$D$4))&gt;=100*$E98,"×","△"),IF(OR(FE$8&lt;9/24,FE$8&gt;=17/24,FE$110="△"),"△","〇")))</f>
        <v>×</v>
      </c>
      <c r="FF98" s="29" t="str">
        <f ca="1">IF(OR(FF$9="×",FF$110="×"),"×",IF(SUMIFS(OFFSET(データ_研究棟施設!$M$5:$M$1048576,0,ROUND(FF$8*24,1)),データ_研究棟施設!$J$5:$J$1048576,OFFSET($G$9,ROW()-ROW($N$9),FF$6-$D$4))&gt;=50,IF(SUMIFS(OFFSET(データ_研究棟施設!$M$5:$M$1048576,0,ROUND(FF$8*24,1)),データ_研究棟施設!$J$5:$J$1048576,OFFSET($G$9,ROW()-ROW($N$9),FF$6-$D$4))&gt;=100*$E98,"×","△"),IF(OR(FF$8&lt;9/24,FF$8&gt;=17/24,FF$110="△"),"△","〇")))</f>
        <v>×</v>
      </c>
      <c r="FG98" s="29" t="str">
        <f ca="1">IF(OR(FG$9="×",FG$110="×"),"×",IF(SUMIFS(OFFSET(データ_研究棟施設!$M$5:$M$1048576,0,ROUND(FG$8*24,1)),データ_研究棟施設!$J$5:$J$1048576,OFFSET($G$9,ROW()-ROW($N$9),FG$6-$D$4))&gt;=50,IF(SUMIFS(OFFSET(データ_研究棟施設!$M$5:$M$1048576,0,ROUND(FG$8*24,1)),データ_研究棟施設!$J$5:$J$1048576,OFFSET($G$9,ROW()-ROW($N$9),FG$6-$D$4))&gt;=100*$E98,"×","△"),IF(OR(FG$8&lt;9/24,FG$8&gt;=17/24,FG$110="△"),"△","〇")))</f>
        <v>×</v>
      </c>
      <c r="FH98" s="29" t="str">
        <f ca="1">IF(OR(FH$9="×",FH$110="×"),"×",IF(SUMIFS(OFFSET(データ_研究棟施設!$M$5:$M$1048576,0,ROUND(FH$8*24,1)),データ_研究棟施設!$J$5:$J$1048576,OFFSET($G$9,ROW()-ROW($N$9),FH$6-$D$4))&gt;=50,IF(SUMIFS(OFFSET(データ_研究棟施設!$M$5:$M$1048576,0,ROUND(FH$8*24,1)),データ_研究棟施設!$J$5:$J$1048576,OFFSET($G$9,ROW()-ROW($N$9),FH$6-$D$4))&gt;=100*$E98,"×","△"),IF(OR(FH$8&lt;9/24,FH$8&gt;=17/24,FH$110="△"),"△","〇")))</f>
        <v>×</v>
      </c>
      <c r="FI98" s="29" t="str">
        <f ca="1">IF(OR(FI$9="×",FI$110="×"),"×",IF(SUMIFS(OFFSET(データ_研究棟施設!$M$5:$M$1048576,0,ROUND(FI$8*24,1)),データ_研究棟施設!$J$5:$J$1048576,OFFSET($G$9,ROW()-ROW($N$9),FI$6-$D$4))&gt;=50,IF(SUMIFS(OFFSET(データ_研究棟施設!$M$5:$M$1048576,0,ROUND(FI$8*24,1)),データ_研究棟施設!$J$5:$J$1048576,OFFSET($G$9,ROW()-ROW($N$9),FI$6-$D$4))&gt;=100*$E98,"×","△"),IF(OR(FI$8&lt;9/24,FI$8&gt;=17/24,FI$110="△"),"△","〇")))</f>
        <v>×</v>
      </c>
      <c r="FJ98" s="29" t="str">
        <f ca="1">IF(OR(FJ$9="×",FJ$110="×"),"×",IF(SUMIFS(OFFSET(データ_研究棟施設!$M$5:$M$1048576,0,ROUND(FJ$8*24,1)),データ_研究棟施設!$J$5:$J$1048576,OFFSET($G$9,ROW()-ROW($N$9),FJ$6-$D$4))&gt;=50,IF(SUMIFS(OFFSET(データ_研究棟施設!$M$5:$M$1048576,0,ROUND(FJ$8*24,1)),データ_研究棟施設!$J$5:$J$1048576,OFFSET($G$9,ROW()-ROW($N$9),FJ$6-$D$4))&gt;=100*$E98,"×","△"),IF(OR(FJ$8&lt;9/24,FJ$8&gt;=17/24,FJ$110="△"),"△","〇")))</f>
        <v>×</v>
      </c>
      <c r="FK98" s="28" t="str">
        <f ca="1">IF(OR(FK$9="×",FK$110="×"),"×",IF(SUMIFS(OFFSET(データ_研究棟施設!$M$5:$M$1048576,0,ROUND(FK$8*24,1)),データ_研究棟施設!$J$5:$J$1048576,OFFSET($G$9,ROW()-ROW($N$9),FK$6-$D$4))&gt;=50,IF(SUMIFS(OFFSET(データ_研究棟施設!$M$5:$M$1048576,0,ROUND(FK$8*24,1)),データ_研究棟施設!$J$5:$J$1048576,OFFSET($G$9,ROW()-ROW($N$9),FK$6-$D$4))&gt;=100*$E98,"×","△"),IF(OR(FK$8&lt;9/24,FK$8&gt;=17/24,FK$110="△"),"△","〇")))</f>
        <v>×</v>
      </c>
      <c r="FL98" s="29" t="str">
        <f ca="1">IF(OR(FL$9="×",FL$110="×"),"×",IF(SUMIFS(OFFSET(データ_研究棟施設!$M$5:$M$1048576,0,ROUND(FL$8*24,1)),データ_研究棟施設!$J$5:$J$1048576,OFFSET($G$9,ROW()-ROW($N$9),FL$6-$D$4))&gt;=50,IF(SUMIFS(OFFSET(データ_研究棟施設!$M$5:$M$1048576,0,ROUND(FL$8*24,1)),データ_研究棟施設!$J$5:$J$1048576,OFFSET($G$9,ROW()-ROW($N$9),FL$6-$D$4))&gt;=100*$E98,"×","△"),IF(OR(FL$8&lt;9/24,FL$8&gt;=17/24,FL$110="△"),"△","〇")))</f>
        <v>×</v>
      </c>
      <c r="FM98" s="29" t="str">
        <f ca="1">IF(OR(FM$9="×",FM$110="×"),"×",IF(SUMIFS(OFFSET(データ_研究棟施設!$M$5:$M$1048576,0,ROUND(FM$8*24,1)),データ_研究棟施設!$J$5:$J$1048576,OFFSET($G$9,ROW()-ROW($N$9),FM$6-$D$4))&gt;=50,IF(SUMIFS(OFFSET(データ_研究棟施設!$M$5:$M$1048576,0,ROUND(FM$8*24,1)),データ_研究棟施設!$J$5:$J$1048576,OFFSET($G$9,ROW()-ROW($N$9),FM$6-$D$4))&gt;=100*$E98,"×","△"),IF(OR(FM$8&lt;9/24,FM$8&gt;=17/24,FM$110="△"),"△","〇")))</f>
        <v>×</v>
      </c>
      <c r="FN98" s="30" t="str">
        <f ca="1">IF(OR(FN$9="×",FN$110="×"),"×",IF(SUMIFS(OFFSET(データ_研究棟施設!$M$5:$M$1048576,0,ROUND(FN$8*24,1)),データ_研究棟施設!$J$5:$J$1048576,OFFSET($G$9,ROW()-ROW($N$9),FN$6-$D$4))&gt;=50,IF(SUMIFS(OFFSET(データ_研究棟施設!$M$5:$M$1048576,0,ROUND(FN$8*24,1)),データ_研究棟施設!$J$5:$J$1048576,OFFSET($G$9,ROW()-ROW($N$9),FN$6-$D$4))&gt;=100*$E98,"×","△"),IF(OR(FN$8&lt;9/24,FN$8&gt;=17/24,FN$110="△"),"△","〇")))</f>
        <v>×</v>
      </c>
      <c r="FO98" s="29" t="str">
        <f ca="1">IF(OR(FO$9="×",FO$110="×"),"×",IF(SUMIFS(OFFSET(データ_研究棟施設!$M$5:$M$1048576,0,ROUND(FO$8*24,1)),データ_研究棟施設!$J$5:$J$1048576,OFFSET($G$9,ROW()-ROW($N$9),FO$6-$D$4))&gt;=50,IF(SUMIFS(OFFSET(データ_研究棟施設!$M$5:$M$1048576,0,ROUND(FO$8*24,1)),データ_研究棟施設!$J$5:$J$1048576,OFFSET($G$9,ROW()-ROW($N$9),FO$6-$D$4))&gt;=100*$E98,"×","△"),IF(OR(FO$8&lt;9/24,FO$8&gt;=17/24,FO$110="△"),"△","〇")))</f>
        <v>×</v>
      </c>
      <c r="FP98" s="29" t="str">
        <f ca="1">IF(OR(FP$9="×",FP$110="×"),"×",IF(SUMIFS(OFFSET(データ_研究棟施設!$M$5:$M$1048576,0,ROUND(FP$8*24,1)),データ_研究棟施設!$J$5:$J$1048576,OFFSET($G$9,ROW()-ROW($N$9),FP$6-$D$4))&gt;=50,IF(SUMIFS(OFFSET(データ_研究棟施設!$M$5:$M$1048576,0,ROUND(FP$8*24,1)),データ_研究棟施設!$J$5:$J$1048576,OFFSET($G$9,ROW()-ROW($N$9),FP$6-$D$4))&gt;=100*$E98,"×","△"),IF(OR(FP$8&lt;9/24,FP$8&gt;=17/24,FP$110="△"),"△","〇")))</f>
        <v>×</v>
      </c>
      <c r="FQ98" s="29" t="str">
        <f ca="1">IF(OR(FQ$9="×",FQ$110="×"),"×",IF(SUMIFS(OFFSET(データ_研究棟施設!$M$5:$M$1048576,0,ROUND(FQ$8*24,1)),データ_研究棟施設!$J$5:$J$1048576,OFFSET($G$9,ROW()-ROW($N$9),FQ$6-$D$4))&gt;=50,IF(SUMIFS(OFFSET(データ_研究棟施設!$M$5:$M$1048576,0,ROUND(FQ$8*24,1)),データ_研究棟施設!$J$5:$J$1048576,OFFSET($G$9,ROW()-ROW($N$9),FQ$6-$D$4))&gt;=100*$E98,"×","△"),IF(OR(FQ$8&lt;9/24,FQ$8&gt;=17/24,FQ$110="△"),"△","〇")))</f>
        <v>×</v>
      </c>
      <c r="FR98" s="29" t="str">
        <f ca="1">IF(OR(FR$9="×",FR$110="×"),"×",IF(SUMIFS(OFFSET(データ_研究棟施設!$M$5:$M$1048576,0,ROUND(FR$8*24,1)),データ_研究棟施設!$J$5:$J$1048576,OFFSET($G$9,ROW()-ROW($N$9),FR$6-$D$4))&gt;=50,IF(SUMIFS(OFFSET(データ_研究棟施設!$M$5:$M$1048576,0,ROUND(FR$8*24,1)),データ_研究棟施設!$J$5:$J$1048576,OFFSET($G$9,ROW()-ROW($N$9),FR$6-$D$4))&gt;=100*$E98,"×","△"),IF(OR(FR$8&lt;9/24,FR$8&gt;=17/24,FR$110="△"),"△","〇")))</f>
        <v>×</v>
      </c>
      <c r="FS98" s="28" t="str">
        <f ca="1">IF(OR(FS$9="×",FS$110="×"),"×",IF(SUMIFS(OFFSET(データ_研究棟施設!$M$5:$M$1048576,0,ROUND(FS$8*24,1)),データ_研究棟施設!$J$5:$J$1048576,OFFSET($G$9,ROW()-ROW($N$9),FS$6-$D$4))&gt;=50,IF(SUMIFS(OFFSET(データ_研究棟施設!$M$5:$M$1048576,0,ROUND(FS$8*24,1)),データ_研究棟施設!$J$5:$J$1048576,OFFSET($G$9,ROW()-ROW($N$9),FS$6-$D$4))&gt;=100*$E98,"×","△"),IF(OR(FS$8&lt;9/24,FS$8&gt;=17/24,FS$110="△"),"△","〇")))</f>
        <v>×</v>
      </c>
      <c r="FT98" s="29" t="str">
        <f ca="1">IF(OR(FT$9="×",FT$110="×"),"×",IF(SUMIFS(OFFSET(データ_研究棟施設!$M$5:$M$1048576,0,ROUND(FT$8*24,1)),データ_研究棟施設!$J$5:$J$1048576,OFFSET($G$9,ROW()-ROW($N$9),FT$6-$D$4))&gt;=50,IF(SUMIFS(OFFSET(データ_研究棟施設!$M$5:$M$1048576,0,ROUND(FT$8*24,1)),データ_研究棟施設!$J$5:$J$1048576,OFFSET($G$9,ROW()-ROW($N$9),FT$6-$D$4))&gt;=100*$E98,"×","△"),IF(OR(FT$8&lt;9/24,FT$8&gt;=17/24,FT$110="△"),"△","〇")))</f>
        <v>×</v>
      </c>
      <c r="FU98" s="29" t="str">
        <f ca="1">IF(OR(FU$9="×",FU$110="×"),"×",IF(SUMIFS(OFFSET(データ_研究棟施設!$M$5:$M$1048576,0,ROUND(FU$8*24,1)),データ_研究棟施設!$J$5:$J$1048576,OFFSET($G$9,ROW()-ROW($N$9),FU$6-$D$4))&gt;=50,IF(SUMIFS(OFFSET(データ_研究棟施設!$M$5:$M$1048576,0,ROUND(FU$8*24,1)),データ_研究棟施設!$J$5:$J$1048576,OFFSET($G$9,ROW()-ROW($N$9),FU$6-$D$4))&gt;=100*$E98,"×","△"),IF(OR(FU$8&lt;9/24,FU$8&gt;=17/24,FU$110="△"),"△","〇")))</f>
        <v>×</v>
      </c>
      <c r="FV98" s="30" t="str">
        <f ca="1">IF(OR(FV$9="×",FV$110="×"),"×",IF(SUMIFS(OFFSET(データ_研究棟施設!$M$5:$M$1048576,0,ROUND(FV$8*24,1)),データ_研究棟施設!$J$5:$J$1048576,OFFSET($G$9,ROW()-ROW($N$9),FV$6-$D$4))&gt;=50,IF(SUMIFS(OFFSET(データ_研究棟施設!$M$5:$M$1048576,0,ROUND(FV$8*24,1)),データ_研究棟施設!$J$5:$J$1048576,OFFSET($G$9,ROW()-ROW($N$9),FV$6-$D$4))&gt;=100*$E98,"×","△"),IF(OR(FV$8&lt;9/24,FV$8&gt;=17/24,FV$110="△"),"△","〇")))</f>
        <v>×</v>
      </c>
      <c r="FW98" s="29" t="str">
        <f ca="1">IF(OR(FW$9="×",FW$110="×"),"×",IF(SUMIFS(OFFSET(データ_研究棟施設!$M$5:$M$1048576,0,ROUND(FW$8*24,1)),データ_研究棟施設!$J$5:$J$1048576,OFFSET($G$9,ROW()-ROW($N$9),FW$6-$D$4))&gt;=50,IF(SUMIFS(OFFSET(データ_研究棟施設!$M$5:$M$1048576,0,ROUND(FW$8*24,1)),データ_研究棟施設!$J$5:$J$1048576,OFFSET($G$9,ROW()-ROW($N$9),FW$6-$D$4))&gt;=100*$E98,"×","△"),IF(OR(FW$8&lt;9/24,FW$8&gt;=17/24,FW$110="△"),"△","〇")))</f>
        <v>×</v>
      </c>
      <c r="FX98" s="29" t="str">
        <f ca="1">IF(OR(FX$9="×",FX$110="×"),"×",IF(SUMIFS(OFFSET(データ_研究棟施設!$M$5:$M$1048576,0,ROUND(FX$8*24,1)),データ_研究棟施設!$J$5:$J$1048576,OFFSET($G$9,ROW()-ROW($N$9),FX$6-$D$4))&gt;=50,IF(SUMIFS(OFFSET(データ_研究棟施設!$M$5:$M$1048576,0,ROUND(FX$8*24,1)),データ_研究棟施設!$J$5:$J$1048576,OFFSET($G$9,ROW()-ROW($N$9),FX$6-$D$4))&gt;=100*$E98,"×","△"),IF(OR(FX$8&lt;9/24,FX$8&gt;=17/24,FX$110="△"),"△","〇")))</f>
        <v>×</v>
      </c>
      <c r="FY98" s="37" t="str">
        <f ca="1">IF(OR(FY$9="×",FY$110="×"),"×",IF(SUMIFS(OFFSET(データ_研究棟施設!$M$5:$M$1048576,0,ROUND(FY$8*24,1)),データ_研究棟施設!$J$5:$J$1048576,OFFSET($G$9,ROW()-ROW($N$9),FY$6-$D$4))&gt;=50,IF(SUMIFS(OFFSET(データ_研究棟施設!$M$5:$M$1048576,0,ROUND(FY$8*24,1)),データ_研究棟施設!$J$5:$J$1048576,OFFSET($G$9,ROW()-ROW($N$9),FY$6-$D$4))&gt;=100*$E98,"×","△"),IF(OR(FY$8&lt;9/24,FY$8&gt;=17/24,FY$110="△"),"△","〇")))</f>
        <v>×</v>
      </c>
    </row>
    <row r="99" spans="1:181">
      <c r="A99" s="17"/>
      <c r="B99" s="81" t="s">
        <v>301</v>
      </c>
      <c r="C99" s="82"/>
      <c r="D99" s="11" t="s">
        <v>263</v>
      </c>
      <c r="E99" s="10" t="str">
        <f>INDEX(施設情報!$D$1:$D$1000,MATCH(D99,施設情報!$C$1:$C$1000,0))</f>
        <v>1</v>
      </c>
      <c r="F99" s="11" t="s">
        <v>275</v>
      </c>
      <c r="G99" s="8" t="str">
        <f t="shared" si="29"/>
        <v>117-46391</v>
      </c>
      <c r="H99" s="10" t="str">
        <f t="shared" si="30"/>
        <v>117-46392</v>
      </c>
      <c r="I99" s="10" t="str">
        <f t="shared" si="31"/>
        <v>117-46393</v>
      </c>
      <c r="J99" s="10" t="str">
        <f t="shared" si="32"/>
        <v>117-46394</v>
      </c>
      <c r="K99" s="10" t="str">
        <f t="shared" si="33"/>
        <v>117-46395</v>
      </c>
      <c r="L99" s="10" t="str">
        <f t="shared" si="34"/>
        <v>117-46396</v>
      </c>
      <c r="M99" s="10" t="str">
        <f t="shared" si="35"/>
        <v>117-46397</v>
      </c>
      <c r="N99" s="36" t="str">
        <f ca="1">IF(OR(N$9="×",N$110="×"),"×",IF(SUMIFS(OFFSET(データ_研究棟施設!$M$5:$M$1048576,0,ROUND(N$8*24,1)),データ_研究棟施設!$J$5:$J$1048576,OFFSET($G$9,ROW()-ROW($N$9),N$6-$D$4))&gt;=50,IF(SUMIFS(OFFSET(データ_研究棟施設!$M$5:$M$1048576,0,ROUND(N$8*24,1)),データ_研究棟施設!$J$5:$J$1048576,OFFSET($G$9,ROW()-ROW($N$9),N$6-$D$4))&gt;=100*$E99,"×","△"),IF(OR(N$8&lt;9/24,N$8&gt;=17/24,N$110="△"),"△","〇")))</f>
        <v>△</v>
      </c>
      <c r="O99" s="29" t="str">
        <f ca="1">IF(OR(O$9="×",O$110="×"),"×",IF(SUMIFS(OFFSET(データ_研究棟施設!$M$5:$M$1048576,0,ROUND(O$8*24,1)),データ_研究棟施設!$J$5:$J$1048576,OFFSET($G$9,ROW()-ROW($N$9),O$6-$D$4))&gt;=50,IF(SUMIFS(OFFSET(データ_研究棟施設!$M$5:$M$1048576,0,ROUND(O$8*24,1)),データ_研究棟施設!$J$5:$J$1048576,OFFSET($G$9,ROW()-ROW($N$9),O$6-$D$4))&gt;=100*$E99,"×","△"),IF(OR(O$8&lt;9/24,O$8&gt;=17/24,O$110="△"),"△","〇")))</f>
        <v>△</v>
      </c>
      <c r="P99" s="29" t="str">
        <f ca="1">IF(OR(P$9="×",P$110="×"),"×",IF(SUMIFS(OFFSET(データ_研究棟施設!$M$5:$M$1048576,0,ROUND(P$8*24,1)),データ_研究棟施設!$J$5:$J$1048576,OFFSET($G$9,ROW()-ROW($N$9),P$6-$D$4))&gt;=50,IF(SUMIFS(OFFSET(データ_研究棟施設!$M$5:$M$1048576,0,ROUND(P$8*24,1)),データ_研究棟施設!$J$5:$J$1048576,OFFSET($G$9,ROW()-ROW($N$9),P$6-$D$4))&gt;=100*$E99,"×","△"),IF(OR(P$8&lt;9/24,P$8&gt;=17/24,P$110="△"),"△","〇")))</f>
        <v>△</v>
      </c>
      <c r="Q99" s="29" t="str">
        <f ca="1">IF(OR(Q$9="×",Q$110="×"),"×",IF(SUMIFS(OFFSET(データ_研究棟施設!$M$5:$M$1048576,0,ROUND(Q$8*24,1)),データ_研究棟施設!$J$5:$J$1048576,OFFSET($G$9,ROW()-ROW($N$9),Q$6-$D$4))&gt;=50,IF(SUMIFS(OFFSET(データ_研究棟施設!$M$5:$M$1048576,0,ROUND(Q$8*24,1)),データ_研究棟施設!$J$5:$J$1048576,OFFSET($G$9,ROW()-ROW($N$9),Q$6-$D$4))&gt;=100*$E99,"×","△"),IF(OR(Q$8&lt;9/24,Q$8&gt;=17/24,Q$110="△"),"△","〇")))</f>
        <v>△</v>
      </c>
      <c r="R99" s="29" t="str">
        <f ca="1">IF(OR(R$9="×",R$110="×"),"×",IF(SUMIFS(OFFSET(データ_研究棟施設!$M$5:$M$1048576,0,ROUND(R$8*24,1)),データ_研究棟施設!$J$5:$J$1048576,OFFSET($G$9,ROW()-ROW($N$9),R$6-$D$4))&gt;=50,IF(SUMIFS(OFFSET(データ_研究棟施設!$M$5:$M$1048576,0,ROUND(R$8*24,1)),データ_研究棟施設!$J$5:$J$1048576,OFFSET($G$9,ROW()-ROW($N$9),R$6-$D$4))&gt;=100*$E99,"×","△"),IF(OR(R$8&lt;9/24,R$8&gt;=17/24,R$110="△"),"△","〇")))</f>
        <v>△</v>
      </c>
      <c r="S99" s="29" t="str">
        <f ca="1">IF(OR(S$9="×",S$110="×"),"×",IF(SUMIFS(OFFSET(データ_研究棟施設!$M$5:$M$1048576,0,ROUND(S$8*24,1)),データ_研究棟施設!$J$5:$J$1048576,OFFSET($G$9,ROW()-ROW($N$9),S$6-$D$4))&gt;=50,IF(SUMIFS(OFFSET(データ_研究棟施設!$M$5:$M$1048576,0,ROUND(S$8*24,1)),データ_研究棟施設!$J$5:$J$1048576,OFFSET($G$9,ROW()-ROW($N$9),S$6-$D$4))&gt;=100*$E99,"×","△"),IF(OR(S$8&lt;9/24,S$8&gt;=17/24,S$110="△"),"△","〇")))</f>
        <v>△</v>
      </c>
      <c r="T99" s="29" t="str">
        <f ca="1">IF(OR(T$9="×",T$110="×"),"×",IF(SUMIFS(OFFSET(データ_研究棟施設!$M$5:$M$1048576,0,ROUND(T$8*24,1)),データ_研究棟施設!$J$5:$J$1048576,OFFSET($G$9,ROW()-ROW($N$9),T$6-$D$4))&gt;=50,IF(SUMIFS(OFFSET(データ_研究棟施設!$M$5:$M$1048576,0,ROUND(T$8*24,1)),データ_研究棟施設!$J$5:$J$1048576,OFFSET($G$9,ROW()-ROW($N$9),T$6-$D$4))&gt;=100*$E99,"×","△"),IF(OR(T$8&lt;9/24,T$8&gt;=17/24,T$110="△"),"△","〇")))</f>
        <v>△</v>
      </c>
      <c r="U99" s="29" t="str">
        <f ca="1">IF(OR(U$9="×",U$110="×"),"×",IF(SUMIFS(OFFSET(データ_研究棟施設!$M$5:$M$1048576,0,ROUND(U$8*24,1)),データ_研究棟施設!$J$5:$J$1048576,OFFSET($G$9,ROW()-ROW($N$9),U$6-$D$4))&gt;=50,IF(SUMIFS(OFFSET(データ_研究棟施設!$M$5:$M$1048576,0,ROUND(U$8*24,1)),データ_研究棟施設!$J$5:$J$1048576,OFFSET($G$9,ROW()-ROW($N$9),U$6-$D$4))&gt;=100*$E99,"×","△"),IF(OR(U$8&lt;9/24,U$8&gt;=17/24,U$110="△"),"△","〇")))</f>
        <v>△</v>
      </c>
      <c r="V99" s="29" t="str">
        <f ca="1">IF(OR(V$9="×",V$110="×"),"×",IF(SUMIFS(OFFSET(データ_研究棟施設!$M$5:$M$1048576,0,ROUND(V$8*24,1)),データ_研究棟施設!$J$5:$J$1048576,OFFSET($G$9,ROW()-ROW($N$9),V$6-$D$4))&gt;=50,IF(SUMIFS(OFFSET(データ_研究棟施設!$M$5:$M$1048576,0,ROUND(V$8*24,1)),データ_研究棟施設!$J$5:$J$1048576,OFFSET($G$9,ROW()-ROW($N$9),V$6-$D$4))&gt;=100*$E99,"×","△"),IF(OR(V$8&lt;9/24,V$8&gt;=17/24,V$110="△"),"△","〇")))</f>
        <v>△</v>
      </c>
      <c r="W99" s="28" t="str">
        <f ca="1">IF(OR(W$9="×",W$110="×"),"×",IF(SUMIFS(OFFSET(データ_研究棟施設!$M$5:$M$1048576,0,ROUND(W$8*24,1)),データ_研究棟施設!$J$5:$J$1048576,OFFSET($G$9,ROW()-ROW($N$9),W$6-$D$4))&gt;=50,IF(SUMIFS(OFFSET(データ_研究棟施設!$M$5:$M$1048576,0,ROUND(W$8*24,1)),データ_研究棟施設!$J$5:$J$1048576,OFFSET($G$9,ROW()-ROW($N$9),W$6-$D$4))&gt;=100*$E99,"×","△"),IF(OR(W$8&lt;9/24,W$8&gt;=17/24,W$110="△"),"△","〇")))</f>
        <v>〇</v>
      </c>
      <c r="X99" s="29" t="str">
        <f ca="1">IF(OR(X$9="×",X$110="×"),"×",IF(SUMIFS(OFFSET(データ_研究棟施設!$M$5:$M$1048576,0,ROUND(X$8*24,1)),データ_研究棟施設!$J$5:$J$1048576,OFFSET($G$9,ROW()-ROW($N$9),X$6-$D$4))&gt;=50,IF(SUMIFS(OFFSET(データ_研究棟施設!$M$5:$M$1048576,0,ROUND(X$8*24,1)),データ_研究棟施設!$J$5:$J$1048576,OFFSET($G$9,ROW()-ROW($N$9),X$6-$D$4))&gt;=100*$E99,"×","△"),IF(OR(X$8&lt;9/24,X$8&gt;=17/24,X$110="△"),"△","〇")))</f>
        <v>〇</v>
      </c>
      <c r="Y99" s="29" t="str">
        <f ca="1">IF(OR(Y$9="×",Y$110="×"),"×",IF(SUMIFS(OFFSET(データ_研究棟施設!$M$5:$M$1048576,0,ROUND(Y$8*24,1)),データ_研究棟施設!$J$5:$J$1048576,OFFSET($G$9,ROW()-ROW($N$9),Y$6-$D$4))&gt;=50,IF(SUMIFS(OFFSET(データ_研究棟施設!$M$5:$M$1048576,0,ROUND(Y$8*24,1)),データ_研究棟施設!$J$5:$J$1048576,OFFSET($G$9,ROW()-ROW($N$9),Y$6-$D$4))&gt;=100*$E99,"×","△"),IF(OR(Y$8&lt;9/24,Y$8&gt;=17/24,Y$110="△"),"△","〇")))</f>
        <v>〇</v>
      </c>
      <c r="Z99" s="30" t="str">
        <f ca="1">IF(OR(Z$9="×",Z$110="×"),"×",IF(SUMIFS(OFFSET(データ_研究棟施設!$M$5:$M$1048576,0,ROUND(Z$8*24,1)),データ_研究棟施設!$J$5:$J$1048576,OFFSET($G$9,ROW()-ROW($N$9),Z$6-$D$4))&gt;=50,IF(SUMIFS(OFFSET(データ_研究棟施設!$M$5:$M$1048576,0,ROUND(Z$8*24,1)),データ_研究棟施設!$J$5:$J$1048576,OFFSET($G$9,ROW()-ROW($N$9),Z$6-$D$4))&gt;=100*$E99,"×","△"),IF(OR(Z$8&lt;9/24,Z$8&gt;=17/24,Z$110="△"),"△","〇")))</f>
        <v>〇</v>
      </c>
      <c r="AA99" s="29" t="str">
        <f ca="1">IF(OR(AA$9="×",AA$110="×"),"×",IF(SUMIFS(OFFSET(データ_研究棟施設!$M$5:$M$1048576,0,ROUND(AA$8*24,1)),データ_研究棟施設!$J$5:$J$1048576,OFFSET($G$9,ROW()-ROW($N$9),AA$6-$D$4))&gt;=50,IF(SUMIFS(OFFSET(データ_研究棟施設!$M$5:$M$1048576,0,ROUND(AA$8*24,1)),データ_研究棟施設!$J$5:$J$1048576,OFFSET($G$9,ROW()-ROW($N$9),AA$6-$D$4))&gt;=100*$E99,"×","△"),IF(OR(AA$8&lt;9/24,AA$8&gt;=17/24,AA$110="△"),"△","〇")))</f>
        <v>〇</v>
      </c>
      <c r="AB99" s="29" t="str">
        <f ca="1">IF(OR(AB$9="×",AB$110="×"),"×",IF(SUMIFS(OFFSET(データ_研究棟施設!$M$5:$M$1048576,0,ROUND(AB$8*24,1)),データ_研究棟施設!$J$5:$J$1048576,OFFSET($G$9,ROW()-ROW($N$9),AB$6-$D$4))&gt;=50,IF(SUMIFS(OFFSET(データ_研究棟施設!$M$5:$M$1048576,0,ROUND(AB$8*24,1)),データ_研究棟施設!$J$5:$J$1048576,OFFSET($G$9,ROW()-ROW($N$9),AB$6-$D$4))&gt;=100*$E99,"×","△"),IF(OR(AB$8&lt;9/24,AB$8&gt;=17/24,AB$110="△"),"△","〇")))</f>
        <v>〇</v>
      </c>
      <c r="AC99" s="29" t="str">
        <f ca="1">IF(OR(AC$9="×",AC$110="×"),"×",IF(SUMIFS(OFFSET(データ_研究棟施設!$M$5:$M$1048576,0,ROUND(AC$8*24,1)),データ_研究棟施設!$J$5:$J$1048576,OFFSET($G$9,ROW()-ROW($N$9),AC$6-$D$4))&gt;=50,IF(SUMIFS(OFFSET(データ_研究棟施設!$M$5:$M$1048576,0,ROUND(AC$8*24,1)),データ_研究棟施設!$J$5:$J$1048576,OFFSET($G$9,ROW()-ROW($N$9),AC$6-$D$4))&gt;=100*$E99,"×","△"),IF(OR(AC$8&lt;9/24,AC$8&gt;=17/24,AC$110="△"),"△","〇")))</f>
        <v>〇</v>
      </c>
      <c r="AD99" s="29" t="str">
        <f ca="1">IF(OR(AD$9="×",AD$110="×"),"×",IF(SUMIFS(OFFSET(データ_研究棟施設!$M$5:$M$1048576,0,ROUND(AD$8*24,1)),データ_研究棟施設!$J$5:$J$1048576,OFFSET($G$9,ROW()-ROW($N$9),AD$6-$D$4))&gt;=50,IF(SUMIFS(OFFSET(データ_研究棟施設!$M$5:$M$1048576,0,ROUND(AD$8*24,1)),データ_研究棟施設!$J$5:$J$1048576,OFFSET($G$9,ROW()-ROW($N$9),AD$6-$D$4))&gt;=100*$E99,"×","△"),IF(OR(AD$8&lt;9/24,AD$8&gt;=17/24,AD$110="△"),"△","〇")))</f>
        <v>〇</v>
      </c>
      <c r="AE99" s="28" t="str">
        <f ca="1">IF(OR(AE$9="×",AE$110="×"),"×",IF(SUMIFS(OFFSET(データ_研究棟施設!$M$5:$M$1048576,0,ROUND(AE$8*24,1)),データ_研究棟施設!$J$5:$J$1048576,OFFSET($G$9,ROW()-ROW($N$9),AE$6-$D$4))&gt;=50,IF(SUMIFS(OFFSET(データ_研究棟施設!$M$5:$M$1048576,0,ROUND(AE$8*24,1)),データ_研究棟施設!$J$5:$J$1048576,OFFSET($G$9,ROW()-ROW($N$9),AE$6-$D$4))&gt;=100*$E99,"×","△"),IF(OR(AE$8&lt;9/24,AE$8&gt;=17/24,AE$110="△"),"△","〇")))</f>
        <v>△</v>
      </c>
      <c r="AF99" s="29" t="str">
        <f ca="1">IF(OR(AF$9="×",AF$110="×"),"×",IF(SUMIFS(OFFSET(データ_研究棟施設!$M$5:$M$1048576,0,ROUND(AF$8*24,1)),データ_研究棟施設!$J$5:$J$1048576,OFFSET($G$9,ROW()-ROW($N$9),AF$6-$D$4))&gt;=50,IF(SUMIFS(OFFSET(データ_研究棟施設!$M$5:$M$1048576,0,ROUND(AF$8*24,1)),データ_研究棟施設!$J$5:$J$1048576,OFFSET($G$9,ROW()-ROW($N$9),AF$6-$D$4))&gt;=100*$E99,"×","△"),IF(OR(AF$8&lt;9/24,AF$8&gt;=17/24,AF$110="△"),"△","〇")))</f>
        <v>△</v>
      </c>
      <c r="AG99" s="29" t="str">
        <f ca="1">IF(OR(AG$9="×",AG$110="×"),"×",IF(SUMIFS(OFFSET(データ_研究棟施設!$M$5:$M$1048576,0,ROUND(AG$8*24,1)),データ_研究棟施設!$J$5:$J$1048576,OFFSET($G$9,ROW()-ROW($N$9),AG$6-$D$4))&gt;=50,IF(SUMIFS(OFFSET(データ_研究棟施設!$M$5:$M$1048576,0,ROUND(AG$8*24,1)),データ_研究棟施設!$J$5:$J$1048576,OFFSET($G$9,ROW()-ROW($N$9),AG$6-$D$4))&gt;=100*$E99,"×","△"),IF(OR(AG$8&lt;9/24,AG$8&gt;=17/24,AG$110="△"),"△","〇")))</f>
        <v>△</v>
      </c>
      <c r="AH99" s="30" t="str">
        <f ca="1">IF(OR(AH$9="×",AH$110="×"),"×",IF(SUMIFS(OFFSET(データ_研究棟施設!$M$5:$M$1048576,0,ROUND(AH$8*24,1)),データ_研究棟施設!$J$5:$J$1048576,OFFSET($G$9,ROW()-ROW($N$9),AH$6-$D$4))&gt;=50,IF(SUMIFS(OFFSET(データ_研究棟施設!$M$5:$M$1048576,0,ROUND(AH$8*24,1)),データ_研究棟施設!$J$5:$J$1048576,OFFSET($G$9,ROW()-ROW($N$9),AH$6-$D$4))&gt;=100*$E99,"×","△"),IF(OR(AH$8&lt;9/24,AH$8&gt;=17/24,AH$110="△"),"△","〇")))</f>
        <v>△</v>
      </c>
      <c r="AI99" s="29" t="str">
        <f ca="1">IF(OR(AI$9="×",AI$110="×"),"×",IF(SUMIFS(OFFSET(データ_研究棟施設!$M$5:$M$1048576,0,ROUND(AI$8*24,1)),データ_研究棟施設!$J$5:$J$1048576,OFFSET($G$9,ROW()-ROW($N$9),AI$6-$D$4))&gt;=50,IF(SUMIFS(OFFSET(データ_研究棟施設!$M$5:$M$1048576,0,ROUND(AI$8*24,1)),データ_研究棟施設!$J$5:$J$1048576,OFFSET($G$9,ROW()-ROW($N$9),AI$6-$D$4))&gt;=100*$E99,"×","△"),IF(OR(AI$8&lt;9/24,AI$8&gt;=17/24,AI$110="△"),"△","〇")))</f>
        <v>△</v>
      </c>
      <c r="AJ99" s="29" t="str">
        <f ca="1">IF(OR(AJ$9="×",AJ$110="×"),"×",IF(SUMIFS(OFFSET(データ_研究棟施設!$M$5:$M$1048576,0,ROUND(AJ$8*24,1)),データ_研究棟施設!$J$5:$J$1048576,OFFSET($G$9,ROW()-ROW($N$9),AJ$6-$D$4))&gt;=50,IF(SUMIFS(OFFSET(データ_研究棟施設!$M$5:$M$1048576,0,ROUND(AJ$8*24,1)),データ_研究棟施設!$J$5:$J$1048576,OFFSET($G$9,ROW()-ROW($N$9),AJ$6-$D$4))&gt;=100*$E99,"×","△"),IF(OR(AJ$8&lt;9/24,AJ$8&gt;=17/24,AJ$110="△"),"△","〇")))</f>
        <v>△</v>
      </c>
      <c r="AK99" s="37" t="str">
        <f ca="1">IF(OR(AK$9="×",AK$110="×"),"×",IF(SUMIFS(OFFSET(データ_研究棟施設!$M$5:$M$1048576,0,ROUND(AK$8*24,1)),データ_研究棟施設!$J$5:$J$1048576,OFFSET($G$9,ROW()-ROW($N$9),AK$6-$D$4))&gt;=50,IF(SUMIFS(OFFSET(データ_研究棟施設!$M$5:$M$1048576,0,ROUND(AK$8*24,1)),データ_研究棟施設!$J$5:$J$1048576,OFFSET($G$9,ROW()-ROW($N$9),AK$6-$D$4))&gt;=100*$E99,"×","△"),IF(OR(AK$8&lt;9/24,AK$8&gt;=17/24,AK$110="△"),"△","〇")))</f>
        <v>△</v>
      </c>
      <c r="AL99" s="36" t="str">
        <f ca="1">IF(OR(AL$9="×",AL$110="×"),"×",IF(SUMIFS(OFFSET(データ_研究棟施設!$M$5:$M$1048576,0,ROUND(AL$8*24,1)),データ_研究棟施設!$J$5:$J$1048576,OFFSET($G$9,ROW()-ROW($N$9),AL$6-$D$4))&gt;=50,IF(SUMIFS(OFFSET(データ_研究棟施設!$M$5:$M$1048576,0,ROUND(AL$8*24,1)),データ_研究棟施設!$J$5:$J$1048576,OFFSET($G$9,ROW()-ROW($N$9),AL$6-$D$4))&gt;=100*$E99,"×","△"),IF(OR(AL$8&lt;9/24,AL$8&gt;=17/24,AL$110="△"),"△","〇")))</f>
        <v>△</v>
      </c>
      <c r="AM99" s="29" t="str">
        <f ca="1">IF(OR(AM$9="×",AM$110="×"),"×",IF(SUMIFS(OFFSET(データ_研究棟施設!$M$5:$M$1048576,0,ROUND(AM$8*24,1)),データ_研究棟施設!$J$5:$J$1048576,OFFSET($G$9,ROW()-ROW($N$9),AM$6-$D$4))&gt;=50,IF(SUMIFS(OFFSET(データ_研究棟施設!$M$5:$M$1048576,0,ROUND(AM$8*24,1)),データ_研究棟施設!$J$5:$J$1048576,OFFSET($G$9,ROW()-ROW($N$9),AM$6-$D$4))&gt;=100*$E99,"×","△"),IF(OR(AM$8&lt;9/24,AM$8&gt;=17/24,AM$110="△"),"△","〇")))</f>
        <v>△</v>
      </c>
      <c r="AN99" s="29" t="str">
        <f ca="1">IF(OR(AN$9="×",AN$110="×"),"×",IF(SUMIFS(OFFSET(データ_研究棟施設!$M$5:$M$1048576,0,ROUND(AN$8*24,1)),データ_研究棟施設!$J$5:$J$1048576,OFFSET($G$9,ROW()-ROW($N$9),AN$6-$D$4))&gt;=50,IF(SUMIFS(OFFSET(データ_研究棟施設!$M$5:$M$1048576,0,ROUND(AN$8*24,1)),データ_研究棟施設!$J$5:$J$1048576,OFFSET($G$9,ROW()-ROW($N$9),AN$6-$D$4))&gt;=100*$E99,"×","△"),IF(OR(AN$8&lt;9/24,AN$8&gt;=17/24,AN$110="△"),"△","〇")))</f>
        <v>△</v>
      </c>
      <c r="AO99" s="29" t="str">
        <f ca="1">IF(OR(AO$9="×",AO$110="×"),"×",IF(SUMIFS(OFFSET(データ_研究棟施設!$M$5:$M$1048576,0,ROUND(AO$8*24,1)),データ_研究棟施設!$J$5:$J$1048576,OFFSET($G$9,ROW()-ROW($N$9),AO$6-$D$4))&gt;=50,IF(SUMIFS(OFFSET(データ_研究棟施設!$M$5:$M$1048576,0,ROUND(AO$8*24,1)),データ_研究棟施設!$J$5:$J$1048576,OFFSET($G$9,ROW()-ROW($N$9),AO$6-$D$4))&gt;=100*$E99,"×","△"),IF(OR(AO$8&lt;9/24,AO$8&gt;=17/24,AO$110="△"),"△","〇")))</f>
        <v>△</v>
      </c>
      <c r="AP99" s="29" t="str">
        <f ca="1">IF(OR(AP$9="×",AP$110="×"),"×",IF(SUMIFS(OFFSET(データ_研究棟施設!$M$5:$M$1048576,0,ROUND(AP$8*24,1)),データ_研究棟施設!$J$5:$J$1048576,OFFSET($G$9,ROW()-ROW($N$9),AP$6-$D$4))&gt;=50,IF(SUMIFS(OFFSET(データ_研究棟施設!$M$5:$M$1048576,0,ROUND(AP$8*24,1)),データ_研究棟施設!$J$5:$J$1048576,OFFSET($G$9,ROW()-ROW($N$9),AP$6-$D$4))&gt;=100*$E99,"×","△"),IF(OR(AP$8&lt;9/24,AP$8&gt;=17/24,AP$110="△"),"△","〇")))</f>
        <v>△</v>
      </c>
      <c r="AQ99" s="29" t="str">
        <f ca="1">IF(OR(AQ$9="×",AQ$110="×"),"×",IF(SUMIFS(OFFSET(データ_研究棟施設!$M$5:$M$1048576,0,ROUND(AQ$8*24,1)),データ_研究棟施設!$J$5:$J$1048576,OFFSET($G$9,ROW()-ROW($N$9),AQ$6-$D$4))&gt;=50,IF(SUMIFS(OFFSET(データ_研究棟施設!$M$5:$M$1048576,0,ROUND(AQ$8*24,1)),データ_研究棟施設!$J$5:$J$1048576,OFFSET($G$9,ROW()-ROW($N$9),AQ$6-$D$4))&gt;=100*$E99,"×","△"),IF(OR(AQ$8&lt;9/24,AQ$8&gt;=17/24,AQ$110="△"),"△","〇")))</f>
        <v>△</v>
      </c>
      <c r="AR99" s="29" t="str">
        <f ca="1">IF(OR(AR$9="×",AR$110="×"),"×",IF(SUMIFS(OFFSET(データ_研究棟施設!$M$5:$M$1048576,0,ROUND(AR$8*24,1)),データ_研究棟施設!$J$5:$J$1048576,OFFSET($G$9,ROW()-ROW($N$9),AR$6-$D$4))&gt;=50,IF(SUMIFS(OFFSET(データ_研究棟施設!$M$5:$M$1048576,0,ROUND(AR$8*24,1)),データ_研究棟施設!$J$5:$J$1048576,OFFSET($G$9,ROW()-ROW($N$9),AR$6-$D$4))&gt;=100*$E99,"×","△"),IF(OR(AR$8&lt;9/24,AR$8&gt;=17/24,AR$110="△"),"△","〇")))</f>
        <v>△</v>
      </c>
      <c r="AS99" s="29" t="str">
        <f ca="1">IF(OR(AS$9="×",AS$110="×"),"×",IF(SUMIFS(OFFSET(データ_研究棟施設!$M$5:$M$1048576,0,ROUND(AS$8*24,1)),データ_研究棟施設!$J$5:$J$1048576,OFFSET($G$9,ROW()-ROW($N$9),AS$6-$D$4))&gt;=50,IF(SUMIFS(OFFSET(データ_研究棟施設!$M$5:$M$1048576,0,ROUND(AS$8*24,1)),データ_研究棟施設!$J$5:$J$1048576,OFFSET($G$9,ROW()-ROW($N$9),AS$6-$D$4))&gt;=100*$E99,"×","△"),IF(OR(AS$8&lt;9/24,AS$8&gt;=17/24,AS$110="△"),"△","〇")))</f>
        <v>△</v>
      </c>
      <c r="AT99" s="29" t="str">
        <f ca="1">IF(OR(AT$9="×",AT$110="×"),"×",IF(SUMIFS(OFFSET(データ_研究棟施設!$M$5:$M$1048576,0,ROUND(AT$8*24,1)),データ_研究棟施設!$J$5:$J$1048576,OFFSET($G$9,ROW()-ROW($N$9),AT$6-$D$4))&gt;=50,IF(SUMIFS(OFFSET(データ_研究棟施設!$M$5:$M$1048576,0,ROUND(AT$8*24,1)),データ_研究棟施設!$J$5:$J$1048576,OFFSET($G$9,ROW()-ROW($N$9),AT$6-$D$4))&gt;=100*$E99,"×","△"),IF(OR(AT$8&lt;9/24,AT$8&gt;=17/24,AT$110="△"),"△","〇")))</f>
        <v>△</v>
      </c>
      <c r="AU99" s="28" t="str">
        <f ca="1">IF(OR(AU$9="×",AU$110="×"),"×",IF(SUMIFS(OFFSET(データ_研究棟施設!$M$5:$M$1048576,0,ROUND(AU$8*24,1)),データ_研究棟施設!$J$5:$J$1048576,OFFSET($G$9,ROW()-ROW($N$9),AU$6-$D$4))&gt;=50,IF(SUMIFS(OFFSET(データ_研究棟施設!$M$5:$M$1048576,0,ROUND(AU$8*24,1)),データ_研究棟施設!$J$5:$J$1048576,OFFSET($G$9,ROW()-ROW($N$9),AU$6-$D$4))&gt;=100*$E99,"×","△"),IF(OR(AU$8&lt;9/24,AU$8&gt;=17/24,AU$110="△"),"△","〇")))</f>
        <v>〇</v>
      </c>
      <c r="AV99" s="29" t="str">
        <f ca="1">IF(OR(AV$9="×",AV$110="×"),"×",IF(SUMIFS(OFFSET(データ_研究棟施設!$M$5:$M$1048576,0,ROUND(AV$8*24,1)),データ_研究棟施設!$J$5:$J$1048576,OFFSET($G$9,ROW()-ROW($N$9),AV$6-$D$4))&gt;=50,IF(SUMIFS(OFFSET(データ_研究棟施設!$M$5:$M$1048576,0,ROUND(AV$8*24,1)),データ_研究棟施設!$J$5:$J$1048576,OFFSET($G$9,ROW()-ROW($N$9),AV$6-$D$4))&gt;=100*$E99,"×","△"),IF(OR(AV$8&lt;9/24,AV$8&gt;=17/24,AV$110="△"),"△","〇")))</f>
        <v>〇</v>
      </c>
      <c r="AW99" s="29" t="str">
        <f ca="1">IF(OR(AW$9="×",AW$110="×"),"×",IF(SUMIFS(OFFSET(データ_研究棟施設!$M$5:$M$1048576,0,ROUND(AW$8*24,1)),データ_研究棟施設!$J$5:$J$1048576,OFFSET($G$9,ROW()-ROW($N$9),AW$6-$D$4))&gt;=50,IF(SUMIFS(OFFSET(データ_研究棟施設!$M$5:$M$1048576,0,ROUND(AW$8*24,1)),データ_研究棟施設!$J$5:$J$1048576,OFFSET($G$9,ROW()-ROW($N$9),AW$6-$D$4))&gt;=100*$E99,"×","△"),IF(OR(AW$8&lt;9/24,AW$8&gt;=17/24,AW$110="△"),"△","〇")))</f>
        <v>〇</v>
      </c>
      <c r="AX99" s="30" t="str">
        <f ca="1">IF(OR(AX$9="×",AX$110="×"),"×",IF(SUMIFS(OFFSET(データ_研究棟施設!$M$5:$M$1048576,0,ROUND(AX$8*24,1)),データ_研究棟施設!$J$5:$J$1048576,OFFSET($G$9,ROW()-ROW($N$9),AX$6-$D$4))&gt;=50,IF(SUMIFS(OFFSET(データ_研究棟施設!$M$5:$M$1048576,0,ROUND(AX$8*24,1)),データ_研究棟施設!$J$5:$J$1048576,OFFSET($G$9,ROW()-ROW($N$9),AX$6-$D$4))&gt;=100*$E99,"×","△"),IF(OR(AX$8&lt;9/24,AX$8&gt;=17/24,AX$110="△"),"△","〇")))</f>
        <v>〇</v>
      </c>
      <c r="AY99" s="29" t="str">
        <f ca="1">IF(OR(AY$9="×",AY$110="×"),"×",IF(SUMIFS(OFFSET(データ_研究棟施設!$M$5:$M$1048576,0,ROUND(AY$8*24,1)),データ_研究棟施設!$J$5:$J$1048576,OFFSET($G$9,ROW()-ROW($N$9),AY$6-$D$4))&gt;=50,IF(SUMIFS(OFFSET(データ_研究棟施設!$M$5:$M$1048576,0,ROUND(AY$8*24,1)),データ_研究棟施設!$J$5:$J$1048576,OFFSET($G$9,ROW()-ROW($N$9),AY$6-$D$4))&gt;=100*$E99,"×","△"),IF(OR(AY$8&lt;9/24,AY$8&gt;=17/24,AY$110="△"),"△","〇")))</f>
        <v>〇</v>
      </c>
      <c r="AZ99" s="29" t="str">
        <f ca="1">IF(OR(AZ$9="×",AZ$110="×"),"×",IF(SUMIFS(OFFSET(データ_研究棟施設!$M$5:$M$1048576,0,ROUND(AZ$8*24,1)),データ_研究棟施設!$J$5:$J$1048576,OFFSET($G$9,ROW()-ROW($N$9),AZ$6-$D$4))&gt;=50,IF(SUMIFS(OFFSET(データ_研究棟施設!$M$5:$M$1048576,0,ROUND(AZ$8*24,1)),データ_研究棟施設!$J$5:$J$1048576,OFFSET($G$9,ROW()-ROW($N$9),AZ$6-$D$4))&gt;=100*$E99,"×","△"),IF(OR(AZ$8&lt;9/24,AZ$8&gt;=17/24,AZ$110="△"),"△","〇")))</f>
        <v>〇</v>
      </c>
      <c r="BA99" s="29" t="str">
        <f ca="1">IF(OR(BA$9="×",BA$110="×"),"×",IF(SUMIFS(OFFSET(データ_研究棟施設!$M$5:$M$1048576,0,ROUND(BA$8*24,1)),データ_研究棟施設!$J$5:$J$1048576,OFFSET($G$9,ROW()-ROW($N$9),BA$6-$D$4))&gt;=50,IF(SUMIFS(OFFSET(データ_研究棟施設!$M$5:$M$1048576,0,ROUND(BA$8*24,1)),データ_研究棟施設!$J$5:$J$1048576,OFFSET($G$9,ROW()-ROW($N$9),BA$6-$D$4))&gt;=100*$E99,"×","△"),IF(OR(BA$8&lt;9/24,BA$8&gt;=17/24,BA$110="△"),"△","〇")))</f>
        <v>〇</v>
      </c>
      <c r="BB99" s="29" t="str">
        <f ca="1">IF(OR(BB$9="×",BB$110="×"),"×",IF(SUMIFS(OFFSET(データ_研究棟施設!$M$5:$M$1048576,0,ROUND(BB$8*24,1)),データ_研究棟施設!$J$5:$J$1048576,OFFSET($G$9,ROW()-ROW($N$9),BB$6-$D$4))&gt;=50,IF(SUMIFS(OFFSET(データ_研究棟施設!$M$5:$M$1048576,0,ROUND(BB$8*24,1)),データ_研究棟施設!$J$5:$J$1048576,OFFSET($G$9,ROW()-ROW($N$9),BB$6-$D$4))&gt;=100*$E99,"×","△"),IF(OR(BB$8&lt;9/24,BB$8&gt;=17/24,BB$110="△"),"△","〇")))</f>
        <v>〇</v>
      </c>
      <c r="BC99" s="28" t="str">
        <f ca="1">IF(OR(BC$9="×",BC$110="×"),"×",IF(SUMIFS(OFFSET(データ_研究棟施設!$M$5:$M$1048576,0,ROUND(BC$8*24,1)),データ_研究棟施設!$J$5:$J$1048576,OFFSET($G$9,ROW()-ROW($N$9),BC$6-$D$4))&gt;=50,IF(SUMIFS(OFFSET(データ_研究棟施設!$M$5:$M$1048576,0,ROUND(BC$8*24,1)),データ_研究棟施設!$J$5:$J$1048576,OFFSET($G$9,ROW()-ROW($N$9),BC$6-$D$4))&gt;=100*$E99,"×","△"),IF(OR(BC$8&lt;9/24,BC$8&gt;=17/24,BC$110="△"),"△","〇")))</f>
        <v>△</v>
      </c>
      <c r="BD99" s="29" t="str">
        <f ca="1">IF(OR(BD$9="×",BD$110="×"),"×",IF(SUMIFS(OFFSET(データ_研究棟施設!$M$5:$M$1048576,0,ROUND(BD$8*24,1)),データ_研究棟施設!$J$5:$J$1048576,OFFSET($G$9,ROW()-ROW($N$9),BD$6-$D$4))&gt;=50,IF(SUMIFS(OFFSET(データ_研究棟施設!$M$5:$M$1048576,0,ROUND(BD$8*24,1)),データ_研究棟施設!$J$5:$J$1048576,OFFSET($G$9,ROW()-ROW($N$9),BD$6-$D$4))&gt;=100*$E99,"×","△"),IF(OR(BD$8&lt;9/24,BD$8&gt;=17/24,BD$110="△"),"△","〇")))</f>
        <v>△</v>
      </c>
      <c r="BE99" s="29" t="str">
        <f ca="1">IF(OR(BE$9="×",BE$110="×"),"×",IF(SUMIFS(OFFSET(データ_研究棟施設!$M$5:$M$1048576,0,ROUND(BE$8*24,1)),データ_研究棟施設!$J$5:$J$1048576,OFFSET($G$9,ROW()-ROW($N$9),BE$6-$D$4))&gt;=50,IF(SUMIFS(OFFSET(データ_研究棟施設!$M$5:$M$1048576,0,ROUND(BE$8*24,1)),データ_研究棟施設!$J$5:$J$1048576,OFFSET($G$9,ROW()-ROW($N$9),BE$6-$D$4))&gt;=100*$E99,"×","△"),IF(OR(BE$8&lt;9/24,BE$8&gt;=17/24,BE$110="△"),"△","〇")))</f>
        <v>△</v>
      </c>
      <c r="BF99" s="30" t="str">
        <f ca="1">IF(OR(BF$9="×",BF$110="×"),"×",IF(SUMIFS(OFFSET(データ_研究棟施設!$M$5:$M$1048576,0,ROUND(BF$8*24,1)),データ_研究棟施設!$J$5:$J$1048576,OFFSET($G$9,ROW()-ROW($N$9),BF$6-$D$4))&gt;=50,IF(SUMIFS(OFFSET(データ_研究棟施設!$M$5:$M$1048576,0,ROUND(BF$8*24,1)),データ_研究棟施設!$J$5:$J$1048576,OFFSET($G$9,ROW()-ROW($N$9),BF$6-$D$4))&gt;=100*$E99,"×","△"),IF(OR(BF$8&lt;9/24,BF$8&gt;=17/24,BF$110="△"),"△","〇")))</f>
        <v>△</v>
      </c>
      <c r="BG99" s="29" t="str">
        <f ca="1">IF(OR(BG$9="×",BG$110="×"),"×",IF(SUMIFS(OFFSET(データ_研究棟施設!$M$5:$M$1048576,0,ROUND(BG$8*24,1)),データ_研究棟施設!$J$5:$J$1048576,OFFSET($G$9,ROW()-ROW($N$9),BG$6-$D$4))&gt;=50,IF(SUMIFS(OFFSET(データ_研究棟施設!$M$5:$M$1048576,0,ROUND(BG$8*24,1)),データ_研究棟施設!$J$5:$J$1048576,OFFSET($G$9,ROW()-ROW($N$9),BG$6-$D$4))&gt;=100*$E99,"×","△"),IF(OR(BG$8&lt;9/24,BG$8&gt;=17/24,BG$110="△"),"△","〇")))</f>
        <v>△</v>
      </c>
      <c r="BH99" s="29" t="str">
        <f ca="1">IF(OR(BH$9="×",BH$110="×"),"×",IF(SUMIFS(OFFSET(データ_研究棟施設!$M$5:$M$1048576,0,ROUND(BH$8*24,1)),データ_研究棟施設!$J$5:$J$1048576,OFFSET($G$9,ROW()-ROW($N$9),BH$6-$D$4))&gt;=50,IF(SUMIFS(OFFSET(データ_研究棟施設!$M$5:$M$1048576,0,ROUND(BH$8*24,1)),データ_研究棟施設!$J$5:$J$1048576,OFFSET($G$9,ROW()-ROW($N$9),BH$6-$D$4))&gt;=100*$E99,"×","△"),IF(OR(BH$8&lt;9/24,BH$8&gt;=17/24,BH$110="△"),"△","〇")))</f>
        <v>△</v>
      </c>
      <c r="BI99" s="37" t="str">
        <f ca="1">IF(OR(BI$9="×",BI$110="×"),"×",IF(SUMIFS(OFFSET(データ_研究棟施設!$M$5:$M$1048576,0,ROUND(BI$8*24,1)),データ_研究棟施設!$J$5:$J$1048576,OFFSET($G$9,ROW()-ROW($N$9),BI$6-$D$4))&gt;=50,IF(SUMIFS(OFFSET(データ_研究棟施設!$M$5:$M$1048576,0,ROUND(BI$8*24,1)),データ_研究棟施設!$J$5:$J$1048576,OFFSET($G$9,ROW()-ROW($N$9),BI$6-$D$4))&gt;=100*$E99,"×","△"),IF(OR(BI$8&lt;9/24,BI$8&gt;=17/24,BI$110="△"),"△","〇")))</f>
        <v>△</v>
      </c>
      <c r="BJ99" s="36" t="str">
        <f ca="1">IF(OR(BJ$9="×",BJ$110="×"),"×",IF(SUMIFS(OFFSET(データ_研究棟施設!$M$5:$M$1048576,0,ROUND(BJ$8*24,1)),データ_研究棟施設!$J$5:$J$1048576,OFFSET($G$9,ROW()-ROW($N$9),BJ$6-$D$4))&gt;=50,IF(SUMIFS(OFFSET(データ_研究棟施設!$M$5:$M$1048576,0,ROUND(BJ$8*24,1)),データ_研究棟施設!$J$5:$J$1048576,OFFSET($G$9,ROW()-ROW($N$9),BJ$6-$D$4))&gt;=100*$E99,"×","△"),IF(OR(BJ$8&lt;9/24,BJ$8&gt;=17/24,BJ$110="△"),"△","〇")))</f>
        <v>△</v>
      </c>
      <c r="BK99" s="29" t="str">
        <f ca="1">IF(OR(BK$9="×",BK$110="×"),"×",IF(SUMIFS(OFFSET(データ_研究棟施設!$M$5:$M$1048576,0,ROUND(BK$8*24,1)),データ_研究棟施設!$J$5:$J$1048576,OFFSET($G$9,ROW()-ROW($N$9),BK$6-$D$4))&gt;=50,IF(SUMIFS(OFFSET(データ_研究棟施設!$M$5:$M$1048576,0,ROUND(BK$8*24,1)),データ_研究棟施設!$J$5:$J$1048576,OFFSET($G$9,ROW()-ROW($N$9),BK$6-$D$4))&gt;=100*$E99,"×","△"),IF(OR(BK$8&lt;9/24,BK$8&gt;=17/24,BK$110="△"),"△","〇")))</f>
        <v>△</v>
      </c>
      <c r="BL99" s="29" t="str">
        <f ca="1">IF(OR(BL$9="×",BL$110="×"),"×",IF(SUMIFS(OFFSET(データ_研究棟施設!$M$5:$M$1048576,0,ROUND(BL$8*24,1)),データ_研究棟施設!$J$5:$J$1048576,OFFSET($G$9,ROW()-ROW($N$9),BL$6-$D$4))&gt;=50,IF(SUMIFS(OFFSET(データ_研究棟施設!$M$5:$M$1048576,0,ROUND(BL$8*24,1)),データ_研究棟施設!$J$5:$J$1048576,OFFSET($G$9,ROW()-ROW($N$9),BL$6-$D$4))&gt;=100*$E99,"×","△"),IF(OR(BL$8&lt;9/24,BL$8&gt;=17/24,BL$110="△"),"△","〇")))</f>
        <v>△</v>
      </c>
      <c r="BM99" s="29" t="str">
        <f ca="1">IF(OR(BM$9="×",BM$110="×"),"×",IF(SUMIFS(OFFSET(データ_研究棟施設!$M$5:$M$1048576,0,ROUND(BM$8*24,1)),データ_研究棟施設!$J$5:$J$1048576,OFFSET($G$9,ROW()-ROW($N$9),BM$6-$D$4))&gt;=50,IF(SUMIFS(OFFSET(データ_研究棟施設!$M$5:$M$1048576,0,ROUND(BM$8*24,1)),データ_研究棟施設!$J$5:$J$1048576,OFFSET($G$9,ROW()-ROW($N$9),BM$6-$D$4))&gt;=100*$E99,"×","△"),IF(OR(BM$8&lt;9/24,BM$8&gt;=17/24,BM$110="△"),"△","〇")))</f>
        <v>△</v>
      </c>
      <c r="BN99" s="29" t="str">
        <f ca="1">IF(OR(BN$9="×",BN$110="×"),"×",IF(SUMIFS(OFFSET(データ_研究棟施設!$M$5:$M$1048576,0,ROUND(BN$8*24,1)),データ_研究棟施設!$J$5:$J$1048576,OFFSET($G$9,ROW()-ROW($N$9),BN$6-$D$4))&gt;=50,IF(SUMIFS(OFFSET(データ_研究棟施設!$M$5:$M$1048576,0,ROUND(BN$8*24,1)),データ_研究棟施設!$J$5:$J$1048576,OFFSET($G$9,ROW()-ROW($N$9),BN$6-$D$4))&gt;=100*$E99,"×","△"),IF(OR(BN$8&lt;9/24,BN$8&gt;=17/24,BN$110="△"),"△","〇")))</f>
        <v>△</v>
      </c>
      <c r="BO99" s="29" t="str">
        <f ca="1">IF(OR(BO$9="×",BO$110="×"),"×",IF(SUMIFS(OFFSET(データ_研究棟施設!$M$5:$M$1048576,0,ROUND(BO$8*24,1)),データ_研究棟施設!$J$5:$J$1048576,OFFSET($G$9,ROW()-ROW($N$9),BO$6-$D$4))&gt;=50,IF(SUMIFS(OFFSET(データ_研究棟施設!$M$5:$M$1048576,0,ROUND(BO$8*24,1)),データ_研究棟施設!$J$5:$J$1048576,OFFSET($G$9,ROW()-ROW($N$9),BO$6-$D$4))&gt;=100*$E99,"×","△"),IF(OR(BO$8&lt;9/24,BO$8&gt;=17/24,BO$110="△"),"△","〇")))</f>
        <v>△</v>
      </c>
      <c r="BP99" s="29" t="str">
        <f ca="1">IF(OR(BP$9="×",BP$110="×"),"×",IF(SUMIFS(OFFSET(データ_研究棟施設!$M$5:$M$1048576,0,ROUND(BP$8*24,1)),データ_研究棟施設!$J$5:$J$1048576,OFFSET($G$9,ROW()-ROW($N$9),BP$6-$D$4))&gt;=50,IF(SUMIFS(OFFSET(データ_研究棟施設!$M$5:$M$1048576,0,ROUND(BP$8*24,1)),データ_研究棟施設!$J$5:$J$1048576,OFFSET($G$9,ROW()-ROW($N$9),BP$6-$D$4))&gt;=100*$E99,"×","△"),IF(OR(BP$8&lt;9/24,BP$8&gt;=17/24,BP$110="△"),"△","〇")))</f>
        <v>△</v>
      </c>
      <c r="BQ99" s="29" t="str">
        <f ca="1">IF(OR(BQ$9="×",BQ$110="×"),"×",IF(SUMIFS(OFFSET(データ_研究棟施設!$M$5:$M$1048576,0,ROUND(BQ$8*24,1)),データ_研究棟施設!$J$5:$J$1048576,OFFSET($G$9,ROW()-ROW($N$9),BQ$6-$D$4))&gt;=50,IF(SUMIFS(OFFSET(データ_研究棟施設!$M$5:$M$1048576,0,ROUND(BQ$8*24,1)),データ_研究棟施設!$J$5:$J$1048576,OFFSET($G$9,ROW()-ROW($N$9),BQ$6-$D$4))&gt;=100*$E99,"×","△"),IF(OR(BQ$8&lt;9/24,BQ$8&gt;=17/24,BQ$110="△"),"△","〇")))</f>
        <v>△</v>
      </c>
      <c r="BR99" s="29" t="str">
        <f ca="1">IF(OR(BR$9="×",BR$110="×"),"×",IF(SUMIFS(OFFSET(データ_研究棟施設!$M$5:$M$1048576,0,ROUND(BR$8*24,1)),データ_研究棟施設!$J$5:$J$1048576,OFFSET($G$9,ROW()-ROW($N$9),BR$6-$D$4))&gt;=50,IF(SUMIFS(OFFSET(データ_研究棟施設!$M$5:$M$1048576,0,ROUND(BR$8*24,1)),データ_研究棟施設!$J$5:$J$1048576,OFFSET($G$9,ROW()-ROW($N$9),BR$6-$D$4))&gt;=100*$E99,"×","△"),IF(OR(BR$8&lt;9/24,BR$8&gt;=17/24,BR$110="△"),"△","〇")))</f>
        <v>△</v>
      </c>
      <c r="BS99" s="28" t="str">
        <f ca="1">IF(OR(BS$9="×",BS$110="×"),"×",IF(SUMIFS(OFFSET(データ_研究棟施設!$M$5:$M$1048576,0,ROUND(BS$8*24,1)),データ_研究棟施設!$J$5:$J$1048576,OFFSET($G$9,ROW()-ROW($N$9),BS$6-$D$4))&gt;=50,IF(SUMIFS(OFFSET(データ_研究棟施設!$M$5:$M$1048576,0,ROUND(BS$8*24,1)),データ_研究棟施設!$J$5:$J$1048576,OFFSET($G$9,ROW()-ROW($N$9),BS$6-$D$4))&gt;=100*$E99,"×","△"),IF(OR(BS$8&lt;9/24,BS$8&gt;=17/24,BS$110="△"),"△","〇")))</f>
        <v>〇</v>
      </c>
      <c r="BT99" s="29" t="str">
        <f ca="1">IF(OR(BT$9="×",BT$110="×"),"×",IF(SUMIFS(OFFSET(データ_研究棟施設!$M$5:$M$1048576,0,ROUND(BT$8*24,1)),データ_研究棟施設!$J$5:$J$1048576,OFFSET($G$9,ROW()-ROW($N$9),BT$6-$D$4))&gt;=50,IF(SUMIFS(OFFSET(データ_研究棟施設!$M$5:$M$1048576,0,ROUND(BT$8*24,1)),データ_研究棟施設!$J$5:$J$1048576,OFFSET($G$9,ROW()-ROW($N$9),BT$6-$D$4))&gt;=100*$E99,"×","△"),IF(OR(BT$8&lt;9/24,BT$8&gt;=17/24,BT$110="△"),"△","〇")))</f>
        <v>〇</v>
      </c>
      <c r="BU99" s="29" t="str">
        <f ca="1">IF(OR(BU$9="×",BU$110="×"),"×",IF(SUMIFS(OFFSET(データ_研究棟施設!$M$5:$M$1048576,0,ROUND(BU$8*24,1)),データ_研究棟施設!$J$5:$J$1048576,OFFSET($G$9,ROW()-ROW($N$9),BU$6-$D$4))&gt;=50,IF(SUMIFS(OFFSET(データ_研究棟施設!$M$5:$M$1048576,0,ROUND(BU$8*24,1)),データ_研究棟施設!$J$5:$J$1048576,OFFSET($G$9,ROW()-ROW($N$9),BU$6-$D$4))&gt;=100*$E99,"×","△"),IF(OR(BU$8&lt;9/24,BU$8&gt;=17/24,BU$110="△"),"△","〇")))</f>
        <v>〇</v>
      </c>
      <c r="BV99" s="30" t="str">
        <f ca="1">IF(OR(BV$9="×",BV$110="×"),"×",IF(SUMIFS(OFFSET(データ_研究棟施設!$M$5:$M$1048576,0,ROUND(BV$8*24,1)),データ_研究棟施設!$J$5:$J$1048576,OFFSET($G$9,ROW()-ROW($N$9),BV$6-$D$4))&gt;=50,IF(SUMIFS(OFFSET(データ_研究棟施設!$M$5:$M$1048576,0,ROUND(BV$8*24,1)),データ_研究棟施設!$J$5:$J$1048576,OFFSET($G$9,ROW()-ROW($N$9),BV$6-$D$4))&gt;=100*$E99,"×","△"),IF(OR(BV$8&lt;9/24,BV$8&gt;=17/24,BV$110="△"),"△","〇")))</f>
        <v>〇</v>
      </c>
      <c r="BW99" s="29" t="str">
        <f ca="1">IF(OR(BW$9="×",BW$110="×"),"×",IF(SUMIFS(OFFSET(データ_研究棟施設!$M$5:$M$1048576,0,ROUND(BW$8*24,1)),データ_研究棟施設!$J$5:$J$1048576,OFFSET($G$9,ROW()-ROW($N$9),BW$6-$D$4))&gt;=50,IF(SUMIFS(OFFSET(データ_研究棟施設!$M$5:$M$1048576,0,ROUND(BW$8*24,1)),データ_研究棟施設!$J$5:$J$1048576,OFFSET($G$9,ROW()-ROW($N$9),BW$6-$D$4))&gt;=100*$E99,"×","△"),IF(OR(BW$8&lt;9/24,BW$8&gt;=17/24,BW$110="△"),"△","〇")))</f>
        <v>〇</v>
      </c>
      <c r="BX99" s="29" t="str">
        <f ca="1">IF(OR(BX$9="×",BX$110="×"),"×",IF(SUMIFS(OFFSET(データ_研究棟施設!$M$5:$M$1048576,0,ROUND(BX$8*24,1)),データ_研究棟施設!$J$5:$J$1048576,OFFSET($G$9,ROW()-ROW($N$9),BX$6-$D$4))&gt;=50,IF(SUMIFS(OFFSET(データ_研究棟施設!$M$5:$M$1048576,0,ROUND(BX$8*24,1)),データ_研究棟施設!$J$5:$J$1048576,OFFSET($G$9,ROW()-ROW($N$9),BX$6-$D$4))&gt;=100*$E99,"×","△"),IF(OR(BX$8&lt;9/24,BX$8&gt;=17/24,BX$110="△"),"△","〇")))</f>
        <v>〇</v>
      </c>
      <c r="BY99" s="29" t="str">
        <f ca="1">IF(OR(BY$9="×",BY$110="×"),"×",IF(SUMIFS(OFFSET(データ_研究棟施設!$M$5:$M$1048576,0,ROUND(BY$8*24,1)),データ_研究棟施設!$J$5:$J$1048576,OFFSET($G$9,ROW()-ROW($N$9),BY$6-$D$4))&gt;=50,IF(SUMIFS(OFFSET(データ_研究棟施設!$M$5:$M$1048576,0,ROUND(BY$8*24,1)),データ_研究棟施設!$J$5:$J$1048576,OFFSET($G$9,ROW()-ROW($N$9),BY$6-$D$4))&gt;=100*$E99,"×","△"),IF(OR(BY$8&lt;9/24,BY$8&gt;=17/24,BY$110="△"),"△","〇")))</f>
        <v>〇</v>
      </c>
      <c r="BZ99" s="29" t="str">
        <f ca="1">IF(OR(BZ$9="×",BZ$110="×"),"×",IF(SUMIFS(OFFSET(データ_研究棟施設!$M$5:$M$1048576,0,ROUND(BZ$8*24,1)),データ_研究棟施設!$J$5:$J$1048576,OFFSET($G$9,ROW()-ROW($N$9),BZ$6-$D$4))&gt;=50,IF(SUMIFS(OFFSET(データ_研究棟施設!$M$5:$M$1048576,0,ROUND(BZ$8*24,1)),データ_研究棟施設!$J$5:$J$1048576,OFFSET($G$9,ROW()-ROW($N$9),BZ$6-$D$4))&gt;=100*$E99,"×","△"),IF(OR(BZ$8&lt;9/24,BZ$8&gt;=17/24,BZ$110="△"),"△","〇")))</f>
        <v>〇</v>
      </c>
      <c r="CA99" s="28" t="str">
        <f ca="1">IF(OR(CA$9="×",CA$110="×"),"×",IF(SUMIFS(OFFSET(データ_研究棟施設!$M$5:$M$1048576,0,ROUND(CA$8*24,1)),データ_研究棟施設!$J$5:$J$1048576,OFFSET($G$9,ROW()-ROW($N$9),CA$6-$D$4))&gt;=50,IF(SUMIFS(OFFSET(データ_研究棟施設!$M$5:$M$1048576,0,ROUND(CA$8*24,1)),データ_研究棟施設!$J$5:$J$1048576,OFFSET($G$9,ROW()-ROW($N$9),CA$6-$D$4))&gt;=100*$E99,"×","△"),IF(OR(CA$8&lt;9/24,CA$8&gt;=17/24,CA$110="△"),"△","〇")))</f>
        <v>△</v>
      </c>
      <c r="CB99" s="29" t="str">
        <f ca="1">IF(OR(CB$9="×",CB$110="×"),"×",IF(SUMIFS(OFFSET(データ_研究棟施設!$M$5:$M$1048576,0,ROUND(CB$8*24,1)),データ_研究棟施設!$J$5:$J$1048576,OFFSET($G$9,ROW()-ROW($N$9),CB$6-$D$4))&gt;=50,IF(SUMIFS(OFFSET(データ_研究棟施設!$M$5:$M$1048576,0,ROUND(CB$8*24,1)),データ_研究棟施設!$J$5:$J$1048576,OFFSET($G$9,ROW()-ROW($N$9),CB$6-$D$4))&gt;=100*$E99,"×","△"),IF(OR(CB$8&lt;9/24,CB$8&gt;=17/24,CB$110="△"),"△","〇")))</f>
        <v>△</v>
      </c>
      <c r="CC99" s="29" t="str">
        <f ca="1">IF(OR(CC$9="×",CC$110="×"),"×",IF(SUMIFS(OFFSET(データ_研究棟施設!$M$5:$M$1048576,0,ROUND(CC$8*24,1)),データ_研究棟施設!$J$5:$J$1048576,OFFSET($G$9,ROW()-ROW($N$9),CC$6-$D$4))&gt;=50,IF(SUMIFS(OFFSET(データ_研究棟施設!$M$5:$M$1048576,0,ROUND(CC$8*24,1)),データ_研究棟施設!$J$5:$J$1048576,OFFSET($G$9,ROW()-ROW($N$9),CC$6-$D$4))&gt;=100*$E99,"×","△"),IF(OR(CC$8&lt;9/24,CC$8&gt;=17/24,CC$110="△"),"△","〇")))</f>
        <v>△</v>
      </c>
      <c r="CD99" s="30" t="str">
        <f ca="1">IF(OR(CD$9="×",CD$110="×"),"×",IF(SUMIFS(OFFSET(データ_研究棟施設!$M$5:$M$1048576,0,ROUND(CD$8*24,1)),データ_研究棟施設!$J$5:$J$1048576,OFFSET($G$9,ROW()-ROW($N$9),CD$6-$D$4))&gt;=50,IF(SUMIFS(OFFSET(データ_研究棟施設!$M$5:$M$1048576,0,ROUND(CD$8*24,1)),データ_研究棟施設!$J$5:$J$1048576,OFFSET($G$9,ROW()-ROW($N$9),CD$6-$D$4))&gt;=100*$E99,"×","△"),IF(OR(CD$8&lt;9/24,CD$8&gt;=17/24,CD$110="△"),"△","〇")))</f>
        <v>△</v>
      </c>
      <c r="CE99" s="29" t="str">
        <f ca="1">IF(OR(CE$9="×",CE$110="×"),"×",IF(SUMIFS(OFFSET(データ_研究棟施設!$M$5:$M$1048576,0,ROUND(CE$8*24,1)),データ_研究棟施設!$J$5:$J$1048576,OFFSET($G$9,ROW()-ROW($N$9),CE$6-$D$4))&gt;=50,IF(SUMIFS(OFFSET(データ_研究棟施設!$M$5:$M$1048576,0,ROUND(CE$8*24,1)),データ_研究棟施設!$J$5:$J$1048576,OFFSET($G$9,ROW()-ROW($N$9),CE$6-$D$4))&gt;=100*$E99,"×","△"),IF(OR(CE$8&lt;9/24,CE$8&gt;=17/24,CE$110="△"),"△","〇")))</f>
        <v>△</v>
      </c>
      <c r="CF99" s="29" t="str">
        <f ca="1">IF(OR(CF$9="×",CF$110="×"),"×",IF(SUMIFS(OFFSET(データ_研究棟施設!$M$5:$M$1048576,0,ROUND(CF$8*24,1)),データ_研究棟施設!$J$5:$J$1048576,OFFSET($G$9,ROW()-ROW($N$9),CF$6-$D$4))&gt;=50,IF(SUMIFS(OFFSET(データ_研究棟施設!$M$5:$M$1048576,0,ROUND(CF$8*24,1)),データ_研究棟施設!$J$5:$J$1048576,OFFSET($G$9,ROW()-ROW($N$9),CF$6-$D$4))&gt;=100*$E99,"×","△"),IF(OR(CF$8&lt;9/24,CF$8&gt;=17/24,CF$110="△"),"△","〇")))</f>
        <v>△</v>
      </c>
      <c r="CG99" s="37" t="str">
        <f ca="1">IF(OR(CG$9="×",CG$110="×"),"×",IF(SUMIFS(OFFSET(データ_研究棟施設!$M$5:$M$1048576,0,ROUND(CG$8*24,1)),データ_研究棟施設!$J$5:$J$1048576,OFFSET($G$9,ROW()-ROW($N$9),CG$6-$D$4))&gt;=50,IF(SUMIFS(OFFSET(データ_研究棟施設!$M$5:$M$1048576,0,ROUND(CG$8*24,1)),データ_研究棟施設!$J$5:$J$1048576,OFFSET($G$9,ROW()-ROW($N$9),CG$6-$D$4))&gt;=100*$E99,"×","△"),IF(OR(CG$8&lt;9/24,CG$8&gt;=17/24,CG$110="△"),"△","〇")))</f>
        <v>△</v>
      </c>
      <c r="CH99" s="36" t="str">
        <f ca="1">IF(OR(CH$9="×",CH$110="×"),"×",IF(SUMIFS(OFFSET(データ_研究棟施設!$M$5:$M$1048576,0,ROUND(CH$8*24,1)),データ_研究棟施設!$J$5:$J$1048576,OFFSET($G$9,ROW()-ROW($N$9),CH$6-$D$4))&gt;=50,IF(SUMIFS(OFFSET(データ_研究棟施設!$M$5:$M$1048576,0,ROUND(CH$8*24,1)),データ_研究棟施設!$J$5:$J$1048576,OFFSET($G$9,ROW()-ROW($N$9),CH$6-$D$4))&gt;=100*$E99,"×","△"),IF(OR(CH$8&lt;9/24,CH$8&gt;=17/24,CH$110="△"),"△","〇")))</f>
        <v>△</v>
      </c>
      <c r="CI99" s="29" t="str">
        <f ca="1">IF(OR(CI$9="×",CI$110="×"),"×",IF(SUMIFS(OFFSET(データ_研究棟施設!$M$5:$M$1048576,0,ROUND(CI$8*24,1)),データ_研究棟施設!$J$5:$J$1048576,OFFSET($G$9,ROW()-ROW($N$9),CI$6-$D$4))&gt;=50,IF(SUMIFS(OFFSET(データ_研究棟施設!$M$5:$M$1048576,0,ROUND(CI$8*24,1)),データ_研究棟施設!$J$5:$J$1048576,OFFSET($G$9,ROW()-ROW($N$9),CI$6-$D$4))&gt;=100*$E99,"×","△"),IF(OR(CI$8&lt;9/24,CI$8&gt;=17/24,CI$110="△"),"△","〇")))</f>
        <v>△</v>
      </c>
      <c r="CJ99" s="29" t="str">
        <f ca="1">IF(OR(CJ$9="×",CJ$110="×"),"×",IF(SUMIFS(OFFSET(データ_研究棟施設!$M$5:$M$1048576,0,ROUND(CJ$8*24,1)),データ_研究棟施設!$J$5:$J$1048576,OFFSET($G$9,ROW()-ROW($N$9),CJ$6-$D$4))&gt;=50,IF(SUMIFS(OFFSET(データ_研究棟施設!$M$5:$M$1048576,0,ROUND(CJ$8*24,1)),データ_研究棟施設!$J$5:$J$1048576,OFFSET($G$9,ROW()-ROW($N$9),CJ$6-$D$4))&gt;=100*$E99,"×","△"),IF(OR(CJ$8&lt;9/24,CJ$8&gt;=17/24,CJ$110="△"),"△","〇")))</f>
        <v>△</v>
      </c>
      <c r="CK99" s="29" t="str">
        <f ca="1">IF(OR(CK$9="×",CK$110="×"),"×",IF(SUMIFS(OFFSET(データ_研究棟施設!$M$5:$M$1048576,0,ROUND(CK$8*24,1)),データ_研究棟施設!$J$5:$J$1048576,OFFSET($G$9,ROW()-ROW($N$9),CK$6-$D$4))&gt;=50,IF(SUMIFS(OFFSET(データ_研究棟施設!$M$5:$M$1048576,0,ROUND(CK$8*24,1)),データ_研究棟施設!$J$5:$J$1048576,OFFSET($G$9,ROW()-ROW($N$9),CK$6-$D$4))&gt;=100*$E99,"×","△"),IF(OR(CK$8&lt;9/24,CK$8&gt;=17/24,CK$110="△"),"△","〇")))</f>
        <v>△</v>
      </c>
      <c r="CL99" s="29" t="str">
        <f ca="1">IF(OR(CL$9="×",CL$110="×"),"×",IF(SUMIFS(OFFSET(データ_研究棟施設!$M$5:$M$1048576,0,ROUND(CL$8*24,1)),データ_研究棟施設!$J$5:$J$1048576,OFFSET($G$9,ROW()-ROW($N$9),CL$6-$D$4))&gt;=50,IF(SUMIFS(OFFSET(データ_研究棟施設!$M$5:$M$1048576,0,ROUND(CL$8*24,1)),データ_研究棟施設!$J$5:$J$1048576,OFFSET($G$9,ROW()-ROW($N$9),CL$6-$D$4))&gt;=100*$E99,"×","△"),IF(OR(CL$8&lt;9/24,CL$8&gt;=17/24,CL$110="△"),"△","〇")))</f>
        <v>△</v>
      </c>
      <c r="CM99" s="29" t="str">
        <f ca="1">IF(OR(CM$9="×",CM$110="×"),"×",IF(SUMIFS(OFFSET(データ_研究棟施設!$M$5:$M$1048576,0,ROUND(CM$8*24,1)),データ_研究棟施設!$J$5:$J$1048576,OFFSET($G$9,ROW()-ROW($N$9),CM$6-$D$4))&gt;=50,IF(SUMIFS(OFFSET(データ_研究棟施設!$M$5:$M$1048576,0,ROUND(CM$8*24,1)),データ_研究棟施設!$J$5:$J$1048576,OFFSET($G$9,ROW()-ROW($N$9),CM$6-$D$4))&gt;=100*$E99,"×","△"),IF(OR(CM$8&lt;9/24,CM$8&gt;=17/24,CM$110="△"),"△","〇")))</f>
        <v>△</v>
      </c>
      <c r="CN99" s="29" t="str">
        <f ca="1">IF(OR(CN$9="×",CN$110="×"),"×",IF(SUMIFS(OFFSET(データ_研究棟施設!$M$5:$M$1048576,0,ROUND(CN$8*24,1)),データ_研究棟施設!$J$5:$J$1048576,OFFSET($G$9,ROW()-ROW($N$9),CN$6-$D$4))&gt;=50,IF(SUMIFS(OFFSET(データ_研究棟施設!$M$5:$M$1048576,0,ROUND(CN$8*24,1)),データ_研究棟施設!$J$5:$J$1048576,OFFSET($G$9,ROW()-ROW($N$9),CN$6-$D$4))&gt;=100*$E99,"×","△"),IF(OR(CN$8&lt;9/24,CN$8&gt;=17/24,CN$110="△"),"△","〇")))</f>
        <v>△</v>
      </c>
      <c r="CO99" s="29" t="str">
        <f ca="1">IF(OR(CO$9="×",CO$110="×"),"×",IF(SUMIFS(OFFSET(データ_研究棟施設!$M$5:$M$1048576,0,ROUND(CO$8*24,1)),データ_研究棟施設!$J$5:$J$1048576,OFFSET($G$9,ROW()-ROW($N$9),CO$6-$D$4))&gt;=50,IF(SUMIFS(OFFSET(データ_研究棟施設!$M$5:$M$1048576,0,ROUND(CO$8*24,1)),データ_研究棟施設!$J$5:$J$1048576,OFFSET($G$9,ROW()-ROW($N$9),CO$6-$D$4))&gt;=100*$E99,"×","△"),IF(OR(CO$8&lt;9/24,CO$8&gt;=17/24,CO$110="△"),"△","〇")))</f>
        <v>△</v>
      </c>
      <c r="CP99" s="29" t="str">
        <f ca="1">IF(OR(CP$9="×",CP$110="×"),"×",IF(SUMIFS(OFFSET(データ_研究棟施設!$M$5:$M$1048576,0,ROUND(CP$8*24,1)),データ_研究棟施設!$J$5:$J$1048576,OFFSET($G$9,ROW()-ROW($N$9),CP$6-$D$4))&gt;=50,IF(SUMIFS(OFFSET(データ_研究棟施設!$M$5:$M$1048576,0,ROUND(CP$8*24,1)),データ_研究棟施設!$J$5:$J$1048576,OFFSET($G$9,ROW()-ROW($N$9),CP$6-$D$4))&gt;=100*$E99,"×","△"),IF(OR(CP$8&lt;9/24,CP$8&gt;=17/24,CP$110="△"),"△","〇")))</f>
        <v>△</v>
      </c>
      <c r="CQ99" s="28" t="str">
        <f ca="1">IF(OR(CQ$9="×",CQ$110="×"),"×",IF(SUMIFS(OFFSET(データ_研究棟施設!$M$5:$M$1048576,0,ROUND(CQ$8*24,1)),データ_研究棟施設!$J$5:$J$1048576,OFFSET($G$9,ROW()-ROW($N$9),CQ$6-$D$4))&gt;=50,IF(SUMIFS(OFFSET(データ_研究棟施設!$M$5:$M$1048576,0,ROUND(CQ$8*24,1)),データ_研究棟施設!$J$5:$J$1048576,OFFSET($G$9,ROW()-ROW($N$9),CQ$6-$D$4))&gt;=100*$E99,"×","△"),IF(OR(CQ$8&lt;9/24,CQ$8&gt;=17/24,CQ$110="△"),"△","〇")))</f>
        <v>〇</v>
      </c>
      <c r="CR99" s="29" t="str">
        <f ca="1">IF(OR(CR$9="×",CR$110="×"),"×",IF(SUMIFS(OFFSET(データ_研究棟施設!$M$5:$M$1048576,0,ROUND(CR$8*24,1)),データ_研究棟施設!$J$5:$J$1048576,OFFSET($G$9,ROW()-ROW($N$9),CR$6-$D$4))&gt;=50,IF(SUMIFS(OFFSET(データ_研究棟施設!$M$5:$M$1048576,0,ROUND(CR$8*24,1)),データ_研究棟施設!$J$5:$J$1048576,OFFSET($G$9,ROW()-ROW($N$9),CR$6-$D$4))&gt;=100*$E99,"×","△"),IF(OR(CR$8&lt;9/24,CR$8&gt;=17/24,CR$110="△"),"△","〇")))</f>
        <v>〇</v>
      </c>
      <c r="CS99" s="29" t="str">
        <f ca="1">IF(OR(CS$9="×",CS$110="×"),"×",IF(SUMIFS(OFFSET(データ_研究棟施設!$M$5:$M$1048576,0,ROUND(CS$8*24,1)),データ_研究棟施設!$J$5:$J$1048576,OFFSET($G$9,ROW()-ROW($N$9),CS$6-$D$4))&gt;=50,IF(SUMIFS(OFFSET(データ_研究棟施設!$M$5:$M$1048576,0,ROUND(CS$8*24,1)),データ_研究棟施設!$J$5:$J$1048576,OFFSET($G$9,ROW()-ROW($N$9),CS$6-$D$4))&gt;=100*$E99,"×","△"),IF(OR(CS$8&lt;9/24,CS$8&gt;=17/24,CS$110="△"),"△","〇")))</f>
        <v>〇</v>
      </c>
      <c r="CT99" s="30" t="str">
        <f ca="1">IF(OR(CT$9="×",CT$110="×"),"×",IF(SUMIFS(OFFSET(データ_研究棟施設!$M$5:$M$1048576,0,ROUND(CT$8*24,1)),データ_研究棟施設!$J$5:$J$1048576,OFFSET($G$9,ROW()-ROW($N$9),CT$6-$D$4))&gt;=50,IF(SUMIFS(OFFSET(データ_研究棟施設!$M$5:$M$1048576,0,ROUND(CT$8*24,1)),データ_研究棟施設!$J$5:$J$1048576,OFFSET($G$9,ROW()-ROW($N$9),CT$6-$D$4))&gt;=100*$E99,"×","△"),IF(OR(CT$8&lt;9/24,CT$8&gt;=17/24,CT$110="△"),"△","〇")))</f>
        <v>〇</v>
      </c>
      <c r="CU99" s="29" t="str">
        <f ca="1">IF(OR(CU$9="×",CU$110="×"),"×",IF(SUMIFS(OFFSET(データ_研究棟施設!$M$5:$M$1048576,0,ROUND(CU$8*24,1)),データ_研究棟施設!$J$5:$J$1048576,OFFSET($G$9,ROW()-ROW($N$9),CU$6-$D$4))&gt;=50,IF(SUMIFS(OFFSET(データ_研究棟施設!$M$5:$M$1048576,0,ROUND(CU$8*24,1)),データ_研究棟施設!$J$5:$J$1048576,OFFSET($G$9,ROW()-ROW($N$9),CU$6-$D$4))&gt;=100*$E99,"×","△"),IF(OR(CU$8&lt;9/24,CU$8&gt;=17/24,CU$110="△"),"△","〇")))</f>
        <v>〇</v>
      </c>
      <c r="CV99" s="29" t="str">
        <f ca="1">IF(OR(CV$9="×",CV$110="×"),"×",IF(SUMIFS(OFFSET(データ_研究棟施設!$M$5:$M$1048576,0,ROUND(CV$8*24,1)),データ_研究棟施設!$J$5:$J$1048576,OFFSET($G$9,ROW()-ROW($N$9),CV$6-$D$4))&gt;=50,IF(SUMIFS(OFFSET(データ_研究棟施設!$M$5:$M$1048576,0,ROUND(CV$8*24,1)),データ_研究棟施設!$J$5:$J$1048576,OFFSET($G$9,ROW()-ROW($N$9),CV$6-$D$4))&gt;=100*$E99,"×","△"),IF(OR(CV$8&lt;9/24,CV$8&gt;=17/24,CV$110="△"),"△","〇")))</f>
        <v>〇</v>
      </c>
      <c r="CW99" s="29" t="str">
        <f ca="1">IF(OR(CW$9="×",CW$110="×"),"×",IF(SUMIFS(OFFSET(データ_研究棟施設!$M$5:$M$1048576,0,ROUND(CW$8*24,1)),データ_研究棟施設!$J$5:$J$1048576,OFFSET($G$9,ROW()-ROW($N$9),CW$6-$D$4))&gt;=50,IF(SUMIFS(OFFSET(データ_研究棟施設!$M$5:$M$1048576,0,ROUND(CW$8*24,1)),データ_研究棟施設!$J$5:$J$1048576,OFFSET($G$9,ROW()-ROW($N$9),CW$6-$D$4))&gt;=100*$E99,"×","△"),IF(OR(CW$8&lt;9/24,CW$8&gt;=17/24,CW$110="△"),"△","〇")))</f>
        <v>〇</v>
      </c>
      <c r="CX99" s="29" t="str">
        <f ca="1">IF(OR(CX$9="×",CX$110="×"),"×",IF(SUMIFS(OFFSET(データ_研究棟施設!$M$5:$M$1048576,0,ROUND(CX$8*24,1)),データ_研究棟施設!$J$5:$J$1048576,OFFSET($G$9,ROW()-ROW($N$9),CX$6-$D$4))&gt;=50,IF(SUMIFS(OFFSET(データ_研究棟施設!$M$5:$M$1048576,0,ROUND(CX$8*24,1)),データ_研究棟施設!$J$5:$J$1048576,OFFSET($G$9,ROW()-ROW($N$9),CX$6-$D$4))&gt;=100*$E99,"×","△"),IF(OR(CX$8&lt;9/24,CX$8&gt;=17/24,CX$110="△"),"△","〇")))</f>
        <v>〇</v>
      </c>
      <c r="CY99" s="28" t="str">
        <f ca="1">IF(OR(CY$9="×",CY$110="×"),"×",IF(SUMIFS(OFFSET(データ_研究棟施設!$M$5:$M$1048576,0,ROUND(CY$8*24,1)),データ_研究棟施設!$J$5:$J$1048576,OFFSET($G$9,ROW()-ROW($N$9),CY$6-$D$4))&gt;=50,IF(SUMIFS(OFFSET(データ_研究棟施設!$M$5:$M$1048576,0,ROUND(CY$8*24,1)),データ_研究棟施設!$J$5:$J$1048576,OFFSET($G$9,ROW()-ROW($N$9),CY$6-$D$4))&gt;=100*$E99,"×","△"),IF(OR(CY$8&lt;9/24,CY$8&gt;=17/24,CY$110="△"),"△","〇")))</f>
        <v>△</v>
      </c>
      <c r="CZ99" s="29" t="str">
        <f ca="1">IF(OR(CZ$9="×",CZ$110="×"),"×",IF(SUMIFS(OFFSET(データ_研究棟施設!$M$5:$M$1048576,0,ROUND(CZ$8*24,1)),データ_研究棟施設!$J$5:$J$1048576,OFFSET($G$9,ROW()-ROW($N$9),CZ$6-$D$4))&gt;=50,IF(SUMIFS(OFFSET(データ_研究棟施設!$M$5:$M$1048576,0,ROUND(CZ$8*24,1)),データ_研究棟施設!$J$5:$J$1048576,OFFSET($G$9,ROW()-ROW($N$9),CZ$6-$D$4))&gt;=100*$E99,"×","△"),IF(OR(CZ$8&lt;9/24,CZ$8&gt;=17/24,CZ$110="△"),"△","〇")))</f>
        <v>△</v>
      </c>
      <c r="DA99" s="29" t="str">
        <f ca="1">IF(OR(DA$9="×",DA$110="×"),"×",IF(SUMIFS(OFFSET(データ_研究棟施設!$M$5:$M$1048576,0,ROUND(DA$8*24,1)),データ_研究棟施設!$J$5:$J$1048576,OFFSET($G$9,ROW()-ROW($N$9),DA$6-$D$4))&gt;=50,IF(SUMIFS(OFFSET(データ_研究棟施設!$M$5:$M$1048576,0,ROUND(DA$8*24,1)),データ_研究棟施設!$J$5:$J$1048576,OFFSET($G$9,ROW()-ROW($N$9),DA$6-$D$4))&gt;=100*$E99,"×","△"),IF(OR(DA$8&lt;9/24,DA$8&gt;=17/24,DA$110="△"),"△","〇")))</f>
        <v>△</v>
      </c>
      <c r="DB99" s="30" t="str">
        <f ca="1">IF(OR(DB$9="×",DB$110="×"),"×",IF(SUMIFS(OFFSET(データ_研究棟施設!$M$5:$M$1048576,0,ROUND(DB$8*24,1)),データ_研究棟施設!$J$5:$J$1048576,OFFSET($G$9,ROW()-ROW($N$9),DB$6-$D$4))&gt;=50,IF(SUMIFS(OFFSET(データ_研究棟施設!$M$5:$M$1048576,0,ROUND(DB$8*24,1)),データ_研究棟施設!$J$5:$J$1048576,OFFSET($G$9,ROW()-ROW($N$9),DB$6-$D$4))&gt;=100*$E99,"×","△"),IF(OR(DB$8&lt;9/24,DB$8&gt;=17/24,DB$110="△"),"△","〇")))</f>
        <v>△</v>
      </c>
      <c r="DC99" s="29" t="str">
        <f ca="1">IF(OR(DC$9="×",DC$110="×"),"×",IF(SUMIFS(OFFSET(データ_研究棟施設!$M$5:$M$1048576,0,ROUND(DC$8*24,1)),データ_研究棟施設!$J$5:$J$1048576,OFFSET($G$9,ROW()-ROW($N$9),DC$6-$D$4))&gt;=50,IF(SUMIFS(OFFSET(データ_研究棟施設!$M$5:$M$1048576,0,ROUND(DC$8*24,1)),データ_研究棟施設!$J$5:$J$1048576,OFFSET($G$9,ROW()-ROW($N$9),DC$6-$D$4))&gt;=100*$E99,"×","△"),IF(OR(DC$8&lt;9/24,DC$8&gt;=17/24,DC$110="△"),"△","〇")))</f>
        <v>△</v>
      </c>
      <c r="DD99" s="29" t="str">
        <f ca="1">IF(OR(DD$9="×",DD$110="×"),"×",IF(SUMIFS(OFFSET(データ_研究棟施設!$M$5:$M$1048576,0,ROUND(DD$8*24,1)),データ_研究棟施設!$J$5:$J$1048576,OFFSET($G$9,ROW()-ROW($N$9),DD$6-$D$4))&gt;=50,IF(SUMIFS(OFFSET(データ_研究棟施設!$M$5:$M$1048576,0,ROUND(DD$8*24,1)),データ_研究棟施設!$J$5:$J$1048576,OFFSET($G$9,ROW()-ROW($N$9),DD$6-$D$4))&gt;=100*$E99,"×","△"),IF(OR(DD$8&lt;9/24,DD$8&gt;=17/24,DD$110="△"),"△","〇")))</f>
        <v>△</v>
      </c>
      <c r="DE99" s="37" t="str">
        <f ca="1">IF(OR(DE$9="×",DE$110="×"),"×",IF(SUMIFS(OFFSET(データ_研究棟施設!$M$5:$M$1048576,0,ROUND(DE$8*24,1)),データ_研究棟施設!$J$5:$J$1048576,OFFSET($G$9,ROW()-ROW($N$9),DE$6-$D$4))&gt;=50,IF(SUMIFS(OFFSET(データ_研究棟施設!$M$5:$M$1048576,0,ROUND(DE$8*24,1)),データ_研究棟施設!$J$5:$J$1048576,OFFSET($G$9,ROW()-ROW($N$9),DE$6-$D$4))&gt;=100*$E99,"×","△"),IF(OR(DE$8&lt;9/24,DE$8&gt;=17/24,DE$110="△"),"△","〇")))</f>
        <v>△</v>
      </c>
      <c r="DF99" s="36" t="str">
        <f ca="1">IF(OR(DF$9="×",DF$110="×"),"×",IF(SUMIFS(OFFSET(データ_研究棟施設!$M$5:$M$1048576,0,ROUND(DF$8*24,1)),データ_研究棟施設!$J$5:$J$1048576,OFFSET($G$9,ROW()-ROW($N$9),DF$6-$D$4))&gt;=50,IF(SUMIFS(OFFSET(データ_研究棟施設!$M$5:$M$1048576,0,ROUND(DF$8*24,1)),データ_研究棟施設!$J$5:$J$1048576,OFFSET($G$9,ROW()-ROW($N$9),DF$6-$D$4))&gt;=100*$E99,"×","△"),IF(OR(DF$8&lt;9/24,DF$8&gt;=17/24,DF$110="△"),"△","〇")))</f>
        <v>△</v>
      </c>
      <c r="DG99" s="29" t="str">
        <f ca="1">IF(OR(DG$9="×",DG$110="×"),"×",IF(SUMIFS(OFFSET(データ_研究棟施設!$M$5:$M$1048576,0,ROUND(DG$8*24,1)),データ_研究棟施設!$J$5:$J$1048576,OFFSET($G$9,ROW()-ROW($N$9),DG$6-$D$4))&gt;=50,IF(SUMIFS(OFFSET(データ_研究棟施設!$M$5:$M$1048576,0,ROUND(DG$8*24,1)),データ_研究棟施設!$J$5:$J$1048576,OFFSET($G$9,ROW()-ROW($N$9),DG$6-$D$4))&gt;=100*$E99,"×","△"),IF(OR(DG$8&lt;9/24,DG$8&gt;=17/24,DG$110="△"),"△","〇")))</f>
        <v>△</v>
      </c>
      <c r="DH99" s="29" t="str">
        <f ca="1">IF(OR(DH$9="×",DH$110="×"),"×",IF(SUMIFS(OFFSET(データ_研究棟施設!$M$5:$M$1048576,0,ROUND(DH$8*24,1)),データ_研究棟施設!$J$5:$J$1048576,OFFSET($G$9,ROW()-ROW($N$9),DH$6-$D$4))&gt;=50,IF(SUMIFS(OFFSET(データ_研究棟施設!$M$5:$M$1048576,0,ROUND(DH$8*24,1)),データ_研究棟施設!$J$5:$J$1048576,OFFSET($G$9,ROW()-ROW($N$9),DH$6-$D$4))&gt;=100*$E99,"×","△"),IF(OR(DH$8&lt;9/24,DH$8&gt;=17/24,DH$110="△"),"△","〇")))</f>
        <v>△</v>
      </c>
      <c r="DI99" s="29" t="str">
        <f ca="1">IF(OR(DI$9="×",DI$110="×"),"×",IF(SUMIFS(OFFSET(データ_研究棟施設!$M$5:$M$1048576,0,ROUND(DI$8*24,1)),データ_研究棟施設!$J$5:$J$1048576,OFFSET($G$9,ROW()-ROW($N$9),DI$6-$D$4))&gt;=50,IF(SUMIFS(OFFSET(データ_研究棟施設!$M$5:$M$1048576,0,ROUND(DI$8*24,1)),データ_研究棟施設!$J$5:$J$1048576,OFFSET($G$9,ROW()-ROW($N$9),DI$6-$D$4))&gt;=100*$E99,"×","△"),IF(OR(DI$8&lt;9/24,DI$8&gt;=17/24,DI$110="△"),"△","〇")))</f>
        <v>△</v>
      </c>
      <c r="DJ99" s="29" t="str">
        <f ca="1">IF(OR(DJ$9="×",DJ$110="×"),"×",IF(SUMIFS(OFFSET(データ_研究棟施設!$M$5:$M$1048576,0,ROUND(DJ$8*24,1)),データ_研究棟施設!$J$5:$J$1048576,OFFSET($G$9,ROW()-ROW($N$9),DJ$6-$D$4))&gt;=50,IF(SUMIFS(OFFSET(データ_研究棟施設!$M$5:$M$1048576,0,ROUND(DJ$8*24,1)),データ_研究棟施設!$J$5:$J$1048576,OFFSET($G$9,ROW()-ROW($N$9),DJ$6-$D$4))&gt;=100*$E99,"×","△"),IF(OR(DJ$8&lt;9/24,DJ$8&gt;=17/24,DJ$110="△"),"△","〇")))</f>
        <v>△</v>
      </c>
      <c r="DK99" s="29" t="str">
        <f ca="1">IF(OR(DK$9="×",DK$110="×"),"×",IF(SUMIFS(OFFSET(データ_研究棟施設!$M$5:$M$1048576,0,ROUND(DK$8*24,1)),データ_研究棟施設!$J$5:$J$1048576,OFFSET($G$9,ROW()-ROW($N$9),DK$6-$D$4))&gt;=50,IF(SUMIFS(OFFSET(データ_研究棟施設!$M$5:$M$1048576,0,ROUND(DK$8*24,1)),データ_研究棟施設!$J$5:$J$1048576,OFFSET($G$9,ROW()-ROW($N$9),DK$6-$D$4))&gt;=100*$E99,"×","△"),IF(OR(DK$8&lt;9/24,DK$8&gt;=17/24,DK$110="△"),"△","〇")))</f>
        <v>△</v>
      </c>
      <c r="DL99" s="29" t="str">
        <f ca="1">IF(OR(DL$9="×",DL$110="×"),"×",IF(SUMIFS(OFFSET(データ_研究棟施設!$M$5:$M$1048576,0,ROUND(DL$8*24,1)),データ_研究棟施設!$J$5:$J$1048576,OFFSET($G$9,ROW()-ROW($N$9),DL$6-$D$4))&gt;=50,IF(SUMIFS(OFFSET(データ_研究棟施設!$M$5:$M$1048576,0,ROUND(DL$8*24,1)),データ_研究棟施設!$J$5:$J$1048576,OFFSET($G$9,ROW()-ROW($N$9),DL$6-$D$4))&gt;=100*$E99,"×","△"),IF(OR(DL$8&lt;9/24,DL$8&gt;=17/24,DL$110="△"),"△","〇")))</f>
        <v>△</v>
      </c>
      <c r="DM99" s="29" t="str">
        <f ca="1">IF(OR(DM$9="×",DM$110="×"),"×",IF(SUMIFS(OFFSET(データ_研究棟施設!$M$5:$M$1048576,0,ROUND(DM$8*24,1)),データ_研究棟施設!$J$5:$J$1048576,OFFSET($G$9,ROW()-ROW($N$9),DM$6-$D$4))&gt;=50,IF(SUMIFS(OFFSET(データ_研究棟施設!$M$5:$M$1048576,0,ROUND(DM$8*24,1)),データ_研究棟施設!$J$5:$J$1048576,OFFSET($G$9,ROW()-ROW($N$9),DM$6-$D$4))&gt;=100*$E99,"×","△"),IF(OR(DM$8&lt;9/24,DM$8&gt;=17/24,DM$110="△"),"△","〇")))</f>
        <v>△</v>
      </c>
      <c r="DN99" s="29" t="str">
        <f ca="1">IF(OR(DN$9="×",DN$110="×"),"×",IF(SUMIFS(OFFSET(データ_研究棟施設!$M$5:$M$1048576,0,ROUND(DN$8*24,1)),データ_研究棟施設!$J$5:$J$1048576,OFFSET($G$9,ROW()-ROW($N$9),DN$6-$D$4))&gt;=50,IF(SUMIFS(OFFSET(データ_研究棟施設!$M$5:$M$1048576,0,ROUND(DN$8*24,1)),データ_研究棟施設!$J$5:$J$1048576,OFFSET($G$9,ROW()-ROW($N$9),DN$6-$D$4))&gt;=100*$E99,"×","△"),IF(OR(DN$8&lt;9/24,DN$8&gt;=17/24,DN$110="△"),"△","〇")))</f>
        <v>△</v>
      </c>
      <c r="DO99" s="28" t="str">
        <f ca="1">IF(OR(DO$9="×",DO$110="×"),"×",IF(SUMIFS(OFFSET(データ_研究棟施設!$M$5:$M$1048576,0,ROUND(DO$8*24,1)),データ_研究棟施設!$J$5:$J$1048576,OFFSET($G$9,ROW()-ROW($N$9),DO$6-$D$4))&gt;=50,IF(SUMIFS(OFFSET(データ_研究棟施設!$M$5:$M$1048576,0,ROUND(DO$8*24,1)),データ_研究棟施設!$J$5:$J$1048576,OFFSET($G$9,ROW()-ROW($N$9),DO$6-$D$4))&gt;=100*$E99,"×","△"),IF(OR(DO$8&lt;9/24,DO$8&gt;=17/24,DO$110="△"),"△","〇")))</f>
        <v>〇</v>
      </c>
      <c r="DP99" s="29" t="str">
        <f ca="1">IF(OR(DP$9="×",DP$110="×"),"×",IF(SUMIFS(OFFSET(データ_研究棟施設!$M$5:$M$1048576,0,ROUND(DP$8*24,1)),データ_研究棟施設!$J$5:$J$1048576,OFFSET($G$9,ROW()-ROW($N$9),DP$6-$D$4))&gt;=50,IF(SUMIFS(OFFSET(データ_研究棟施設!$M$5:$M$1048576,0,ROUND(DP$8*24,1)),データ_研究棟施設!$J$5:$J$1048576,OFFSET($G$9,ROW()-ROW($N$9),DP$6-$D$4))&gt;=100*$E99,"×","△"),IF(OR(DP$8&lt;9/24,DP$8&gt;=17/24,DP$110="△"),"△","〇")))</f>
        <v>〇</v>
      </c>
      <c r="DQ99" s="29" t="str">
        <f ca="1">IF(OR(DQ$9="×",DQ$110="×"),"×",IF(SUMIFS(OFFSET(データ_研究棟施設!$M$5:$M$1048576,0,ROUND(DQ$8*24,1)),データ_研究棟施設!$J$5:$J$1048576,OFFSET($G$9,ROW()-ROW($N$9),DQ$6-$D$4))&gt;=50,IF(SUMIFS(OFFSET(データ_研究棟施設!$M$5:$M$1048576,0,ROUND(DQ$8*24,1)),データ_研究棟施設!$J$5:$J$1048576,OFFSET($G$9,ROW()-ROW($N$9),DQ$6-$D$4))&gt;=100*$E99,"×","△"),IF(OR(DQ$8&lt;9/24,DQ$8&gt;=17/24,DQ$110="△"),"△","〇")))</f>
        <v>〇</v>
      </c>
      <c r="DR99" s="30" t="str">
        <f ca="1">IF(OR(DR$9="×",DR$110="×"),"×",IF(SUMIFS(OFFSET(データ_研究棟施設!$M$5:$M$1048576,0,ROUND(DR$8*24,1)),データ_研究棟施設!$J$5:$J$1048576,OFFSET($G$9,ROW()-ROW($N$9),DR$6-$D$4))&gt;=50,IF(SUMIFS(OFFSET(データ_研究棟施設!$M$5:$M$1048576,0,ROUND(DR$8*24,1)),データ_研究棟施設!$J$5:$J$1048576,OFFSET($G$9,ROW()-ROW($N$9),DR$6-$D$4))&gt;=100*$E99,"×","△"),IF(OR(DR$8&lt;9/24,DR$8&gt;=17/24,DR$110="△"),"△","〇")))</f>
        <v>〇</v>
      </c>
      <c r="DS99" s="29" t="str">
        <f ca="1">IF(OR(DS$9="×",DS$110="×"),"×",IF(SUMIFS(OFFSET(データ_研究棟施設!$M$5:$M$1048576,0,ROUND(DS$8*24,1)),データ_研究棟施設!$J$5:$J$1048576,OFFSET($G$9,ROW()-ROW($N$9),DS$6-$D$4))&gt;=50,IF(SUMIFS(OFFSET(データ_研究棟施設!$M$5:$M$1048576,0,ROUND(DS$8*24,1)),データ_研究棟施設!$J$5:$J$1048576,OFFSET($G$9,ROW()-ROW($N$9),DS$6-$D$4))&gt;=100*$E99,"×","△"),IF(OR(DS$8&lt;9/24,DS$8&gt;=17/24,DS$110="△"),"△","〇")))</f>
        <v>〇</v>
      </c>
      <c r="DT99" s="29" t="str">
        <f ca="1">IF(OR(DT$9="×",DT$110="×"),"×",IF(SUMIFS(OFFSET(データ_研究棟施設!$M$5:$M$1048576,0,ROUND(DT$8*24,1)),データ_研究棟施設!$J$5:$J$1048576,OFFSET($G$9,ROW()-ROW($N$9),DT$6-$D$4))&gt;=50,IF(SUMIFS(OFFSET(データ_研究棟施設!$M$5:$M$1048576,0,ROUND(DT$8*24,1)),データ_研究棟施設!$J$5:$J$1048576,OFFSET($G$9,ROW()-ROW($N$9),DT$6-$D$4))&gt;=100*$E99,"×","△"),IF(OR(DT$8&lt;9/24,DT$8&gt;=17/24,DT$110="△"),"△","〇")))</f>
        <v>〇</v>
      </c>
      <c r="DU99" s="29" t="str">
        <f ca="1">IF(OR(DU$9="×",DU$110="×"),"×",IF(SUMIFS(OFFSET(データ_研究棟施設!$M$5:$M$1048576,0,ROUND(DU$8*24,1)),データ_研究棟施設!$J$5:$J$1048576,OFFSET($G$9,ROW()-ROW($N$9),DU$6-$D$4))&gt;=50,IF(SUMIFS(OFFSET(データ_研究棟施設!$M$5:$M$1048576,0,ROUND(DU$8*24,1)),データ_研究棟施設!$J$5:$J$1048576,OFFSET($G$9,ROW()-ROW($N$9),DU$6-$D$4))&gt;=100*$E99,"×","△"),IF(OR(DU$8&lt;9/24,DU$8&gt;=17/24,DU$110="△"),"△","〇")))</f>
        <v>〇</v>
      </c>
      <c r="DV99" s="29" t="str">
        <f ca="1">IF(OR(DV$9="×",DV$110="×"),"×",IF(SUMIFS(OFFSET(データ_研究棟施設!$M$5:$M$1048576,0,ROUND(DV$8*24,1)),データ_研究棟施設!$J$5:$J$1048576,OFFSET($G$9,ROW()-ROW($N$9),DV$6-$D$4))&gt;=50,IF(SUMIFS(OFFSET(データ_研究棟施設!$M$5:$M$1048576,0,ROUND(DV$8*24,1)),データ_研究棟施設!$J$5:$J$1048576,OFFSET($G$9,ROW()-ROW($N$9),DV$6-$D$4))&gt;=100*$E99,"×","△"),IF(OR(DV$8&lt;9/24,DV$8&gt;=17/24,DV$110="△"),"△","〇")))</f>
        <v>〇</v>
      </c>
      <c r="DW99" s="28" t="str">
        <f ca="1">IF(OR(DW$9="×",DW$110="×"),"×",IF(SUMIFS(OFFSET(データ_研究棟施設!$M$5:$M$1048576,0,ROUND(DW$8*24,1)),データ_研究棟施設!$J$5:$J$1048576,OFFSET($G$9,ROW()-ROW($N$9),DW$6-$D$4))&gt;=50,IF(SUMIFS(OFFSET(データ_研究棟施設!$M$5:$M$1048576,0,ROUND(DW$8*24,1)),データ_研究棟施設!$J$5:$J$1048576,OFFSET($G$9,ROW()-ROW($N$9),DW$6-$D$4))&gt;=100*$E99,"×","△"),IF(OR(DW$8&lt;9/24,DW$8&gt;=17/24,DW$110="△"),"△","〇")))</f>
        <v>△</v>
      </c>
      <c r="DX99" s="29" t="str">
        <f ca="1">IF(OR(DX$9="×",DX$110="×"),"×",IF(SUMIFS(OFFSET(データ_研究棟施設!$M$5:$M$1048576,0,ROUND(DX$8*24,1)),データ_研究棟施設!$J$5:$J$1048576,OFFSET($G$9,ROW()-ROW($N$9),DX$6-$D$4))&gt;=50,IF(SUMIFS(OFFSET(データ_研究棟施設!$M$5:$M$1048576,0,ROUND(DX$8*24,1)),データ_研究棟施設!$J$5:$J$1048576,OFFSET($G$9,ROW()-ROW($N$9),DX$6-$D$4))&gt;=100*$E99,"×","△"),IF(OR(DX$8&lt;9/24,DX$8&gt;=17/24,DX$110="△"),"△","〇")))</f>
        <v>△</v>
      </c>
      <c r="DY99" s="29" t="str">
        <f ca="1">IF(OR(DY$9="×",DY$110="×"),"×",IF(SUMIFS(OFFSET(データ_研究棟施設!$M$5:$M$1048576,0,ROUND(DY$8*24,1)),データ_研究棟施設!$J$5:$J$1048576,OFFSET($G$9,ROW()-ROW($N$9),DY$6-$D$4))&gt;=50,IF(SUMIFS(OFFSET(データ_研究棟施設!$M$5:$M$1048576,0,ROUND(DY$8*24,1)),データ_研究棟施設!$J$5:$J$1048576,OFFSET($G$9,ROW()-ROW($N$9),DY$6-$D$4))&gt;=100*$E99,"×","△"),IF(OR(DY$8&lt;9/24,DY$8&gt;=17/24,DY$110="△"),"△","〇")))</f>
        <v>△</v>
      </c>
      <c r="DZ99" s="30" t="str">
        <f ca="1">IF(OR(DZ$9="×",DZ$110="×"),"×",IF(SUMIFS(OFFSET(データ_研究棟施設!$M$5:$M$1048576,0,ROUND(DZ$8*24,1)),データ_研究棟施設!$J$5:$J$1048576,OFFSET($G$9,ROW()-ROW($N$9),DZ$6-$D$4))&gt;=50,IF(SUMIFS(OFFSET(データ_研究棟施設!$M$5:$M$1048576,0,ROUND(DZ$8*24,1)),データ_研究棟施設!$J$5:$J$1048576,OFFSET($G$9,ROW()-ROW($N$9),DZ$6-$D$4))&gt;=100*$E99,"×","△"),IF(OR(DZ$8&lt;9/24,DZ$8&gt;=17/24,DZ$110="△"),"△","〇")))</f>
        <v>△</v>
      </c>
      <c r="EA99" s="29" t="str">
        <f ca="1">IF(OR(EA$9="×",EA$110="×"),"×",IF(SUMIFS(OFFSET(データ_研究棟施設!$M$5:$M$1048576,0,ROUND(EA$8*24,1)),データ_研究棟施設!$J$5:$J$1048576,OFFSET($G$9,ROW()-ROW($N$9),EA$6-$D$4))&gt;=50,IF(SUMIFS(OFFSET(データ_研究棟施設!$M$5:$M$1048576,0,ROUND(EA$8*24,1)),データ_研究棟施設!$J$5:$J$1048576,OFFSET($G$9,ROW()-ROW($N$9),EA$6-$D$4))&gt;=100*$E99,"×","△"),IF(OR(EA$8&lt;9/24,EA$8&gt;=17/24,EA$110="△"),"△","〇")))</f>
        <v>△</v>
      </c>
      <c r="EB99" s="29" t="str">
        <f ca="1">IF(OR(EB$9="×",EB$110="×"),"×",IF(SUMIFS(OFFSET(データ_研究棟施設!$M$5:$M$1048576,0,ROUND(EB$8*24,1)),データ_研究棟施設!$J$5:$J$1048576,OFFSET($G$9,ROW()-ROW($N$9),EB$6-$D$4))&gt;=50,IF(SUMIFS(OFFSET(データ_研究棟施設!$M$5:$M$1048576,0,ROUND(EB$8*24,1)),データ_研究棟施設!$J$5:$J$1048576,OFFSET($G$9,ROW()-ROW($N$9),EB$6-$D$4))&gt;=100*$E99,"×","△"),IF(OR(EB$8&lt;9/24,EB$8&gt;=17/24,EB$110="△"),"△","〇")))</f>
        <v>△</v>
      </c>
      <c r="EC99" s="37" t="str">
        <f ca="1">IF(OR(EC$9="×",EC$110="×"),"×",IF(SUMIFS(OFFSET(データ_研究棟施設!$M$5:$M$1048576,0,ROUND(EC$8*24,1)),データ_研究棟施設!$J$5:$J$1048576,OFFSET($G$9,ROW()-ROW($N$9),EC$6-$D$4))&gt;=50,IF(SUMIFS(OFFSET(データ_研究棟施設!$M$5:$M$1048576,0,ROUND(EC$8*24,1)),データ_研究棟施設!$J$5:$J$1048576,OFFSET($G$9,ROW()-ROW($N$9),EC$6-$D$4))&gt;=100*$E99,"×","△"),IF(OR(EC$8&lt;9/24,EC$8&gt;=17/24,EC$110="△"),"△","〇")))</f>
        <v>△</v>
      </c>
      <c r="ED99" s="36" t="str">
        <f ca="1">IF(OR(ED$9="×",ED$110="×"),"×",IF(SUMIFS(OFFSET(データ_研究棟施設!$M$5:$M$1048576,0,ROUND(ED$8*24,1)),データ_研究棟施設!$J$5:$J$1048576,OFFSET($G$9,ROW()-ROW($N$9),ED$6-$D$4))&gt;=50,IF(SUMIFS(OFFSET(データ_研究棟施設!$M$5:$M$1048576,0,ROUND(ED$8*24,1)),データ_研究棟施設!$J$5:$J$1048576,OFFSET($G$9,ROW()-ROW($N$9),ED$6-$D$4))&gt;=100*$E99,"×","△"),IF(OR(ED$8&lt;9/24,ED$8&gt;=17/24,ED$110="△"),"△","〇")))</f>
        <v>×</v>
      </c>
      <c r="EE99" s="29" t="str">
        <f ca="1">IF(OR(EE$9="×",EE$110="×"),"×",IF(SUMIFS(OFFSET(データ_研究棟施設!$M$5:$M$1048576,0,ROUND(EE$8*24,1)),データ_研究棟施設!$J$5:$J$1048576,OFFSET($G$9,ROW()-ROW($N$9),EE$6-$D$4))&gt;=50,IF(SUMIFS(OFFSET(データ_研究棟施設!$M$5:$M$1048576,0,ROUND(EE$8*24,1)),データ_研究棟施設!$J$5:$J$1048576,OFFSET($G$9,ROW()-ROW($N$9),EE$6-$D$4))&gt;=100*$E99,"×","△"),IF(OR(EE$8&lt;9/24,EE$8&gt;=17/24,EE$110="△"),"△","〇")))</f>
        <v>×</v>
      </c>
      <c r="EF99" s="29" t="str">
        <f ca="1">IF(OR(EF$9="×",EF$110="×"),"×",IF(SUMIFS(OFFSET(データ_研究棟施設!$M$5:$M$1048576,0,ROUND(EF$8*24,1)),データ_研究棟施設!$J$5:$J$1048576,OFFSET($G$9,ROW()-ROW($N$9),EF$6-$D$4))&gt;=50,IF(SUMIFS(OFFSET(データ_研究棟施設!$M$5:$M$1048576,0,ROUND(EF$8*24,1)),データ_研究棟施設!$J$5:$J$1048576,OFFSET($G$9,ROW()-ROW($N$9),EF$6-$D$4))&gt;=100*$E99,"×","△"),IF(OR(EF$8&lt;9/24,EF$8&gt;=17/24,EF$110="△"),"△","〇")))</f>
        <v>×</v>
      </c>
      <c r="EG99" s="29" t="str">
        <f ca="1">IF(OR(EG$9="×",EG$110="×"),"×",IF(SUMIFS(OFFSET(データ_研究棟施設!$M$5:$M$1048576,0,ROUND(EG$8*24,1)),データ_研究棟施設!$J$5:$J$1048576,OFFSET($G$9,ROW()-ROW($N$9),EG$6-$D$4))&gt;=50,IF(SUMIFS(OFFSET(データ_研究棟施設!$M$5:$M$1048576,0,ROUND(EG$8*24,1)),データ_研究棟施設!$J$5:$J$1048576,OFFSET($G$9,ROW()-ROW($N$9),EG$6-$D$4))&gt;=100*$E99,"×","△"),IF(OR(EG$8&lt;9/24,EG$8&gt;=17/24,EG$110="△"),"△","〇")))</f>
        <v>×</v>
      </c>
      <c r="EH99" s="29" t="str">
        <f ca="1">IF(OR(EH$9="×",EH$110="×"),"×",IF(SUMIFS(OFFSET(データ_研究棟施設!$M$5:$M$1048576,0,ROUND(EH$8*24,1)),データ_研究棟施設!$J$5:$J$1048576,OFFSET($G$9,ROW()-ROW($N$9),EH$6-$D$4))&gt;=50,IF(SUMIFS(OFFSET(データ_研究棟施設!$M$5:$M$1048576,0,ROUND(EH$8*24,1)),データ_研究棟施設!$J$5:$J$1048576,OFFSET($G$9,ROW()-ROW($N$9),EH$6-$D$4))&gt;=100*$E99,"×","△"),IF(OR(EH$8&lt;9/24,EH$8&gt;=17/24,EH$110="△"),"△","〇")))</f>
        <v>×</v>
      </c>
      <c r="EI99" s="29" t="str">
        <f ca="1">IF(OR(EI$9="×",EI$110="×"),"×",IF(SUMIFS(OFFSET(データ_研究棟施設!$M$5:$M$1048576,0,ROUND(EI$8*24,1)),データ_研究棟施設!$J$5:$J$1048576,OFFSET($G$9,ROW()-ROW($N$9),EI$6-$D$4))&gt;=50,IF(SUMIFS(OFFSET(データ_研究棟施設!$M$5:$M$1048576,0,ROUND(EI$8*24,1)),データ_研究棟施設!$J$5:$J$1048576,OFFSET($G$9,ROW()-ROW($N$9),EI$6-$D$4))&gt;=100*$E99,"×","△"),IF(OR(EI$8&lt;9/24,EI$8&gt;=17/24,EI$110="△"),"△","〇")))</f>
        <v>×</v>
      </c>
      <c r="EJ99" s="29" t="str">
        <f ca="1">IF(OR(EJ$9="×",EJ$110="×"),"×",IF(SUMIFS(OFFSET(データ_研究棟施設!$M$5:$M$1048576,0,ROUND(EJ$8*24,1)),データ_研究棟施設!$J$5:$J$1048576,OFFSET($G$9,ROW()-ROW($N$9),EJ$6-$D$4))&gt;=50,IF(SUMIFS(OFFSET(データ_研究棟施設!$M$5:$M$1048576,0,ROUND(EJ$8*24,1)),データ_研究棟施設!$J$5:$J$1048576,OFFSET($G$9,ROW()-ROW($N$9),EJ$6-$D$4))&gt;=100*$E99,"×","△"),IF(OR(EJ$8&lt;9/24,EJ$8&gt;=17/24,EJ$110="△"),"△","〇")))</f>
        <v>×</v>
      </c>
      <c r="EK99" s="29" t="str">
        <f ca="1">IF(OR(EK$9="×",EK$110="×"),"×",IF(SUMIFS(OFFSET(データ_研究棟施設!$M$5:$M$1048576,0,ROUND(EK$8*24,1)),データ_研究棟施設!$J$5:$J$1048576,OFFSET($G$9,ROW()-ROW($N$9),EK$6-$D$4))&gt;=50,IF(SUMIFS(OFFSET(データ_研究棟施設!$M$5:$M$1048576,0,ROUND(EK$8*24,1)),データ_研究棟施設!$J$5:$J$1048576,OFFSET($G$9,ROW()-ROW($N$9),EK$6-$D$4))&gt;=100*$E99,"×","△"),IF(OR(EK$8&lt;9/24,EK$8&gt;=17/24,EK$110="△"),"△","〇")))</f>
        <v>×</v>
      </c>
      <c r="EL99" s="29" t="str">
        <f ca="1">IF(OR(EL$9="×",EL$110="×"),"×",IF(SUMIFS(OFFSET(データ_研究棟施設!$M$5:$M$1048576,0,ROUND(EL$8*24,1)),データ_研究棟施設!$J$5:$J$1048576,OFFSET($G$9,ROW()-ROW($N$9),EL$6-$D$4))&gt;=50,IF(SUMIFS(OFFSET(データ_研究棟施設!$M$5:$M$1048576,0,ROUND(EL$8*24,1)),データ_研究棟施設!$J$5:$J$1048576,OFFSET($G$9,ROW()-ROW($N$9),EL$6-$D$4))&gt;=100*$E99,"×","△"),IF(OR(EL$8&lt;9/24,EL$8&gt;=17/24,EL$110="△"),"△","〇")))</f>
        <v>×</v>
      </c>
      <c r="EM99" s="28" t="str">
        <f ca="1">IF(OR(EM$9="×",EM$110="×"),"×",IF(SUMIFS(OFFSET(データ_研究棟施設!$M$5:$M$1048576,0,ROUND(EM$8*24,1)),データ_研究棟施設!$J$5:$J$1048576,OFFSET($G$9,ROW()-ROW($N$9),EM$6-$D$4))&gt;=50,IF(SUMIFS(OFFSET(データ_研究棟施設!$M$5:$M$1048576,0,ROUND(EM$8*24,1)),データ_研究棟施設!$J$5:$J$1048576,OFFSET($G$9,ROW()-ROW($N$9),EM$6-$D$4))&gt;=100*$E99,"×","△"),IF(OR(EM$8&lt;9/24,EM$8&gt;=17/24,EM$110="△"),"△","〇")))</f>
        <v>×</v>
      </c>
      <c r="EN99" s="29" t="str">
        <f ca="1">IF(OR(EN$9="×",EN$110="×"),"×",IF(SUMIFS(OFFSET(データ_研究棟施設!$M$5:$M$1048576,0,ROUND(EN$8*24,1)),データ_研究棟施設!$J$5:$J$1048576,OFFSET($G$9,ROW()-ROW($N$9),EN$6-$D$4))&gt;=50,IF(SUMIFS(OFFSET(データ_研究棟施設!$M$5:$M$1048576,0,ROUND(EN$8*24,1)),データ_研究棟施設!$J$5:$J$1048576,OFFSET($G$9,ROW()-ROW($N$9),EN$6-$D$4))&gt;=100*$E99,"×","△"),IF(OR(EN$8&lt;9/24,EN$8&gt;=17/24,EN$110="△"),"△","〇")))</f>
        <v>×</v>
      </c>
      <c r="EO99" s="29" t="str">
        <f ca="1">IF(OR(EO$9="×",EO$110="×"),"×",IF(SUMIFS(OFFSET(データ_研究棟施設!$M$5:$M$1048576,0,ROUND(EO$8*24,1)),データ_研究棟施設!$J$5:$J$1048576,OFFSET($G$9,ROW()-ROW($N$9),EO$6-$D$4))&gt;=50,IF(SUMIFS(OFFSET(データ_研究棟施設!$M$5:$M$1048576,0,ROUND(EO$8*24,1)),データ_研究棟施設!$J$5:$J$1048576,OFFSET($G$9,ROW()-ROW($N$9),EO$6-$D$4))&gt;=100*$E99,"×","△"),IF(OR(EO$8&lt;9/24,EO$8&gt;=17/24,EO$110="△"),"△","〇")))</f>
        <v>×</v>
      </c>
      <c r="EP99" s="30" t="str">
        <f ca="1">IF(OR(EP$9="×",EP$110="×"),"×",IF(SUMIFS(OFFSET(データ_研究棟施設!$M$5:$M$1048576,0,ROUND(EP$8*24,1)),データ_研究棟施設!$J$5:$J$1048576,OFFSET($G$9,ROW()-ROW($N$9),EP$6-$D$4))&gt;=50,IF(SUMIFS(OFFSET(データ_研究棟施設!$M$5:$M$1048576,0,ROUND(EP$8*24,1)),データ_研究棟施設!$J$5:$J$1048576,OFFSET($G$9,ROW()-ROW($N$9),EP$6-$D$4))&gt;=100*$E99,"×","△"),IF(OR(EP$8&lt;9/24,EP$8&gt;=17/24,EP$110="△"),"△","〇")))</f>
        <v>×</v>
      </c>
      <c r="EQ99" s="29" t="str">
        <f ca="1">IF(OR(EQ$9="×",EQ$110="×"),"×",IF(SUMIFS(OFFSET(データ_研究棟施設!$M$5:$M$1048576,0,ROUND(EQ$8*24,1)),データ_研究棟施設!$J$5:$J$1048576,OFFSET($G$9,ROW()-ROW($N$9),EQ$6-$D$4))&gt;=50,IF(SUMIFS(OFFSET(データ_研究棟施設!$M$5:$M$1048576,0,ROUND(EQ$8*24,1)),データ_研究棟施設!$J$5:$J$1048576,OFFSET($G$9,ROW()-ROW($N$9),EQ$6-$D$4))&gt;=100*$E99,"×","△"),IF(OR(EQ$8&lt;9/24,EQ$8&gt;=17/24,EQ$110="△"),"△","〇")))</f>
        <v>×</v>
      </c>
      <c r="ER99" s="29" t="str">
        <f ca="1">IF(OR(ER$9="×",ER$110="×"),"×",IF(SUMIFS(OFFSET(データ_研究棟施設!$M$5:$M$1048576,0,ROUND(ER$8*24,1)),データ_研究棟施設!$J$5:$J$1048576,OFFSET($G$9,ROW()-ROW($N$9),ER$6-$D$4))&gt;=50,IF(SUMIFS(OFFSET(データ_研究棟施設!$M$5:$M$1048576,0,ROUND(ER$8*24,1)),データ_研究棟施設!$J$5:$J$1048576,OFFSET($G$9,ROW()-ROW($N$9),ER$6-$D$4))&gt;=100*$E99,"×","△"),IF(OR(ER$8&lt;9/24,ER$8&gt;=17/24,ER$110="△"),"△","〇")))</f>
        <v>×</v>
      </c>
      <c r="ES99" s="29" t="str">
        <f ca="1">IF(OR(ES$9="×",ES$110="×"),"×",IF(SUMIFS(OFFSET(データ_研究棟施設!$M$5:$M$1048576,0,ROUND(ES$8*24,1)),データ_研究棟施設!$J$5:$J$1048576,OFFSET($G$9,ROW()-ROW($N$9),ES$6-$D$4))&gt;=50,IF(SUMIFS(OFFSET(データ_研究棟施設!$M$5:$M$1048576,0,ROUND(ES$8*24,1)),データ_研究棟施設!$J$5:$J$1048576,OFFSET($G$9,ROW()-ROW($N$9),ES$6-$D$4))&gt;=100*$E99,"×","△"),IF(OR(ES$8&lt;9/24,ES$8&gt;=17/24,ES$110="△"),"△","〇")))</f>
        <v>×</v>
      </c>
      <c r="ET99" s="29" t="str">
        <f ca="1">IF(OR(ET$9="×",ET$110="×"),"×",IF(SUMIFS(OFFSET(データ_研究棟施設!$M$5:$M$1048576,0,ROUND(ET$8*24,1)),データ_研究棟施設!$J$5:$J$1048576,OFFSET($G$9,ROW()-ROW($N$9),ET$6-$D$4))&gt;=50,IF(SUMIFS(OFFSET(データ_研究棟施設!$M$5:$M$1048576,0,ROUND(ET$8*24,1)),データ_研究棟施設!$J$5:$J$1048576,OFFSET($G$9,ROW()-ROW($N$9),ET$6-$D$4))&gt;=100*$E99,"×","△"),IF(OR(ET$8&lt;9/24,ET$8&gt;=17/24,ET$110="△"),"△","〇")))</f>
        <v>×</v>
      </c>
      <c r="EU99" s="28" t="str">
        <f ca="1">IF(OR(EU$9="×",EU$110="×"),"×",IF(SUMIFS(OFFSET(データ_研究棟施設!$M$5:$M$1048576,0,ROUND(EU$8*24,1)),データ_研究棟施設!$J$5:$J$1048576,OFFSET($G$9,ROW()-ROW($N$9),EU$6-$D$4))&gt;=50,IF(SUMIFS(OFFSET(データ_研究棟施設!$M$5:$M$1048576,0,ROUND(EU$8*24,1)),データ_研究棟施設!$J$5:$J$1048576,OFFSET($G$9,ROW()-ROW($N$9),EU$6-$D$4))&gt;=100*$E99,"×","△"),IF(OR(EU$8&lt;9/24,EU$8&gt;=17/24,EU$110="△"),"△","〇")))</f>
        <v>×</v>
      </c>
      <c r="EV99" s="29" t="str">
        <f ca="1">IF(OR(EV$9="×",EV$110="×"),"×",IF(SUMIFS(OFFSET(データ_研究棟施設!$M$5:$M$1048576,0,ROUND(EV$8*24,1)),データ_研究棟施設!$J$5:$J$1048576,OFFSET($G$9,ROW()-ROW($N$9),EV$6-$D$4))&gt;=50,IF(SUMIFS(OFFSET(データ_研究棟施設!$M$5:$M$1048576,0,ROUND(EV$8*24,1)),データ_研究棟施設!$J$5:$J$1048576,OFFSET($G$9,ROW()-ROW($N$9),EV$6-$D$4))&gt;=100*$E99,"×","△"),IF(OR(EV$8&lt;9/24,EV$8&gt;=17/24,EV$110="△"),"△","〇")))</f>
        <v>×</v>
      </c>
      <c r="EW99" s="29" t="str">
        <f ca="1">IF(OR(EW$9="×",EW$110="×"),"×",IF(SUMIFS(OFFSET(データ_研究棟施設!$M$5:$M$1048576,0,ROUND(EW$8*24,1)),データ_研究棟施設!$J$5:$J$1048576,OFFSET($G$9,ROW()-ROW($N$9),EW$6-$D$4))&gt;=50,IF(SUMIFS(OFFSET(データ_研究棟施設!$M$5:$M$1048576,0,ROUND(EW$8*24,1)),データ_研究棟施設!$J$5:$J$1048576,OFFSET($G$9,ROW()-ROW($N$9),EW$6-$D$4))&gt;=100*$E99,"×","△"),IF(OR(EW$8&lt;9/24,EW$8&gt;=17/24,EW$110="△"),"△","〇")))</f>
        <v>×</v>
      </c>
      <c r="EX99" s="30" t="str">
        <f ca="1">IF(OR(EX$9="×",EX$110="×"),"×",IF(SUMIFS(OFFSET(データ_研究棟施設!$M$5:$M$1048576,0,ROUND(EX$8*24,1)),データ_研究棟施設!$J$5:$J$1048576,OFFSET($G$9,ROW()-ROW($N$9),EX$6-$D$4))&gt;=50,IF(SUMIFS(OFFSET(データ_研究棟施設!$M$5:$M$1048576,0,ROUND(EX$8*24,1)),データ_研究棟施設!$J$5:$J$1048576,OFFSET($G$9,ROW()-ROW($N$9),EX$6-$D$4))&gt;=100*$E99,"×","△"),IF(OR(EX$8&lt;9/24,EX$8&gt;=17/24,EX$110="△"),"△","〇")))</f>
        <v>×</v>
      </c>
      <c r="EY99" s="29" t="str">
        <f ca="1">IF(OR(EY$9="×",EY$110="×"),"×",IF(SUMIFS(OFFSET(データ_研究棟施設!$M$5:$M$1048576,0,ROUND(EY$8*24,1)),データ_研究棟施設!$J$5:$J$1048576,OFFSET($G$9,ROW()-ROW($N$9),EY$6-$D$4))&gt;=50,IF(SUMIFS(OFFSET(データ_研究棟施設!$M$5:$M$1048576,0,ROUND(EY$8*24,1)),データ_研究棟施設!$J$5:$J$1048576,OFFSET($G$9,ROW()-ROW($N$9),EY$6-$D$4))&gt;=100*$E99,"×","△"),IF(OR(EY$8&lt;9/24,EY$8&gt;=17/24,EY$110="△"),"△","〇")))</f>
        <v>×</v>
      </c>
      <c r="EZ99" s="29" t="str">
        <f ca="1">IF(OR(EZ$9="×",EZ$110="×"),"×",IF(SUMIFS(OFFSET(データ_研究棟施設!$M$5:$M$1048576,0,ROUND(EZ$8*24,1)),データ_研究棟施設!$J$5:$J$1048576,OFFSET($G$9,ROW()-ROW($N$9),EZ$6-$D$4))&gt;=50,IF(SUMIFS(OFFSET(データ_研究棟施設!$M$5:$M$1048576,0,ROUND(EZ$8*24,1)),データ_研究棟施設!$J$5:$J$1048576,OFFSET($G$9,ROW()-ROW($N$9),EZ$6-$D$4))&gt;=100*$E99,"×","△"),IF(OR(EZ$8&lt;9/24,EZ$8&gt;=17/24,EZ$110="△"),"△","〇")))</f>
        <v>×</v>
      </c>
      <c r="FA99" s="37" t="str">
        <f ca="1">IF(OR(FA$9="×",FA$110="×"),"×",IF(SUMIFS(OFFSET(データ_研究棟施設!$M$5:$M$1048576,0,ROUND(FA$8*24,1)),データ_研究棟施設!$J$5:$J$1048576,OFFSET($G$9,ROW()-ROW($N$9),FA$6-$D$4))&gt;=50,IF(SUMIFS(OFFSET(データ_研究棟施設!$M$5:$M$1048576,0,ROUND(FA$8*24,1)),データ_研究棟施設!$J$5:$J$1048576,OFFSET($G$9,ROW()-ROW($N$9),FA$6-$D$4))&gt;=100*$E99,"×","△"),IF(OR(FA$8&lt;9/24,FA$8&gt;=17/24,FA$110="△"),"△","〇")))</f>
        <v>×</v>
      </c>
      <c r="FB99" s="36" t="str">
        <f ca="1">IF(OR(FB$9="×",FB$110="×"),"×",IF(SUMIFS(OFFSET(データ_研究棟施設!$M$5:$M$1048576,0,ROUND(FB$8*24,1)),データ_研究棟施設!$J$5:$J$1048576,OFFSET($G$9,ROW()-ROW($N$9),FB$6-$D$4))&gt;=50,IF(SUMIFS(OFFSET(データ_研究棟施設!$M$5:$M$1048576,0,ROUND(FB$8*24,1)),データ_研究棟施設!$J$5:$J$1048576,OFFSET($G$9,ROW()-ROW($N$9),FB$6-$D$4))&gt;=100*$E99,"×","△"),IF(OR(FB$8&lt;9/24,FB$8&gt;=17/24,FB$110="△"),"△","〇")))</f>
        <v>×</v>
      </c>
      <c r="FC99" s="29" t="str">
        <f ca="1">IF(OR(FC$9="×",FC$110="×"),"×",IF(SUMIFS(OFFSET(データ_研究棟施設!$M$5:$M$1048576,0,ROUND(FC$8*24,1)),データ_研究棟施設!$J$5:$J$1048576,OFFSET($G$9,ROW()-ROW($N$9),FC$6-$D$4))&gt;=50,IF(SUMIFS(OFFSET(データ_研究棟施設!$M$5:$M$1048576,0,ROUND(FC$8*24,1)),データ_研究棟施設!$J$5:$J$1048576,OFFSET($G$9,ROW()-ROW($N$9),FC$6-$D$4))&gt;=100*$E99,"×","△"),IF(OR(FC$8&lt;9/24,FC$8&gt;=17/24,FC$110="△"),"△","〇")))</f>
        <v>×</v>
      </c>
      <c r="FD99" s="29" t="str">
        <f ca="1">IF(OR(FD$9="×",FD$110="×"),"×",IF(SUMIFS(OFFSET(データ_研究棟施設!$M$5:$M$1048576,0,ROUND(FD$8*24,1)),データ_研究棟施設!$J$5:$J$1048576,OFFSET($G$9,ROW()-ROW($N$9),FD$6-$D$4))&gt;=50,IF(SUMIFS(OFFSET(データ_研究棟施設!$M$5:$M$1048576,0,ROUND(FD$8*24,1)),データ_研究棟施設!$J$5:$J$1048576,OFFSET($G$9,ROW()-ROW($N$9),FD$6-$D$4))&gt;=100*$E99,"×","△"),IF(OR(FD$8&lt;9/24,FD$8&gt;=17/24,FD$110="△"),"△","〇")))</f>
        <v>×</v>
      </c>
      <c r="FE99" s="29" t="str">
        <f ca="1">IF(OR(FE$9="×",FE$110="×"),"×",IF(SUMIFS(OFFSET(データ_研究棟施設!$M$5:$M$1048576,0,ROUND(FE$8*24,1)),データ_研究棟施設!$J$5:$J$1048576,OFFSET($G$9,ROW()-ROW($N$9),FE$6-$D$4))&gt;=50,IF(SUMIFS(OFFSET(データ_研究棟施設!$M$5:$M$1048576,0,ROUND(FE$8*24,1)),データ_研究棟施設!$J$5:$J$1048576,OFFSET($G$9,ROW()-ROW($N$9),FE$6-$D$4))&gt;=100*$E99,"×","△"),IF(OR(FE$8&lt;9/24,FE$8&gt;=17/24,FE$110="△"),"△","〇")))</f>
        <v>×</v>
      </c>
      <c r="FF99" s="29" t="str">
        <f ca="1">IF(OR(FF$9="×",FF$110="×"),"×",IF(SUMIFS(OFFSET(データ_研究棟施設!$M$5:$M$1048576,0,ROUND(FF$8*24,1)),データ_研究棟施設!$J$5:$J$1048576,OFFSET($G$9,ROW()-ROW($N$9),FF$6-$D$4))&gt;=50,IF(SUMIFS(OFFSET(データ_研究棟施設!$M$5:$M$1048576,0,ROUND(FF$8*24,1)),データ_研究棟施設!$J$5:$J$1048576,OFFSET($G$9,ROW()-ROW($N$9),FF$6-$D$4))&gt;=100*$E99,"×","△"),IF(OR(FF$8&lt;9/24,FF$8&gt;=17/24,FF$110="△"),"△","〇")))</f>
        <v>×</v>
      </c>
      <c r="FG99" s="29" t="str">
        <f ca="1">IF(OR(FG$9="×",FG$110="×"),"×",IF(SUMIFS(OFFSET(データ_研究棟施設!$M$5:$M$1048576,0,ROUND(FG$8*24,1)),データ_研究棟施設!$J$5:$J$1048576,OFFSET($G$9,ROW()-ROW($N$9),FG$6-$D$4))&gt;=50,IF(SUMIFS(OFFSET(データ_研究棟施設!$M$5:$M$1048576,0,ROUND(FG$8*24,1)),データ_研究棟施設!$J$5:$J$1048576,OFFSET($G$9,ROW()-ROW($N$9),FG$6-$D$4))&gt;=100*$E99,"×","△"),IF(OR(FG$8&lt;9/24,FG$8&gt;=17/24,FG$110="△"),"△","〇")))</f>
        <v>×</v>
      </c>
      <c r="FH99" s="29" t="str">
        <f ca="1">IF(OR(FH$9="×",FH$110="×"),"×",IF(SUMIFS(OFFSET(データ_研究棟施設!$M$5:$M$1048576,0,ROUND(FH$8*24,1)),データ_研究棟施設!$J$5:$J$1048576,OFFSET($G$9,ROW()-ROW($N$9),FH$6-$D$4))&gt;=50,IF(SUMIFS(OFFSET(データ_研究棟施設!$M$5:$M$1048576,0,ROUND(FH$8*24,1)),データ_研究棟施設!$J$5:$J$1048576,OFFSET($G$9,ROW()-ROW($N$9),FH$6-$D$4))&gt;=100*$E99,"×","△"),IF(OR(FH$8&lt;9/24,FH$8&gt;=17/24,FH$110="△"),"△","〇")))</f>
        <v>×</v>
      </c>
      <c r="FI99" s="29" t="str">
        <f ca="1">IF(OR(FI$9="×",FI$110="×"),"×",IF(SUMIFS(OFFSET(データ_研究棟施設!$M$5:$M$1048576,0,ROUND(FI$8*24,1)),データ_研究棟施設!$J$5:$J$1048576,OFFSET($G$9,ROW()-ROW($N$9),FI$6-$D$4))&gt;=50,IF(SUMIFS(OFFSET(データ_研究棟施設!$M$5:$M$1048576,0,ROUND(FI$8*24,1)),データ_研究棟施設!$J$5:$J$1048576,OFFSET($G$9,ROW()-ROW($N$9),FI$6-$D$4))&gt;=100*$E99,"×","△"),IF(OR(FI$8&lt;9/24,FI$8&gt;=17/24,FI$110="△"),"△","〇")))</f>
        <v>×</v>
      </c>
      <c r="FJ99" s="29" t="str">
        <f ca="1">IF(OR(FJ$9="×",FJ$110="×"),"×",IF(SUMIFS(OFFSET(データ_研究棟施設!$M$5:$M$1048576,0,ROUND(FJ$8*24,1)),データ_研究棟施設!$J$5:$J$1048576,OFFSET($G$9,ROW()-ROW($N$9),FJ$6-$D$4))&gt;=50,IF(SUMIFS(OFFSET(データ_研究棟施設!$M$5:$M$1048576,0,ROUND(FJ$8*24,1)),データ_研究棟施設!$J$5:$J$1048576,OFFSET($G$9,ROW()-ROW($N$9),FJ$6-$D$4))&gt;=100*$E99,"×","△"),IF(OR(FJ$8&lt;9/24,FJ$8&gt;=17/24,FJ$110="△"),"△","〇")))</f>
        <v>×</v>
      </c>
      <c r="FK99" s="28" t="str">
        <f ca="1">IF(OR(FK$9="×",FK$110="×"),"×",IF(SUMIFS(OFFSET(データ_研究棟施設!$M$5:$M$1048576,0,ROUND(FK$8*24,1)),データ_研究棟施設!$J$5:$J$1048576,OFFSET($G$9,ROW()-ROW($N$9),FK$6-$D$4))&gt;=50,IF(SUMIFS(OFFSET(データ_研究棟施設!$M$5:$M$1048576,0,ROUND(FK$8*24,1)),データ_研究棟施設!$J$5:$J$1048576,OFFSET($G$9,ROW()-ROW($N$9),FK$6-$D$4))&gt;=100*$E99,"×","△"),IF(OR(FK$8&lt;9/24,FK$8&gt;=17/24,FK$110="△"),"△","〇")))</f>
        <v>×</v>
      </c>
      <c r="FL99" s="29" t="str">
        <f ca="1">IF(OR(FL$9="×",FL$110="×"),"×",IF(SUMIFS(OFFSET(データ_研究棟施設!$M$5:$M$1048576,0,ROUND(FL$8*24,1)),データ_研究棟施設!$J$5:$J$1048576,OFFSET($G$9,ROW()-ROW($N$9),FL$6-$D$4))&gt;=50,IF(SUMIFS(OFFSET(データ_研究棟施設!$M$5:$M$1048576,0,ROUND(FL$8*24,1)),データ_研究棟施設!$J$5:$J$1048576,OFFSET($G$9,ROW()-ROW($N$9),FL$6-$D$4))&gt;=100*$E99,"×","△"),IF(OR(FL$8&lt;9/24,FL$8&gt;=17/24,FL$110="△"),"△","〇")))</f>
        <v>×</v>
      </c>
      <c r="FM99" s="29" t="str">
        <f ca="1">IF(OR(FM$9="×",FM$110="×"),"×",IF(SUMIFS(OFFSET(データ_研究棟施設!$M$5:$M$1048576,0,ROUND(FM$8*24,1)),データ_研究棟施設!$J$5:$J$1048576,OFFSET($G$9,ROW()-ROW($N$9),FM$6-$D$4))&gt;=50,IF(SUMIFS(OFFSET(データ_研究棟施設!$M$5:$M$1048576,0,ROUND(FM$8*24,1)),データ_研究棟施設!$J$5:$J$1048576,OFFSET($G$9,ROW()-ROW($N$9),FM$6-$D$4))&gt;=100*$E99,"×","△"),IF(OR(FM$8&lt;9/24,FM$8&gt;=17/24,FM$110="△"),"△","〇")))</f>
        <v>×</v>
      </c>
      <c r="FN99" s="30" t="str">
        <f ca="1">IF(OR(FN$9="×",FN$110="×"),"×",IF(SUMIFS(OFFSET(データ_研究棟施設!$M$5:$M$1048576,0,ROUND(FN$8*24,1)),データ_研究棟施設!$J$5:$J$1048576,OFFSET($G$9,ROW()-ROW($N$9),FN$6-$D$4))&gt;=50,IF(SUMIFS(OFFSET(データ_研究棟施設!$M$5:$M$1048576,0,ROUND(FN$8*24,1)),データ_研究棟施設!$J$5:$J$1048576,OFFSET($G$9,ROW()-ROW($N$9),FN$6-$D$4))&gt;=100*$E99,"×","△"),IF(OR(FN$8&lt;9/24,FN$8&gt;=17/24,FN$110="△"),"△","〇")))</f>
        <v>×</v>
      </c>
      <c r="FO99" s="29" t="str">
        <f ca="1">IF(OR(FO$9="×",FO$110="×"),"×",IF(SUMIFS(OFFSET(データ_研究棟施設!$M$5:$M$1048576,0,ROUND(FO$8*24,1)),データ_研究棟施設!$J$5:$J$1048576,OFFSET($G$9,ROW()-ROW($N$9),FO$6-$D$4))&gt;=50,IF(SUMIFS(OFFSET(データ_研究棟施設!$M$5:$M$1048576,0,ROUND(FO$8*24,1)),データ_研究棟施設!$J$5:$J$1048576,OFFSET($G$9,ROW()-ROW($N$9),FO$6-$D$4))&gt;=100*$E99,"×","△"),IF(OR(FO$8&lt;9/24,FO$8&gt;=17/24,FO$110="△"),"△","〇")))</f>
        <v>×</v>
      </c>
      <c r="FP99" s="29" t="str">
        <f ca="1">IF(OR(FP$9="×",FP$110="×"),"×",IF(SUMIFS(OFFSET(データ_研究棟施設!$M$5:$M$1048576,0,ROUND(FP$8*24,1)),データ_研究棟施設!$J$5:$J$1048576,OFFSET($G$9,ROW()-ROW($N$9),FP$6-$D$4))&gt;=50,IF(SUMIFS(OFFSET(データ_研究棟施設!$M$5:$M$1048576,0,ROUND(FP$8*24,1)),データ_研究棟施設!$J$5:$J$1048576,OFFSET($G$9,ROW()-ROW($N$9),FP$6-$D$4))&gt;=100*$E99,"×","△"),IF(OR(FP$8&lt;9/24,FP$8&gt;=17/24,FP$110="△"),"△","〇")))</f>
        <v>×</v>
      </c>
      <c r="FQ99" s="29" t="str">
        <f ca="1">IF(OR(FQ$9="×",FQ$110="×"),"×",IF(SUMIFS(OFFSET(データ_研究棟施設!$M$5:$M$1048576,0,ROUND(FQ$8*24,1)),データ_研究棟施設!$J$5:$J$1048576,OFFSET($G$9,ROW()-ROW($N$9),FQ$6-$D$4))&gt;=50,IF(SUMIFS(OFFSET(データ_研究棟施設!$M$5:$M$1048576,0,ROUND(FQ$8*24,1)),データ_研究棟施設!$J$5:$J$1048576,OFFSET($G$9,ROW()-ROW($N$9),FQ$6-$D$4))&gt;=100*$E99,"×","△"),IF(OR(FQ$8&lt;9/24,FQ$8&gt;=17/24,FQ$110="△"),"△","〇")))</f>
        <v>×</v>
      </c>
      <c r="FR99" s="29" t="str">
        <f ca="1">IF(OR(FR$9="×",FR$110="×"),"×",IF(SUMIFS(OFFSET(データ_研究棟施設!$M$5:$M$1048576,0,ROUND(FR$8*24,1)),データ_研究棟施設!$J$5:$J$1048576,OFFSET($G$9,ROW()-ROW($N$9),FR$6-$D$4))&gt;=50,IF(SUMIFS(OFFSET(データ_研究棟施設!$M$5:$M$1048576,0,ROUND(FR$8*24,1)),データ_研究棟施設!$J$5:$J$1048576,OFFSET($G$9,ROW()-ROW($N$9),FR$6-$D$4))&gt;=100*$E99,"×","△"),IF(OR(FR$8&lt;9/24,FR$8&gt;=17/24,FR$110="△"),"△","〇")))</f>
        <v>×</v>
      </c>
      <c r="FS99" s="28" t="str">
        <f ca="1">IF(OR(FS$9="×",FS$110="×"),"×",IF(SUMIFS(OFFSET(データ_研究棟施設!$M$5:$M$1048576,0,ROUND(FS$8*24,1)),データ_研究棟施設!$J$5:$J$1048576,OFFSET($G$9,ROW()-ROW($N$9),FS$6-$D$4))&gt;=50,IF(SUMIFS(OFFSET(データ_研究棟施設!$M$5:$M$1048576,0,ROUND(FS$8*24,1)),データ_研究棟施設!$J$5:$J$1048576,OFFSET($G$9,ROW()-ROW($N$9),FS$6-$D$4))&gt;=100*$E99,"×","△"),IF(OR(FS$8&lt;9/24,FS$8&gt;=17/24,FS$110="△"),"△","〇")))</f>
        <v>×</v>
      </c>
      <c r="FT99" s="29" t="str">
        <f ca="1">IF(OR(FT$9="×",FT$110="×"),"×",IF(SUMIFS(OFFSET(データ_研究棟施設!$M$5:$M$1048576,0,ROUND(FT$8*24,1)),データ_研究棟施設!$J$5:$J$1048576,OFFSET($G$9,ROW()-ROW($N$9),FT$6-$D$4))&gt;=50,IF(SUMIFS(OFFSET(データ_研究棟施設!$M$5:$M$1048576,0,ROUND(FT$8*24,1)),データ_研究棟施設!$J$5:$J$1048576,OFFSET($G$9,ROW()-ROW($N$9),FT$6-$D$4))&gt;=100*$E99,"×","△"),IF(OR(FT$8&lt;9/24,FT$8&gt;=17/24,FT$110="△"),"△","〇")))</f>
        <v>×</v>
      </c>
      <c r="FU99" s="29" t="str">
        <f ca="1">IF(OR(FU$9="×",FU$110="×"),"×",IF(SUMIFS(OFFSET(データ_研究棟施設!$M$5:$M$1048576,0,ROUND(FU$8*24,1)),データ_研究棟施設!$J$5:$J$1048576,OFFSET($G$9,ROW()-ROW($N$9),FU$6-$D$4))&gt;=50,IF(SUMIFS(OFFSET(データ_研究棟施設!$M$5:$M$1048576,0,ROUND(FU$8*24,1)),データ_研究棟施設!$J$5:$J$1048576,OFFSET($G$9,ROW()-ROW($N$9),FU$6-$D$4))&gt;=100*$E99,"×","△"),IF(OR(FU$8&lt;9/24,FU$8&gt;=17/24,FU$110="△"),"△","〇")))</f>
        <v>×</v>
      </c>
      <c r="FV99" s="30" t="str">
        <f ca="1">IF(OR(FV$9="×",FV$110="×"),"×",IF(SUMIFS(OFFSET(データ_研究棟施設!$M$5:$M$1048576,0,ROUND(FV$8*24,1)),データ_研究棟施設!$J$5:$J$1048576,OFFSET($G$9,ROW()-ROW($N$9),FV$6-$D$4))&gt;=50,IF(SUMIFS(OFFSET(データ_研究棟施設!$M$5:$M$1048576,0,ROUND(FV$8*24,1)),データ_研究棟施設!$J$5:$J$1048576,OFFSET($G$9,ROW()-ROW($N$9),FV$6-$D$4))&gt;=100*$E99,"×","△"),IF(OR(FV$8&lt;9/24,FV$8&gt;=17/24,FV$110="△"),"△","〇")))</f>
        <v>×</v>
      </c>
      <c r="FW99" s="29" t="str">
        <f ca="1">IF(OR(FW$9="×",FW$110="×"),"×",IF(SUMIFS(OFFSET(データ_研究棟施設!$M$5:$M$1048576,0,ROUND(FW$8*24,1)),データ_研究棟施設!$J$5:$J$1048576,OFFSET($G$9,ROW()-ROW($N$9),FW$6-$D$4))&gt;=50,IF(SUMIFS(OFFSET(データ_研究棟施設!$M$5:$M$1048576,0,ROUND(FW$8*24,1)),データ_研究棟施設!$J$5:$J$1048576,OFFSET($G$9,ROW()-ROW($N$9),FW$6-$D$4))&gt;=100*$E99,"×","△"),IF(OR(FW$8&lt;9/24,FW$8&gt;=17/24,FW$110="△"),"△","〇")))</f>
        <v>×</v>
      </c>
      <c r="FX99" s="29" t="str">
        <f ca="1">IF(OR(FX$9="×",FX$110="×"),"×",IF(SUMIFS(OFFSET(データ_研究棟施設!$M$5:$M$1048576,0,ROUND(FX$8*24,1)),データ_研究棟施設!$J$5:$J$1048576,OFFSET($G$9,ROW()-ROW($N$9),FX$6-$D$4))&gt;=50,IF(SUMIFS(OFFSET(データ_研究棟施設!$M$5:$M$1048576,0,ROUND(FX$8*24,1)),データ_研究棟施設!$J$5:$J$1048576,OFFSET($G$9,ROW()-ROW($N$9),FX$6-$D$4))&gt;=100*$E99,"×","△"),IF(OR(FX$8&lt;9/24,FX$8&gt;=17/24,FX$110="△"),"△","〇")))</f>
        <v>×</v>
      </c>
      <c r="FY99" s="37" t="str">
        <f ca="1">IF(OR(FY$9="×",FY$110="×"),"×",IF(SUMIFS(OFFSET(データ_研究棟施設!$M$5:$M$1048576,0,ROUND(FY$8*24,1)),データ_研究棟施設!$J$5:$J$1048576,OFFSET($G$9,ROW()-ROW($N$9),FY$6-$D$4))&gt;=50,IF(SUMIFS(OFFSET(データ_研究棟施設!$M$5:$M$1048576,0,ROUND(FY$8*24,1)),データ_研究棟施設!$J$5:$J$1048576,OFFSET($G$9,ROW()-ROW($N$9),FY$6-$D$4))&gt;=100*$E99,"×","△"),IF(OR(FY$8&lt;9/24,FY$8&gt;=17/24,FY$110="△"),"△","〇")))</f>
        <v>×</v>
      </c>
    </row>
    <row r="100" spans="1:181">
      <c r="A100" s="17"/>
      <c r="B100" s="81" t="s">
        <v>302</v>
      </c>
      <c r="C100" s="82"/>
      <c r="D100" s="11" t="s">
        <v>264</v>
      </c>
      <c r="E100" s="10" t="str">
        <f>INDEX(施設情報!$D$1:$D$1000,MATCH(D100,施設情報!$C$1:$C$1000,0))</f>
        <v>1</v>
      </c>
      <c r="F100" s="11" t="s">
        <v>275</v>
      </c>
      <c r="G100" s="8" t="str">
        <f t="shared" si="29"/>
        <v>118-46391</v>
      </c>
      <c r="H100" s="10" t="str">
        <f t="shared" si="30"/>
        <v>118-46392</v>
      </c>
      <c r="I100" s="10" t="str">
        <f t="shared" si="31"/>
        <v>118-46393</v>
      </c>
      <c r="J100" s="10" t="str">
        <f t="shared" si="32"/>
        <v>118-46394</v>
      </c>
      <c r="K100" s="10" t="str">
        <f t="shared" si="33"/>
        <v>118-46395</v>
      </c>
      <c r="L100" s="10" t="str">
        <f t="shared" si="34"/>
        <v>118-46396</v>
      </c>
      <c r="M100" s="10" t="str">
        <f t="shared" si="35"/>
        <v>118-46397</v>
      </c>
      <c r="N100" s="36" t="str">
        <f ca="1">IF(OR(N$9="×",N$110="×"),"×",IF(SUMIFS(OFFSET(データ_研究棟施設!$M$5:$M$1048576,0,ROUND(N$8*24,1)),データ_研究棟施設!$J$5:$J$1048576,OFFSET($G$9,ROW()-ROW($N$9),N$6-$D$4))&gt;=50,IF(SUMIFS(OFFSET(データ_研究棟施設!$M$5:$M$1048576,0,ROUND(N$8*24,1)),データ_研究棟施設!$J$5:$J$1048576,OFFSET($G$9,ROW()-ROW($N$9),N$6-$D$4))&gt;=100*$E100,"×","△"),IF(OR(N$8&lt;9/24,N$8&gt;=17/24,N$110="△"),"△","〇")))</f>
        <v>△</v>
      </c>
      <c r="O100" s="29" t="str">
        <f ca="1">IF(OR(O$9="×",O$110="×"),"×",IF(SUMIFS(OFFSET(データ_研究棟施設!$M$5:$M$1048576,0,ROUND(O$8*24,1)),データ_研究棟施設!$J$5:$J$1048576,OFFSET($G$9,ROW()-ROW($N$9),O$6-$D$4))&gt;=50,IF(SUMIFS(OFFSET(データ_研究棟施設!$M$5:$M$1048576,0,ROUND(O$8*24,1)),データ_研究棟施設!$J$5:$J$1048576,OFFSET($G$9,ROW()-ROW($N$9),O$6-$D$4))&gt;=100*$E100,"×","△"),IF(OR(O$8&lt;9/24,O$8&gt;=17/24,O$110="△"),"△","〇")))</f>
        <v>△</v>
      </c>
      <c r="P100" s="29" t="str">
        <f ca="1">IF(OR(P$9="×",P$110="×"),"×",IF(SUMIFS(OFFSET(データ_研究棟施設!$M$5:$M$1048576,0,ROUND(P$8*24,1)),データ_研究棟施設!$J$5:$J$1048576,OFFSET($G$9,ROW()-ROW($N$9),P$6-$D$4))&gt;=50,IF(SUMIFS(OFFSET(データ_研究棟施設!$M$5:$M$1048576,0,ROUND(P$8*24,1)),データ_研究棟施設!$J$5:$J$1048576,OFFSET($G$9,ROW()-ROW($N$9),P$6-$D$4))&gt;=100*$E100,"×","△"),IF(OR(P$8&lt;9/24,P$8&gt;=17/24,P$110="△"),"△","〇")))</f>
        <v>△</v>
      </c>
      <c r="Q100" s="29" t="str">
        <f ca="1">IF(OR(Q$9="×",Q$110="×"),"×",IF(SUMIFS(OFFSET(データ_研究棟施設!$M$5:$M$1048576,0,ROUND(Q$8*24,1)),データ_研究棟施設!$J$5:$J$1048576,OFFSET($G$9,ROW()-ROW($N$9),Q$6-$D$4))&gt;=50,IF(SUMIFS(OFFSET(データ_研究棟施設!$M$5:$M$1048576,0,ROUND(Q$8*24,1)),データ_研究棟施設!$J$5:$J$1048576,OFFSET($G$9,ROW()-ROW($N$9),Q$6-$D$4))&gt;=100*$E100,"×","△"),IF(OR(Q$8&lt;9/24,Q$8&gt;=17/24,Q$110="△"),"△","〇")))</f>
        <v>△</v>
      </c>
      <c r="R100" s="29" t="str">
        <f ca="1">IF(OR(R$9="×",R$110="×"),"×",IF(SUMIFS(OFFSET(データ_研究棟施設!$M$5:$M$1048576,0,ROUND(R$8*24,1)),データ_研究棟施設!$J$5:$J$1048576,OFFSET($G$9,ROW()-ROW($N$9),R$6-$D$4))&gt;=50,IF(SUMIFS(OFFSET(データ_研究棟施設!$M$5:$M$1048576,0,ROUND(R$8*24,1)),データ_研究棟施設!$J$5:$J$1048576,OFFSET($G$9,ROW()-ROW($N$9),R$6-$D$4))&gt;=100*$E100,"×","△"),IF(OR(R$8&lt;9/24,R$8&gt;=17/24,R$110="△"),"△","〇")))</f>
        <v>△</v>
      </c>
      <c r="S100" s="29" t="str">
        <f ca="1">IF(OR(S$9="×",S$110="×"),"×",IF(SUMIFS(OFFSET(データ_研究棟施設!$M$5:$M$1048576,0,ROUND(S$8*24,1)),データ_研究棟施設!$J$5:$J$1048576,OFFSET($G$9,ROW()-ROW($N$9),S$6-$D$4))&gt;=50,IF(SUMIFS(OFFSET(データ_研究棟施設!$M$5:$M$1048576,0,ROUND(S$8*24,1)),データ_研究棟施設!$J$5:$J$1048576,OFFSET($G$9,ROW()-ROW($N$9),S$6-$D$4))&gt;=100*$E100,"×","△"),IF(OR(S$8&lt;9/24,S$8&gt;=17/24,S$110="△"),"△","〇")))</f>
        <v>△</v>
      </c>
      <c r="T100" s="29" t="str">
        <f ca="1">IF(OR(T$9="×",T$110="×"),"×",IF(SUMIFS(OFFSET(データ_研究棟施設!$M$5:$M$1048576,0,ROUND(T$8*24,1)),データ_研究棟施設!$J$5:$J$1048576,OFFSET($G$9,ROW()-ROW($N$9),T$6-$D$4))&gt;=50,IF(SUMIFS(OFFSET(データ_研究棟施設!$M$5:$M$1048576,0,ROUND(T$8*24,1)),データ_研究棟施設!$J$5:$J$1048576,OFFSET($G$9,ROW()-ROW($N$9),T$6-$D$4))&gt;=100*$E100,"×","△"),IF(OR(T$8&lt;9/24,T$8&gt;=17/24,T$110="△"),"△","〇")))</f>
        <v>△</v>
      </c>
      <c r="U100" s="29" t="str">
        <f ca="1">IF(OR(U$9="×",U$110="×"),"×",IF(SUMIFS(OFFSET(データ_研究棟施設!$M$5:$M$1048576,0,ROUND(U$8*24,1)),データ_研究棟施設!$J$5:$J$1048576,OFFSET($G$9,ROW()-ROW($N$9),U$6-$D$4))&gt;=50,IF(SUMIFS(OFFSET(データ_研究棟施設!$M$5:$M$1048576,0,ROUND(U$8*24,1)),データ_研究棟施設!$J$5:$J$1048576,OFFSET($G$9,ROW()-ROW($N$9),U$6-$D$4))&gt;=100*$E100,"×","△"),IF(OR(U$8&lt;9/24,U$8&gt;=17/24,U$110="△"),"△","〇")))</f>
        <v>△</v>
      </c>
      <c r="V100" s="29" t="str">
        <f ca="1">IF(OR(V$9="×",V$110="×"),"×",IF(SUMIFS(OFFSET(データ_研究棟施設!$M$5:$M$1048576,0,ROUND(V$8*24,1)),データ_研究棟施設!$J$5:$J$1048576,OFFSET($G$9,ROW()-ROW($N$9),V$6-$D$4))&gt;=50,IF(SUMIFS(OFFSET(データ_研究棟施設!$M$5:$M$1048576,0,ROUND(V$8*24,1)),データ_研究棟施設!$J$5:$J$1048576,OFFSET($G$9,ROW()-ROW($N$9),V$6-$D$4))&gt;=100*$E100,"×","△"),IF(OR(V$8&lt;9/24,V$8&gt;=17/24,V$110="△"),"△","〇")))</f>
        <v>△</v>
      </c>
      <c r="W100" s="28" t="str">
        <f ca="1">IF(OR(W$9="×",W$110="×"),"×",IF(SUMIFS(OFFSET(データ_研究棟施設!$M$5:$M$1048576,0,ROUND(W$8*24,1)),データ_研究棟施設!$J$5:$J$1048576,OFFSET($G$9,ROW()-ROW($N$9),W$6-$D$4))&gt;=50,IF(SUMIFS(OFFSET(データ_研究棟施設!$M$5:$M$1048576,0,ROUND(W$8*24,1)),データ_研究棟施設!$J$5:$J$1048576,OFFSET($G$9,ROW()-ROW($N$9),W$6-$D$4))&gt;=100*$E100,"×","△"),IF(OR(W$8&lt;9/24,W$8&gt;=17/24,W$110="△"),"△","〇")))</f>
        <v>〇</v>
      </c>
      <c r="X100" s="29" t="str">
        <f ca="1">IF(OR(X$9="×",X$110="×"),"×",IF(SUMIFS(OFFSET(データ_研究棟施設!$M$5:$M$1048576,0,ROUND(X$8*24,1)),データ_研究棟施設!$J$5:$J$1048576,OFFSET($G$9,ROW()-ROW($N$9),X$6-$D$4))&gt;=50,IF(SUMIFS(OFFSET(データ_研究棟施設!$M$5:$M$1048576,0,ROUND(X$8*24,1)),データ_研究棟施設!$J$5:$J$1048576,OFFSET($G$9,ROW()-ROW($N$9),X$6-$D$4))&gt;=100*$E100,"×","△"),IF(OR(X$8&lt;9/24,X$8&gt;=17/24,X$110="△"),"△","〇")))</f>
        <v>〇</v>
      </c>
      <c r="Y100" s="29" t="str">
        <f ca="1">IF(OR(Y$9="×",Y$110="×"),"×",IF(SUMIFS(OFFSET(データ_研究棟施設!$M$5:$M$1048576,0,ROUND(Y$8*24,1)),データ_研究棟施設!$J$5:$J$1048576,OFFSET($G$9,ROW()-ROW($N$9),Y$6-$D$4))&gt;=50,IF(SUMIFS(OFFSET(データ_研究棟施設!$M$5:$M$1048576,0,ROUND(Y$8*24,1)),データ_研究棟施設!$J$5:$J$1048576,OFFSET($G$9,ROW()-ROW($N$9),Y$6-$D$4))&gt;=100*$E100,"×","△"),IF(OR(Y$8&lt;9/24,Y$8&gt;=17/24,Y$110="△"),"△","〇")))</f>
        <v>〇</v>
      </c>
      <c r="Z100" s="30" t="str">
        <f ca="1">IF(OR(Z$9="×",Z$110="×"),"×",IF(SUMIFS(OFFSET(データ_研究棟施設!$M$5:$M$1048576,0,ROUND(Z$8*24,1)),データ_研究棟施設!$J$5:$J$1048576,OFFSET($G$9,ROW()-ROW($N$9),Z$6-$D$4))&gt;=50,IF(SUMIFS(OFFSET(データ_研究棟施設!$M$5:$M$1048576,0,ROUND(Z$8*24,1)),データ_研究棟施設!$J$5:$J$1048576,OFFSET($G$9,ROW()-ROW($N$9),Z$6-$D$4))&gt;=100*$E100,"×","△"),IF(OR(Z$8&lt;9/24,Z$8&gt;=17/24,Z$110="△"),"△","〇")))</f>
        <v>〇</v>
      </c>
      <c r="AA100" s="29" t="str">
        <f ca="1">IF(OR(AA$9="×",AA$110="×"),"×",IF(SUMIFS(OFFSET(データ_研究棟施設!$M$5:$M$1048576,0,ROUND(AA$8*24,1)),データ_研究棟施設!$J$5:$J$1048576,OFFSET($G$9,ROW()-ROW($N$9),AA$6-$D$4))&gt;=50,IF(SUMIFS(OFFSET(データ_研究棟施設!$M$5:$M$1048576,0,ROUND(AA$8*24,1)),データ_研究棟施設!$J$5:$J$1048576,OFFSET($G$9,ROW()-ROW($N$9),AA$6-$D$4))&gt;=100*$E100,"×","△"),IF(OR(AA$8&lt;9/24,AA$8&gt;=17/24,AA$110="△"),"△","〇")))</f>
        <v>〇</v>
      </c>
      <c r="AB100" s="29" t="str">
        <f ca="1">IF(OR(AB$9="×",AB$110="×"),"×",IF(SUMIFS(OFFSET(データ_研究棟施設!$M$5:$M$1048576,0,ROUND(AB$8*24,1)),データ_研究棟施設!$J$5:$J$1048576,OFFSET($G$9,ROW()-ROW($N$9),AB$6-$D$4))&gt;=50,IF(SUMIFS(OFFSET(データ_研究棟施設!$M$5:$M$1048576,0,ROUND(AB$8*24,1)),データ_研究棟施設!$J$5:$J$1048576,OFFSET($G$9,ROW()-ROW($N$9),AB$6-$D$4))&gt;=100*$E100,"×","△"),IF(OR(AB$8&lt;9/24,AB$8&gt;=17/24,AB$110="△"),"△","〇")))</f>
        <v>〇</v>
      </c>
      <c r="AC100" s="29" t="str">
        <f ca="1">IF(OR(AC$9="×",AC$110="×"),"×",IF(SUMIFS(OFFSET(データ_研究棟施設!$M$5:$M$1048576,0,ROUND(AC$8*24,1)),データ_研究棟施設!$J$5:$J$1048576,OFFSET($G$9,ROW()-ROW($N$9),AC$6-$D$4))&gt;=50,IF(SUMIFS(OFFSET(データ_研究棟施設!$M$5:$M$1048576,0,ROUND(AC$8*24,1)),データ_研究棟施設!$J$5:$J$1048576,OFFSET($G$9,ROW()-ROW($N$9),AC$6-$D$4))&gt;=100*$E100,"×","△"),IF(OR(AC$8&lt;9/24,AC$8&gt;=17/24,AC$110="△"),"△","〇")))</f>
        <v>〇</v>
      </c>
      <c r="AD100" s="29" t="str">
        <f ca="1">IF(OR(AD$9="×",AD$110="×"),"×",IF(SUMIFS(OFFSET(データ_研究棟施設!$M$5:$M$1048576,0,ROUND(AD$8*24,1)),データ_研究棟施設!$J$5:$J$1048576,OFFSET($G$9,ROW()-ROW($N$9),AD$6-$D$4))&gt;=50,IF(SUMIFS(OFFSET(データ_研究棟施設!$M$5:$M$1048576,0,ROUND(AD$8*24,1)),データ_研究棟施設!$J$5:$J$1048576,OFFSET($G$9,ROW()-ROW($N$9),AD$6-$D$4))&gt;=100*$E100,"×","△"),IF(OR(AD$8&lt;9/24,AD$8&gt;=17/24,AD$110="△"),"△","〇")))</f>
        <v>〇</v>
      </c>
      <c r="AE100" s="28" t="str">
        <f ca="1">IF(OR(AE$9="×",AE$110="×"),"×",IF(SUMIFS(OFFSET(データ_研究棟施設!$M$5:$M$1048576,0,ROUND(AE$8*24,1)),データ_研究棟施設!$J$5:$J$1048576,OFFSET($G$9,ROW()-ROW($N$9),AE$6-$D$4))&gt;=50,IF(SUMIFS(OFFSET(データ_研究棟施設!$M$5:$M$1048576,0,ROUND(AE$8*24,1)),データ_研究棟施設!$J$5:$J$1048576,OFFSET($G$9,ROW()-ROW($N$9),AE$6-$D$4))&gt;=100*$E100,"×","△"),IF(OR(AE$8&lt;9/24,AE$8&gt;=17/24,AE$110="△"),"△","〇")))</f>
        <v>△</v>
      </c>
      <c r="AF100" s="29" t="str">
        <f ca="1">IF(OR(AF$9="×",AF$110="×"),"×",IF(SUMIFS(OFFSET(データ_研究棟施設!$M$5:$M$1048576,0,ROUND(AF$8*24,1)),データ_研究棟施設!$J$5:$J$1048576,OFFSET($G$9,ROW()-ROW($N$9),AF$6-$D$4))&gt;=50,IF(SUMIFS(OFFSET(データ_研究棟施設!$M$5:$M$1048576,0,ROUND(AF$8*24,1)),データ_研究棟施設!$J$5:$J$1048576,OFFSET($G$9,ROW()-ROW($N$9),AF$6-$D$4))&gt;=100*$E100,"×","△"),IF(OR(AF$8&lt;9/24,AF$8&gt;=17/24,AF$110="△"),"△","〇")))</f>
        <v>△</v>
      </c>
      <c r="AG100" s="29" t="str">
        <f ca="1">IF(OR(AG$9="×",AG$110="×"),"×",IF(SUMIFS(OFFSET(データ_研究棟施設!$M$5:$M$1048576,0,ROUND(AG$8*24,1)),データ_研究棟施設!$J$5:$J$1048576,OFFSET($G$9,ROW()-ROW($N$9),AG$6-$D$4))&gt;=50,IF(SUMIFS(OFFSET(データ_研究棟施設!$M$5:$M$1048576,0,ROUND(AG$8*24,1)),データ_研究棟施設!$J$5:$J$1048576,OFFSET($G$9,ROW()-ROW($N$9),AG$6-$D$4))&gt;=100*$E100,"×","△"),IF(OR(AG$8&lt;9/24,AG$8&gt;=17/24,AG$110="△"),"△","〇")))</f>
        <v>△</v>
      </c>
      <c r="AH100" s="30" t="str">
        <f ca="1">IF(OR(AH$9="×",AH$110="×"),"×",IF(SUMIFS(OFFSET(データ_研究棟施設!$M$5:$M$1048576,0,ROUND(AH$8*24,1)),データ_研究棟施設!$J$5:$J$1048576,OFFSET($G$9,ROW()-ROW($N$9),AH$6-$D$4))&gt;=50,IF(SUMIFS(OFFSET(データ_研究棟施設!$M$5:$M$1048576,0,ROUND(AH$8*24,1)),データ_研究棟施設!$J$5:$J$1048576,OFFSET($G$9,ROW()-ROW($N$9),AH$6-$D$4))&gt;=100*$E100,"×","△"),IF(OR(AH$8&lt;9/24,AH$8&gt;=17/24,AH$110="△"),"△","〇")))</f>
        <v>△</v>
      </c>
      <c r="AI100" s="29" t="str">
        <f ca="1">IF(OR(AI$9="×",AI$110="×"),"×",IF(SUMIFS(OFFSET(データ_研究棟施設!$M$5:$M$1048576,0,ROUND(AI$8*24,1)),データ_研究棟施設!$J$5:$J$1048576,OFFSET($G$9,ROW()-ROW($N$9),AI$6-$D$4))&gt;=50,IF(SUMIFS(OFFSET(データ_研究棟施設!$M$5:$M$1048576,0,ROUND(AI$8*24,1)),データ_研究棟施設!$J$5:$J$1048576,OFFSET($G$9,ROW()-ROW($N$9),AI$6-$D$4))&gt;=100*$E100,"×","△"),IF(OR(AI$8&lt;9/24,AI$8&gt;=17/24,AI$110="△"),"△","〇")))</f>
        <v>△</v>
      </c>
      <c r="AJ100" s="29" t="str">
        <f ca="1">IF(OR(AJ$9="×",AJ$110="×"),"×",IF(SUMIFS(OFFSET(データ_研究棟施設!$M$5:$M$1048576,0,ROUND(AJ$8*24,1)),データ_研究棟施設!$J$5:$J$1048576,OFFSET($G$9,ROW()-ROW($N$9),AJ$6-$D$4))&gt;=50,IF(SUMIFS(OFFSET(データ_研究棟施設!$M$5:$M$1048576,0,ROUND(AJ$8*24,1)),データ_研究棟施設!$J$5:$J$1048576,OFFSET($G$9,ROW()-ROW($N$9),AJ$6-$D$4))&gt;=100*$E100,"×","△"),IF(OR(AJ$8&lt;9/24,AJ$8&gt;=17/24,AJ$110="△"),"△","〇")))</f>
        <v>△</v>
      </c>
      <c r="AK100" s="37" t="str">
        <f ca="1">IF(OR(AK$9="×",AK$110="×"),"×",IF(SUMIFS(OFFSET(データ_研究棟施設!$M$5:$M$1048576,0,ROUND(AK$8*24,1)),データ_研究棟施設!$J$5:$J$1048576,OFFSET($G$9,ROW()-ROW($N$9),AK$6-$D$4))&gt;=50,IF(SUMIFS(OFFSET(データ_研究棟施設!$M$5:$M$1048576,0,ROUND(AK$8*24,1)),データ_研究棟施設!$J$5:$J$1048576,OFFSET($G$9,ROW()-ROW($N$9),AK$6-$D$4))&gt;=100*$E100,"×","△"),IF(OR(AK$8&lt;9/24,AK$8&gt;=17/24,AK$110="△"),"△","〇")))</f>
        <v>△</v>
      </c>
      <c r="AL100" s="36" t="str">
        <f ca="1">IF(OR(AL$9="×",AL$110="×"),"×",IF(SUMIFS(OFFSET(データ_研究棟施設!$M$5:$M$1048576,0,ROUND(AL$8*24,1)),データ_研究棟施設!$J$5:$J$1048576,OFFSET($G$9,ROW()-ROW($N$9),AL$6-$D$4))&gt;=50,IF(SUMIFS(OFFSET(データ_研究棟施設!$M$5:$M$1048576,0,ROUND(AL$8*24,1)),データ_研究棟施設!$J$5:$J$1048576,OFFSET($G$9,ROW()-ROW($N$9),AL$6-$D$4))&gt;=100*$E100,"×","△"),IF(OR(AL$8&lt;9/24,AL$8&gt;=17/24,AL$110="△"),"△","〇")))</f>
        <v>△</v>
      </c>
      <c r="AM100" s="29" t="str">
        <f ca="1">IF(OR(AM$9="×",AM$110="×"),"×",IF(SUMIFS(OFFSET(データ_研究棟施設!$M$5:$M$1048576,0,ROUND(AM$8*24,1)),データ_研究棟施設!$J$5:$J$1048576,OFFSET($G$9,ROW()-ROW($N$9),AM$6-$D$4))&gt;=50,IF(SUMIFS(OFFSET(データ_研究棟施設!$M$5:$M$1048576,0,ROUND(AM$8*24,1)),データ_研究棟施設!$J$5:$J$1048576,OFFSET($G$9,ROW()-ROW($N$9),AM$6-$D$4))&gt;=100*$E100,"×","△"),IF(OR(AM$8&lt;9/24,AM$8&gt;=17/24,AM$110="△"),"△","〇")))</f>
        <v>△</v>
      </c>
      <c r="AN100" s="29" t="str">
        <f ca="1">IF(OR(AN$9="×",AN$110="×"),"×",IF(SUMIFS(OFFSET(データ_研究棟施設!$M$5:$M$1048576,0,ROUND(AN$8*24,1)),データ_研究棟施設!$J$5:$J$1048576,OFFSET($G$9,ROW()-ROW($N$9),AN$6-$D$4))&gt;=50,IF(SUMIFS(OFFSET(データ_研究棟施設!$M$5:$M$1048576,0,ROUND(AN$8*24,1)),データ_研究棟施設!$J$5:$J$1048576,OFFSET($G$9,ROW()-ROW($N$9),AN$6-$D$4))&gt;=100*$E100,"×","△"),IF(OR(AN$8&lt;9/24,AN$8&gt;=17/24,AN$110="△"),"△","〇")))</f>
        <v>△</v>
      </c>
      <c r="AO100" s="29" t="str">
        <f ca="1">IF(OR(AO$9="×",AO$110="×"),"×",IF(SUMIFS(OFFSET(データ_研究棟施設!$M$5:$M$1048576,0,ROUND(AO$8*24,1)),データ_研究棟施設!$J$5:$J$1048576,OFFSET($G$9,ROW()-ROW($N$9),AO$6-$D$4))&gt;=50,IF(SUMIFS(OFFSET(データ_研究棟施設!$M$5:$M$1048576,0,ROUND(AO$8*24,1)),データ_研究棟施設!$J$5:$J$1048576,OFFSET($G$9,ROW()-ROW($N$9),AO$6-$D$4))&gt;=100*$E100,"×","△"),IF(OR(AO$8&lt;9/24,AO$8&gt;=17/24,AO$110="△"),"△","〇")))</f>
        <v>△</v>
      </c>
      <c r="AP100" s="29" t="str">
        <f ca="1">IF(OR(AP$9="×",AP$110="×"),"×",IF(SUMIFS(OFFSET(データ_研究棟施設!$M$5:$M$1048576,0,ROUND(AP$8*24,1)),データ_研究棟施設!$J$5:$J$1048576,OFFSET($G$9,ROW()-ROW($N$9),AP$6-$D$4))&gt;=50,IF(SUMIFS(OFFSET(データ_研究棟施設!$M$5:$M$1048576,0,ROUND(AP$8*24,1)),データ_研究棟施設!$J$5:$J$1048576,OFFSET($G$9,ROW()-ROW($N$9),AP$6-$D$4))&gt;=100*$E100,"×","△"),IF(OR(AP$8&lt;9/24,AP$8&gt;=17/24,AP$110="△"),"△","〇")))</f>
        <v>△</v>
      </c>
      <c r="AQ100" s="29" t="str">
        <f ca="1">IF(OR(AQ$9="×",AQ$110="×"),"×",IF(SUMIFS(OFFSET(データ_研究棟施設!$M$5:$M$1048576,0,ROUND(AQ$8*24,1)),データ_研究棟施設!$J$5:$J$1048576,OFFSET($G$9,ROW()-ROW($N$9),AQ$6-$D$4))&gt;=50,IF(SUMIFS(OFFSET(データ_研究棟施設!$M$5:$M$1048576,0,ROUND(AQ$8*24,1)),データ_研究棟施設!$J$5:$J$1048576,OFFSET($G$9,ROW()-ROW($N$9),AQ$6-$D$4))&gt;=100*$E100,"×","△"),IF(OR(AQ$8&lt;9/24,AQ$8&gt;=17/24,AQ$110="△"),"△","〇")))</f>
        <v>△</v>
      </c>
      <c r="AR100" s="29" t="str">
        <f ca="1">IF(OR(AR$9="×",AR$110="×"),"×",IF(SUMIFS(OFFSET(データ_研究棟施設!$M$5:$M$1048576,0,ROUND(AR$8*24,1)),データ_研究棟施設!$J$5:$J$1048576,OFFSET($G$9,ROW()-ROW($N$9),AR$6-$D$4))&gt;=50,IF(SUMIFS(OFFSET(データ_研究棟施設!$M$5:$M$1048576,0,ROUND(AR$8*24,1)),データ_研究棟施設!$J$5:$J$1048576,OFFSET($G$9,ROW()-ROW($N$9),AR$6-$D$4))&gt;=100*$E100,"×","△"),IF(OR(AR$8&lt;9/24,AR$8&gt;=17/24,AR$110="△"),"△","〇")))</f>
        <v>△</v>
      </c>
      <c r="AS100" s="29" t="str">
        <f ca="1">IF(OR(AS$9="×",AS$110="×"),"×",IF(SUMIFS(OFFSET(データ_研究棟施設!$M$5:$M$1048576,0,ROUND(AS$8*24,1)),データ_研究棟施設!$J$5:$J$1048576,OFFSET($G$9,ROW()-ROW($N$9),AS$6-$D$4))&gt;=50,IF(SUMIFS(OFFSET(データ_研究棟施設!$M$5:$M$1048576,0,ROUND(AS$8*24,1)),データ_研究棟施設!$J$5:$J$1048576,OFFSET($G$9,ROW()-ROW($N$9),AS$6-$D$4))&gt;=100*$E100,"×","△"),IF(OR(AS$8&lt;9/24,AS$8&gt;=17/24,AS$110="△"),"△","〇")))</f>
        <v>△</v>
      </c>
      <c r="AT100" s="29" t="str">
        <f ca="1">IF(OR(AT$9="×",AT$110="×"),"×",IF(SUMIFS(OFFSET(データ_研究棟施設!$M$5:$M$1048576,0,ROUND(AT$8*24,1)),データ_研究棟施設!$J$5:$J$1048576,OFFSET($G$9,ROW()-ROW($N$9),AT$6-$D$4))&gt;=50,IF(SUMIFS(OFFSET(データ_研究棟施設!$M$5:$M$1048576,0,ROUND(AT$8*24,1)),データ_研究棟施設!$J$5:$J$1048576,OFFSET($G$9,ROW()-ROW($N$9),AT$6-$D$4))&gt;=100*$E100,"×","△"),IF(OR(AT$8&lt;9/24,AT$8&gt;=17/24,AT$110="△"),"△","〇")))</f>
        <v>△</v>
      </c>
      <c r="AU100" s="28" t="str">
        <f ca="1">IF(OR(AU$9="×",AU$110="×"),"×",IF(SUMIFS(OFFSET(データ_研究棟施設!$M$5:$M$1048576,0,ROUND(AU$8*24,1)),データ_研究棟施設!$J$5:$J$1048576,OFFSET($G$9,ROW()-ROW($N$9),AU$6-$D$4))&gt;=50,IF(SUMIFS(OFFSET(データ_研究棟施設!$M$5:$M$1048576,0,ROUND(AU$8*24,1)),データ_研究棟施設!$J$5:$J$1048576,OFFSET($G$9,ROW()-ROW($N$9),AU$6-$D$4))&gt;=100*$E100,"×","△"),IF(OR(AU$8&lt;9/24,AU$8&gt;=17/24,AU$110="△"),"△","〇")))</f>
        <v>〇</v>
      </c>
      <c r="AV100" s="29" t="str">
        <f ca="1">IF(OR(AV$9="×",AV$110="×"),"×",IF(SUMIFS(OFFSET(データ_研究棟施設!$M$5:$M$1048576,0,ROUND(AV$8*24,1)),データ_研究棟施設!$J$5:$J$1048576,OFFSET($G$9,ROW()-ROW($N$9),AV$6-$D$4))&gt;=50,IF(SUMIFS(OFFSET(データ_研究棟施設!$M$5:$M$1048576,0,ROUND(AV$8*24,1)),データ_研究棟施設!$J$5:$J$1048576,OFFSET($G$9,ROW()-ROW($N$9),AV$6-$D$4))&gt;=100*$E100,"×","△"),IF(OR(AV$8&lt;9/24,AV$8&gt;=17/24,AV$110="△"),"△","〇")))</f>
        <v>〇</v>
      </c>
      <c r="AW100" s="29" t="str">
        <f ca="1">IF(OR(AW$9="×",AW$110="×"),"×",IF(SUMIFS(OFFSET(データ_研究棟施設!$M$5:$M$1048576,0,ROUND(AW$8*24,1)),データ_研究棟施設!$J$5:$J$1048576,OFFSET($G$9,ROW()-ROW($N$9),AW$6-$D$4))&gt;=50,IF(SUMIFS(OFFSET(データ_研究棟施設!$M$5:$M$1048576,0,ROUND(AW$8*24,1)),データ_研究棟施設!$J$5:$J$1048576,OFFSET($G$9,ROW()-ROW($N$9),AW$6-$D$4))&gt;=100*$E100,"×","△"),IF(OR(AW$8&lt;9/24,AW$8&gt;=17/24,AW$110="△"),"△","〇")))</f>
        <v>〇</v>
      </c>
      <c r="AX100" s="30" t="str">
        <f ca="1">IF(OR(AX$9="×",AX$110="×"),"×",IF(SUMIFS(OFFSET(データ_研究棟施設!$M$5:$M$1048576,0,ROUND(AX$8*24,1)),データ_研究棟施設!$J$5:$J$1048576,OFFSET($G$9,ROW()-ROW($N$9),AX$6-$D$4))&gt;=50,IF(SUMIFS(OFFSET(データ_研究棟施設!$M$5:$M$1048576,0,ROUND(AX$8*24,1)),データ_研究棟施設!$J$5:$J$1048576,OFFSET($G$9,ROW()-ROW($N$9),AX$6-$D$4))&gt;=100*$E100,"×","△"),IF(OR(AX$8&lt;9/24,AX$8&gt;=17/24,AX$110="△"),"△","〇")))</f>
        <v>〇</v>
      </c>
      <c r="AY100" s="29" t="str">
        <f ca="1">IF(OR(AY$9="×",AY$110="×"),"×",IF(SUMIFS(OFFSET(データ_研究棟施設!$M$5:$M$1048576,0,ROUND(AY$8*24,1)),データ_研究棟施設!$J$5:$J$1048576,OFFSET($G$9,ROW()-ROW($N$9),AY$6-$D$4))&gt;=50,IF(SUMIFS(OFFSET(データ_研究棟施設!$M$5:$M$1048576,0,ROUND(AY$8*24,1)),データ_研究棟施設!$J$5:$J$1048576,OFFSET($G$9,ROW()-ROW($N$9),AY$6-$D$4))&gt;=100*$E100,"×","△"),IF(OR(AY$8&lt;9/24,AY$8&gt;=17/24,AY$110="△"),"△","〇")))</f>
        <v>〇</v>
      </c>
      <c r="AZ100" s="29" t="str">
        <f ca="1">IF(OR(AZ$9="×",AZ$110="×"),"×",IF(SUMIFS(OFFSET(データ_研究棟施設!$M$5:$M$1048576,0,ROUND(AZ$8*24,1)),データ_研究棟施設!$J$5:$J$1048576,OFFSET($G$9,ROW()-ROW($N$9),AZ$6-$D$4))&gt;=50,IF(SUMIFS(OFFSET(データ_研究棟施設!$M$5:$M$1048576,0,ROUND(AZ$8*24,1)),データ_研究棟施設!$J$5:$J$1048576,OFFSET($G$9,ROW()-ROW($N$9),AZ$6-$D$4))&gt;=100*$E100,"×","△"),IF(OR(AZ$8&lt;9/24,AZ$8&gt;=17/24,AZ$110="△"),"△","〇")))</f>
        <v>〇</v>
      </c>
      <c r="BA100" s="29" t="str">
        <f ca="1">IF(OR(BA$9="×",BA$110="×"),"×",IF(SUMIFS(OFFSET(データ_研究棟施設!$M$5:$M$1048576,0,ROUND(BA$8*24,1)),データ_研究棟施設!$J$5:$J$1048576,OFFSET($G$9,ROW()-ROW($N$9),BA$6-$D$4))&gt;=50,IF(SUMIFS(OFFSET(データ_研究棟施設!$M$5:$M$1048576,0,ROUND(BA$8*24,1)),データ_研究棟施設!$J$5:$J$1048576,OFFSET($G$9,ROW()-ROW($N$9),BA$6-$D$4))&gt;=100*$E100,"×","△"),IF(OR(BA$8&lt;9/24,BA$8&gt;=17/24,BA$110="△"),"△","〇")))</f>
        <v>〇</v>
      </c>
      <c r="BB100" s="29" t="str">
        <f ca="1">IF(OR(BB$9="×",BB$110="×"),"×",IF(SUMIFS(OFFSET(データ_研究棟施設!$M$5:$M$1048576,0,ROUND(BB$8*24,1)),データ_研究棟施設!$J$5:$J$1048576,OFFSET($G$9,ROW()-ROW($N$9),BB$6-$D$4))&gt;=50,IF(SUMIFS(OFFSET(データ_研究棟施設!$M$5:$M$1048576,0,ROUND(BB$8*24,1)),データ_研究棟施設!$J$5:$J$1048576,OFFSET($G$9,ROW()-ROW($N$9),BB$6-$D$4))&gt;=100*$E100,"×","△"),IF(OR(BB$8&lt;9/24,BB$8&gt;=17/24,BB$110="△"),"△","〇")))</f>
        <v>〇</v>
      </c>
      <c r="BC100" s="28" t="str">
        <f ca="1">IF(OR(BC$9="×",BC$110="×"),"×",IF(SUMIFS(OFFSET(データ_研究棟施設!$M$5:$M$1048576,0,ROUND(BC$8*24,1)),データ_研究棟施設!$J$5:$J$1048576,OFFSET($G$9,ROW()-ROW($N$9),BC$6-$D$4))&gt;=50,IF(SUMIFS(OFFSET(データ_研究棟施設!$M$5:$M$1048576,0,ROUND(BC$8*24,1)),データ_研究棟施設!$J$5:$J$1048576,OFFSET($G$9,ROW()-ROW($N$9),BC$6-$D$4))&gt;=100*$E100,"×","△"),IF(OR(BC$8&lt;9/24,BC$8&gt;=17/24,BC$110="△"),"△","〇")))</f>
        <v>△</v>
      </c>
      <c r="BD100" s="29" t="str">
        <f ca="1">IF(OR(BD$9="×",BD$110="×"),"×",IF(SUMIFS(OFFSET(データ_研究棟施設!$M$5:$M$1048576,0,ROUND(BD$8*24,1)),データ_研究棟施設!$J$5:$J$1048576,OFFSET($G$9,ROW()-ROW($N$9),BD$6-$D$4))&gt;=50,IF(SUMIFS(OFFSET(データ_研究棟施設!$M$5:$M$1048576,0,ROUND(BD$8*24,1)),データ_研究棟施設!$J$5:$J$1048576,OFFSET($G$9,ROW()-ROW($N$9),BD$6-$D$4))&gt;=100*$E100,"×","△"),IF(OR(BD$8&lt;9/24,BD$8&gt;=17/24,BD$110="△"),"△","〇")))</f>
        <v>△</v>
      </c>
      <c r="BE100" s="29" t="str">
        <f ca="1">IF(OR(BE$9="×",BE$110="×"),"×",IF(SUMIFS(OFFSET(データ_研究棟施設!$M$5:$M$1048576,0,ROUND(BE$8*24,1)),データ_研究棟施設!$J$5:$J$1048576,OFFSET($G$9,ROW()-ROW($N$9),BE$6-$D$4))&gt;=50,IF(SUMIFS(OFFSET(データ_研究棟施設!$M$5:$M$1048576,0,ROUND(BE$8*24,1)),データ_研究棟施設!$J$5:$J$1048576,OFFSET($G$9,ROW()-ROW($N$9),BE$6-$D$4))&gt;=100*$E100,"×","△"),IF(OR(BE$8&lt;9/24,BE$8&gt;=17/24,BE$110="△"),"△","〇")))</f>
        <v>△</v>
      </c>
      <c r="BF100" s="30" t="str">
        <f ca="1">IF(OR(BF$9="×",BF$110="×"),"×",IF(SUMIFS(OFFSET(データ_研究棟施設!$M$5:$M$1048576,0,ROUND(BF$8*24,1)),データ_研究棟施設!$J$5:$J$1048576,OFFSET($G$9,ROW()-ROW($N$9),BF$6-$D$4))&gt;=50,IF(SUMIFS(OFFSET(データ_研究棟施設!$M$5:$M$1048576,0,ROUND(BF$8*24,1)),データ_研究棟施設!$J$5:$J$1048576,OFFSET($G$9,ROW()-ROW($N$9),BF$6-$D$4))&gt;=100*$E100,"×","△"),IF(OR(BF$8&lt;9/24,BF$8&gt;=17/24,BF$110="△"),"△","〇")))</f>
        <v>△</v>
      </c>
      <c r="BG100" s="29" t="str">
        <f ca="1">IF(OR(BG$9="×",BG$110="×"),"×",IF(SUMIFS(OFFSET(データ_研究棟施設!$M$5:$M$1048576,0,ROUND(BG$8*24,1)),データ_研究棟施設!$J$5:$J$1048576,OFFSET($G$9,ROW()-ROW($N$9),BG$6-$D$4))&gt;=50,IF(SUMIFS(OFFSET(データ_研究棟施設!$M$5:$M$1048576,0,ROUND(BG$8*24,1)),データ_研究棟施設!$J$5:$J$1048576,OFFSET($G$9,ROW()-ROW($N$9),BG$6-$D$4))&gt;=100*$E100,"×","△"),IF(OR(BG$8&lt;9/24,BG$8&gt;=17/24,BG$110="△"),"△","〇")))</f>
        <v>△</v>
      </c>
      <c r="BH100" s="29" t="str">
        <f ca="1">IF(OR(BH$9="×",BH$110="×"),"×",IF(SUMIFS(OFFSET(データ_研究棟施設!$M$5:$M$1048576,0,ROUND(BH$8*24,1)),データ_研究棟施設!$J$5:$J$1048576,OFFSET($G$9,ROW()-ROW($N$9),BH$6-$D$4))&gt;=50,IF(SUMIFS(OFFSET(データ_研究棟施設!$M$5:$M$1048576,0,ROUND(BH$8*24,1)),データ_研究棟施設!$J$5:$J$1048576,OFFSET($G$9,ROW()-ROW($N$9),BH$6-$D$4))&gt;=100*$E100,"×","△"),IF(OR(BH$8&lt;9/24,BH$8&gt;=17/24,BH$110="△"),"△","〇")))</f>
        <v>△</v>
      </c>
      <c r="BI100" s="37" t="str">
        <f ca="1">IF(OR(BI$9="×",BI$110="×"),"×",IF(SUMIFS(OFFSET(データ_研究棟施設!$M$5:$M$1048576,0,ROUND(BI$8*24,1)),データ_研究棟施設!$J$5:$J$1048576,OFFSET($G$9,ROW()-ROW($N$9),BI$6-$D$4))&gt;=50,IF(SUMIFS(OFFSET(データ_研究棟施設!$M$5:$M$1048576,0,ROUND(BI$8*24,1)),データ_研究棟施設!$J$5:$J$1048576,OFFSET($G$9,ROW()-ROW($N$9),BI$6-$D$4))&gt;=100*$E100,"×","△"),IF(OR(BI$8&lt;9/24,BI$8&gt;=17/24,BI$110="△"),"△","〇")))</f>
        <v>△</v>
      </c>
      <c r="BJ100" s="36" t="str">
        <f ca="1">IF(OR(BJ$9="×",BJ$110="×"),"×",IF(SUMIFS(OFFSET(データ_研究棟施設!$M$5:$M$1048576,0,ROUND(BJ$8*24,1)),データ_研究棟施設!$J$5:$J$1048576,OFFSET($G$9,ROW()-ROW($N$9),BJ$6-$D$4))&gt;=50,IF(SUMIFS(OFFSET(データ_研究棟施設!$M$5:$M$1048576,0,ROUND(BJ$8*24,1)),データ_研究棟施設!$J$5:$J$1048576,OFFSET($G$9,ROW()-ROW($N$9),BJ$6-$D$4))&gt;=100*$E100,"×","△"),IF(OR(BJ$8&lt;9/24,BJ$8&gt;=17/24,BJ$110="△"),"△","〇")))</f>
        <v>△</v>
      </c>
      <c r="BK100" s="29" t="str">
        <f ca="1">IF(OR(BK$9="×",BK$110="×"),"×",IF(SUMIFS(OFFSET(データ_研究棟施設!$M$5:$M$1048576,0,ROUND(BK$8*24,1)),データ_研究棟施設!$J$5:$J$1048576,OFFSET($G$9,ROW()-ROW($N$9),BK$6-$D$4))&gt;=50,IF(SUMIFS(OFFSET(データ_研究棟施設!$M$5:$M$1048576,0,ROUND(BK$8*24,1)),データ_研究棟施設!$J$5:$J$1048576,OFFSET($G$9,ROW()-ROW($N$9),BK$6-$D$4))&gt;=100*$E100,"×","△"),IF(OR(BK$8&lt;9/24,BK$8&gt;=17/24,BK$110="△"),"△","〇")))</f>
        <v>△</v>
      </c>
      <c r="BL100" s="29" t="str">
        <f ca="1">IF(OR(BL$9="×",BL$110="×"),"×",IF(SUMIFS(OFFSET(データ_研究棟施設!$M$5:$M$1048576,0,ROUND(BL$8*24,1)),データ_研究棟施設!$J$5:$J$1048576,OFFSET($G$9,ROW()-ROW($N$9),BL$6-$D$4))&gt;=50,IF(SUMIFS(OFFSET(データ_研究棟施設!$M$5:$M$1048576,0,ROUND(BL$8*24,1)),データ_研究棟施設!$J$5:$J$1048576,OFFSET($G$9,ROW()-ROW($N$9),BL$6-$D$4))&gt;=100*$E100,"×","△"),IF(OR(BL$8&lt;9/24,BL$8&gt;=17/24,BL$110="△"),"△","〇")))</f>
        <v>△</v>
      </c>
      <c r="BM100" s="29" t="str">
        <f ca="1">IF(OR(BM$9="×",BM$110="×"),"×",IF(SUMIFS(OFFSET(データ_研究棟施設!$M$5:$M$1048576,0,ROUND(BM$8*24,1)),データ_研究棟施設!$J$5:$J$1048576,OFFSET($G$9,ROW()-ROW($N$9),BM$6-$D$4))&gt;=50,IF(SUMIFS(OFFSET(データ_研究棟施設!$M$5:$M$1048576,0,ROUND(BM$8*24,1)),データ_研究棟施設!$J$5:$J$1048576,OFFSET($G$9,ROW()-ROW($N$9),BM$6-$D$4))&gt;=100*$E100,"×","△"),IF(OR(BM$8&lt;9/24,BM$8&gt;=17/24,BM$110="△"),"△","〇")))</f>
        <v>△</v>
      </c>
      <c r="BN100" s="29" t="str">
        <f ca="1">IF(OR(BN$9="×",BN$110="×"),"×",IF(SUMIFS(OFFSET(データ_研究棟施設!$M$5:$M$1048576,0,ROUND(BN$8*24,1)),データ_研究棟施設!$J$5:$J$1048576,OFFSET($G$9,ROW()-ROW($N$9),BN$6-$D$4))&gt;=50,IF(SUMIFS(OFFSET(データ_研究棟施設!$M$5:$M$1048576,0,ROUND(BN$8*24,1)),データ_研究棟施設!$J$5:$J$1048576,OFFSET($G$9,ROW()-ROW($N$9),BN$6-$D$4))&gt;=100*$E100,"×","△"),IF(OR(BN$8&lt;9/24,BN$8&gt;=17/24,BN$110="△"),"△","〇")))</f>
        <v>△</v>
      </c>
      <c r="BO100" s="29" t="str">
        <f ca="1">IF(OR(BO$9="×",BO$110="×"),"×",IF(SUMIFS(OFFSET(データ_研究棟施設!$M$5:$M$1048576,0,ROUND(BO$8*24,1)),データ_研究棟施設!$J$5:$J$1048576,OFFSET($G$9,ROW()-ROW($N$9),BO$6-$D$4))&gt;=50,IF(SUMIFS(OFFSET(データ_研究棟施設!$M$5:$M$1048576,0,ROUND(BO$8*24,1)),データ_研究棟施設!$J$5:$J$1048576,OFFSET($G$9,ROW()-ROW($N$9),BO$6-$D$4))&gt;=100*$E100,"×","△"),IF(OR(BO$8&lt;9/24,BO$8&gt;=17/24,BO$110="△"),"△","〇")))</f>
        <v>△</v>
      </c>
      <c r="BP100" s="29" t="str">
        <f ca="1">IF(OR(BP$9="×",BP$110="×"),"×",IF(SUMIFS(OFFSET(データ_研究棟施設!$M$5:$M$1048576,0,ROUND(BP$8*24,1)),データ_研究棟施設!$J$5:$J$1048576,OFFSET($G$9,ROW()-ROW($N$9),BP$6-$D$4))&gt;=50,IF(SUMIFS(OFFSET(データ_研究棟施設!$M$5:$M$1048576,0,ROUND(BP$8*24,1)),データ_研究棟施設!$J$5:$J$1048576,OFFSET($G$9,ROW()-ROW($N$9),BP$6-$D$4))&gt;=100*$E100,"×","△"),IF(OR(BP$8&lt;9/24,BP$8&gt;=17/24,BP$110="△"),"△","〇")))</f>
        <v>△</v>
      </c>
      <c r="BQ100" s="29" t="str">
        <f ca="1">IF(OR(BQ$9="×",BQ$110="×"),"×",IF(SUMIFS(OFFSET(データ_研究棟施設!$M$5:$M$1048576,0,ROUND(BQ$8*24,1)),データ_研究棟施設!$J$5:$J$1048576,OFFSET($G$9,ROW()-ROW($N$9),BQ$6-$D$4))&gt;=50,IF(SUMIFS(OFFSET(データ_研究棟施設!$M$5:$M$1048576,0,ROUND(BQ$8*24,1)),データ_研究棟施設!$J$5:$J$1048576,OFFSET($G$9,ROW()-ROW($N$9),BQ$6-$D$4))&gt;=100*$E100,"×","△"),IF(OR(BQ$8&lt;9/24,BQ$8&gt;=17/24,BQ$110="△"),"△","〇")))</f>
        <v>△</v>
      </c>
      <c r="BR100" s="29" t="str">
        <f ca="1">IF(OR(BR$9="×",BR$110="×"),"×",IF(SUMIFS(OFFSET(データ_研究棟施設!$M$5:$M$1048576,0,ROUND(BR$8*24,1)),データ_研究棟施設!$J$5:$J$1048576,OFFSET($G$9,ROW()-ROW($N$9),BR$6-$D$4))&gt;=50,IF(SUMIFS(OFFSET(データ_研究棟施設!$M$5:$M$1048576,0,ROUND(BR$8*24,1)),データ_研究棟施設!$J$5:$J$1048576,OFFSET($G$9,ROW()-ROW($N$9),BR$6-$D$4))&gt;=100*$E100,"×","△"),IF(OR(BR$8&lt;9/24,BR$8&gt;=17/24,BR$110="△"),"△","〇")))</f>
        <v>△</v>
      </c>
      <c r="BS100" s="28" t="str">
        <f ca="1">IF(OR(BS$9="×",BS$110="×"),"×",IF(SUMIFS(OFFSET(データ_研究棟施設!$M$5:$M$1048576,0,ROUND(BS$8*24,1)),データ_研究棟施設!$J$5:$J$1048576,OFFSET($G$9,ROW()-ROW($N$9),BS$6-$D$4))&gt;=50,IF(SUMIFS(OFFSET(データ_研究棟施設!$M$5:$M$1048576,0,ROUND(BS$8*24,1)),データ_研究棟施設!$J$5:$J$1048576,OFFSET($G$9,ROW()-ROW($N$9),BS$6-$D$4))&gt;=100*$E100,"×","△"),IF(OR(BS$8&lt;9/24,BS$8&gt;=17/24,BS$110="△"),"△","〇")))</f>
        <v>〇</v>
      </c>
      <c r="BT100" s="29" t="str">
        <f ca="1">IF(OR(BT$9="×",BT$110="×"),"×",IF(SUMIFS(OFFSET(データ_研究棟施設!$M$5:$M$1048576,0,ROUND(BT$8*24,1)),データ_研究棟施設!$J$5:$J$1048576,OFFSET($G$9,ROW()-ROW($N$9),BT$6-$D$4))&gt;=50,IF(SUMIFS(OFFSET(データ_研究棟施設!$M$5:$M$1048576,0,ROUND(BT$8*24,1)),データ_研究棟施設!$J$5:$J$1048576,OFFSET($G$9,ROW()-ROW($N$9),BT$6-$D$4))&gt;=100*$E100,"×","△"),IF(OR(BT$8&lt;9/24,BT$8&gt;=17/24,BT$110="△"),"△","〇")))</f>
        <v>〇</v>
      </c>
      <c r="BU100" s="29" t="str">
        <f ca="1">IF(OR(BU$9="×",BU$110="×"),"×",IF(SUMIFS(OFFSET(データ_研究棟施設!$M$5:$M$1048576,0,ROUND(BU$8*24,1)),データ_研究棟施設!$J$5:$J$1048576,OFFSET($G$9,ROW()-ROW($N$9),BU$6-$D$4))&gt;=50,IF(SUMIFS(OFFSET(データ_研究棟施設!$M$5:$M$1048576,0,ROUND(BU$8*24,1)),データ_研究棟施設!$J$5:$J$1048576,OFFSET($G$9,ROW()-ROW($N$9),BU$6-$D$4))&gt;=100*$E100,"×","△"),IF(OR(BU$8&lt;9/24,BU$8&gt;=17/24,BU$110="△"),"△","〇")))</f>
        <v>〇</v>
      </c>
      <c r="BV100" s="30" t="str">
        <f ca="1">IF(OR(BV$9="×",BV$110="×"),"×",IF(SUMIFS(OFFSET(データ_研究棟施設!$M$5:$M$1048576,0,ROUND(BV$8*24,1)),データ_研究棟施設!$J$5:$J$1048576,OFFSET($G$9,ROW()-ROW($N$9),BV$6-$D$4))&gt;=50,IF(SUMIFS(OFFSET(データ_研究棟施設!$M$5:$M$1048576,0,ROUND(BV$8*24,1)),データ_研究棟施設!$J$5:$J$1048576,OFFSET($G$9,ROW()-ROW($N$9),BV$6-$D$4))&gt;=100*$E100,"×","△"),IF(OR(BV$8&lt;9/24,BV$8&gt;=17/24,BV$110="△"),"△","〇")))</f>
        <v>〇</v>
      </c>
      <c r="BW100" s="29" t="str">
        <f ca="1">IF(OR(BW$9="×",BW$110="×"),"×",IF(SUMIFS(OFFSET(データ_研究棟施設!$M$5:$M$1048576,0,ROUND(BW$8*24,1)),データ_研究棟施設!$J$5:$J$1048576,OFFSET($G$9,ROW()-ROW($N$9),BW$6-$D$4))&gt;=50,IF(SUMIFS(OFFSET(データ_研究棟施設!$M$5:$M$1048576,0,ROUND(BW$8*24,1)),データ_研究棟施設!$J$5:$J$1048576,OFFSET($G$9,ROW()-ROW($N$9),BW$6-$D$4))&gt;=100*$E100,"×","△"),IF(OR(BW$8&lt;9/24,BW$8&gt;=17/24,BW$110="△"),"△","〇")))</f>
        <v>〇</v>
      </c>
      <c r="BX100" s="29" t="str">
        <f ca="1">IF(OR(BX$9="×",BX$110="×"),"×",IF(SUMIFS(OFFSET(データ_研究棟施設!$M$5:$M$1048576,0,ROUND(BX$8*24,1)),データ_研究棟施設!$J$5:$J$1048576,OFFSET($G$9,ROW()-ROW($N$9),BX$6-$D$4))&gt;=50,IF(SUMIFS(OFFSET(データ_研究棟施設!$M$5:$M$1048576,0,ROUND(BX$8*24,1)),データ_研究棟施設!$J$5:$J$1048576,OFFSET($G$9,ROW()-ROW($N$9),BX$6-$D$4))&gt;=100*$E100,"×","△"),IF(OR(BX$8&lt;9/24,BX$8&gt;=17/24,BX$110="△"),"△","〇")))</f>
        <v>〇</v>
      </c>
      <c r="BY100" s="29" t="str">
        <f ca="1">IF(OR(BY$9="×",BY$110="×"),"×",IF(SUMIFS(OFFSET(データ_研究棟施設!$M$5:$M$1048576,0,ROUND(BY$8*24,1)),データ_研究棟施設!$J$5:$J$1048576,OFFSET($G$9,ROW()-ROW($N$9),BY$6-$D$4))&gt;=50,IF(SUMIFS(OFFSET(データ_研究棟施設!$M$5:$M$1048576,0,ROUND(BY$8*24,1)),データ_研究棟施設!$J$5:$J$1048576,OFFSET($G$9,ROW()-ROW($N$9),BY$6-$D$4))&gt;=100*$E100,"×","△"),IF(OR(BY$8&lt;9/24,BY$8&gt;=17/24,BY$110="△"),"△","〇")))</f>
        <v>〇</v>
      </c>
      <c r="BZ100" s="29" t="str">
        <f ca="1">IF(OR(BZ$9="×",BZ$110="×"),"×",IF(SUMIFS(OFFSET(データ_研究棟施設!$M$5:$M$1048576,0,ROUND(BZ$8*24,1)),データ_研究棟施設!$J$5:$J$1048576,OFFSET($G$9,ROW()-ROW($N$9),BZ$6-$D$4))&gt;=50,IF(SUMIFS(OFFSET(データ_研究棟施設!$M$5:$M$1048576,0,ROUND(BZ$8*24,1)),データ_研究棟施設!$J$5:$J$1048576,OFFSET($G$9,ROW()-ROW($N$9),BZ$6-$D$4))&gt;=100*$E100,"×","△"),IF(OR(BZ$8&lt;9/24,BZ$8&gt;=17/24,BZ$110="△"),"△","〇")))</f>
        <v>〇</v>
      </c>
      <c r="CA100" s="28" t="str">
        <f ca="1">IF(OR(CA$9="×",CA$110="×"),"×",IF(SUMIFS(OFFSET(データ_研究棟施設!$M$5:$M$1048576,0,ROUND(CA$8*24,1)),データ_研究棟施設!$J$5:$J$1048576,OFFSET($G$9,ROW()-ROW($N$9),CA$6-$D$4))&gt;=50,IF(SUMIFS(OFFSET(データ_研究棟施設!$M$5:$M$1048576,0,ROUND(CA$8*24,1)),データ_研究棟施設!$J$5:$J$1048576,OFFSET($G$9,ROW()-ROW($N$9),CA$6-$D$4))&gt;=100*$E100,"×","△"),IF(OR(CA$8&lt;9/24,CA$8&gt;=17/24,CA$110="△"),"△","〇")))</f>
        <v>△</v>
      </c>
      <c r="CB100" s="29" t="str">
        <f ca="1">IF(OR(CB$9="×",CB$110="×"),"×",IF(SUMIFS(OFFSET(データ_研究棟施設!$M$5:$M$1048576,0,ROUND(CB$8*24,1)),データ_研究棟施設!$J$5:$J$1048576,OFFSET($G$9,ROW()-ROW($N$9),CB$6-$D$4))&gt;=50,IF(SUMIFS(OFFSET(データ_研究棟施設!$M$5:$M$1048576,0,ROUND(CB$8*24,1)),データ_研究棟施設!$J$5:$J$1048576,OFFSET($G$9,ROW()-ROW($N$9),CB$6-$D$4))&gt;=100*$E100,"×","△"),IF(OR(CB$8&lt;9/24,CB$8&gt;=17/24,CB$110="△"),"△","〇")))</f>
        <v>△</v>
      </c>
      <c r="CC100" s="29" t="str">
        <f ca="1">IF(OR(CC$9="×",CC$110="×"),"×",IF(SUMIFS(OFFSET(データ_研究棟施設!$M$5:$M$1048576,0,ROUND(CC$8*24,1)),データ_研究棟施設!$J$5:$J$1048576,OFFSET($G$9,ROW()-ROW($N$9),CC$6-$D$4))&gt;=50,IF(SUMIFS(OFFSET(データ_研究棟施設!$M$5:$M$1048576,0,ROUND(CC$8*24,1)),データ_研究棟施設!$J$5:$J$1048576,OFFSET($G$9,ROW()-ROW($N$9),CC$6-$D$4))&gt;=100*$E100,"×","△"),IF(OR(CC$8&lt;9/24,CC$8&gt;=17/24,CC$110="△"),"△","〇")))</f>
        <v>△</v>
      </c>
      <c r="CD100" s="30" t="str">
        <f ca="1">IF(OR(CD$9="×",CD$110="×"),"×",IF(SUMIFS(OFFSET(データ_研究棟施設!$M$5:$M$1048576,0,ROUND(CD$8*24,1)),データ_研究棟施設!$J$5:$J$1048576,OFFSET($G$9,ROW()-ROW($N$9),CD$6-$D$4))&gt;=50,IF(SUMIFS(OFFSET(データ_研究棟施設!$M$5:$M$1048576,0,ROUND(CD$8*24,1)),データ_研究棟施設!$J$5:$J$1048576,OFFSET($G$9,ROW()-ROW($N$9),CD$6-$D$4))&gt;=100*$E100,"×","△"),IF(OR(CD$8&lt;9/24,CD$8&gt;=17/24,CD$110="△"),"△","〇")))</f>
        <v>△</v>
      </c>
      <c r="CE100" s="29" t="str">
        <f ca="1">IF(OR(CE$9="×",CE$110="×"),"×",IF(SUMIFS(OFFSET(データ_研究棟施設!$M$5:$M$1048576,0,ROUND(CE$8*24,1)),データ_研究棟施設!$J$5:$J$1048576,OFFSET($G$9,ROW()-ROW($N$9),CE$6-$D$4))&gt;=50,IF(SUMIFS(OFFSET(データ_研究棟施設!$M$5:$M$1048576,0,ROUND(CE$8*24,1)),データ_研究棟施設!$J$5:$J$1048576,OFFSET($G$9,ROW()-ROW($N$9),CE$6-$D$4))&gt;=100*$E100,"×","△"),IF(OR(CE$8&lt;9/24,CE$8&gt;=17/24,CE$110="△"),"△","〇")))</f>
        <v>△</v>
      </c>
      <c r="CF100" s="29" t="str">
        <f ca="1">IF(OR(CF$9="×",CF$110="×"),"×",IF(SUMIFS(OFFSET(データ_研究棟施設!$M$5:$M$1048576,0,ROUND(CF$8*24,1)),データ_研究棟施設!$J$5:$J$1048576,OFFSET($G$9,ROW()-ROW($N$9),CF$6-$D$4))&gt;=50,IF(SUMIFS(OFFSET(データ_研究棟施設!$M$5:$M$1048576,0,ROUND(CF$8*24,1)),データ_研究棟施設!$J$5:$J$1048576,OFFSET($G$9,ROW()-ROW($N$9),CF$6-$D$4))&gt;=100*$E100,"×","△"),IF(OR(CF$8&lt;9/24,CF$8&gt;=17/24,CF$110="△"),"△","〇")))</f>
        <v>△</v>
      </c>
      <c r="CG100" s="37" t="str">
        <f ca="1">IF(OR(CG$9="×",CG$110="×"),"×",IF(SUMIFS(OFFSET(データ_研究棟施設!$M$5:$M$1048576,0,ROUND(CG$8*24,1)),データ_研究棟施設!$J$5:$J$1048576,OFFSET($G$9,ROW()-ROW($N$9),CG$6-$D$4))&gt;=50,IF(SUMIFS(OFFSET(データ_研究棟施設!$M$5:$M$1048576,0,ROUND(CG$8*24,1)),データ_研究棟施設!$J$5:$J$1048576,OFFSET($G$9,ROW()-ROW($N$9),CG$6-$D$4))&gt;=100*$E100,"×","△"),IF(OR(CG$8&lt;9/24,CG$8&gt;=17/24,CG$110="△"),"△","〇")))</f>
        <v>△</v>
      </c>
      <c r="CH100" s="36" t="str">
        <f ca="1">IF(OR(CH$9="×",CH$110="×"),"×",IF(SUMIFS(OFFSET(データ_研究棟施設!$M$5:$M$1048576,0,ROUND(CH$8*24,1)),データ_研究棟施設!$J$5:$J$1048576,OFFSET($G$9,ROW()-ROW($N$9),CH$6-$D$4))&gt;=50,IF(SUMIFS(OFFSET(データ_研究棟施設!$M$5:$M$1048576,0,ROUND(CH$8*24,1)),データ_研究棟施設!$J$5:$J$1048576,OFFSET($G$9,ROW()-ROW($N$9),CH$6-$D$4))&gt;=100*$E100,"×","△"),IF(OR(CH$8&lt;9/24,CH$8&gt;=17/24,CH$110="△"),"△","〇")))</f>
        <v>△</v>
      </c>
      <c r="CI100" s="29" t="str">
        <f ca="1">IF(OR(CI$9="×",CI$110="×"),"×",IF(SUMIFS(OFFSET(データ_研究棟施設!$M$5:$M$1048576,0,ROUND(CI$8*24,1)),データ_研究棟施設!$J$5:$J$1048576,OFFSET($G$9,ROW()-ROW($N$9),CI$6-$D$4))&gt;=50,IF(SUMIFS(OFFSET(データ_研究棟施設!$M$5:$M$1048576,0,ROUND(CI$8*24,1)),データ_研究棟施設!$J$5:$J$1048576,OFFSET($G$9,ROW()-ROW($N$9),CI$6-$D$4))&gt;=100*$E100,"×","△"),IF(OR(CI$8&lt;9/24,CI$8&gt;=17/24,CI$110="△"),"△","〇")))</f>
        <v>△</v>
      </c>
      <c r="CJ100" s="29" t="str">
        <f ca="1">IF(OR(CJ$9="×",CJ$110="×"),"×",IF(SUMIFS(OFFSET(データ_研究棟施設!$M$5:$M$1048576,0,ROUND(CJ$8*24,1)),データ_研究棟施設!$J$5:$J$1048576,OFFSET($G$9,ROW()-ROW($N$9),CJ$6-$D$4))&gt;=50,IF(SUMIFS(OFFSET(データ_研究棟施設!$M$5:$M$1048576,0,ROUND(CJ$8*24,1)),データ_研究棟施設!$J$5:$J$1048576,OFFSET($G$9,ROW()-ROW($N$9),CJ$6-$D$4))&gt;=100*$E100,"×","△"),IF(OR(CJ$8&lt;9/24,CJ$8&gt;=17/24,CJ$110="△"),"△","〇")))</f>
        <v>△</v>
      </c>
      <c r="CK100" s="29" t="str">
        <f ca="1">IF(OR(CK$9="×",CK$110="×"),"×",IF(SUMIFS(OFFSET(データ_研究棟施設!$M$5:$M$1048576,0,ROUND(CK$8*24,1)),データ_研究棟施設!$J$5:$J$1048576,OFFSET($G$9,ROW()-ROW($N$9),CK$6-$D$4))&gt;=50,IF(SUMIFS(OFFSET(データ_研究棟施設!$M$5:$M$1048576,0,ROUND(CK$8*24,1)),データ_研究棟施設!$J$5:$J$1048576,OFFSET($G$9,ROW()-ROW($N$9),CK$6-$D$4))&gt;=100*$E100,"×","△"),IF(OR(CK$8&lt;9/24,CK$8&gt;=17/24,CK$110="△"),"△","〇")))</f>
        <v>△</v>
      </c>
      <c r="CL100" s="29" t="str">
        <f ca="1">IF(OR(CL$9="×",CL$110="×"),"×",IF(SUMIFS(OFFSET(データ_研究棟施設!$M$5:$M$1048576,0,ROUND(CL$8*24,1)),データ_研究棟施設!$J$5:$J$1048576,OFFSET($G$9,ROW()-ROW($N$9),CL$6-$D$4))&gt;=50,IF(SUMIFS(OFFSET(データ_研究棟施設!$M$5:$M$1048576,0,ROUND(CL$8*24,1)),データ_研究棟施設!$J$5:$J$1048576,OFFSET($G$9,ROW()-ROW($N$9),CL$6-$D$4))&gt;=100*$E100,"×","△"),IF(OR(CL$8&lt;9/24,CL$8&gt;=17/24,CL$110="△"),"△","〇")))</f>
        <v>△</v>
      </c>
      <c r="CM100" s="29" t="str">
        <f ca="1">IF(OR(CM$9="×",CM$110="×"),"×",IF(SUMIFS(OFFSET(データ_研究棟施設!$M$5:$M$1048576,0,ROUND(CM$8*24,1)),データ_研究棟施設!$J$5:$J$1048576,OFFSET($G$9,ROW()-ROW($N$9),CM$6-$D$4))&gt;=50,IF(SUMIFS(OFFSET(データ_研究棟施設!$M$5:$M$1048576,0,ROUND(CM$8*24,1)),データ_研究棟施設!$J$5:$J$1048576,OFFSET($G$9,ROW()-ROW($N$9),CM$6-$D$4))&gt;=100*$E100,"×","△"),IF(OR(CM$8&lt;9/24,CM$8&gt;=17/24,CM$110="△"),"△","〇")))</f>
        <v>△</v>
      </c>
      <c r="CN100" s="29" t="str">
        <f ca="1">IF(OR(CN$9="×",CN$110="×"),"×",IF(SUMIFS(OFFSET(データ_研究棟施設!$M$5:$M$1048576,0,ROUND(CN$8*24,1)),データ_研究棟施設!$J$5:$J$1048576,OFFSET($G$9,ROW()-ROW($N$9),CN$6-$D$4))&gt;=50,IF(SUMIFS(OFFSET(データ_研究棟施設!$M$5:$M$1048576,0,ROUND(CN$8*24,1)),データ_研究棟施設!$J$5:$J$1048576,OFFSET($G$9,ROW()-ROW($N$9),CN$6-$D$4))&gt;=100*$E100,"×","△"),IF(OR(CN$8&lt;9/24,CN$8&gt;=17/24,CN$110="△"),"△","〇")))</f>
        <v>△</v>
      </c>
      <c r="CO100" s="29" t="str">
        <f ca="1">IF(OR(CO$9="×",CO$110="×"),"×",IF(SUMIFS(OFFSET(データ_研究棟施設!$M$5:$M$1048576,0,ROUND(CO$8*24,1)),データ_研究棟施設!$J$5:$J$1048576,OFFSET($G$9,ROW()-ROW($N$9),CO$6-$D$4))&gt;=50,IF(SUMIFS(OFFSET(データ_研究棟施設!$M$5:$M$1048576,0,ROUND(CO$8*24,1)),データ_研究棟施設!$J$5:$J$1048576,OFFSET($G$9,ROW()-ROW($N$9),CO$6-$D$4))&gt;=100*$E100,"×","△"),IF(OR(CO$8&lt;9/24,CO$8&gt;=17/24,CO$110="△"),"△","〇")))</f>
        <v>△</v>
      </c>
      <c r="CP100" s="29" t="str">
        <f ca="1">IF(OR(CP$9="×",CP$110="×"),"×",IF(SUMIFS(OFFSET(データ_研究棟施設!$M$5:$M$1048576,0,ROUND(CP$8*24,1)),データ_研究棟施設!$J$5:$J$1048576,OFFSET($G$9,ROW()-ROW($N$9),CP$6-$D$4))&gt;=50,IF(SUMIFS(OFFSET(データ_研究棟施設!$M$5:$M$1048576,0,ROUND(CP$8*24,1)),データ_研究棟施設!$J$5:$J$1048576,OFFSET($G$9,ROW()-ROW($N$9),CP$6-$D$4))&gt;=100*$E100,"×","△"),IF(OR(CP$8&lt;9/24,CP$8&gt;=17/24,CP$110="△"),"△","〇")))</f>
        <v>△</v>
      </c>
      <c r="CQ100" s="28" t="str">
        <f ca="1">IF(OR(CQ$9="×",CQ$110="×"),"×",IF(SUMIFS(OFFSET(データ_研究棟施設!$M$5:$M$1048576,0,ROUND(CQ$8*24,1)),データ_研究棟施設!$J$5:$J$1048576,OFFSET($G$9,ROW()-ROW($N$9),CQ$6-$D$4))&gt;=50,IF(SUMIFS(OFFSET(データ_研究棟施設!$M$5:$M$1048576,0,ROUND(CQ$8*24,1)),データ_研究棟施設!$J$5:$J$1048576,OFFSET($G$9,ROW()-ROW($N$9),CQ$6-$D$4))&gt;=100*$E100,"×","△"),IF(OR(CQ$8&lt;9/24,CQ$8&gt;=17/24,CQ$110="△"),"△","〇")))</f>
        <v>〇</v>
      </c>
      <c r="CR100" s="29" t="str">
        <f ca="1">IF(OR(CR$9="×",CR$110="×"),"×",IF(SUMIFS(OFFSET(データ_研究棟施設!$M$5:$M$1048576,0,ROUND(CR$8*24,1)),データ_研究棟施設!$J$5:$J$1048576,OFFSET($G$9,ROW()-ROW($N$9),CR$6-$D$4))&gt;=50,IF(SUMIFS(OFFSET(データ_研究棟施設!$M$5:$M$1048576,0,ROUND(CR$8*24,1)),データ_研究棟施設!$J$5:$J$1048576,OFFSET($G$9,ROW()-ROW($N$9),CR$6-$D$4))&gt;=100*$E100,"×","△"),IF(OR(CR$8&lt;9/24,CR$8&gt;=17/24,CR$110="△"),"△","〇")))</f>
        <v>〇</v>
      </c>
      <c r="CS100" s="29" t="str">
        <f ca="1">IF(OR(CS$9="×",CS$110="×"),"×",IF(SUMIFS(OFFSET(データ_研究棟施設!$M$5:$M$1048576,0,ROUND(CS$8*24,1)),データ_研究棟施設!$J$5:$J$1048576,OFFSET($G$9,ROW()-ROW($N$9),CS$6-$D$4))&gt;=50,IF(SUMIFS(OFFSET(データ_研究棟施設!$M$5:$M$1048576,0,ROUND(CS$8*24,1)),データ_研究棟施設!$J$5:$J$1048576,OFFSET($G$9,ROW()-ROW($N$9),CS$6-$D$4))&gt;=100*$E100,"×","△"),IF(OR(CS$8&lt;9/24,CS$8&gt;=17/24,CS$110="△"),"△","〇")))</f>
        <v>〇</v>
      </c>
      <c r="CT100" s="30" t="str">
        <f ca="1">IF(OR(CT$9="×",CT$110="×"),"×",IF(SUMIFS(OFFSET(データ_研究棟施設!$M$5:$M$1048576,0,ROUND(CT$8*24,1)),データ_研究棟施設!$J$5:$J$1048576,OFFSET($G$9,ROW()-ROW($N$9),CT$6-$D$4))&gt;=50,IF(SUMIFS(OFFSET(データ_研究棟施設!$M$5:$M$1048576,0,ROUND(CT$8*24,1)),データ_研究棟施設!$J$5:$J$1048576,OFFSET($G$9,ROW()-ROW($N$9),CT$6-$D$4))&gt;=100*$E100,"×","△"),IF(OR(CT$8&lt;9/24,CT$8&gt;=17/24,CT$110="△"),"△","〇")))</f>
        <v>〇</v>
      </c>
      <c r="CU100" s="29" t="str">
        <f ca="1">IF(OR(CU$9="×",CU$110="×"),"×",IF(SUMIFS(OFFSET(データ_研究棟施設!$M$5:$M$1048576,0,ROUND(CU$8*24,1)),データ_研究棟施設!$J$5:$J$1048576,OFFSET($G$9,ROW()-ROW($N$9),CU$6-$D$4))&gt;=50,IF(SUMIFS(OFFSET(データ_研究棟施設!$M$5:$M$1048576,0,ROUND(CU$8*24,1)),データ_研究棟施設!$J$5:$J$1048576,OFFSET($G$9,ROW()-ROW($N$9),CU$6-$D$4))&gt;=100*$E100,"×","△"),IF(OR(CU$8&lt;9/24,CU$8&gt;=17/24,CU$110="△"),"△","〇")))</f>
        <v>〇</v>
      </c>
      <c r="CV100" s="29" t="str">
        <f ca="1">IF(OR(CV$9="×",CV$110="×"),"×",IF(SUMIFS(OFFSET(データ_研究棟施設!$M$5:$M$1048576,0,ROUND(CV$8*24,1)),データ_研究棟施設!$J$5:$J$1048576,OFFSET($G$9,ROW()-ROW($N$9),CV$6-$D$4))&gt;=50,IF(SUMIFS(OFFSET(データ_研究棟施設!$M$5:$M$1048576,0,ROUND(CV$8*24,1)),データ_研究棟施設!$J$5:$J$1048576,OFFSET($G$9,ROW()-ROW($N$9),CV$6-$D$4))&gt;=100*$E100,"×","△"),IF(OR(CV$8&lt;9/24,CV$8&gt;=17/24,CV$110="△"),"△","〇")))</f>
        <v>〇</v>
      </c>
      <c r="CW100" s="29" t="str">
        <f ca="1">IF(OR(CW$9="×",CW$110="×"),"×",IF(SUMIFS(OFFSET(データ_研究棟施設!$M$5:$M$1048576,0,ROUND(CW$8*24,1)),データ_研究棟施設!$J$5:$J$1048576,OFFSET($G$9,ROW()-ROW($N$9),CW$6-$D$4))&gt;=50,IF(SUMIFS(OFFSET(データ_研究棟施設!$M$5:$M$1048576,0,ROUND(CW$8*24,1)),データ_研究棟施設!$J$5:$J$1048576,OFFSET($G$9,ROW()-ROW($N$9),CW$6-$D$4))&gt;=100*$E100,"×","△"),IF(OR(CW$8&lt;9/24,CW$8&gt;=17/24,CW$110="△"),"△","〇")))</f>
        <v>〇</v>
      </c>
      <c r="CX100" s="29" t="str">
        <f ca="1">IF(OR(CX$9="×",CX$110="×"),"×",IF(SUMIFS(OFFSET(データ_研究棟施設!$M$5:$M$1048576,0,ROUND(CX$8*24,1)),データ_研究棟施設!$J$5:$J$1048576,OFFSET($G$9,ROW()-ROW($N$9),CX$6-$D$4))&gt;=50,IF(SUMIFS(OFFSET(データ_研究棟施設!$M$5:$M$1048576,0,ROUND(CX$8*24,1)),データ_研究棟施設!$J$5:$J$1048576,OFFSET($G$9,ROW()-ROW($N$9),CX$6-$D$4))&gt;=100*$E100,"×","△"),IF(OR(CX$8&lt;9/24,CX$8&gt;=17/24,CX$110="△"),"△","〇")))</f>
        <v>〇</v>
      </c>
      <c r="CY100" s="28" t="str">
        <f ca="1">IF(OR(CY$9="×",CY$110="×"),"×",IF(SUMIFS(OFFSET(データ_研究棟施設!$M$5:$M$1048576,0,ROUND(CY$8*24,1)),データ_研究棟施設!$J$5:$J$1048576,OFFSET($G$9,ROW()-ROW($N$9),CY$6-$D$4))&gt;=50,IF(SUMIFS(OFFSET(データ_研究棟施設!$M$5:$M$1048576,0,ROUND(CY$8*24,1)),データ_研究棟施設!$J$5:$J$1048576,OFFSET($G$9,ROW()-ROW($N$9),CY$6-$D$4))&gt;=100*$E100,"×","△"),IF(OR(CY$8&lt;9/24,CY$8&gt;=17/24,CY$110="△"),"△","〇")))</f>
        <v>△</v>
      </c>
      <c r="CZ100" s="29" t="str">
        <f ca="1">IF(OR(CZ$9="×",CZ$110="×"),"×",IF(SUMIFS(OFFSET(データ_研究棟施設!$M$5:$M$1048576,0,ROUND(CZ$8*24,1)),データ_研究棟施設!$J$5:$J$1048576,OFFSET($G$9,ROW()-ROW($N$9),CZ$6-$D$4))&gt;=50,IF(SUMIFS(OFFSET(データ_研究棟施設!$M$5:$M$1048576,0,ROUND(CZ$8*24,1)),データ_研究棟施設!$J$5:$J$1048576,OFFSET($G$9,ROW()-ROW($N$9),CZ$6-$D$4))&gt;=100*$E100,"×","△"),IF(OR(CZ$8&lt;9/24,CZ$8&gt;=17/24,CZ$110="△"),"△","〇")))</f>
        <v>△</v>
      </c>
      <c r="DA100" s="29" t="str">
        <f ca="1">IF(OR(DA$9="×",DA$110="×"),"×",IF(SUMIFS(OFFSET(データ_研究棟施設!$M$5:$M$1048576,0,ROUND(DA$8*24,1)),データ_研究棟施設!$J$5:$J$1048576,OFFSET($G$9,ROW()-ROW($N$9),DA$6-$D$4))&gt;=50,IF(SUMIFS(OFFSET(データ_研究棟施設!$M$5:$M$1048576,0,ROUND(DA$8*24,1)),データ_研究棟施設!$J$5:$J$1048576,OFFSET($G$9,ROW()-ROW($N$9),DA$6-$D$4))&gt;=100*$E100,"×","△"),IF(OR(DA$8&lt;9/24,DA$8&gt;=17/24,DA$110="△"),"△","〇")))</f>
        <v>△</v>
      </c>
      <c r="DB100" s="30" t="str">
        <f ca="1">IF(OR(DB$9="×",DB$110="×"),"×",IF(SUMIFS(OFFSET(データ_研究棟施設!$M$5:$M$1048576,0,ROUND(DB$8*24,1)),データ_研究棟施設!$J$5:$J$1048576,OFFSET($G$9,ROW()-ROW($N$9),DB$6-$D$4))&gt;=50,IF(SUMIFS(OFFSET(データ_研究棟施設!$M$5:$M$1048576,0,ROUND(DB$8*24,1)),データ_研究棟施設!$J$5:$J$1048576,OFFSET($G$9,ROW()-ROW($N$9),DB$6-$D$4))&gt;=100*$E100,"×","△"),IF(OR(DB$8&lt;9/24,DB$8&gt;=17/24,DB$110="△"),"△","〇")))</f>
        <v>△</v>
      </c>
      <c r="DC100" s="29" t="str">
        <f ca="1">IF(OR(DC$9="×",DC$110="×"),"×",IF(SUMIFS(OFFSET(データ_研究棟施設!$M$5:$M$1048576,0,ROUND(DC$8*24,1)),データ_研究棟施設!$J$5:$J$1048576,OFFSET($G$9,ROW()-ROW($N$9),DC$6-$D$4))&gt;=50,IF(SUMIFS(OFFSET(データ_研究棟施設!$M$5:$M$1048576,0,ROUND(DC$8*24,1)),データ_研究棟施設!$J$5:$J$1048576,OFFSET($G$9,ROW()-ROW($N$9),DC$6-$D$4))&gt;=100*$E100,"×","△"),IF(OR(DC$8&lt;9/24,DC$8&gt;=17/24,DC$110="△"),"△","〇")))</f>
        <v>△</v>
      </c>
      <c r="DD100" s="29" t="str">
        <f ca="1">IF(OR(DD$9="×",DD$110="×"),"×",IF(SUMIFS(OFFSET(データ_研究棟施設!$M$5:$M$1048576,0,ROUND(DD$8*24,1)),データ_研究棟施設!$J$5:$J$1048576,OFFSET($G$9,ROW()-ROW($N$9),DD$6-$D$4))&gt;=50,IF(SUMIFS(OFFSET(データ_研究棟施設!$M$5:$M$1048576,0,ROUND(DD$8*24,1)),データ_研究棟施設!$J$5:$J$1048576,OFFSET($G$9,ROW()-ROW($N$9),DD$6-$D$4))&gt;=100*$E100,"×","△"),IF(OR(DD$8&lt;9/24,DD$8&gt;=17/24,DD$110="△"),"△","〇")))</f>
        <v>△</v>
      </c>
      <c r="DE100" s="37" t="str">
        <f ca="1">IF(OR(DE$9="×",DE$110="×"),"×",IF(SUMIFS(OFFSET(データ_研究棟施設!$M$5:$M$1048576,0,ROUND(DE$8*24,1)),データ_研究棟施設!$J$5:$J$1048576,OFFSET($G$9,ROW()-ROW($N$9),DE$6-$D$4))&gt;=50,IF(SUMIFS(OFFSET(データ_研究棟施設!$M$5:$M$1048576,0,ROUND(DE$8*24,1)),データ_研究棟施設!$J$5:$J$1048576,OFFSET($G$9,ROW()-ROW($N$9),DE$6-$D$4))&gt;=100*$E100,"×","△"),IF(OR(DE$8&lt;9/24,DE$8&gt;=17/24,DE$110="△"),"△","〇")))</f>
        <v>△</v>
      </c>
      <c r="DF100" s="36" t="str">
        <f ca="1">IF(OR(DF$9="×",DF$110="×"),"×",IF(SUMIFS(OFFSET(データ_研究棟施設!$M$5:$M$1048576,0,ROUND(DF$8*24,1)),データ_研究棟施設!$J$5:$J$1048576,OFFSET($G$9,ROW()-ROW($N$9),DF$6-$D$4))&gt;=50,IF(SUMIFS(OFFSET(データ_研究棟施設!$M$5:$M$1048576,0,ROUND(DF$8*24,1)),データ_研究棟施設!$J$5:$J$1048576,OFFSET($G$9,ROW()-ROW($N$9),DF$6-$D$4))&gt;=100*$E100,"×","△"),IF(OR(DF$8&lt;9/24,DF$8&gt;=17/24,DF$110="△"),"△","〇")))</f>
        <v>△</v>
      </c>
      <c r="DG100" s="29" t="str">
        <f ca="1">IF(OR(DG$9="×",DG$110="×"),"×",IF(SUMIFS(OFFSET(データ_研究棟施設!$M$5:$M$1048576,0,ROUND(DG$8*24,1)),データ_研究棟施設!$J$5:$J$1048576,OFFSET($G$9,ROW()-ROW($N$9),DG$6-$D$4))&gt;=50,IF(SUMIFS(OFFSET(データ_研究棟施設!$M$5:$M$1048576,0,ROUND(DG$8*24,1)),データ_研究棟施設!$J$5:$J$1048576,OFFSET($G$9,ROW()-ROW($N$9),DG$6-$D$4))&gt;=100*$E100,"×","△"),IF(OR(DG$8&lt;9/24,DG$8&gt;=17/24,DG$110="△"),"△","〇")))</f>
        <v>△</v>
      </c>
      <c r="DH100" s="29" t="str">
        <f ca="1">IF(OR(DH$9="×",DH$110="×"),"×",IF(SUMIFS(OFFSET(データ_研究棟施設!$M$5:$M$1048576,0,ROUND(DH$8*24,1)),データ_研究棟施設!$J$5:$J$1048576,OFFSET($G$9,ROW()-ROW($N$9),DH$6-$D$4))&gt;=50,IF(SUMIFS(OFFSET(データ_研究棟施設!$M$5:$M$1048576,0,ROUND(DH$8*24,1)),データ_研究棟施設!$J$5:$J$1048576,OFFSET($G$9,ROW()-ROW($N$9),DH$6-$D$4))&gt;=100*$E100,"×","△"),IF(OR(DH$8&lt;9/24,DH$8&gt;=17/24,DH$110="△"),"△","〇")))</f>
        <v>△</v>
      </c>
      <c r="DI100" s="29" t="str">
        <f ca="1">IF(OR(DI$9="×",DI$110="×"),"×",IF(SUMIFS(OFFSET(データ_研究棟施設!$M$5:$M$1048576,0,ROUND(DI$8*24,1)),データ_研究棟施設!$J$5:$J$1048576,OFFSET($G$9,ROW()-ROW($N$9),DI$6-$D$4))&gt;=50,IF(SUMIFS(OFFSET(データ_研究棟施設!$M$5:$M$1048576,0,ROUND(DI$8*24,1)),データ_研究棟施設!$J$5:$J$1048576,OFFSET($G$9,ROW()-ROW($N$9),DI$6-$D$4))&gt;=100*$E100,"×","△"),IF(OR(DI$8&lt;9/24,DI$8&gt;=17/24,DI$110="△"),"△","〇")))</f>
        <v>△</v>
      </c>
      <c r="DJ100" s="29" t="str">
        <f ca="1">IF(OR(DJ$9="×",DJ$110="×"),"×",IF(SUMIFS(OFFSET(データ_研究棟施設!$M$5:$M$1048576,0,ROUND(DJ$8*24,1)),データ_研究棟施設!$J$5:$J$1048576,OFFSET($G$9,ROW()-ROW($N$9),DJ$6-$D$4))&gt;=50,IF(SUMIFS(OFFSET(データ_研究棟施設!$M$5:$M$1048576,0,ROUND(DJ$8*24,1)),データ_研究棟施設!$J$5:$J$1048576,OFFSET($G$9,ROW()-ROW($N$9),DJ$6-$D$4))&gt;=100*$E100,"×","△"),IF(OR(DJ$8&lt;9/24,DJ$8&gt;=17/24,DJ$110="△"),"△","〇")))</f>
        <v>△</v>
      </c>
      <c r="DK100" s="29" t="str">
        <f ca="1">IF(OR(DK$9="×",DK$110="×"),"×",IF(SUMIFS(OFFSET(データ_研究棟施設!$M$5:$M$1048576,0,ROUND(DK$8*24,1)),データ_研究棟施設!$J$5:$J$1048576,OFFSET($G$9,ROW()-ROW($N$9),DK$6-$D$4))&gt;=50,IF(SUMIFS(OFFSET(データ_研究棟施設!$M$5:$M$1048576,0,ROUND(DK$8*24,1)),データ_研究棟施設!$J$5:$J$1048576,OFFSET($G$9,ROW()-ROW($N$9),DK$6-$D$4))&gt;=100*$E100,"×","△"),IF(OR(DK$8&lt;9/24,DK$8&gt;=17/24,DK$110="△"),"△","〇")))</f>
        <v>△</v>
      </c>
      <c r="DL100" s="29" t="str">
        <f ca="1">IF(OR(DL$9="×",DL$110="×"),"×",IF(SUMIFS(OFFSET(データ_研究棟施設!$M$5:$M$1048576,0,ROUND(DL$8*24,1)),データ_研究棟施設!$J$5:$J$1048576,OFFSET($G$9,ROW()-ROW($N$9),DL$6-$D$4))&gt;=50,IF(SUMIFS(OFFSET(データ_研究棟施設!$M$5:$M$1048576,0,ROUND(DL$8*24,1)),データ_研究棟施設!$J$5:$J$1048576,OFFSET($G$9,ROW()-ROW($N$9),DL$6-$D$4))&gt;=100*$E100,"×","△"),IF(OR(DL$8&lt;9/24,DL$8&gt;=17/24,DL$110="△"),"△","〇")))</f>
        <v>△</v>
      </c>
      <c r="DM100" s="29" t="str">
        <f ca="1">IF(OR(DM$9="×",DM$110="×"),"×",IF(SUMIFS(OFFSET(データ_研究棟施設!$M$5:$M$1048576,0,ROUND(DM$8*24,1)),データ_研究棟施設!$J$5:$J$1048576,OFFSET($G$9,ROW()-ROW($N$9),DM$6-$D$4))&gt;=50,IF(SUMIFS(OFFSET(データ_研究棟施設!$M$5:$M$1048576,0,ROUND(DM$8*24,1)),データ_研究棟施設!$J$5:$J$1048576,OFFSET($G$9,ROW()-ROW($N$9),DM$6-$D$4))&gt;=100*$E100,"×","△"),IF(OR(DM$8&lt;9/24,DM$8&gt;=17/24,DM$110="△"),"△","〇")))</f>
        <v>△</v>
      </c>
      <c r="DN100" s="29" t="str">
        <f ca="1">IF(OR(DN$9="×",DN$110="×"),"×",IF(SUMIFS(OFFSET(データ_研究棟施設!$M$5:$M$1048576,0,ROUND(DN$8*24,1)),データ_研究棟施設!$J$5:$J$1048576,OFFSET($G$9,ROW()-ROW($N$9),DN$6-$D$4))&gt;=50,IF(SUMIFS(OFFSET(データ_研究棟施設!$M$5:$M$1048576,0,ROUND(DN$8*24,1)),データ_研究棟施設!$J$5:$J$1048576,OFFSET($G$9,ROW()-ROW($N$9),DN$6-$D$4))&gt;=100*$E100,"×","△"),IF(OR(DN$8&lt;9/24,DN$8&gt;=17/24,DN$110="△"),"△","〇")))</f>
        <v>△</v>
      </c>
      <c r="DO100" s="28" t="str">
        <f ca="1">IF(OR(DO$9="×",DO$110="×"),"×",IF(SUMIFS(OFFSET(データ_研究棟施設!$M$5:$M$1048576,0,ROUND(DO$8*24,1)),データ_研究棟施設!$J$5:$J$1048576,OFFSET($G$9,ROW()-ROW($N$9),DO$6-$D$4))&gt;=50,IF(SUMIFS(OFFSET(データ_研究棟施設!$M$5:$M$1048576,0,ROUND(DO$8*24,1)),データ_研究棟施設!$J$5:$J$1048576,OFFSET($G$9,ROW()-ROW($N$9),DO$6-$D$4))&gt;=100*$E100,"×","△"),IF(OR(DO$8&lt;9/24,DO$8&gt;=17/24,DO$110="△"),"△","〇")))</f>
        <v>〇</v>
      </c>
      <c r="DP100" s="29" t="str">
        <f ca="1">IF(OR(DP$9="×",DP$110="×"),"×",IF(SUMIFS(OFFSET(データ_研究棟施設!$M$5:$M$1048576,0,ROUND(DP$8*24,1)),データ_研究棟施設!$J$5:$J$1048576,OFFSET($G$9,ROW()-ROW($N$9),DP$6-$D$4))&gt;=50,IF(SUMIFS(OFFSET(データ_研究棟施設!$M$5:$M$1048576,0,ROUND(DP$8*24,1)),データ_研究棟施設!$J$5:$J$1048576,OFFSET($G$9,ROW()-ROW($N$9),DP$6-$D$4))&gt;=100*$E100,"×","△"),IF(OR(DP$8&lt;9/24,DP$8&gt;=17/24,DP$110="△"),"△","〇")))</f>
        <v>〇</v>
      </c>
      <c r="DQ100" s="29" t="str">
        <f ca="1">IF(OR(DQ$9="×",DQ$110="×"),"×",IF(SUMIFS(OFFSET(データ_研究棟施設!$M$5:$M$1048576,0,ROUND(DQ$8*24,1)),データ_研究棟施設!$J$5:$J$1048576,OFFSET($G$9,ROW()-ROW($N$9),DQ$6-$D$4))&gt;=50,IF(SUMIFS(OFFSET(データ_研究棟施設!$M$5:$M$1048576,0,ROUND(DQ$8*24,1)),データ_研究棟施設!$J$5:$J$1048576,OFFSET($G$9,ROW()-ROW($N$9),DQ$6-$D$4))&gt;=100*$E100,"×","△"),IF(OR(DQ$8&lt;9/24,DQ$8&gt;=17/24,DQ$110="△"),"△","〇")))</f>
        <v>〇</v>
      </c>
      <c r="DR100" s="30" t="str">
        <f ca="1">IF(OR(DR$9="×",DR$110="×"),"×",IF(SUMIFS(OFFSET(データ_研究棟施設!$M$5:$M$1048576,0,ROUND(DR$8*24,1)),データ_研究棟施設!$J$5:$J$1048576,OFFSET($G$9,ROW()-ROW($N$9),DR$6-$D$4))&gt;=50,IF(SUMIFS(OFFSET(データ_研究棟施設!$M$5:$M$1048576,0,ROUND(DR$8*24,1)),データ_研究棟施設!$J$5:$J$1048576,OFFSET($G$9,ROW()-ROW($N$9),DR$6-$D$4))&gt;=100*$E100,"×","△"),IF(OR(DR$8&lt;9/24,DR$8&gt;=17/24,DR$110="△"),"△","〇")))</f>
        <v>〇</v>
      </c>
      <c r="DS100" s="29" t="str">
        <f ca="1">IF(OR(DS$9="×",DS$110="×"),"×",IF(SUMIFS(OFFSET(データ_研究棟施設!$M$5:$M$1048576,0,ROUND(DS$8*24,1)),データ_研究棟施設!$J$5:$J$1048576,OFFSET($G$9,ROW()-ROW($N$9),DS$6-$D$4))&gt;=50,IF(SUMIFS(OFFSET(データ_研究棟施設!$M$5:$M$1048576,0,ROUND(DS$8*24,1)),データ_研究棟施設!$J$5:$J$1048576,OFFSET($G$9,ROW()-ROW($N$9),DS$6-$D$4))&gt;=100*$E100,"×","△"),IF(OR(DS$8&lt;9/24,DS$8&gt;=17/24,DS$110="△"),"△","〇")))</f>
        <v>〇</v>
      </c>
      <c r="DT100" s="29" t="str">
        <f ca="1">IF(OR(DT$9="×",DT$110="×"),"×",IF(SUMIFS(OFFSET(データ_研究棟施設!$M$5:$M$1048576,0,ROUND(DT$8*24,1)),データ_研究棟施設!$J$5:$J$1048576,OFFSET($G$9,ROW()-ROW($N$9),DT$6-$D$4))&gt;=50,IF(SUMIFS(OFFSET(データ_研究棟施設!$M$5:$M$1048576,0,ROUND(DT$8*24,1)),データ_研究棟施設!$J$5:$J$1048576,OFFSET($G$9,ROW()-ROW($N$9),DT$6-$D$4))&gt;=100*$E100,"×","△"),IF(OR(DT$8&lt;9/24,DT$8&gt;=17/24,DT$110="△"),"△","〇")))</f>
        <v>〇</v>
      </c>
      <c r="DU100" s="29" t="str">
        <f ca="1">IF(OR(DU$9="×",DU$110="×"),"×",IF(SUMIFS(OFFSET(データ_研究棟施設!$M$5:$M$1048576,0,ROUND(DU$8*24,1)),データ_研究棟施設!$J$5:$J$1048576,OFFSET($G$9,ROW()-ROW($N$9),DU$6-$D$4))&gt;=50,IF(SUMIFS(OFFSET(データ_研究棟施設!$M$5:$M$1048576,0,ROUND(DU$8*24,1)),データ_研究棟施設!$J$5:$J$1048576,OFFSET($G$9,ROW()-ROW($N$9),DU$6-$D$4))&gt;=100*$E100,"×","△"),IF(OR(DU$8&lt;9/24,DU$8&gt;=17/24,DU$110="△"),"△","〇")))</f>
        <v>〇</v>
      </c>
      <c r="DV100" s="29" t="str">
        <f ca="1">IF(OR(DV$9="×",DV$110="×"),"×",IF(SUMIFS(OFFSET(データ_研究棟施設!$M$5:$M$1048576,0,ROUND(DV$8*24,1)),データ_研究棟施設!$J$5:$J$1048576,OFFSET($G$9,ROW()-ROW($N$9),DV$6-$D$4))&gt;=50,IF(SUMIFS(OFFSET(データ_研究棟施設!$M$5:$M$1048576,0,ROUND(DV$8*24,1)),データ_研究棟施設!$J$5:$J$1048576,OFFSET($G$9,ROW()-ROW($N$9),DV$6-$D$4))&gt;=100*$E100,"×","△"),IF(OR(DV$8&lt;9/24,DV$8&gt;=17/24,DV$110="△"),"△","〇")))</f>
        <v>〇</v>
      </c>
      <c r="DW100" s="28" t="str">
        <f ca="1">IF(OR(DW$9="×",DW$110="×"),"×",IF(SUMIFS(OFFSET(データ_研究棟施設!$M$5:$M$1048576,0,ROUND(DW$8*24,1)),データ_研究棟施設!$J$5:$J$1048576,OFFSET($G$9,ROW()-ROW($N$9),DW$6-$D$4))&gt;=50,IF(SUMIFS(OFFSET(データ_研究棟施設!$M$5:$M$1048576,0,ROUND(DW$8*24,1)),データ_研究棟施設!$J$5:$J$1048576,OFFSET($G$9,ROW()-ROW($N$9),DW$6-$D$4))&gt;=100*$E100,"×","△"),IF(OR(DW$8&lt;9/24,DW$8&gt;=17/24,DW$110="△"),"△","〇")))</f>
        <v>△</v>
      </c>
      <c r="DX100" s="29" t="str">
        <f ca="1">IF(OR(DX$9="×",DX$110="×"),"×",IF(SUMIFS(OFFSET(データ_研究棟施設!$M$5:$M$1048576,0,ROUND(DX$8*24,1)),データ_研究棟施設!$J$5:$J$1048576,OFFSET($G$9,ROW()-ROW($N$9),DX$6-$D$4))&gt;=50,IF(SUMIFS(OFFSET(データ_研究棟施設!$M$5:$M$1048576,0,ROUND(DX$8*24,1)),データ_研究棟施設!$J$5:$J$1048576,OFFSET($G$9,ROW()-ROW($N$9),DX$6-$D$4))&gt;=100*$E100,"×","△"),IF(OR(DX$8&lt;9/24,DX$8&gt;=17/24,DX$110="△"),"△","〇")))</f>
        <v>△</v>
      </c>
      <c r="DY100" s="29" t="str">
        <f ca="1">IF(OR(DY$9="×",DY$110="×"),"×",IF(SUMIFS(OFFSET(データ_研究棟施設!$M$5:$M$1048576,0,ROUND(DY$8*24,1)),データ_研究棟施設!$J$5:$J$1048576,OFFSET($G$9,ROW()-ROW($N$9),DY$6-$D$4))&gt;=50,IF(SUMIFS(OFFSET(データ_研究棟施設!$M$5:$M$1048576,0,ROUND(DY$8*24,1)),データ_研究棟施設!$J$5:$J$1048576,OFFSET($G$9,ROW()-ROW($N$9),DY$6-$D$4))&gt;=100*$E100,"×","△"),IF(OR(DY$8&lt;9/24,DY$8&gt;=17/24,DY$110="△"),"△","〇")))</f>
        <v>△</v>
      </c>
      <c r="DZ100" s="30" t="str">
        <f ca="1">IF(OR(DZ$9="×",DZ$110="×"),"×",IF(SUMIFS(OFFSET(データ_研究棟施設!$M$5:$M$1048576,0,ROUND(DZ$8*24,1)),データ_研究棟施設!$J$5:$J$1048576,OFFSET($G$9,ROW()-ROW($N$9),DZ$6-$D$4))&gt;=50,IF(SUMIFS(OFFSET(データ_研究棟施設!$M$5:$M$1048576,0,ROUND(DZ$8*24,1)),データ_研究棟施設!$J$5:$J$1048576,OFFSET($G$9,ROW()-ROW($N$9),DZ$6-$D$4))&gt;=100*$E100,"×","△"),IF(OR(DZ$8&lt;9/24,DZ$8&gt;=17/24,DZ$110="△"),"△","〇")))</f>
        <v>△</v>
      </c>
      <c r="EA100" s="29" t="str">
        <f ca="1">IF(OR(EA$9="×",EA$110="×"),"×",IF(SUMIFS(OFFSET(データ_研究棟施設!$M$5:$M$1048576,0,ROUND(EA$8*24,1)),データ_研究棟施設!$J$5:$J$1048576,OFFSET($G$9,ROW()-ROW($N$9),EA$6-$D$4))&gt;=50,IF(SUMIFS(OFFSET(データ_研究棟施設!$M$5:$M$1048576,0,ROUND(EA$8*24,1)),データ_研究棟施設!$J$5:$J$1048576,OFFSET($G$9,ROW()-ROW($N$9),EA$6-$D$4))&gt;=100*$E100,"×","△"),IF(OR(EA$8&lt;9/24,EA$8&gt;=17/24,EA$110="△"),"△","〇")))</f>
        <v>△</v>
      </c>
      <c r="EB100" s="29" t="str">
        <f ca="1">IF(OR(EB$9="×",EB$110="×"),"×",IF(SUMIFS(OFFSET(データ_研究棟施設!$M$5:$M$1048576,0,ROUND(EB$8*24,1)),データ_研究棟施設!$J$5:$J$1048576,OFFSET($G$9,ROW()-ROW($N$9),EB$6-$D$4))&gt;=50,IF(SUMIFS(OFFSET(データ_研究棟施設!$M$5:$M$1048576,0,ROUND(EB$8*24,1)),データ_研究棟施設!$J$5:$J$1048576,OFFSET($G$9,ROW()-ROW($N$9),EB$6-$D$4))&gt;=100*$E100,"×","△"),IF(OR(EB$8&lt;9/24,EB$8&gt;=17/24,EB$110="△"),"△","〇")))</f>
        <v>△</v>
      </c>
      <c r="EC100" s="37" t="str">
        <f ca="1">IF(OR(EC$9="×",EC$110="×"),"×",IF(SUMIFS(OFFSET(データ_研究棟施設!$M$5:$M$1048576,0,ROUND(EC$8*24,1)),データ_研究棟施設!$J$5:$J$1048576,OFFSET($G$9,ROW()-ROW($N$9),EC$6-$D$4))&gt;=50,IF(SUMIFS(OFFSET(データ_研究棟施設!$M$5:$M$1048576,0,ROUND(EC$8*24,1)),データ_研究棟施設!$J$5:$J$1048576,OFFSET($G$9,ROW()-ROW($N$9),EC$6-$D$4))&gt;=100*$E100,"×","△"),IF(OR(EC$8&lt;9/24,EC$8&gt;=17/24,EC$110="△"),"△","〇")))</f>
        <v>△</v>
      </c>
      <c r="ED100" s="36" t="str">
        <f ca="1">IF(OR(ED$9="×",ED$110="×"),"×",IF(SUMIFS(OFFSET(データ_研究棟施設!$M$5:$M$1048576,0,ROUND(ED$8*24,1)),データ_研究棟施設!$J$5:$J$1048576,OFFSET($G$9,ROW()-ROW($N$9),ED$6-$D$4))&gt;=50,IF(SUMIFS(OFFSET(データ_研究棟施設!$M$5:$M$1048576,0,ROUND(ED$8*24,1)),データ_研究棟施設!$J$5:$J$1048576,OFFSET($G$9,ROW()-ROW($N$9),ED$6-$D$4))&gt;=100*$E100,"×","△"),IF(OR(ED$8&lt;9/24,ED$8&gt;=17/24,ED$110="△"),"△","〇")))</f>
        <v>×</v>
      </c>
      <c r="EE100" s="29" t="str">
        <f ca="1">IF(OR(EE$9="×",EE$110="×"),"×",IF(SUMIFS(OFFSET(データ_研究棟施設!$M$5:$M$1048576,0,ROUND(EE$8*24,1)),データ_研究棟施設!$J$5:$J$1048576,OFFSET($G$9,ROW()-ROW($N$9),EE$6-$D$4))&gt;=50,IF(SUMIFS(OFFSET(データ_研究棟施設!$M$5:$M$1048576,0,ROUND(EE$8*24,1)),データ_研究棟施設!$J$5:$J$1048576,OFFSET($G$9,ROW()-ROW($N$9),EE$6-$D$4))&gt;=100*$E100,"×","△"),IF(OR(EE$8&lt;9/24,EE$8&gt;=17/24,EE$110="△"),"△","〇")))</f>
        <v>×</v>
      </c>
      <c r="EF100" s="29" t="str">
        <f ca="1">IF(OR(EF$9="×",EF$110="×"),"×",IF(SUMIFS(OFFSET(データ_研究棟施設!$M$5:$M$1048576,0,ROUND(EF$8*24,1)),データ_研究棟施設!$J$5:$J$1048576,OFFSET($G$9,ROW()-ROW($N$9),EF$6-$D$4))&gt;=50,IF(SUMIFS(OFFSET(データ_研究棟施設!$M$5:$M$1048576,0,ROUND(EF$8*24,1)),データ_研究棟施設!$J$5:$J$1048576,OFFSET($G$9,ROW()-ROW($N$9),EF$6-$D$4))&gt;=100*$E100,"×","△"),IF(OR(EF$8&lt;9/24,EF$8&gt;=17/24,EF$110="△"),"△","〇")))</f>
        <v>×</v>
      </c>
      <c r="EG100" s="29" t="str">
        <f ca="1">IF(OR(EG$9="×",EG$110="×"),"×",IF(SUMIFS(OFFSET(データ_研究棟施設!$M$5:$M$1048576,0,ROUND(EG$8*24,1)),データ_研究棟施設!$J$5:$J$1048576,OFFSET($G$9,ROW()-ROW($N$9),EG$6-$D$4))&gt;=50,IF(SUMIFS(OFFSET(データ_研究棟施設!$M$5:$M$1048576,0,ROUND(EG$8*24,1)),データ_研究棟施設!$J$5:$J$1048576,OFFSET($G$9,ROW()-ROW($N$9),EG$6-$D$4))&gt;=100*$E100,"×","△"),IF(OR(EG$8&lt;9/24,EG$8&gt;=17/24,EG$110="△"),"△","〇")))</f>
        <v>×</v>
      </c>
      <c r="EH100" s="29" t="str">
        <f ca="1">IF(OR(EH$9="×",EH$110="×"),"×",IF(SUMIFS(OFFSET(データ_研究棟施設!$M$5:$M$1048576,0,ROUND(EH$8*24,1)),データ_研究棟施設!$J$5:$J$1048576,OFFSET($G$9,ROW()-ROW($N$9),EH$6-$D$4))&gt;=50,IF(SUMIFS(OFFSET(データ_研究棟施設!$M$5:$M$1048576,0,ROUND(EH$8*24,1)),データ_研究棟施設!$J$5:$J$1048576,OFFSET($G$9,ROW()-ROW($N$9),EH$6-$D$4))&gt;=100*$E100,"×","△"),IF(OR(EH$8&lt;9/24,EH$8&gt;=17/24,EH$110="△"),"△","〇")))</f>
        <v>×</v>
      </c>
      <c r="EI100" s="29" t="str">
        <f ca="1">IF(OR(EI$9="×",EI$110="×"),"×",IF(SUMIFS(OFFSET(データ_研究棟施設!$M$5:$M$1048576,0,ROUND(EI$8*24,1)),データ_研究棟施設!$J$5:$J$1048576,OFFSET($G$9,ROW()-ROW($N$9),EI$6-$D$4))&gt;=50,IF(SUMIFS(OFFSET(データ_研究棟施設!$M$5:$M$1048576,0,ROUND(EI$8*24,1)),データ_研究棟施設!$J$5:$J$1048576,OFFSET($G$9,ROW()-ROW($N$9),EI$6-$D$4))&gt;=100*$E100,"×","△"),IF(OR(EI$8&lt;9/24,EI$8&gt;=17/24,EI$110="△"),"△","〇")))</f>
        <v>×</v>
      </c>
      <c r="EJ100" s="29" t="str">
        <f ca="1">IF(OR(EJ$9="×",EJ$110="×"),"×",IF(SUMIFS(OFFSET(データ_研究棟施設!$M$5:$M$1048576,0,ROUND(EJ$8*24,1)),データ_研究棟施設!$J$5:$J$1048576,OFFSET($G$9,ROW()-ROW($N$9),EJ$6-$D$4))&gt;=50,IF(SUMIFS(OFFSET(データ_研究棟施設!$M$5:$M$1048576,0,ROUND(EJ$8*24,1)),データ_研究棟施設!$J$5:$J$1048576,OFFSET($G$9,ROW()-ROW($N$9),EJ$6-$D$4))&gt;=100*$E100,"×","△"),IF(OR(EJ$8&lt;9/24,EJ$8&gt;=17/24,EJ$110="△"),"△","〇")))</f>
        <v>×</v>
      </c>
      <c r="EK100" s="29" t="str">
        <f ca="1">IF(OR(EK$9="×",EK$110="×"),"×",IF(SUMIFS(OFFSET(データ_研究棟施設!$M$5:$M$1048576,0,ROUND(EK$8*24,1)),データ_研究棟施設!$J$5:$J$1048576,OFFSET($G$9,ROW()-ROW($N$9),EK$6-$D$4))&gt;=50,IF(SUMIFS(OFFSET(データ_研究棟施設!$M$5:$M$1048576,0,ROUND(EK$8*24,1)),データ_研究棟施設!$J$5:$J$1048576,OFFSET($G$9,ROW()-ROW($N$9),EK$6-$D$4))&gt;=100*$E100,"×","△"),IF(OR(EK$8&lt;9/24,EK$8&gt;=17/24,EK$110="△"),"△","〇")))</f>
        <v>×</v>
      </c>
      <c r="EL100" s="29" t="str">
        <f ca="1">IF(OR(EL$9="×",EL$110="×"),"×",IF(SUMIFS(OFFSET(データ_研究棟施設!$M$5:$M$1048576,0,ROUND(EL$8*24,1)),データ_研究棟施設!$J$5:$J$1048576,OFFSET($G$9,ROW()-ROW($N$9),EL$6-$D$4))&gt;=50,IF(SUMIFS(OFFSET(データ_研究棟施設!$M$5:$M$1048576,0,ROUND(EL$8*24,1)),データ_研究棟施設!$J$5:$J$1048576,OFFSET($G$9,ROW()-ROW($N$9),EL$6-$D$4))&gt;=100*$E100,"×","△"),IF(OR(EL$8&lt;9/24,EL$8&gt;=17/24,EL$110="△"),"△","〇")))</f>
        <v>×</v>
      </c>
      <c r="EM100" s="28" t="str">
        <f ca="1">IF(OR(EM$9="×",EM$110="×"),"×",IF(SUMIFS(OFFSET(データ_研究棟施設!$M$5:$M$1048576,0,ROUND(EM$8*24,1)),データ_研究棟施設!$J$5:$J$1048576,OFFSET($G$9,ROW()-ROW($N$9),EM$6-$D$4))&gt;=50,IF(SUMIFS(OFFSET(データ_研究棟施設!$M$5:$M$1048576,0,ROUND(EM$8*24,1)),データ_研究棟施設!$J$5:$J$1048576,OFFSET($G$9,ROW()-ROW($N$9),EM$6-$D$4))&gt;=100*$E100,"×","△"),IF(OR(EM$8&lt;9/24,EM$8&gt;=17/24,EM$110="△"),"△","〇")))</f>
        <v>×</v>
      </c>
      <c r="EN100" s="29" t="str">
        <f ca="1">IF(OR(EN$9="×",EN$110="×"),"×",IF(SUMIFS(OFFSET(データ_研究棟施設!$M$5:$M$1048576,0,ROUND(EN$8*24,1)),データ_研究棟施設!$J$5:$J$1048576,OFFSET($G$9,ROW()-ROW($N$9),EN$6-$D$4))&gt;=50,IF(SUMIFS(OFFSET(データ_研究棟施設!$M$5:$M$1048576,0,ROUND(EN$8*24,1)),データ_研究棟施設!$J$5:$J$1048576,OFFSET($G$9,ROW()-ROW($N$9),EN$6-$D$4))&gt;=100*$E100,"×","△"),IF(OR(EN$8&lt;9/24,EN$8&gt;=17/24,EN$110="△"),"△","〇")))</f>
        <v>×</v>
      </c>
      <c r="EO100" s="29" t="str">
        <f ca="1">IF(OR(EO$9="×",EO$110="×"),"×",IF(SUMIFS(OFFSET(データ_研究棟施設!$M$5:$M$1048576,0,ROUND(EO$8*24,1)),データ_研究棟施設!$J$5:$J$1048576,OFFSET($G$9,ROW()-ROW($N$9),EO$6-$D$4))&gt;=50,IF(SUMIFS(OFFSET(データ_研究棟施設!$M$5:$M$1048576,0,ROUND(EO$8*24,1)),データ_研究棟施設!$J$5:$J$1048576,OFFSET($G$9,ROW()-ROW($N$9),EO$6-$D$4))&gt;=100*$E100,"×","△"),IF(OR(EO$8&lt;9/24,EO$8&gt;=17/24,EO$110="△"),"△","〇")))</f>
        <v>×</v>
      </c>
      <c r="EP100" s="30" t="str">
        <f ca="1">IF(OR(EP$9="×",EP$110="×"),"×",IF(SUMIFS(OFFSET(データ_研究棟施設!$M$5:$M$1048576,0,ROUND(EP$8*24,1)),データ_研究棟施設!$J$5:$J$1048576,OFFSET($G$9,ROW()-ROW($N$9),EP$6-$D$4))&gt;=50,IF(SUMIFS(OFFSET(データ_研究棟施設!$M$5:$M$1048576,0,ROUND(EP$8*24,1)),データ_研究棟施設!$J$5:$J$1048576,OFFSET($G$9,ROW()-ROW($N$9),EP$6-$D$4))&gt;=100*$E100,"×","△"),IF(OR(EP$8&lt;9/24,EP$8&gt;=17/24,EP$110="△"),"△","〇")))</f>
        <v>×</v>
      </c>
      <c r="EQ100" s="29" t="str">
        <f ca="1">IF(OR(EQ$9="×",EQ$110="×"),"×",IF(SUMIFS(OFFSET(データ_研究棟施設!$M$5:$M$1048576,0,ROUND(EQ$8*24,1)),データ_研究棟施設!$J$5:$J$1048576,OFFSET($G$9,ROW()-ROW($N$9),EQ$6-$D$4))&gt;=50,IF(SUMIFS(OFFSET(データ_研究棟施設!$M$5:$M$1048576,0,ROUND(EQ$8*24,1)),データ_研究棟施設!$J$5:$J$1048576,OFFSET($G$9,ROW()-ROW($N$9),EQ$6-$D$4))&gt;=100*$E100,"×","△"),IF(OR(EQ$8&lt;9/24,EQ$8&gt;=17/24,EQ$110="△"),"△","〇")))</f>
        <v>×</v>
      </c>
      <c r="ER100" s="29" t="str">
        <f ca="1">IF(OR(ER$9="×",ER$110="×"),"×",IF(SUMIFS(OFFSET(データ_研究棟施設!$M$5:$M$1048576,0,ROUND(ER$8*24,1)),データ_研究棟施設!$J$5:$J$1048576,OFFSET($G$9,ROW()-ROW($N$9),ER$6-$D$4))&gt;=50,IF(SUMIFS(OFFSET(データ_研究棟施設!$M$5:$M$1048576,0,ROUND(ER$8*24,1)),データ_研究棟施設!$J$5:$J$1048576,OFFSET($G$9,ROW()-ROW($N$9),ER$6-$D$4))&gt;=100*$E100,"×","△"),IF(OR(ER$8&lt;9/24,ER$8&gt;=17/24,ER$110="△"),"△","〇")))</f>
        <v>×</v>
      </c>
      <c r="ES100" s="29" t="str">
        <f ca="1">IF(OR(ES$9="×",ES$110="×"),"×",IF(SUMIFS(OFFSET(データ_研究棟施設!$M$5:$M$1048576,0,ROUND(ES$8*24,1)),データ_研究棟施設!$J$5:$J$1048576,OFFSET($G$9,ROW()-ROW($N$9),ES$6-$D$4))&gt;=50,IF(SUMIFS(OFFSET(データ_研究棟施設!$M$5:$M$1048576,0,ROUND(ES$8*24,1)),データ_研究棟施設!$J$5:$J$1048576,OFFSET($G$9,ROW()-ROW($N$9),ES$6-$D$4))&gt;=100*$E100,"×","△"),IF(OR(ES$8&lt;9/24,ES$8&gt;=17/24,ES$110="△"),"△","〇")))</f>
        <v>×</v>
      </c>
      <c r="ET100" s="29" t="str">
        <f ca="1">IF(OR(ET$9="×",ET$110="×"),"×",IF(SUMIFS(OFFSET(データ_研究棟施設!$M$5:$M$1048576,0,ROUND(ET$8*24,1)),データ_研究棟施設!$J$5:$J$1048576,OFFSET($G$9,ROW()-ROW($N$9),ET$6-$D$4))&gt;=50,IF(SUMIFS(OFFSET(データ_研究棟施設!$M$5:$M$1048576,0,ROUND(ET$8*24,1)),データ_研究棟施設!$J$5:$J$1048576,OFFSET($G$9,ROW()-ROW($N$9),ET$6-$D$4))&gt;=100*$E100,"×","△"),IF(OR(ET$8&lt;9/24,ET$8&gt;=17/24,ET$110="△"),"△","〇")))</f>
        <v>×</v>
      </c>
      <c r="EU100" s="28" t="str">
        <f ca="1">IF(OR(EU$9="×",EU$110="×"),"×",IF(SUMIFS(OFFSET(データ_研究棟施設!$M$5:$M$1048576,0,ROUND(EU$8*24,1)),データ_研究棟施設!$J$5:$J$1048576,OFFSET($G$9,ROW()-ROW($N$9),EU$6-$D$4))&gt;=50,IF(SUMIFS(OFFSET(データ_研究棟施設!$M$5:$M$1048576,0,ROUND(EU$8*24,1)),データ_研究棟施設!$J$5:$J$1048576,OFFSET($G$9,ROW()-ROW($N$9),EU$6-$D$4))&gt;=100*$E100,"×","△"),IF(OR(EU$8&lt;9/24,EU$8&gt;=17/24,EU$110="△"),"△","〇")))</f>
        <v>×</v>
      </c>
      <c r="EV100" s="29" t="str">
        <f ca="1">IF(OR(EV$9="×",EV$110="×"),"×",IF(SUMIFS(OFFSET(データ_研究棟施設!$M$5:$M$1048576,0,ROUND(EV$8*24,1)),データ_研究棟施設!$J$5:$J$1048576,OFFSET($G$9,ROW()-ROW($N$9),EV$6-$D$4))&gt;=50,IF(SUMIFS(OFFSET(データ_研究棟施設!$M$5:$M$1048576,0,ROUND(EV$8*24,1)),データ_研究棟施設!$J$5:$J$1048576,OFFSET($G$9,ROW()-ROW($N$9),EV$6-$D$4))&gt;=100*$E100,"×","△"),IF(OR(EV$8&lt;9/24,EV$8&gt;=17/24,EV$110="△"),"△","〇")))</f>
        <v>×</v>
      </c>
      <c r="EW100" s="29" t="str">
        <f ca="1">IF(OR(EW$9="×",EW$110="×"),"×",IF(SUMIFS(OFFSET(データ_研究棟施設!$M$5:$M$1048576,0,ROUND(EW$8*24,1)),データ_研究棟施設!$J$5:$J$1048576,OFFSET($G$9,ROW()-ROW($N$9),EW$6-$D$4))&gt;=50,IF(SUMIFS(OFFSET(データ_研究棟施設!$M$5:$M$1048576,0,ROUND(EW$8*24,1)),データ_研究棟施設!$J$5:$J$1048576,OFFSET($G$9,ROW()-ROW($N$9),EW$6-$D$4))&gt;=100*$E100,"×","△"),IF(OR(EW$8&lt;9/24,EW$8&gt;=17/24,EW$110="△"),"△","〇")))</f>
        <v>×</v>
      </c>
      <c r="EX100" s="30" t="str">
        <f ca="1">IF(OR(EX$9="×",EX$110="×"),"×",IF(SUMIFS(OFFSET(データ_研究棟施設!$M$5:$M$1048576,0,ROUND(EX$8*24,1)),データ_研究棟施設!$J$5:$J$1048576,OFFSET($G$9,ROW()-ROW($N$9),EX$6-$D$4))&gt;=50,IF(SUMIFS(OFFSET(データ_研究棟施設!$M$5:$M$1048576,0,ROUND(EX$8*24,1)),データ_研究棟施設!$J$5:$J$1048576,OFFSET($G$9,ROW()-ROW($N$9),EX$6-$D$4))&gt;=100*$E100,"×","△"),IF(OR(EX$8&lt;9/24,EX$8&gt;=17/24,EX$110="△"),"△","〇")))</f>
        <v>×</v>
      </c>
      <c r="EY100" s="29" t="str">
        <f ca="1">IF(OR(EY$9="×",EY$110="×"),"×",IF(SUMIFS(OFFSET(データ_研究棟施設!$M$5:$M$1048576,0,ROUND(EY$8*24,1)),データ_研究棟施設!$J$5:$J$1048576,OFFSET($G$9,ROW()-ROW($N$9),EY$6-$D$4))&gt;=50,IF(SUMIFS(OFFSET(データ_研究棟施設!$M$5:$M$1048576,0,ROUND(EY$8*24,1)),データ_研究棟施設!$J$5:$J$1048576,OFFSET($G$9,ROW()-ROW($N$9),EY$6-$D$4))&gt;=100*$E100,"×","△"),IF(OR(EY$8&lt;9/24,EY$8&gt;=17/24,EY$110="△"),"△","〇")))</f>
        <v>×</v>
      </c>
      <c r="EZ100" s="29" t="str">
        <f ca="1">IF(OR(EZ$9="×",EZ$110="×"),"×",IF(SUMIFS(OFFSET(データ_研究棟施設!$M$5:$M$1048576,0,ROUND(EZ$8*24,1)),データ_研究棟施設!$J$5:$J$1048576,OFFSET($G$9,ROW()-ROW($N$9),EZ$6-$D$4))&gt;=50,IF(SUMIFS(OFFSET(データ_研究棟施設!$M$5:$M$1048576,0,ROUND(EZ$8*24,1)),データ_研究棟施設!$J$5:$J$1048576,OFFSET($G$9,ROW()-ROW($N$9),EZ$6-$D$4))&gt;=100*$E100,"×","△"),IF(OR(EZ$8&lt;9/24,EZ$8&gt;=17/24,EZ$110="△"),"△","〇")))</f>
        <v>×</v>
      </c>
      <c r="FA100" s="37" t="str">
        <f ca="1">IF(OR(FA$9="×",FA$110="×"),"×",IF(SUMIFS(OFFSET(データ_研究棟施設!$M$5:$M$1048576,0,ROUND(FA$8*24,1)),データ_研究棟施設!$J$5:$J$1048576,OFFSET($G$9,ROW()-ROW($N$9),FA$6-$D$4))&gt;=50,IF(SUMIFS(OFFSET(データ_研究棟施設!$M$5:$M$1048576,0,ROUND(FA$8*24,1)),データ_研究棟施設!$J$5:$J$1048576,OFFSET($G$9,ROW()-ROW($N$9),FA$6-$D$4))&gt;=100*$E100,"×","△"),IF(OR(FA$8&lt;9/24,FA$8&gt;=17/24,FA$110="△"),"△","〇")))</f>
        <v>×</v>
      </c>
      <c r="FB100" s="36" t="str">
        <f ca="1">IF(OR(FB$9="×",FB$110="×"),"×",IF(SUMIFS(OFFSET(データ_研究棟施設!$M$5:$M$1048576,0,ROUND(FB$8*24,1)),データ_研究棟施設!$J$5:$J$1048576,OFFSET($G$9,ROW()-ROW($N$9),FB$6-$D$4))&gt;=50,IF(SUMIFS(OFFSET(データ_研究棟施設!$M$5:$M$1048576,0,ROUND(FB$8*24,1)),データ_研究棟施設!$J$5:$J$1048576,OFFSET($G$9,ROW()-ROW($N$9),FB$6-$D$4))&gt;=100*$E100,"×","△"),IF(OR(FB$8&lt;9/24,FB$8&gt;=17/24,FB$110="△"),"△","〇")))</f>
        <v>×</v>
      </c>
      <c r="FC100" s="29" t="str">
        <f ca="1">IF(OR(FC$9="×",FC$110="×"),"×",IF(SUMIFS(OFFSET(データ_研究棟施設!$M$5:$M$1048576,0,ROUND(FC$8*24,1)),データ_研究棟施設!$J$5:$J$1048576,OFFSET($G$9,ROW()-ROW($N$9),FC$6-$D$4))&gt;=50,IF(SUMIFS(OFFSET(データ_研究棟施設!$M$5:$M$1048576,0,ROUND(FC$8*24,1)),データ_研究棟施設!$J$5:$J$1048576,OFFSET($G$9,ROW()-ROW($N$9),FC$6-$D$4))&gt;=100*$E100,"×","△"),IF(OR(FC$8&lt;9/24,FC$8&gt;=17/24,FC$110="△"),"△","〇")))</f>
        <v>×</v>
      </c>
      <c r="FD100" s="29" t="str">
        <f ca="1">IF(OR(FD$9="×",FD$110="×"),"×",IF(SUMIFS(OFFSET(データ_研究棟施設!$M$5:$M$1048576,0,ROUND(FD$8*24,1)),データ_研究棟施設!$J$5:$J$1048576,OFFSET($G$9,ROW()-ROW($N$9),FD$6-$D$4))&gt;=50,IF(SUMIFS(OFFSET(データ_研究棟施設!$M$5:$M$1048576,0,ROUND(FD$8*24,1)),データ_研究棟施設!$J$5:$J$1048576,OFFSET($G$9,ROW()-ROW($N$9),FD$6-$D$4))&gt;=100*$E100,"×","△"),IF(OR(FD$8&lt;9/24,FD$8&gt;=17/24,FD$110="△"),"△","〇")))</f>
        <v>×</v>
      </c>
      <c r="FE100" s="29" t="str">
        <f ca="1">IF(OR(FE$9="×",FE$110="×"),"×",IF(SUMIFS(OFFSET(データ_研究棟施設!$M$5:$M$1048576,0,ROUND(FE$8*24,1)),データ_研究棟施設!$J$5:$J$1048576,OFFSET($G$9,ROW()-ROW($N$9),FE$6-$D$4))&gt;=50,IF(SUMIFS(OFFSET(データ_研究棟施設!$M$5:$M$1048576,0,ROUND(FE$8*24,1)),データ_研究棟施設!$J$5:$J$1048576,OFFSET($G$9,ROW()-ROW($N$9),FE$6-$D$4))&gt;=100*$E100,"×","△"),IF(OR(FE$8&lt;9/24,FE$8&gt;=17/24,FE$110="△"),"△","〇")))</f>
        <v>×</v>
      </c>
      <c r="FF100" s="29" t="str">
        <f ca="1">IF(OR(FF$9="×",FF$110="×"),"×",IF(SUMIFS(OFFSET(データ_研究棟施設!$M$5:$M$1048576,0,ROUND(FF$8*24,1)),データ_研究棟施設!$J$5:$J$1048576,OFFSET($G$9,ROW()-ROW($N$9),FF$6-$D$4))&gt;=50,IF(SUMIFS(OFFSET(データ_研究棟施設!$M$5:$M$1048576,0,ROUND(FF$8*24,1)),データ_研究棟施設!$J$5:$J$1048576,OFFSET($G$9,ROW()-ROW($N$9),FF$6-$D$4))&gt;=100*$E100,"×","△"),IF(OR(FF$8&lt;9/24,FF$8&gt;=17/24,FF$110="△"),"△","〇")))</f>
        <v>×</v>
      </c>
      <c r="FG100" s="29" t="str">
        <f ca="1">IF(OR(FG$9="×",FG$110="×"),"×",IF(SUMIFS(OFFSET(データ_研究棟施設!$M$5:$M$1048576,0,ROUND(FG$8*24,1)),データ_研究棟施設!$J$5:$J$1048576,OFFSET($G$9,ROW()-ROW($N$9),FG$6-$D$4))&gt;=50,IF(SUMIFS(OFFSET(データ_研究棟施設!$M$5:$M$1048576,0,ROUND(FG$8*24,1)),データ_研究棟施設!$J$5:$J$1048576,OFFSET($G$9,ROW()-ROW($N$9),FG$6-$D$4))&gt;=100*$E100,"×","△"),IF(OR(FG$8&lt;9/24,FG$8&gt;=17/24,FG$110="△"),"△","〇")))</f>
        <v>×</v>
      </c>
      <c r="FH100" s="29" t="str">
        <f ca="1">IF(OR(FH$9="×",FH$110="×"),"×",IF(SUMIFS(OFFSET(データ_研究棟施設!$M$5:$M$1048576,0,ROUND(FH$8*24,1)),データ_研究棟施設!$J$5:$J$1048576,OFFSET($G$9,ROW()-ROW($N$9),FH$6-$D$4))&gt;=50,IF(SUMIFS(OFFSET(データ_研究棟施設!$M$5:$M$1048576,0,ROUND(FH$8*24,1)),データ_研究棟施設!$J$5:$J$1048576,OFFSET($G$9,ROW()-ROW($N$9),FH$6-$D$4))&gt;=100*$E100,"×","△"),IF(OR(FH$8&lt;9/24,FH$8&gt;=17/24,FH$110="△"),"△","〇")))</f>
        <v>×</v>
      </c>
      <c r="FI100" s="29" t="str">
        <f ca="1">IF(OR(FI$9="×",FI$110="×"),"×",IF(SUMIFS(OFFSET(データ_研究棟施設!$M$5:$M$1048576,0,ROUND(FI$8*24,1)),データ_研究棟施設!$J$5:$J$1048576,OFFSET($G$9,ROW()-ROW($N$9),FI$6-$D$4))&gt;=50,IF(SUMIFS(OFFSET(データ_研究棟施設!$M$5:$M$1048576,0,ROUND(FI$8*24,1)),データ_研究棟施設!$J$5:$J$1048576,OFFSET($G$9,ROW()-ROW($N$9),FI$6-$D$4))&gt;=100*$E100,"×","△"),IF(OR(FI$8&lt;9/24,FI$8&gt;=17/24,FI$110="△"),"△","〇")))</f>
        <v>×</v>
      </c>
      <c r="FJ100" s="29" t="str">
        <f ca="1">IF(OR(FJ$9="×",FJ$110="×"),"×",IF(SUMIFS(OFFSET(データ_研究棟施設!$M$5:$M$1048576,0,ROUND(FJ$8*24,1)),データ_研究棟施設!$J$5:$J$1048576,OFFSET($G$9,ROW()-ROW($N$9),FJ$6-$D$4))&gt;=50,IF(SUMIFS(OFFSET(データ_研究棟施設!$M$5:$M$1048576,0,ROUND(FJ$8*24,1)),データ_研究棟施設!$J$5:$J$1048576,OFFSET($G$9,ROW()-ROW($N$9),FJ$6-$D$4))&gt;=100*$E100,"×","△"),IF(OR(FJ$8&lt;9/24,FJ$8&gt;=17/24,FJ$110="△"),"△","〇")))</f>
        <v>×</v>
      </c>
      <c r="FK100" s="28" t="str">
        <f ca="1">IF(OR(FK$9="×",FK$110="×"),"×",IF(SUMIFS(OFFSET(データ_研究棟施設!$M$5:$M$1048576,0,ROUND(FK$8*24,1)),データ_研究棟施設!$J$5:$J$1048576,OFFSET($G$9,ROW()-ROW($N$9),FK$6-$D$4))&gt;=50,IF(SUMIFS(OFFSET(データ_研究棟施設!$M$5:$M$1048576,0,ROUND(FK$8*24,1)),データ_研究棟施設!$J$5:$J$1048576,OFFSET($G$9,ROW()-ROW($N$9),FK$6-$D$4))&gt;=100*$E100,"×","△"),IF(OR(FK$8&lt;9/24,FK$8&gt;=17/24,FK$110="△"),"△","〇")))</f>
        <v>×</v>
      </c>
      <c r="FL100" s="29" t="str">
        <f ca="1">IF(OR(FL$9="×",FL$110="×"),"×",IF(SUMIFS(OFFSET(データ_研究棟施設!$M$5:$M$1048576,0,ROUND(FL$8*24,1)),データ_研究棟施設!$J$5:$J$1048576,OFFSET($G$9,ROW()-ROW($N$9),FL$6-$D$4))&gt;=50,IF(SUMIFS(OFFSET(データ_研究棟施設!$M$5:$M$1048576,0,ROUND(FL$8*24,1)),データ_研究棟施設!$J$5:$J$1048576,OFFSET($G$9,ROW()-ROW($N$9),FL$6-$D$4))&gt;=100*$E100,"×","△"),IF(OR(FL$8&lt;9/24,FL$8&gt;=17/24,FL$110="△"),"△","〇")))</f>
        <v>×</v>
      </c>
      <c r="FM100" s="29" t="str">
        <f ca="1">IF(OR(FM$9="×",FM$110="×"),"×",IF(SUMIFS(OFFSET(データ_研究棟施設!$M$5:$M$1048576,0,ROUND(FM$8*24,1)),データ_研究棟施設!$J$5:$J$1048576,OFFSET($G$9,ROW()-ROW($N$9),FM$6-$D$4))&gt;=50,IF(SUMIFS(OFFSET(データ_研究棟施設!$M$5:$M$1048576,0,ROUND(FM$8*24,1)),データ_研究棟施設!$J$5:$J$1048576,OFFSET($G$9,ROW()-ROW($N$9),FM$6-$D$4))&gt;=100*$E100,"×","△"),IF(OR(FM$8&lt;9/24,FM$8&gt;=17/24,FM$110="△"),"△","〇")))</f>
        <v>×</v>
      </c>
      <c r="FN100" s="30" t="str">
        <f ca="1">IF(OR(FN$9="×",FN$110="×"),"×",IF(SUMIFS(OFFSET(データ_研究棟施設!$M$5:$M$1048576,0,ROUND(FN$8*24,1)),データ_研究棟施設!$J$5:$J$1048576,OFFSET($G$9,ROW()-ROW($N$9),FN$6-$D$4))&gt;=50,IF(SUMIFS(OFFSET(データ_研究棟施設!$M$5:$M$1048576,0,ROUND(FN$8*24,1)),データ_研究棟施設!$J$5:$J$1048576,OFFSET($G$9,ROW()-ROW($N$9),FN$6-$D$4))&gt;=100*$E100,"×","△"),IF(OR(FN$8&lt;9/24,FN$8&gt;=17/24,FN$110="△"),"△","〇")))</f>
        <v>×</v>
      </c>
      <c r="FO100" s="29" t="str">
        <f ca="1">IF(OR(FO$9="×",FO$110="×"),"×",IF(SUMIFS(OFFSET(データ_研究棟施設!$M$5:$M$1048576,0,ROUND(FO$8*24,1)),データ_研究棟施設!$J$5:$J$1048576,OFFSET($G$9,ROW()-ROW($N$9),FO$6-$D$4))&gt;=50,IF(SUMIFS(OFFSET(データ_研究棟施設!$M$5:$M$1048576,0,ROUND(FO$8*24,1)),データ_研究棟施設!$J$5:$J$1048576,OFFSET($G$9,ROW()-ROW($N$9),FO$6-$D$4))&gt;=100*$E100,"×","△"),IF(OR(FO$8&lt;9/24,FO$8&gt;=17/24,FO$110="△"),"△","〇")))</f>
        <v>×</v>
      </c>
      <c r="FP100" s="29" t="str">
        <f ca="1">IF(OR(FP$9="×",FP$110="×"),"×",IF(SUMIFS(OFFSET(データ_研究棟施設!$M$5:$M$1048576,0,ROUND(FP$8*24,1)),データ_研究棟施設!$J$5:$J$1048576,OFFSET($G$9,ROW()-ROW($N$9),FP$6-$D$4))&gt;=50,IF(SUMIFS(OFFSET(データ_研究棟施設!$M$5:$M$1048576,0,ROUND(FP$8*24,1)),データ_研究棟施設!$J$5:$J$1048576,OFFSET($G$9,ROW()-ROW($N$9),FP$6-$D$4))&gt;=100*$E100,"×","△"),IF(OR(FP$8&lt;9/24,FP$8&gt;=17/24,FP$110="△"),"△","〇")))</f>
        <v>×</v>
      </c>
      <c r="FQ100" s="29" t="str">
        <f ca="1">IF(OR(FQ$9="×",FQ$110="×"),"×",IF(SUMIFS(OFFSET(データ_研究棟施設!$M$5:$M$1048576,0,ROUND(FQ$8*24,1)),データ_研究棟施設!$J$5:$J$1048576,OFFSET($G$9,ROW()-ROW($N$9),FQ$6-$D$4))&gt;=50,IF(SUMIFS(OFFSET(データ_研究棟施設!$M$5:$M$1048576,0,ROUND(FQ$8*24,1)),データ_研究棟施設!$J$5:$J$1048576,OFFSET($G$9,ROW()-ROW($N$9),FQ$6-$D$4))&gt;=100*$E100,"×","△"),IF(OR(FQ$8&lt;9/24,FQ$8&gt;=17/24,FQ$110="△"),"△","〇")))</f>
        <v>×</v>
      </c>
      <c r="FR100" s="29" t="str">
        <f ca="1">IF(OR(FR$9="×",FR$110="×"),"×",IF(SUMIFS(OFFSET(データ_研究棟施設!$M$5:$M$1048576,0,ROUND(FR$8*24,1)),データ_研究棟施設!$J$5:$J$1048576,OFFSET($G$9,ROW()-ROW($N$9),FR$6-$D$4))&gt;=50,IF(SUMIFS(OFFSET(データ_研究棟施設!$M$5:$M$1048576,0,ROUND(FR$8*24,1)),データ_研究棟施設!$J$5:$J$1048576,OFFSET($G$9,ROW()-ROW($N$9),FR$6-$D$4))&gt;=100*$E100,"×","△"),IF(OR(FR$8&lt;9/24,FR$8&gt;=17/24,FR$110="△"),"△","〇")))</f>
        <v>×</v>
      </c>
      <c r="FS100" s="28" t="str">
        <f ca="1">IF(OR(FS$9="×",FS$110="×"),"×",IF(SUMIFS(OFFSET(データ_研究棟施設!$M$5:$M$1048576,0,ROUND(FS$8*24,1)),データ_研究棟施設!$J$5:$J$1048576,OFFSET($G$9,ROW()-ROW($N$9),FS$6-$D$4))&gt;=50,IF(SUMIFS(OFFSET(データ_研究棟施設!$M$5:$M$1048576,0,ROUND(FS$8*24,1)),データ_研究棟施設!$J$5:$J$1048576,OFFSET($G$9,ROW()-ROW($N$9),FS$6-$D$4))&gt;=100*$E100,"×","△"),IF(OR(FS$8&lt;9/24,FS$8&gt;=17/24,FS$110="△"),"△","〇")))</f>
        <v>×</v>
      </c>
      <c r="FT100" s="29" t="str">
        <f ca="1">IF(OR(FT$9="×",FT$110="×"),"×",IF(SUMIFS(OFFSET(データ_研究棟施設!$M$5:$M$1048576,0,ROUND(FT$8*24,1)),データ_研究棟施設!$J$5:$J$1048576,OFFSET($G$9,ROW()-ROW($N$9),FT$6-$D$4))&gt;=50,IF(SUMIFS(OFFSET(データ_研究棟施設!$M$5:$M$1048576,0,ROUND(FT$8*24,1)),データ_研究棟施設!$J$5:$J$1048576,OFFSET($G$9,ROW()-ROW($N$9),FT$6-$D$4))&gt;=100*$E100,"×","△"),IF(OR(FT$8&lt;9/24,FT$8&gt;=17/24,FT$110="△"),"△","〇")))</f>
        <v>×</v>
      </c>
      <c r="FU100" s="29" t="str">
        <f ca="1">IF(OR(FU$9="×",FU$110="×"),"×",IF(SUMIFS(OFFSET(データ_研究棟施設!$M$5:$M$1048576,0,ROUND(FU$8*24,1)),データ_研究棟施設!$J$5:$J$1048576,OFFSET($G$9,ROW()-ROW($N$9),FU$6-$D$4))&gt;=50,IF(SUMIFS(OFFSET(データ_研究棟施設!$M$5:$M$1048576,0,ROUND(FU$8*24,1)),データ_研究棟施設!$J$5:$J$1048576,OFFSET($G$9,ROW()-ROW($N$9),FU$6-$D$4))&gt;=100*$E100,"×","△"),IF(OR(FU$8&lt;9/24,FU$8&gt;=17/24,FU$110="△"),"△","〇")))</f>
        <v>×</v>
      </c>
      <c r="FV100" s="30" t="str">
        <f ca="1">IF(OR(FV$9="×",FV$110="×"),"×",IF(SUMIFS(OFFSET(データ_研究棟施設!$M$5:$M$1048576,0,ROUND(FV$8*24,1)),データ_研究棟施設!$J$5:$J$1048576,OFFSET($G$9,ROW()-ROW($N$9),FV$6-$D$4))&gt;=50,IF(SUMIFS(OFFSET(データ_研究棟施設!$M$5:$M$1048576,0,ROUND(FV$8*24,1)),データ_研究棟施設!$J$5:$J$1048576,OFFSET($G$9,ROW()-ROW($N$9),FV$6-$D$4))&gt;=100*$E100,"×","△"),IF(OR(FV$8&lt;9/24,FV$8&gt;=17/24,FV$110="△"),"△","〇")))</f>
        <v>×</v>
      </c>
      <c r="FW100" s="29" t="str">
        <f ca="1">IF(OR(FW$9="×",FW$110="×"),"×",IF(SUMIFS(OFFSET(データ_研究棟施設!$M$5:$M$1048576,0,ROUND(FW$8*24,1)),データ_研究棟施設!$J$5:$J$1048576,OFFSET($G$9,ROW()-ROW($N$9),FW$6-$D$4))&gt;=50,IF(SUMIFS(OFFSET(データ_研究棟施設!$M$5:$M$1048576,0,ROUND(FW$8*24,1)),データ_研究棟施設!$J$5:$J$1048576,OFFSET($G$9,ROW()-ROW($N$9),FW$6-$D$4))&gt;=100*$E100,"×","△"),IF(OR(FW$8&lt;9/24,FW$8&gt;=17/24,FW$110="△"),"△","〇")))</f>
        <v>×</v>
      </c>
      <c r="FX100" s="29" t="str">
        <f ca="1">IF(OR(FX$9="×",FX$110="×"),"×",IF(SUMIFS(OFFSET(データ_研究棟施設!$M$5:$M$1048576,0,ROUND(FX$8*24,1)),データ_研究棟施設!$J$5:$J$1048576,OFFSET($G$9,ROW()-ROW($N$9),FX$6-$D$4))&gt;=50,IF(SUMIFS(OFFSET(データ_研究棟施設!$M$5:$M$1048576,0,ROUND(FX$8*24,1)),データ_研究棟施設!$J$5:$J$1048576,OFFSET($G$9,ROW()-ROW($N$9),FX$6-$D$4))&gt;=100*$E100,"×","△"),IF(OR(FX$8&lt;9/24,FX$8&gt;=17/24,FX$110="△"),"△","〇")))</f>
        <v>×</v>
      </c>
      <c r="FY100" s="37" t="str">
        <f ca="1">IF(OR(FY$9="×",FY$110="×"),"×",IF(SUMIFS(OFFSET(データ_研究棟施設!$M$5:$M$1048576,0,ROUND(FY$8*24,1)),データ_研究棟施設!$J$5:$J$1048576,OFFSET($G$9,ROW()-ROW($N$9),FY$6-$D$4))&gt;=50,IF(SUMIFS(OFFSET(データ_研究棟施設!$M$5:$M$1048576,0,ROUND(FY$8*24,1)),データ_研究棟施設!$J$5:$J$1048576,OFFSET($G$9,ROW()-ROW($N$9),FY$6-$D$4))&gt;=100*$E100,"×","△"),IF(OR(FY$8&lt;9/24,FY$8&gt;=17/24,FY$110="△"),"△","〇")))</f>
        <v>×</v>
      </c>
    </row>
    <row r="101" spans="1:181">
      <c r="A101" s="17"/>
      <c r="B101" s="81" t="s">
        <v>303</v>
      </c>
      <c r="C101" s="82"/>
      <c r="D101" s="11" t="s">
        <v>265</v>
      </c>
      <c r="E101" s="10" t="str">
        <f>INDEX(施設情報!$D$1:$D$1000,MATCH(D101,施設情報!$C$1:$C$1000,0))</f>
        <v>1</v>
      </c>
      <c r="F101" s="11" t="s">
        <v>275</v>
      </c>
      <c r="G101" s="8" t="str">
        <f t="shared" si="29"/>
        <v>119-46391</v>
      </c>
      <c r="H101" s="10" t="str">
        <f t="shared" si="30"/>
        <v>119-46392</v>
      </c>
      <c r="I101" s="10" t="str">
        <f t="shared" si="31"/>
        <v>119-46393</v>
      </c>
      <c r="J101" s="10" t="str">
        <f t="shared" si="32"/>
        <v>119-46394</v>
      </c>
      <c r="K101" s="10" t="str">
        <f t="shared" si="33"/>
        <v>119-46395</v>
      </c>
      <c r="L101" s="10" t="str">
        <f t="shared" si="34"/>
        <v>119-46396</v>
      </c>
      <c r="M101" s="10" t="str">
        <f t="shared" si="35"/>
        <v>119-46397</v>
      </c>
      <c r="N101" s="36" t="str">
        <f ca="1">IF(OR(N$9="×",N$110="×"),"×",IF(SUMIFS(OFFSET(データ_研究棟施設!$M$5:$M$1048576,0,ROUND(N$8*24,1)),データ_研究棟施設!$J$5:$J$1048576,OFFSET($G$9,ROW()-ROW($N$9),N$6-$D$4))&gt;=50,IF(SUMIFS(OFFSET(データ_研究棟施設!$M$5:$M$1048576,0,ROUND(N$8*24,1)),データ_研究棟施設!$J$5:$J$1048576,OFFSET($G$9,ROW()-ROW($N$9),N$6-$D$4))&gt;=100*$E101,"×","△"),IF(OR(N$8&lt;9/24,N$8&gt;=17/24,N$110="△"),"△","〇")))</f>
        <v>△</v>
      </c>
      <c r="O101" s="29" t="str">
        <f ca="1">IF(OR(O$9="×",O$110="×"),"×",IF(SUMIFS(OFFSET(データ_研究棟施設!$M$5:$M$1048576,0,ROUND(O$8*24,1)),データ_研究棟施設!$J$5:$J$1048576,OFFSET($G$9,ROW()-ROW($N$9),O$6-$D$4))&gt;=50,IF(SUMIFS(OFFSET(データ_研究棟施設!$M$5:$M$1048576,0,ROUND(O$8*24,1)),データ_研究棟施設!$J$5:$J$1048576,OFFSET($G$9,ROW()-ROW($N$9),O$6-$D$4))&gt;=100*$E101,"×","△"),IF(OR(O$8&lt;9/24,O$8&gt;=17/24,O$110="△"),"△","〇")))</f>
        <v>△</v>
      </c>
      <c r="P101" s="29" t="str">
        <f ca="1">IF(OR(P$9="×",P$110="×"),"×",IF(SUMIFS(OFFSET(データ_研究棟施設!$M$5:$M$1048576,0,ROUND(P$8*24,1)),データ_研究棟施設!$J$5:$J$1048576,OFFSET($G$9,ROW()-ROW($N$9),P$6-$D$4))&gt;=50,IF(SUMIFS(OFFSET(データ_研究棟施設!$M$5:$M$1048576,0,ROUND(P$8*24,1)),データ_研究棟施設!$J$5:$J$1048576,OFFSET($G$9,ROW()-ROW($N$9),P$6-$D$4))&gt;=100*$E101,"×","△"),IF(OR(P$8&lt;9/24,P$8&gt;=17/24,P$110="△"),"△","〇")))</f>
        <v>△</v>
      </c>
      <c r="Q101" s="29" t="str">
        <f ca="1">IF(OR(Q$9="×",Q$110="×"),"×",IF(SUMIFS(OFFSET(データ_研究棟施設!$M$5:$M$1048576,0,ROUND(Q$8*24,1)),データ_研究棟施設!$J$5:$J$1048576,OFFSET($G$9,ROW()-ROW($N$9),Q$6-$D$4))&gt;=50,IF(SUMIFS(OFFSET(データ_研究棟施設!$M$5:$M$1048576,0,ROUND(Q$8*24,1)),データ_研究棟施設!$J$5:$J$1048576,OFFSET($G$9,ROW()-ROW($N$9),Q$6-$D$4))&gt;=100*$E101,"×","△"),IF(OR(Q$8&lt;9/24,Q$8&gt;=17/24,Q$110="△"),"△","〇")))</f>
        <v>△</v>
      </c>
      <c r="R101" s="29" t="str">
        <f ca="1">IF(OR(R$9="×",R$110="×"),"×",IF(SUMIFS(OFFSET(データ_研究棟施設!$M$5:$M$1048576,0,ROUND(R$8*24,1)),データ_研究棟施設!$J$5:$J$1048576,OFFSET($G$9,ROW()-ROW($N$9),R$6-$D$4))&gt;=50,IF(SUMIFS(OFFSET(データ_研究棟施設!$M$5:$M$1048576,0,ROUND(R$8*24,1)),データ_研究棟施設!$J$5:$J$1048576,OFFSET($G$9,ROW()-ROW($N$9),R$6-$D$4))&gt;=100*$E101,"×","△"),IF(OR(R$8&lt;9/24,R$8&gt;=17/24,R$110="△"),"△","〇")))</f>
        <v>△</v>
      </c>
      <c r="S101" s="29" t="str">
        <f ca="1">IF(OR(S$9="×",S$110="×"),"×",IF(SUMIFS(OFFSET(データ_研究棟施設!$M$5:$M$1048576,0,ROUND(S$8*24,1)),データ_研究棟施設!$J$5:$J$1048576,OFFSET($G$9,ROW()-ROW($N$9),S$6-$D$4))&gt;=50,IF(SUMIFS(OFFSET(データ_研究棟施設!$M$5:$M$1048576,0,ROUND(S$8*24,1)),データ_研究棟施設!$J$5:$J$1048576,OFFSET($G$9,ROW()-ROW($N$9),S$6-$D$4))&gt;=100*$E101,"×","△"),IF(OR(S$8&lt;9/24,S$8&gt;=17/24,S$110="△"),"△","〇")))</f>
        <v>△</v>
      </c>
      <c r="T101" s="29" t="str">
        <f ca="1">IF(OR(T$9="×",T$110="×"),"×",IF(SUMIFS(OFFSET(データ_研究棟施設!$M$5:$M$1048576,0,ROUND(T$8*24,1)),データ_研究棟施設!$J$5:$J$1048576,OFFSET($G$9,ROW()-ROW($N$9),T$6-$D$4))&gt;=50,IF(SUMIFS(OFFSET(データ_研究棟施設!$M$5:$M$1048576,0,ROUND(T$8*24,1)),データ_研究棟施設!$J$5:$J$1048576,OFFSET($G$9,ROW()-ROW($N$9),T$6-$D$4))&gt;=100*$E101,"×","△"),IF(OR(T$8&lt;9/24,T$8&gt;=17/24,T$110="△"),"△","〇")))</f>
        <v>△</v>
      </c>
      <c r="U101" s="29" t="str">
        <f ca="1">IF(OR(U$9="×",U$110="×"),"×",IF(SUMIFS(OFFSET(データ_研究棟施設!$M$5:$M$1048576,0,ROUND(U$8*24,1)),データ_研究棟施設!$J$5:$J$1048576,OFFSET($G$9,ROW()-ROW($N$9),U$6-$D$4))&gt;=50,IF(SUMIFS(OFFSET(データ_研究棟施設!$M$5:$M$1048576,0,ROUND(U$8*24,1)),データ_研究棟施設!$J$5:$J$1048576,OFFSET($G$9,ROW()-ROW($N$9),U$6-$D$4))&gt;=100*$E101,"×","△"),IF(OR(U$8&lt;9/24,U$8&gt;=17/24,U$110="△"),"△","〇")))</f>
        <v>△</v>
      </c>
      <c r="V101" s="29" t="str">
        <f ca="1">IF(OR(V$9="×",V$110="×"),"×",IF(SUMIFS(OFFSET(データ_研究棟施設!$M$5:$M$1048576,0,ROUND(V$8*24,1)),データ_研究棟施設!$J$5:$J$1048576,OFFSET($G$9,ROW()-ROW($N$9),V$6-$D$4))&gt;=50,IF(SUMIFS(OFFSET(データ_研究棟施設!$M$5:$M$1048576,0,ROUND(V$8*24,1)),データ_研究棟施設!$J$5:$J$1048576,OFFSET($G$9,ROW()-ROW($N$9),V$6-$D$4))&gt;=100*$E101,"×","△"),IF(OR(V$8&lt;9/24,V$8&gt;=17/24,V$110="△"),"△","〇")))</f>
        <v>△</v>
      </c>
      <c r="W101" s="28" t="str">
        <f ca="1">IF(OR(W$9="×",W$110="×"),"×",IF(SUMIFS(OFFSET(データ_研究棟施設!$M$5:$M$1048576,0,ROUND(W$8*24,1)),データ_研究棟施設!$J$5:$J$1048576,OFFSET($G$9,ROW()-ROW($N$9),W$6-$D$4))&gt;=50,IF(SUMIFS(OFFSET(データ_研究棟施設!$M$5:$M$1048576,0,ROUND(W$8*24,1)),データ_研究棟施設!$J$5:$J$1048576,OFFSET($G$9,ROW()-ROW($N$9),W$6-$D$4))&gt;=100*$E101,"×","△"),IF(OR(W$8&lt;9/24,W$8&gt;=17/24,W$110="△"),"△","〇")))</f>
        <v>〇</v>
      </c>
      <c r="X101" s="29" t="str">
        <f ca="1">IF(OR(X$9="×",X$110="×"),"×",IF(SUMIFS(OFFSET(データ_研究棟施設!$M$5:$M$1048576,0,ROUND(X$8*24,1)),データ_研究棟施設!$J$5:$J$1048576,OFFSET($G$9,ROW()-ROW($N$9),X$6-$D$4))&gt;=50,IF(SUMIFS(OFFSET(データ_研究棟施設!$M$5:$M$1048576,0,ROUND(X$8*24,1)),データ_研究棟施設!$J$5:$J$1048576,OFFSET($G$9,ROW()-ROW($N$9),X$6-$D$4))&gt;=100*$E101,"×","△"),IF(OR(X$8&lt;9/24,X$8&gt;=17/24,X$110="△"),"△","〇")))</f>
        <v>〇</v>
      </c>
      <c r="Y101" s="29" t="str">
        <f ca="1">IF(OR(Y$9="×",Y$110="×"),"×",IF(SUMIFS(OFFSET(データ_研究棟施設!$M$5:$M$1048576,0,ROUND(Y$8*24,1)),データ_研究棟施設!$J$5:$J$1048576,OFFSET($G$9,ROW()-ROW($N$9),Y$6-$D$4))&gt;=50,IF(SUMIFS(OFFSET(データ_研究棟施設!$M$5:$M$1048576,0,ROUND(Y$8*24,1)),データ_研究棟施設!$J$5:$J$1048576,OFFSET($G$9,ROW()-ROW($N$9),Y$6-$D$4))&gt;=100*$E101,"×","△"),IF(OR(Y$8&lt;9/24,Y$8&gt;=17/24,Y$110="△"),"△","〇")))</f>
        <v>〇</v>
      </c>
      <c r="Z101" s="30" t="str">
        <f ca="1">IF(OR(Z$9="×",Z$110="×"),"×",IF(SUMIFS(OFFSET(データ_研究棟施設!$M$5:$M$1048576,0,ROUND(Z$8*24,1)),データ_研究棟施設!$J$5:$J$1048576,OFFSET($G$9,ROW()-ROW($N$9),Z$6-$D$4))&gt;=50,IF(SUMIFS(OFFSET(データ_研究棟施設!$M$5:$M$1048576,0,ROUND(Z$8*24,1)),データ_研究棟施設!$J$5:$J$1048576,OFFSET($G$9,ROW()-ROW($N$9),Z$6-$D$4))&gt;=100*$E101,"×","△"),IF(OR(Z$8&lt;9/24,Z$8&gt;=17/24,Z$110="△"),"△","〇")))</f>
        <v>〇</v>
      </c>
      <c r="AA101" s="29" t="str">
        <f ca="1">IF(OR(AA$9="×",AA$110="×"),"×",IF(SUMIFS(OFFSET(データ_研究棟施設!$M$5:$M$1048576,0,ROUND(AA$8*24,1)),データ_研究棟施設!$J$5:$J$1048576,OFFSET($G$9,ROW()-ROW($N$9),AA$6-$D$4))&gt;=50,IF(SUMIFS(OFFSET(データ_研究棟施設!$M$5:$M$1048576,0,ROUND(AA$8*24,1)),データ_研究棟施設!$J$5:$J$1048576,OFFSET($G$9,ROW()-ROW($N$9),AA$6-$D$4))&gt;=100*$E101,"×","△"),IF(OR(AA$8&lt;9/24,AA$8&gt;=17/24,AA$110="△"),"△","〇")))</f>
        <v>〇</v>
      </c>
      <c r="AB101" s="29" t="str">
        <f ca="1">IF(OR(AB$9="×",AB$110="×"),"×",IF(SUMIFS(OFFSET(データ_研究棟施設!$M$5:$M$1048576,0,ROUND(AB$8*24,1)),データ_研究棟施設!$J$5:$J$1048576,OFFSET($G$9,ROW()-ROW($N$9),AB$6-$D$4))&gt;=50,IF(SUMIFS(OFFSET(データ_研究棟施設!$M$5:$M$1048576,0,ROUND(AB$8*24,1)),データ_研究棟施設!$J$5:$J$1048576,OFFSET($G$9,ROW()-ROW($N$9),AB$6-$D$4))&gt;=100*$E101,"×","△"),IF(OR(AB$8&lt;9/24,AB$8&gt;=17/24,AB$110="△"),"△","〇")))</f>
        <v>〇</v>
      </c>
      <c r="AC101" s="29" t="str">
        <f ca="1">IF(OR(AC$9="×",AC$110="×"),"×",IF(SUMIFS(OFFSET(データ_研究棟施設!$M$5:$M$1048576,0,ROUND(AC$8*24,1)),データ_研究棟施設!$J$5:$J$1048576,OFFSET($G$9,ROW()-ROW($N$9),AC$6-$D$4))&gt;=50,IF(SUMIFS(OFFSET(データ_研究棟施設!$M$5:$M$1048576,0,ROUND(AC$8*24,1)),データ_研究棟施設!$J$5:$J$1048576,OFFSET($G$9,ROW()-ROW($N$9),AC$6-$D$4))&gt;=100*$E101,"×","△"),IF(OR(AC$8&lt;9/24,AC$8&gt;=17/24,AC$110="△"),"△","〇")))</f>
        <v>〇</v>
      </c>
      <c r="AD101" s="29" t="str">
        <f ca="1">IF(OR(AD$9="×",AD$110="×"),"×",IF(SUMIFS(OFFSET(データ_研究棟施設!$M$5:$M$1048576,0,ROUND(AD$8*24,1)),データ_研究棟施設!$J$5:$J$1048576,OFFSET($G$9,ROW()-ROW($N$9),AD$6-$D$4))&gt;=50,IF(SUMIFS(OFFSET(データ_研究棟施設!$M$5:$M$1048576,0,ROUND(AD$8*24,1)),データ_研究棟施設!$J$5:$J$1048576,OFFSET($G$9,ROW()-ROW($N$9),AD$6-$D$4))&gt;=100*$E101,"×","△"),IF(OR(AD$8&lt;9/24,AD$8&gt;=17/24,AD$110="△"),"△","〇")))</f>
        <v>〇</v>
      </c>
      <c r="AE101" s="28" t="str">
        <f ca="1">IF(OR(AE$9="×",AE$110="×"),"×",IF(SUMIFS(OFFSET(データ_研究棟施設!$M$5:$M$1048576,0,ROUND(AE$8*24,1)),データ_研究棟施設!$J$5:$J$1048576,OFFSET($G$9,ROW()-ROW($N$9),AE$6-$D$4))&gt;=50,IF(SUMIFS(OFFSET(データ_研究棟施設!$M$5:$M$1048576,0,ROUND(AE$8*24,1)),データ_研究棟施設!$J$5:$J$1048576,OFFSET($G$9,ROW()-ROW($N$9),AE$6-$D$4))&gt;=100*$E101,"×","△"),IF(OR(AE$8&lt;9/24,AE$8&gt;=17/24,AE$110="△"),"△","〇")))</f>
        <v>△</v>
      </c>
      <c r="AF101" s="29" t="str">
        <f ca="1">IF(OR(AF$9="×",AF$110="×"),"×",IF(SUMIFS(OFFSET(データ_研究棟施設!$M$5:$M$1048576,0,ROUND(AF$8*24,1)),データ_研究棟施設!$J$5:$J$1048576,OFFSET($G$9,ROW()-ROW($N$9),AF$6-$D$4))&gt;=50,IF(SUMIFS(OFFSET(データ_研究棟施設!$M$5:$M$1048576,0,ROUND(AF$8*24,1)),データ_研究棟施設!$J$5:$J$1048576,OFFSET($G$9,ROW()-ROW($N$9),AF$6-$D$4))&gt;=100*$E101,"×","△"),IF(OR(AF$8&lt;9/24,AF$8&gt;=17/24,AF$110="△"),"△","〇")))</f>
        <v>△</v>
      </c>
      <c r="AG101" s="29" t="str">
        <f ca="1">IF(OR(AG$9="×",AG$110="×"),"×",IF(SUMIFS(OFFSET(データ_研究棟施設!$M$5:$M$1048576,0,ROUND(AG$8*24,1)),データ_研究棟施設!$J$5:$J$1048576,OFFSET($G$9,ROW()-ROW($N$9),AG$6-$D$4))&gt;=50,IF(SUMIFS(OFFSET(データ_研究棟施設!$M$5:$M$1048576,0,ROUND(AG$8*24,1)),データ_研究棟施設!$J$5:$J$1048576,OFFSET($G$9,ROW()-ROW($N$9),AG$6-$D$4))&gt;=100*$E101,"×","△"),IF(OR(AG$8&lt;9/24,AG$8&gt;=17/24,AG$110="△"),"△","〇")))</f>
        <v>△</v>
      </c>
      <c r="AH101" s="30" t="str">
        <f ca="1">IF(OR(AH$9="×",AH$110="×"),"×",IF(SUMIFS(OFFSET(データ_研究棟施設!$M$5:$M$1048576,0,ROUND(AH$8*24,1)),データ_研究棟施設!$J$5:$J$1048576,OFFSET($G$9,ROW()-ROW($N$9),AH$6-$D$4))&gt;=50,IF(SUMIFS(OFFSET(データ_研究棟施設!$M$5:$M$1048576,0,ROUND(AH$8*24,1)),データ_研究棟施設!$J$5:$J$1048576,OFFSET($G$9,ROW()-ROW($N$9),AH$6-$D$4))&gt;=100*$E101,"×","△"),IF(OR(AH$8&lt;9/24,AH$8&gt;=17/24,AH$110="△"),"△","〇")))</f>
        <v>△</v>
      </c>
      <c r="AI101" s="29" t="str">
        <f ca="1">IF(OR(AI$9="×",AI$110="×"),"×",IF(SUMIFS(OFFSET(データ_研究棟施設!$M$5:$M$1048576,0,ROUND(AI$8*24,1)),データ_研究棟施設!$J$5:$J$1048576,OFFSET($G$9,ROW()-ROW($N$9),AI$6-$D$4))&gt;=50,IF(SUMIFS(OFFSET(データ_研究棟施設!$M$5:$M$1048576,0,ROUND(AI$8*24,1)),データ_研究棟施設!$J$5:$J$1048576,OFFSET($G$9,ROW()-ROW($N$9),AI$6-$D$4))&gt;=100*$E101,"×","△"),IF(OR(AI$8&lt;9/24,AI$8&gt;=17/24,AI$110="△"),"△","〇")))</f>
        <v>△</v>
      </c>
      <c r="AJ101" s="29" t="str">
        <f ca="1">IF(OR(AJ$9="×",AJ$110="×"),"×",IF(SUMIFS(OFFSET(データ_研究棟施設!$M$5:$M$1048576,0,ROUND(AJ$8*24,1)),データ_研究棟施設!$J$5:$J$1048576,OFFSET($G$9,ROW()-ROW($N$9),AJ$6-$D$4))&gt;=50,IF(SUMIFS(OFFSET(データ_研究棟施設!$M$5:$M$1048576,0,ROUND(AJ$8*24,1)),データ_研究棟施設!$J$5:$J$1048576,OFFSET($G$9,ROW()-ROW($N$9),AJ$6-$D$4))&gt;=100*$E101,"×","△"),IF(OR(AJ$8&lt;9/24,AJ$8&gt;=17/24,AJ$110="△"),"△","〇")))</f>
        <v>△</v>
      </c>
      <c r="AK101" s="37" t="str">
        <f ca="1">IF(OR(AK$9="×",AK$110="×"),"×",IF(SUMIFS(OFFSET(データ_研究棟施設!$M$5:$M$1048576,0,ROUND(AK$8*24,1)),データ_研究棟施設!$J$5:$J$1048576,OFFSET($G$9,ROW()-ROW($N$9),AK$6-$D$4))&gt;=50,IF(SUMIFS(OFFSET(データ_研究棟施設!$M$5:$M$1048576,0,ROUND(AK$8*24,1)),データ_研究棟施設!$J$5:$J$1048576,OFFSET($G$9,ROW()-ROW($N$9),AK$6-$D$4))&gt;=100*$E101,"×","△"),IF(OR(AK$8&lt;9/24,AK$8&gt;=17/24,AK$110="△"),"△","〇")))</f>
        <v>△</v>
      </c>
      <c r="AL101" s="36" t="str">
        <f ca="1">IF(OR(AL$9="×",AL$110="×"),"×",IF(SUMIFS(OFFSET(データ_研究棟施設!$M$5:$M$1048576,0,ROUND(AL$8*24,1)),データ_研究棟施設!$J$5:$J$1048576,OFFSET($G$9,ROW()-ROW($N$9),AL$6-$D$4))&gt;=50,IF(SUMIFS(OFFSET(データ_研究棟施設!$M$5:$M$1048576,0,ROUND(AL$8*24,1)),データ_研究棟施設!$J$5:$J$1048576,OFFSET($G$9,ROW()-ROW($N$9),AL$6-$D$4))&gt;=100*$E101,"×","△"),IF(OR(AL$8&lt;9/24,AL$8&gt;=17/24,AL$110="△"),"△","〇")))</f>
        <v>△</v>
      </c>
      <c r="AM101" s="29" t="str">
        <f ca="1">IF(OR(AM$9="×",AM$110="×"),"×",IF(SUMIFS(OFFSET(データ_研究棟施設!$M$5:$M$1048576,0,ROUND(AM$8*24,1)),データ_研究棟施設!$J$5:$J$1048576,OFFSET($G$9,ROW()-ROW($N$9),AM$6-$D$4))&gt;=50,IF(SUMIFS(OFFSET(データ_研究棟施設!$M$5:$M$1048576,0,ROUND(AM$8*24,1)),データ_研究棟施設!$J$5:$J$1048576,OFFSET($G$9,ROW()-ROW($N$9),AM$6-$D$4))&gt;=100*$E101,"×","△"),IF(OR(AM$8&lt;9/24,AM$8&gt;=17/24,AM$110="△"),"△","〇")))</f>
        <v>△</v>
      </c>
      <c r="AN101" s="29" t="str">
        <f ca="1">IF(OR(AN$9="×",AN$110="×"),"×",IF(SUMIFS(OFFSET(データ_研究棟施設!$M$5:$M$1048576,0,ROUND(AN$8*24,1)),データ_研究棟施設!$J$5:$J$1048576,OFFSET($G$9,ROW()-ROW($N$9),AN$6-$D$4))&gt;=50,IF(SUMIFS(OFFSET(データ_研究棟施設!$M$5:$M$1048576,0,ROUND(AN$8*24,1)),データ_研究棟施設!$J$5:$J$1048576,OFFSET($G$9,ROW()-ROW($N$9),AN$6-$D$4))&gt;=100*$E101,"×","△"),IF(OR(AN$8&lt;9/24,AN$8&gt;=17/24,AN$110="△"),"△","〇")))</f>
        <v>△</v>
      </c>
      <c r="AO101" s="29" t="str">
        <f ca="1">IF(OR(AO$9="×",AO$110="×"),"×",IF(SUMIFS(OFFSET(データ_研究棟施設!$M$5:$M$1048576,0,ROUND(AO$8*24,1)),データ_研究棟施設!$J$5:$J$1048576,OFFSET($G$9,ROW()-ROW($N$9),AO$6-$D$4))&gt;=50,IF(SUMIFS(OFFSET(データ_研究棟施設!$M$5:$M$1048576,0,ROUND(AO$8*24,1)),データ_研究棟施設!$J$5:$J$1048576,OFFSET($G$9,ROW()-ROW($N$9),AO$6-$D$4))&gt;=100*$E101,"×","△"),IF(OR(AO$8&lt;9/24,AO$8&gt;=17/24,AO$110="△"),"△","〇")))</f>
        <v>△</v>
      </c>
      <c r="AP101" s="29" t="str">
        <f ca="1">IF(OR(AP$9="×",AP$110="×"),"×",IF(SUMIFS(OFFSET(データ_研究棟施設!$M$5:$M$1048576,0,ROUND(AP$8*24,1)),データ_研究棟施設!$J$5:$J$1048576,OFFSET($G$9,ROW()-ROW($N$9),AP$6-$D$4))&gt;=50,IF(SUMIFS(OFFSET(データ_研究棟施設!$M$5:$M$1048576,0,ROUND(AP$8*24,1)),データ_研究棟施設!$J$5:$J$1048576,OFFSET($G$9,ROW()-ROW($N$9),AP$6-$D$4))&gt;=100*$E101,"×","△"),IF(OR(AP$8&lt;9/24,AP$8&gt;=17/24,AP$110="△"),"△","〇")))</f>
        <v>△</v>
      </c>
      <c r="AQ101" s="29" t="str">
        <f ca="1">IF(OR(AQ$9="×",AQ$110="×"),"×",IF(SUMIFS(OFFSET(データ_研究棟施設!$M$5:$M$1048576,0,ROUND(AQ$8*24,1)),データ_研究棟施設!$J$5:$J$1048576,OFFSET($G$9,ROW()-ROW($N$9),AQ$6-$D$4))&gt;=50,IF(SUMIFS(OFFSET(データ_研究棟施設!$M$5:$M$1048576,0,ROUND(AQ$8*24,1)),データ_研究棟施設!$J$5:$J$1048576,OFFSET($G$9,ROW()-ROW($N$9),AQ$6-$D$4))&gt;=100*$E101,"×","△"),IF(OR(AQ$8&lt;9/24,AQ$8&gt;=17/24,AQ$110="△"),"△","〇")))</f>
        <v>△</v>
      </c>
      <c r="AR101" s="29" t="str">
        <f ca="1">IF(OR(AR$9="×",AR$110="×"),"×",IF(SUMIFS(OFFSET(データ_研究棟施設!$M$5:$M$1048576,0,ROUND(AR$8*24,1)),データ_研究棟施設!$J$5:$J$1048576,OFFSET($G$9,ROW()-ROW($N$9),AR$6-$D$4))&gt;=50,IF(SUMIFS(OFFSET(データ_研究棟施設!$M$5:$M$1048576,0,ROUND(AR$8*24,1)),データ_研究棟施設!$J$5:$J$1048576,OFFSET($G$9,ROW()-ROW($N$9),AR$6-$D$4))&gt;=100*$E101,"×","△"),IF(OR(AR$8&lt;9/24,AR$8&gt;=17/24,AR$110="△"),"△","〇")))</f>
        <v>△</v>
      </c>
      <c r="AS101" s="29" t="str">
        <f ca="1">IF(OR(AS$9="×",AS$110="×"),"×",IF(SUMIFS(OFFSET(データ_研究棟施設!$M$5:$M$1048576,0,ROUND(AS$8*24,1)),データ_研究棟施設!$J$5:$J$1048576,OFFSET($G$9,ROW()-ROW($N$9),AS$6-$D$4))&gt;=50,IF(SUMIFS(OFFSET(データ_研究棟施設!$M$5:$M$1048576,0,ROUND(AS$8*24,1)),データ_研究棟施設!$J$5:$J$1048576,OFFSET($G$9,ROW()-ROW($N$9),AS$6-$D$4))&gt;=100*$E101,"×","△"),IF(OR(AS$8&lt;9/24,AS$8&gt;=17/24,AS$110="△"),"△","〇")))</f>
        <v>△</v>
      </c>
      <c r="AT101" s="29" t="str">
        <f ca="1">IF(OR(AT$9="×",AT$110="×"),"×",IF(SUMIFS(OFFSET(データ_研究棟施設!$M$5:$M$1048576,0,ROUND(AT$8*24,1)),データ_研究棟施設!$J$5:$J$1048576,OFFSET($G$9,ROW()-ROW($N$9),AT$6-$D$4))&gt;=50,IF(SUMIFS(OFFSET(データ_研究棟施設!$M$5:$M$1048576,0,ROUND(AT$8*24,1)),データ_研究棟施設!$J$5:$J$1048576,OFFSET($G$9,ROW()-ROW($N$9),AT$6-$D$4))&gt;=100*$E101,"×","△"),IF(OR(AT$8&lt;9/24,AT$8&gt;=17/24,AT$110="△"),"△","〇")))</f>
        <v>△</v>
      </c>
      <c r="AU101" s="28" t="str">
        <f ca="1">IF(OR(AU$9="×",AU$110="×"),"×",IF(SUMIFS(OFFSET(データ_研究棟施設!$M$5:$M$1048576,0,ROUND(AU$8*24,1)),データ_研究棟施設!$J$5:$J$1048576,OFFSET($G$9,ROW()-ROW($N$9),AU$6-$D$4))&gt;=50,IF(SUMIFS(OFFSET(データ_研究棟施設!$M$5:$M$1048576,0,ROUND(AU$8*24,1)),データ_研究棟施設!$J$5:$J$1048576,OFFSET($G$9,ROW()-ROW($N$9),AU$6-$D$4))&gt;=100*$E101,"×","△"),IF(OR(AU$8&lt;9/24,AU$8&gt;=17/24,AU$110="△"),"△","〇")))</f>
        <v>〇</v>
      </c>
      <c r="AV101" s="29" t="str">
        <f ca="1">IF(OR(AV$9="×",AV$110="×"),"×",IF(SUMIFS(OFFSET(データ_研究棟施設!$M$5:$M$1048576,0,ROUND(AV$8*24,1)),データ_研究棟施設!$J$5:$J$1048576,OFFSET($G$9,ROW()-ROW($N$9),AV$6-$D$4))&gt;=50,IF(SUMIFS(OFFSET(データ_研究棟施設!$M$5:$M$1048576,0,ROUND(AV$8*24,1)),データ_研究棟施設!$J$5:$J$1048576,OFFSET($G$9,ROW()-ROW($N$9),AV$6-$D$4))&gt;=100*$E101,"×","△"),IF(OR(AV$8&lt;9/24,AV$8&gt;=17/24,AV$110="△"),"△","〇")))</f>
        <v>〇</v>
      </c>
      <c r="AW101" s="29" t="str">
        <f ca="1">IF(OR(AW$9="×",AW$110="×"),"×",IF(SUMIFS(OFFSET(データ_研究棟施設!$M$5:$M$1048576,0,ROUND(AW$8*24,1)),データ_研究棟施設!$J$5:$J$1048576,OFFSET($G$9,ROW()-ROW($N$9),AW$6-$D$4))&gt;=50,IF(SUMIFS(OFFSET(データ_研究棟施設!$M$5:$M$1048576,0,ROUND(AW$8*24,1)),データ_研究棟施設!$J$5:$J$1048576,OFFSET($G$9,ROW()-ROW($N$9),AW$6-$D$4))&gt;=100*$E101,"×","△"),IF(OR(AW$8&lt;9/24,AW$8&gt;=17/24,AW$110="△"),"△","〇")))</f>
        <v>〇</v>
      </c>
      <c r="AX101" s="30" t="str">
        <f ca="1">IF(OR(AX$9="×",AX$110="×"),"×",IF(SUMIFS(OFFSET(データ_研究棟施設!$M$5:$M$1048576,0,ROUND(AX$8*24,1)),データ_研究棟施設!$J$5:$J$1048576,OFFSET($G$9,ROW()-ROW($N$9),AX$6-$D$4))&gt;=50,IF(SUMIFS(OFFSET(データ_研究棟施設!$M$5:$M$1048576,0,ROUND(AX$8*24,1)),データ_研究棟施設!$J$5:$J$1048576,OFFSET($G$9,ROW()-ROW($N$9),AX$6-$D$4))&gt;=100*$E101,"×","△"),IF(OR(AX$8&lt;9/24,AX$8&gt;=17/24,AX$110="△"),"△","〇")))</f>
        <v>〇</v>
      </c>
      <c r="AY101" s="29" t="str">
        <f ca="1">IF(OR(AY$9="×",AY$110="×"),"×",IF(SUMIFS(OFFSET(データ_研究棟施設!$M$5:$M$1048576,0,ROUND(AY$8*24,1)),データ_研究棟施設!$J$5:$J$1048576,OFFSET($G$9,ROW()-ROW($N$9),AY$6-$D$4))&gt;=50,IF(SUMIFS(OFFSET(データ_研究棟施設!$M$5:$M$1048576,0,ROUND(AY$8*24,1)),データ_研究棟施設!$J$5:$J$1048576,OFFSET($G$9,ROW()-ROW($N$9),AY$6-$D$4))&gt;=100*$E101,"×","△"),IF(OR(AY$8&lt;9/24,AY$8&gt;=17/24,AY$110="△"),"△","〇")))</f>
        <v>〇</v>
      </c>
      <c r="AZ101" s="29" t="str">
        <f ca="1">IF(OR(AZ$9="×",AZ$110="×"),"×",IF(SUMIFS(OFFSET(データ_研究棟施設!$M$5:$M$1048576,0,ROUND(AZ$8*24,1)),データ_研究棟施設!$J$5:$J$1048576,OFFSET($G$9,ROW()-ROW($N$9),AZ$6-$D$4))&gt;=50,IF(SUMIFS(OFFSET(データ_研究棟施設!$M$5:$M$1048576,0,ROUND(AZ$8*24,1)),データ_研究棟施設!$J$5:$J$1048576,OFFSET($G$9,ROW()-ROW($N$9),AZ$6-$D$4))&gt;=100*$E101,"×","△"),IF(OR(AZ$8&lt;9/24,AZ$8&gt;=17/24,AZ$110="△"),"△","〇")))</f>
        <v>〇</v>
      </c>
      <c r="BA101" s="29" t="str">
        <f ca="1">IF(OR(BA$9="×",BA$110="×"),"×",IF(SUMIFS(OFFSET(データ_研究棟施設!$M$5:$M$1048576,0,ROUND(BA$8*24,1)),データ_研究棟施設!$J$5:$J$1048576,OFFSET($G$9,ROW()-ROW($N$9),BA$6-$D$4))&gt;=50,IF(SUMIFS(OFFSET(データ_研究棟施設!$M$5:$M$1048576,0,ROUND(BA$8*24,1)),データ_研究棟施設!$J$5:$J$1048576,OFFSET($G$9,ROW()-ROW($N$9),BA$6-$D$4))&gt;=100*$E101,"×","△"),IF(OR(BA$8&lt;9/24,BA$8&gt;=17/24,BA$110="△"),"△","〇")))</f>
        <v>〇</v>
      </c>
      <c r="BB101" s="29" t="str">
        <f ca="1">IF(OR(BB$9="×",BB$110="×"),"×",IF(SUMIFS(OFFSET(データ_研究棟施設!$M$5:$M$1048576,0,ROUND(BB$8*24,1)),データ_研究棟施設!$J$5:$J$1048576,OFFSET($G$9,ROW()-ROW($N$9),BB$6-$D$4))&gt;=50,IF(SUMIFS(OFFSET(データ_研究棟施設!$M$5:$M$1048576,0,ROUND(BB$8*24,1)),データ_研究棟施設!$J$5:$J$1048576,OFFSET($G$9,ROW()-ROW($N$9),BB$6-$D$4))&gt;=100*$E101,"×","△"),IF(OR(BB$8&lt;9/24,BB$8&gt;=17/24,BB$110="△"),"△","〇")))</f>
        <v>〇</v>
      </c>
      <c r="BC101" s="28" t="str">
        <f ca="1">IF(OR(BC$9="×",BC$110="×"),"×",IF(SUMIFS(OFFSET(データ_研究棟施設!$M$5:$M$1048576,0,ROUND(BC$8*24,1)),データ_研究棟施設!$J$5:$J$1048576,OFFSET($G$9,ROW()-ROW($N$9),BC$6-$D$4))&gt;=50,IF(SUMIFS(OFFSET(データ_研究棟施設!$M$5:$M$1048576,0,ROUND(BC$8*24,1)),データ_研究棟施設!$J$5:$J$1048576,OFFSET($G$9,ROW()-ROW($N$9),BC$6-$D$4))&gt;=100*$E101,"×","△"),IF(OR(BC$8&lt;9/24,BC$8&gt;=17/24,BC$110="△"),"△","〇")))</f>
        <v>△</v>
      </c>
      <c r="BD101" s="29" t="str">
        <f ca="1">IF(OR(BD$9="×",BD$110="×"),"×",IF(SUMIFS(OFFSET(データ_研究棟施設!$M$5:$M$1048576,0,ROUND(BD$8*24,1)),データ_研究棟施設!$J$5:$J$1048576,OFFSET($G$9,ROW()-ROW($N$9),BD$6-$D$4))&gt;=50,IF(SUMIFS(OFFSET(データ_研究棟施設!$M$5:$M$1048576,0,ROUND(BD$8*24,1)),データ_研究棟施設!$J$5:$J$1048576,OFFSET($G$9,ROW()-ROW($N$9),BD$6-$D$4))&gt;=100*$E101,"×","△"),IF(OR(BD$8&lt;9/24,BD$8&gt;=17/24,BD$110="△"),"△","〇")))</f>
        <v>△</v>
      </c>
      <c r="BE101" s="29" t="str">
        <f ca="1">IF(OR(BE$9="×",BE$110="×"),"×",IF(SUMIFS(OFFSET(データ_研究棟施設!$M$5:$M$1048576,0,ROUND(BE$8*24,1)),データ_研究棟施設!$J$5:$J$1048576,OFFSET($G$9,ROW()-ROW($N$9),BE$6-$D$4))&gt;=50,IF(SUMIFS(OFFSET(データ_研究棟施設!$M$5:$M$1048576,0,ROUND(BE$8*24,1)),データ_研究棟施設!$J$5:$J$1048576,OFFSET($G$9,ROW()-ROW($N$9),BE$6-$D$4))&gt;=100*$E101,"×","△"),IF(OR(BE$8&lt;9/24,BE$8&gt;=17/24,BE$110="△"),"△","〇")))</f>
        <v>△</v>
      </c>
      <c r="BF101" s="30" t="str">
        <f ca="1">IF(OR(BF$9="×",BF$110="×"),"×",IF(SUMIFS(OFFSET(データ_研究棟施設!$M$5:$M$1048576,0,ROUND(BF$8*24,1)),データ_研究棟施設!$J$5:$J$1048576,OFFSET($G$9,ROW()-ROW($N$9),BF$6-$D$4))&gt;=50,IF(SUMIFS(OFFSET(データ_研究棟施設!$M$5:$M$1048576,0,ROUND(BF$8*24,1)),データ_研究棟施設!$J$5:$J$1048576,OFFSET($G$9,ROW()-ROW($N$9),BF$6-$D$4))&gt;=100*$E101,"×","△"),IF(OR(BF$8&lt;9/24,BF$8&gt;=17/24,BF$110="△"),"△","〇")))</f>
        <v>△</v>
      </c>
      <c r="BG101" s="29" t="str">
        <f ca="1">IF(OR(BG$9="×",BG$110="×"),"×",IF(SUMIFS(OFFSET(データ_研究棟施設!$M$5:$M$1048576,0,ROUND(BG$8*24,1)),データ_研究棟施設!$J$5:$J$1048576,OFFSET($G$9,ROW()-ROW($N$9),BG$6-$D$4))&gt;=50,IF(SUMIFS(OFFSET(データ_研究棟施設!$M$5:$M$1048576,0,ROUND(BG$8*24,1)),データ_研究棟施設!$J$5:$J$1048576,OFFSET($G$9,ROW()-ROW($N$9),BG$6-$D$4))&gt;=100*$E101,"×","△"),IF(OR(BG$8&lt;9/24,BG$8&gt;=17/24,BG$110="△"),"△","〇")))</f>
        <v>△</v>
      </c>
      <c r="BH101" s="29" t="str">
        <f ca="1">IF(OR(BH$9="×",BH$110="×"),"×",IF(SUMIFS(OFFSET(データ_研究棟施設!$M$5:$M$1048576,0,ROUND(BH$8*24,1)),データ_研究棟施設!$J$5:$J$1048576,OFFSET($G$9,ROW()-ROW($N$9),BH$6-$D$4))&gt;=50,IF(SUMIFS(OFFSET(データ_研究棟施設!$M$5:$M$1048576,0,ROUND(BH$8*24,1)),データ_研究棟施設!$J$5:$J$1048576,OFFSET($G$9,ROW()-ROW($N$9),BH$6-$D$4))&gt;=100*$E101,"×","△"),IF(OR(BH$8&lt;9/24,BH$8&gt;=17/24,BH$110="△"),"△","〇")))</f>
        <v>△</v>
      </c>
      <c r="BI101" s="37" t="str">
        <f ca="1">IF(OR(BI$9="×",BI$110="×"),"×",IF(SUMIFS(OFFSET(データ_研究棟施設!$M$5:$M$1048576,0,ROUND(BI$8*24,1)),データ_研究棟施設!$J$5:$J$1048576,OFFSET($G$9,ROW()-ROW($N$9),BI$6-$D$4))&gt;=50,IF(SUMIFS(OFFSET(データ_研究棟施設!$M$5:$M$1048576,0,ROUND(BI$8*24,1)),データ_研究棟施設!$J$5:$J$1048576,OFFSET($G$9,ROW()-ROW($N$9),BI$6-$D$4))&gt;=100*$E101,"×","△"),IF(OR(BI$8&lt;9/24,BI$8&gt;=17/24,BI$110="△"),"△","〇")))</f>
        <v>△</v>
      </c>
      <c r="BJ101" s="36" t="str">
        <f ca="1">IF(OR(BJ$9="×",BJ$110="×"),"×",IF(SUMIFS(OFFSET(データ_研究棟施設!$M$5:$M$1048576,0,ROUND(BJ$8*24,1)),データ_研究棟施設!$J$5:$J$1048576,OFFSET($G$9,ROW()-ROW($N$9),BJ$6-$D$4))&gt;=50,IF(SUMIFS(OFFSET(データ_研究棟施設!$M$5:$M$1048576,0,ROUND(BJ$8*24,1)),データ_研究棟施設!$J$5:$J$1048576,OFFSET($G$9,ROW()-ROW($N$9),BJ$6-$D$4))&gt;=100*$E101,"×","△"),IF(OR(BJ$8&lt;9/24,BJ$8&gt;=17/24,BJ$110="△"),"△","〇")))</f>
        <v>△</v>
      </c>
      <c r="BK101" s="29" t="str">
        <f ca="1">IF(OR(BK$9="×",BK$110="×"),"×",IF(SUMIFS(OFFSET(データ_研究棟施設!$M$5:$M$1048576,0,ROUND(BK$8*24,1)),データ_研究棟施設!$J$5:$J$1048576,OFFSET($G$9,ROW()-ROW($N$9),BK$6-$D$4))&gt;=50,IF(SUMIFS(OFFSET(データ_研究棟施設!$M$5:$M$1048576,0,ROUND(BK$8*24,1)),データ_研究棟施設!$J$5:$J$1048576,OFFSET($G$9,ROW()-ROW($N$9),BK$6-$D$4))&gt;=100*$E101,"×","△"),IF(OR(BK$8&lt;9/24,BK$8&gt;=17/24,BK$110="△"),"△","〇")))</f>
        <v>△</v>
      </c>
      <c r="BL101" s="29" t="str">
        <f ca="1">IF(OR(BL$9="×",BL$110="×"),"×",IF(SUMIFS(OFFSET(データ_研究棟施設!$M$5:$M$1048576,0,ROUND(BL$8*24,1)),データ_研究棟施設!$J$5:$J$1048576,OFFSET($G$9,ROW()-ROW($N$9),BL$6-$D$4))&gt;=50,IF(SUMIFS(OFFSET(データ_研究棟施設!$M$5:$M$1048576,0,ROUND(BL$8*24,1)),データ_研究棟施設!$J$5:$J$1048576,OFFSET($G$9,ROW()-ROW($N$9),BL$6-$D$4))&gt;=100*$E101,"×","△"),IF(OR(BL$8&lt;9/24,BL$8&gt;=17/24,BL$110="△"),"△","〇")))</f>
        <v>△</v>
      </c>
      <c r="BM101" s="29" t="str">
        <f ca="1">IF(OR(BM$9="×",BM$110="×"),"×",IF(SUMIFS(OFFSET(データ_研究棟施設!$M$5:$M$1048576,0,ROUND(BM$8*24,1)),データ_研究棟施設!$J$5:$J$1048576,OFFSET($G$9,ROW()-ROW($N$9),BM$6-$D$4))&gt;=50,IF(SUMIFS(OFFSET(データ_研究棟施設!$M$5:$M$1048576,0,ROUND(BM$8*24,1)),データ_研究棟施設!$J$5:$J$1048576,OFFSET($G$9,ROW()-ROW($N$9),BM$6-$D$4))&gt;=100*$E101,"×","△"),IF(OR(BM$8&lt;9/24,BM$8&gt;=17/24,BM$110="△"),"△","〇")))</f>
        <v>△</v>
      </c>
      <c r="BN101" s="29" t="str">
        <f ca="1">IF(OR(BN$9="×",BN$110="×"),"×",IF(SUMIFS(OFFSET(データ_研究棟施設!$M$5:$M$1048576,0,ROUND(BN$8*24,1)),データ_研究棟施設!$J$5:$J$1048576,OFFSET($G$9,ROW()-ROW($N$9),BN$6-$D$4))&gt;=50,IF(SUMIFS(OFFSET(データ_研究棟施設!$M$5:$M$1048576,0,ROUND(BN$8*24,1)),データ_研究棟施設!$J$5:$J$1048576,OFFSET($G$9,ROW()-ROW($N$9),BN$6-$D$4))&gt;=100*$E101,"×","△"),IF(OR(BN$8&lt;9/24,BN$8&gt;=17/24,BN$110="△"),"△","〇")))</f>
        <v>△</v>
      </c>
      <c r="BO101" s="29" t="str">
        <f ca="1">IF(OR(BO$9="×",BO$110="×"),"×",IF(SUMIFS(OFFSET(データ_研究棟施設!$M$5:$M$1048576,0,ROUND(BO$8*24,1)),データ_研究棟施設!$J$5:$J$1048576,OFFSET($G$9,ROW()-ROW($N$9),BO$6-$D$4))&gt;=50,IF(SUMIFS(OFFSET(データ_研究棟施設!$M$5:$M$1048576,0,ROUND(BO$8*24,1)),データ_研究棟施設!$J$5:$J$1048576,OFFSET($G$9,ROW()-ROW($N$9),BO$6-$D$4))&gt;=100*$E101,"×","△"),IF(OR(BO$8&lt;9/24,BO$8&gt;=17/24,BO$110="△"),"△","〇")))</f>
        <v>△</v>
      </c>
      <c r="BP101" s="29" t="str">
        <f ca="1">IF(OR(BP$9="×",BP$110="×"),"×",IF(SUMIFS(OFFSET(データ_研究棟施設!$M$5:$M$1048576,0,ROUND(BP$8*24,1)),データ_研究棟施設!$J$5:$J$1048576,OFFSET($G$9,ROW()-ROW($N$9),BP$6-$D$4))&gt;=50,IF(SUMIFS(OFFSET(データ_研究棟施設!$M$5:$M$1048576,0,ROUND(BP$8*24,1)),データ_研究棟施設!$J$5:$J$1048576,OFFSET($G$9,ROW()-ROW($N$9),BP$6-$D$4))&gt;=100*$E101,"×","△"),IF(OR(BP$8&lt;9/24,BP$8&gt;=17/24,BP$110="△"),"△","〇")))</f>
        <v>△</v>
      </c>
      <c r="BQ101" s="29" t="str">
        <f ca="1">IF(OR(BQ$9="×",BQ$110="×"),"×",IF(SUMIFS(OFFSET(データ_研究棟施設!$M$5:$M$1048576,0,ROUND(BQ$8*24,1)),データ_研究棟施設!$J$5:$J$1048576,OFFSET($G$9,ROW()-ROW($N$9),BQ$6-$D$4))&gt;=50,IF(SUMIFS(OFFSET(データ_研究棟施設!$M$5:$M$1048576,0,ROUND(BQ$8*24,1)),データ_研究棟施設!$J$5:$J$1048576,OFFSET($G$9,ROW()-ROW($N$9),BQ$6-$D$4))&gt;=100*$E101,"×","△"),IF(OR(BQ$8&lt;9/24,BQ$8&gt;=17/24,BQ$110="△"),"△","〇")))</f>
        <v>△</v>
      </c>
      <c r="BR101" s="29" t="str">
        <f ca="1">IF(OR(BR$9="×",BR$110="×"),"×",IF(SUMIFS(OFFSET(データ_研究棟施設!$M$5:$M$1048576,0,ROUND(BR$8*24,1)),データ_研究棟施設!$J$5:$J$1048576,OFFSET($G$9,ROW()-ROW($N$9),BR$6-$D$4))&gt;=50,IF(SUMIFS(OFFSET(データ_研究棟施設!$M$5:$M$1048576,0,ROUND(BR$8*24,1)),データ_研究棟施設!$J$5:$J$1048576,OFFSET($G$9,ROW()-ROW($N$9),BR$6-$D$4))&gt;=100*$E101,"×","△"),IF(OR(BR$8&lt;9/24,BR$8&gt;=17/24,BR$110="△"),"△","〇")))</f>
        <v>△</v>
      </c>
      <c r="BS101" s="28" t="str">
        <f ca="1">IF(OR(BS$9="×",BS$110="×"),"×",IF(SUMIFS(OFFSET(データ_研究棟施設!$M$5:$M$1048576,0,ROUND(BS$8*24,1)),データ_研究棟施設!$J$5:$J$1048576,OFFSET($G$9,ROW()-ROW($N$9),BS$6-$D$4))&gt;=50,IF(SUMIFS(OFFSET(データ_研究棟施設!$M$5:$M$1048576,0,ROUND(BS$8*24,1)),データ_研究棟施設!$J$5:$J$1048576,OFFSET($G$9,ROW()-ROW($N$9),BS$6-$D$4))&gt;=100*$E101,"×","△"),IF(OR(BS$8&lt;9/24,BS$8&gt;=17/24,BS$110="△"),"△","〇")))</f>
        <v>〇</v>
      </c>
      <c r="BT101" s="29" t="str">
        <f ca="1">IF(OR(BT$9="×",BT$110="×"),"×",IF(SUMIFS(OFFSET(データ_研究棟施設!$M$5:$M$1048576,0,ROUND(BT$8*24,1)),データ_研究棟施設!$J$5:$J$1048576,OFFSET($G$9,ROW()-ROW($N$9),BT$6-$D$4))&gt;=50,IF(SUMIFS(OFFSET(データ_研究棟施設!$M$5:$M$1048576,0,ROUND(BT$8*24,1)),データ_研究棟施設!$J$5:$J$1048576,OFFSET($G$9,ROW()-ROW($N$9),BT$6-$D$4))&gt;=100*$E101,"×","△"),IF(OR(BT$8&lt;9/24,BT$8&gt;=17/24,BT$110="△"),"△","〇")))</f>
        <v>〇</v>
      </c>
      <c r="BU101" s="29" t="str">
        <f ca="1">IF(OR(BU$9="×",BU$110="×"),"×",IF(SUMIFS(OFFSET(データ_研究棟施設!$M$5:$M$1048576,0,ROUND(BU$8*24,1)),データ_研究棟施設!$J$5:$J$1048576,OFFSET($G$9,ROW()-ROW($N$9),BU$6-$D$4))&gt;=50,IF(SUMIFS(OFFSET(データ_研究棟施設!$M$5:$M$1048576,0,ROUND(BU$8*24,1)),データ_研究棟施設!$J$5:$J$1048576,OFFSET($G$9,ROW()-ROW($N$9),BU$6-$D$4))&gt;=100*$E101,"×","△"),IF(OR(BU$8&lt;9/24,BU$8&gt;=17/24,BU$110="△"),"△","〇")))</f>
        <v>〇</v>
      </c>
      <c r="BV101" s="30" t="str">
        <f ca="1">IF(OR(BV$9="×",BV$110="×"),"×",IF(SUMIFS(OFFSET(データ_研究棟施設!$M$5:$M$1048576,0,ROUND(BV$8*24,1)),データ_研究棟施設!$J$5:$J$1048576,OFFSET($G$9,ROW()-ROW($N$9),BV$6-$D$4))&gt;=50,IF(SUMIFS(OFFSET(データ_研究棟施設!$M$5:$M$1048576,0,ROUND(BV$8*24,1)),データ_研究棟施設!$J$5:$J$1048576,OFFSET($G$9,ROW()-ROW($N$9),BV$6-$D$4))&gt;=100*$E101,"×","△"),IF(OR(BV$8&lt;9/24,BV$8&gt;=17/24,BV$110="△"),"△","〇")))</f>
        <v>〇</v>
      </c>
      <c r="BW101" s="29" t="str">
        <f ca="1">IF(OR(BW$9="×",BW$110="×"),"×",IF(SUMIFS(OFFSET(データ_研究棟施設!$M$5:$M$1048576,0,ROUND(BW$8*24,1)),データ_研究棟施設!$J$5:$J$1048576,OFFSET($G$9,ROW()-ROW($N$9),BW$6-$D$4))&gt;=50,IF(SUMIFS(OFFSET(データ_研究棟施設!$M$5:$M$1048576,0,ROUND(BW$8*24,1)),データ_研究棟施設!$J$5:$J$1048576,OFFSET($G$9,ROW()-ROW($N$9),BW$6-$D$4))&gt;=100*$E101,"×","△"),IF(OR(BW$8&lt;9/24,BW$8&gt;=17/24,BW$110="△"),"△","〇")))</f>
        <v>〇</v>
      </c>
      <c r="BX101" s="29" t="str">
        <f ca="1">IF(OR(BX$9="×",BX$110="×"),"×",IF(SUMIFS(OFFSET(データ_研究棟施設!$M$5:$M$1048576,0,ROUND(BX$8*24,1)),データ_研究棟施設!$J$5:$J$1048576,OFFSET($G$9,ROW()-ROW($N$9),BX$6-$D$4))&gt;=50,IF(SUMIFS(OFFSET(データ_研究棟施設!$M$5:$M$1048576,0,ROUND(BX$8*24,1)),データ_研究棟施設!$J$5:$J$1048576,OFFSET($G$9,ROW()-ROW($N$9),BX$6-$D$4))&gt;=100*$E101,"×","△"),IF(OR(BX$8&lt;9/24,BX$8&gt;=17/24,BX$110="△"),"△","〇")))</f>
        <v>〇</v>
      </c>
      <c r="BY101" s="29" t="str">
        <f ca="1">IF(OR(BY$9="×",BY$110="×"),"×",IF(SUMIFS(OFFSET(データ_研究棟施設!$M$5:$M$1048576,0,ROUND(BY$8*24,1)),データ_研究棟施設!$J$5:$J$1048576,OFFSET($G$9,ROW()-ROW($N$9),BY$6-$D$4))&gt;=50,IF(SUMIFS(OFFSET(データ_研究棟施設!$M$5:$M$1048576,0,ROUND(BY$8*24,1)),データ_研究棟施設!$J$5:$J$1048576,OFFSET($G$9,ROW()-ROW($N$9),BY$6-$D$4))&gt;=100*$E101,"×","△"),IF(OR(BY$8&lt;9/24,BY$8&gt;=17/24,BY$110="△"),"△","〇")))</f>
        <v>〇</v>
      </c>
      <c r="BZ101" s="29" t="str">
        <f ca="1">IF(OR(BZ$9="×",BZ$110="×"),"×",IF(SUMIFS(OFFSET(データ_研究棟施設!$M$5:$M$1048576,0,ROUND(BZ$8*24,1)),データ_研究棟施設!$J$5:$J$1048576,OFFSET($G$9,ROW()-ROW($N$9),BZ$6-$D$4))&gt;=50,IF(SUMIFS(OFFSET(データ_研究棟施設!$M$5:$M$1048576,0,ROUND(BZ$8*24,1)),データ_研究棟施設!$J$5:$J$1048576,OFFSET($G$9,ROW()-ROW($N$9),BZ$6-$D$4))&gt;=100*$E101,"×","△"),IF(OR(BZ$8&lt;9/24,BZ$8&gt;=17/24,BZ$110="△"),"△","〇")))</f>
        <v>〇</v>
      </c>
      <c r="CA101" s="28" t="str">
        <f ca="1">IF(OR(CA$9="×",CA$110="×"),"×",IF(SUMIFS(OFFSET(データ_研究棟施設!$M$5:$M$1048576,0,ROUND(CA$8*24,1)),データ_研究棟施設!$J$5:$J$1048576,OFFSET($G$9,ROW()-ROW($N$9),CA$6-$D$4))&gt;=50,IF(SUMIFS(OFFSET(データ_研究棟施設!$M$5:$M$1048576,0,ROUND(CA$8*24,1)),データ_研究棟施設!$J$5:$J$1048576,OFFSET($G$9,ROW()-ROW($N$9),CA$6-$D$4))&gt;=100*$E101,"×","△"),IF(OR(CA$8&lt;9/24,CA$8&gt;=17/24,CA$110="△"),"△","〇")))</f>
        <v>△</v>
      </c>
      <c r="CB101" s="29" t="str">
        <f ca="1">IF(OR(CB$9="×",CB$110="×"),"×",IF(SUMIFS(OFFSET(データ_研究棟施設!$M$5:$M$1048576,0,ROUND(CB$8*24,1)),データ_研究棟施設!$J$5:$J$1048576,OFFSET($G$9,ROW()-ROW($N$9),CB$6-$D$4))&gt;=50,IF(SUMIFS(OFFSET(データ_研究棟施設!$M$5:$M$1048576,0,ROUND(CB$8*24,1)),データ_研究棟施設!$J$5:$J$1048576,OFFSET($G$9,ROW()-ROW($N$9),CB$6-$D$4))&gt;=100*$E101,"×","△"),IF(OR(CB$8&lt;9/24,CB$8&gt;=17/24,CB$110="△"),"△","〇")))</f>
        <v>△</v>
      </c>
      <c r="CC101" s="29" t="str">
        <f ca="1">IF(OR(CC$9="×",CC$110="×"),"×",IF(SUMIFS(OFFSET(データ_研究棟施設!$M$5:$M$1048576,0,ROUND(CC$8*24,1)),データ_研究棟施設!$J$5:$J$1048576,OFFSET($G$9,ROW()-ROW($N$9),CC$6-$D$4))&gt;=50,IF(SUMIFS(OFFSET(データ_研究棟施設!$M$5:$M$1048576,0,ROUND(CC$8*24,1)),データ_研究棟施設!$J$5:$J$1048576,OFFSET($G$9,ROW()-ROW($N$9),CC$6-$D$4))&gt;=100*$E101,"×","△"),IF(OR(CC$8&lt;9/24,CC$8&gt;=17/24,CC$110="△"),"△","〇")))</f>
        <v>△</v>
      </c>
      <c r="CD101" s="30" t="str">
        <f ca="1">IF(OR(CD$9="×",CD$110="×"),"×",IF(SUMIFS(OFFSET(データ_研究棟施設!$M$5:$M$1048576,0,ROUND(CD$8*24,1)),データ_研究棟施設!$J$5:$J$1048576,OFFSET($G$9,ROW()-ROW($N$9),CD$6-$D$4))&gt;=50,IF(SUMIFS(OFFSET(データ_研究棟施設!$M$5:$M$1048576,0,ROUND(CD$8*24,1)),データ_研究棟施設!$J$5:$J$1048576,OFFSET($G$9,ROW()-ROW($N$9),CD$6-$D$4))&gt;=100*$E101,"×","△"),IF(OR(CD$8&lt;9/24,CD$8&gt;=17/24,CD$110="△"),"△","〇")))</f>
        <v>△</v>
      </c>
      <c r="CE101" s="29" t="str">
        <f ca="1">IF(OR(CE$9="×",CE$110="×"),"×",IF(SUMIFS(OFFSET(データ_研究棟施設!$M$5:$M$1048576,0,ROUND(CE$8*24,1)),データ_研究棟施設!$J$5:$J$1048576,OFFSET($G$9,ROW()-ROW($N$9),CE$6-$D$4))&gt;=50,IF(SUMIFS(OFFSET(データ_研究棟施設!$M$5:$M$1048576,0,ROUND(CE$8*24,1)),データ_研究棟施設!$J$5:$J$1048576,OFFSET($G$9,ROW()-ROW($N$9),CE$6-$D$4))&gt;=100*$E101,"×","△"),IF(OR(CE$8&lt;9/24,CE$8&gt;=17/24,CE$110="△"),"△","〇")))</f>
        <v>△</v>
      </c>
      <c r="CF101" s="29" t="str">
        <f ca="1">IF(OR(CF$9="×",CF$110="×"),"×",IF(SUMIFS(OFFSET(データ_研究棟施設!$M$5:$M$1048576,0,ROUND(CF$8*24,1)),データ_研究棟施設!$J$5:$J$1048576,OFFSET($G$9,ROW()-ROW($N$9),CF$6-$D$4))&gt;=50,IF(SUMIFS(OFFSET(データ_研究棟施設!$M$5:$M$1048576,0,ROUND(CF$8*24,1)),データ_研究棟施設!$J$5:$J$1048576,OFFSET($G$9,ROW()-ROW($N$9),CF$6-$D$4))&gt;=100*$E101,"×","△"),IF(OR(CF$8&lt;9/24,CF$8&gt;=17/24,CF$110="△"),"△","〇")))</f>
        <v>△</v>
      </c>
      <c r="CG101" s="37" t="str">
        <f ca="1">IF(OR(CG$9="×",CG$110="×"),"×",IF(SUMIFS(OFFSET(データ_研究棟施設!$M$5:$M$1048576,0,ROUND(CG$8*24,1)),データ_研究棟施設!$J$5:$J$1048576,OFFSET($G$9,ROW()-ROW($N$9),CG$6-$D$4))&gt;=50,IF(SUMIFS(OFFSET(データ_研究棟施設!$M$5:$M$1048576,0,ROUND(CG$8*24,1)),データ_研究棟施設!$J$5:$J$1048576,OFFSET($G$9,ROW()-ROW($N$9),CG$6-$D$4))&gt;=100*$E101,"×","△"),IF(OR(CG$8&lt;9/24,CG$8&gt;=17/24,CG$110="△"),"△","〇")))</f>
        <v>△</v>
      </c>
      <c r="CH101" s="36" t="str">
        <f ca="1">IF(OR(CH$9="×",CH$110="×"),"×",IF(SUMIFS(OFFSET(データ_研究棟施設!$M$5:$M$1048576,0,ROUND(CH$8*24,1)),データ_研究棟施設!$J$5:$J$1048576,OFFSET($G$9,ROW()-ROW($N$9),CH$6-$D$4))&gt;=50,IF(SUMIFS(OFFSET(データ_研究棟施設!$M$5:$M$1048576,0,ROUND(CH$8*24,1)),データ_研究棟施設!$J$5:$J$1048576,OFFSET($G$9,ROW()-ROW($N$9),CH$6-$D$4))&gt;=100*$E101,"×","△"),IF(OR(CH$8&lt;9/24,CH$8&gt;=17/24,CH$110="△"),"△","〇")))</f>
        <v>△</v>
      </c>
      <c r="CI101" s="29" t="str">
        <f ca="1">IF(OR(CI$9="×",CI$110="×"),"×",IF(SUMIFS(OFFSET(データ_研究棟施設!$M$5:$M$1048576,0,ROUND(CI$8*24,1)),データ_研究棟施設!$J$5:$J$1048576,OFFSET($G$9,ROW()-ROW($N$9),CI$6-$D$4))&gt;=50,IF(SUMIFS(OFFSET(データ_研究棟施設!$M$5:$M$1048576,0,ROUND(CI$8*24,1)),データ_研究棟施設!$J$5:$J$1048576,OFFSET($G$9,ROW()-ROW($N$9),CI$6-$D$4))&gt;=100*$E101,"×","△"),IF(OR(CI$8&lt;9/24,CI$8&gt;=17/24,CI$110="△"),"△","〇")))</f>
        <v>△</v>
      </c>
      <c r="CJ101" s="29" t="str">
        <f ca="1">IF(OR(CJ$9="×",CJ$110="×"),"×",IF(SUMIFS(OFFSET(データ_研究棟施設!$M$5:$M$1048576,0,ROUND(CJ$8*24,1)),データ_研究棟施設!$J$5:$J$1048576,OFFSET($G$9,ROW()-ROW($N$9),CJ$6-$D$4))&gt;=50,IF(SUMIFS(OFFSET(データ_研究棟施設!$M$5:$M$1048576,0,ROUND(CJ$8*24,1)),データ_研究棟施設!$J$5:$J$1048576,OFFSET($G$9,ROW()-ROW($N$9),CJ$6-$D$4))&gt;=100*$E101,"×","△"),IF(OR(CJ$8&lt;9/24,CJ$8&gt;=17/24,CJ$110="△"),"△","〇")))</f>
        <v>△</v>
      </c>
      <c r="CK101" s="29" t="str">
        <f ca="1">IF(OR(CK$9="×",CK$110="×"),"×",IF(SUMIFS(OFFSET(データ_研究棟施設!$M$5:$M$1048576,0,ROUND(CK$8*24,1)),データ_研究棟施設!$J$5:$J$1048576,OFFSET($G$9,ROW()-ROW($N$9),CK$6-$D$4))&gt;=50,IF(SUMIFS(OFFSET(データ_研究棟施設!$M$5:$M$1048576,0,ROUND(CK$8*24,1)),データ_研究棟施設!$J$5:$J$1048576,OFFSET($G$9,ROW()-ROW($N$9),CK$6-$D$4))&gt;=100*$E101,"×","△"),IF(OR(CK$8&lt;9/24,CK$8&gt;=17/24,CK$110="△"),"△","〇")))</f>
        <v>△</v>
      </c>
      <c r="CL101" s="29" t="str">
        <f ca="1">IF(OR(CL$9="×",CL$110="×"),"×",IF(SUMIFS(OFFSET(データ_研究棟施設!$M$5:$M$1048576,0,ROUND(CL$8*24,1)),データ_研究棟施設!$J$5:$J$1048576,OFFSET($G$9,ROW()-ROW($N$9),CL$6-$D$4))&gt;=50,IF(SUMIFS(OFFSET(データ_研究棟施設!$M$5:$M$1048576,0,ROUND(CL$8*24,1)),データ_研究棟施設!$J$5:$J$1048576,OFFSET($G$9,ROW()-ROW($N$9),CL$6-$D$4))&gt;=100*$E101,"×","△"),IF(OR(CL$8&lt;9/24,CL$8&gt;=17/24,CL$110="△"),"△","〇")))</f>
        <v>△</v>
      </c>
      <c r="CM101" s="29" t="str">
        <f ca="1">IF(OR(CM$9="×",CM$110="×"),"×",IF(SUMIFS(OFFSET(データ_研究棟施設!$M$5:$M$1048576,0,ROUND(CM$8*24,1)),データ_研究棟施設!$J$5:$J$1048576,OFFSET($G$9,ROW()-ROW($N$9),CM$6-$D$4))&gt;=50,IF(SUMIFS(OFFSET(データ_研究棟施設!$M$5:$M$1048576,0,ROUND(CM$8*24,1)),データ_研究棟施設!$J$5:$J$1048576,OFFSET($G$9,ROW()-ROW($N$9),CM$6-$D$4))&gt;=100*$E101,"×","△"),IF(OR(CM$8&lt;9/24,CM$8&gt;=17/24,CM$110="△"),"△","〇")))</f>
        <v>△</v>
      </c>
      <c r="CN101" s="29" t="str">
        <f ca="1">IF(OR(CN$9="×",CN$110="×"),"×",IF(SUMIFS(OFFSET(データ_研究棟施設!$M$5:$M$1048576,0,ROUND(CN$8*24,1)),データ_研究棟施設!$J$5:$J$1048576,OFFSET($G$9,ROW()-ROW($N$9),CN$6-$D$4))&gt;=50,IF(SUMIFS(OFFSET(データ_研究棟施設!$M$5:$M$1048576,0,ROUND(CN$8*24,1)),データ_研究棟施設!$J$5:$J$1048576,OFFSET($G$9,ROW()-ROW($N$9),CN$6-$D$4))&gt;=100*$E101,"×","△"),IF(OR(CN$8&lt;9/24,CN$8&gt;=17/24,CN$110="△"),"△","〇")))</f>
        <v>△</v>
      </c>
      <c r="CO101" s="29" t="str">
        <f ca="1">IF(OR(CO$9="×",CO$110="×"),"×",IF(SUMIFS(OFFSET(データ_研究棟施設!$M$5:$M$1048576,0,ROUND(CO$8*24,1)),データ_研究棟施設!$J$5:$J$1048576,OFFSET($G$9,ROW()-ROW($N$9),CO$6-$D$4))&gt;=50,IF(SUMIFS(OFFSET(データ_研究棟施設!$M$5:$M$1048576,0,ROUND(CO$8*24,1)),データ_研究棟施設!$J$5:$J$1048576,OFFSET($G$9,ROW()-ROW($N$9),CO$6-$D$4))&gt;=100*$E101,"×","△"),IF(OR(CO$8&lt;9/24,CO$8&gt;=17/24,CO$110="△"),"△","〇")))</f>
        <v>△</v>
      </c>
      <c r="CP101" s="29" t="str">
        <f ca="1">IF(OR(CP$9="×",CP$110="×"),"×",IF(SUMIFS(OFFSET(データ_研究棟施設!$M$5:$M$1048576,0,ROUND(CP$8*24,1)),データ_研究棟施設!$J$5:$J$1048576,OFFSET($G$9,ROW()-ROW($N$9),CP$6-$D$4))&gt;=50,IF(SUMIFS(OFFSET(データ_研究棟施設!$M$5:$M$1048576,0,ROUND(CP$8*24,1)),データ_研究棟施設!$J$5:$J$1048576,OFFSET($G$9,ROW()-ROW($N$9),CP$6-$D$4))&gt;=100*$E101,"×","△"),IF(OR(CP$8&lt;9/24,CP$8&gt;=17/24,CP$110="△"),"△","〇")))</f>
        <v>△</v>
      </c>
      <c r="CQ101" s="28" t="str">
        <f ca="1">IF(OR(CQ$9="×",CQ$110="×"),"×",IF(SUMIFS(OFFSET(データ_研究棟施設!$M$5:$M$1048576,0,ROUND(CQ$8*24,1)),データ_研究棟施設!$J$5:$J$1048576,OFFSET($G$9,ROW()-ROW($N$9),CQ$6-$D$4))&gt;=50,IF(SUMIFS(OFFSET(データ_研究棟施設!$M$5:$M$1048576,0,ROUND(CQ$8*24,1)),データ_研究棟施設!$J$5:$J$1048576,OFFSET($G$9,ROW()-ROW($N$9),CQ$6-$D$4))&gt;=100*$E101,"×","△"),IF(OR(CQ$8&lt;9/24,CQ$8&gt;=17/24,CQ$110="△"),"△","〇")))</f>
        <v>〇</v>
      </c>
      <c r="CR101" s="29" t="str">
        <f ca="1">IF(OR(CR$9="×",CR$110="×"),"×",IF(SUMIFS(OFFSET(データ_研究棟施設!$M$5:$M$1048576,0,ROUND(CR$8*24,1)),データ_研究棟施設!$J$5:$J$1048576,OFFSET($G$9,ROW()-ROW($N$9),CR$6-$D$4))&gt;=50,IF(SUMIFS(OFFSET(データ_研究棟施設!$M$5:$M$1048576,0,ROUND(CR$8*24,1)),データ_研究棟施設!$J$5:$J$1048576,OFFSET($G$9,ROW()-ROW($N$9),CR$6-$D$4))&gt;=100*$E101,"×","△"),IF(OR(CR$8&lt;9/24,CR$8&gt;=17/24,CR$110="△"),"△","〇")))</f>
        <v>〇</v>
      </c>
      <c r="CS101" s="29" t="str">
        <f ca="1">IF(OR(CS$9="×",CS$110="×"),"×",IF(SUMIFS(OFFSET(データ_研究棟施設!$M$5:$M$1048576,0,ROUND(CS$8*24,1)),データ_研究棟施設!$J$5:$J$1048576,OFFSET($G$9,ROW()-ROW($N$9),CS$6-$D$4))&gt;=50,IF(SUMIFS(OFFSET(データ_研究棟施設!$M$5:$M$1048576,0,ROUND(CS$8*24,1)),データ_研究棟施設!$J$5:$J$1048576,OFFSET($G$9,ROW()-ROW($N$9),CS$6-$D$4))&gt;=100*$E101,"×","△"),IF(OR(CS$8&lt;9/24,CS$8&gt;=17/24,CS$110="△"),"△","〇")))</f>
        <v>〇</v>
      </c>
      <c r="CT101" s="30" t="str">
        <f ca="1">IF(OR(CT$9="×",CT$110="×"),"×",IF(SUMIFS(OFFSET(データ_研究棟施設!$M$5:$M$1048576,0,ROUND(CT$8*24,1)),データ_研究棟施設!$J$5:$J$1048576,OFFSET($G$9,ROW()-ROW($N$9),CT$6-$D$4))&gt;=50,IF(SUMIFS(OFFSET(データ_研究棟施設!$M$5:$M$1048576,0,ROUND(CT$8*24,1)),データ_研究棟施設!$J$5:$J$1048576,OFFSET($G$9,ROW()-ROW($N$9),CT$6-$D$4))&gt;=100*$E101,"×","△"),IF(OR(CT$8&lt;9/24,CT$8&gt;=17/24,CT$110="△"),"△","〇")))</f>
        <v>〇</v>
      </c>
      <c r="CU101" s="29" t="str">
        <f ca="1">IF(OR(CU$9="×",CU$110="×"),"×",IF(SUMIFS(OFFSET(データ_研究棟施設!$M$5:$M$1048576,0,ROUND(CU$8*24,1)),データ_研究棟施設!$J$5:$J$1048576,OFFSET($G$9,ROW()-ROW($N$9),CU$6-$D$4))&gt;=50,IF(SUMIFS(OFFSET(データ_研究棟施設!$M$5:$M$1048576,0,ROUND(CU$8*24,1)),データ_研究棟施設!$J$5:$J$1048576,OFFSET($G$9,ROW()-ROW($N$9),CU$6-$D$4))&gt;=100*$E101,"×","△"),IF(OR(CU$8&lt;9/24,CU$8&gt;=17/24,CU$110="△"),"△","〇")))</f>
        <v>〇</v>
      </c>
      <c r="CV101" s="29" t="str">
        <f ca="1">IF(OR(CV$9="×",CV$110="×"),"×",IF(SUMIFS(OFFSET(データ_研究棟施設!$M$5:$M$1048576,0,ROUND(CV$8*24,1)),データ_研究棟施設!$J$5:$J$1048576,OFFSET($G$9,ROW()-ROW($N$9),CV$6-$D$4))&gt;=50,IF(SUMIFS(OFFSET(データ_研究棟施設!$M$5:$M$1048576,0,ROUND(CV$8*24,1)),データ_研究棟施設!$J$5:$J$1048576,OFFSET($G$9,ROW()-ROW($N$9),CV$6-$D$4))&gt;=100*$E101,"×","△"),IF(OR(CV$8&lt;9/24,CV$8&gt;=17/24,CV$110="△"),"△","〇")))</f>
        <v>〇</v>
      </c>
      <c r="CW101" s="29" t="str">
        <f ca="1">IF(OR(CW$9="×",CW$110="×"),"×",IF(SUMIFS(OFFSET(データ_研究棟施設!$M$5:$M$1048576,0,ROUND(CW$8*24,1)),データ_研究棟施設!$J$5:$J$1048576,OFFSET($G$9,ROW()-ROW($N$9),CW$6-$D$4))&gt;=50,IF(SUMIFS(OFFSET(データ_研究棟施設!$M$5:$M$1048576,0,ROUND(CW$8*24,1)),データ_研究棟施設!$J$5:$J$1048576,OFFSET($G$9,ROW()-ROW($N$9),CW$6-$D$4))&gt;=100*$E101,"×","△"),IF(OR(CW$8&lt;9/24,CW$8&gt;=17/24,CW$110="△"),"△","〇")))</f>
        <v>〇</v>
      </c>
      <c r="CX101" s="29" t="str">
        <f ca="1">IF(OR(CX$9="×",CX$110="×"),"×",IF(SUMIFS(OFFSET(データ_研究棟施設!$M$5:$M$1048576,0,ROUND(CX$8*24,1)),データ_研究棟施設!$J$5:$J$1048576,OFFSET($G$9,ROW()-ROW($N$9),CX$6-$D$4))&gt;=50,IF(SUMIFS(OFFSET(データ_研究棟施設!$M$5:$M$1048576,0,ROUND(CX$8*24,1)),データ_研究棟施設!$J$5:$J$1048576,OFFSET($G$9,ROW()-ROW($N$9),CX$6-$D$4))&gt;=100*$E101,"×","△"),IF(OR(CX$8&lt;9/24,CX$8&gt;=17/24,CX$110="△"),"△","〇")))</f>
        <v>〇</v>
      </c>
      <c r="CY101" s="28" t="str">
        <f ca="1">IF(OR(CY$9="×",CY$110="×"),"×",IF(SUMIFS(OFFSET(データ_研究棟施設!$M$5:$M$1048576,0,ROUND(CY$8*24,1)),データ_研究棟施設!$J$5:$J$1048576,OFFSET($G$9,ROW()-ROW($N$9),CY$6-$D$4))&gt;=50,IF(SUMIFS(OFFSET(データ_研究棟施設!$M$5:$M$1048576,0,ROUND(CY$8*24,1)),データ_研究棟施設!$J$5:$J$1048576,OFFSET($G$9,ROW()-ROW($N$9),CY$6-$D$4))&gt;=100*$E101,"×","△"),IF(OR(CY$8&lt;9/24,CY$8&gt;=17/24,CY$110="△"),"△","〇")))</f>
        <v>△</v>
      </c>
      <c r="CZ101" s="29" t="str">
        <f ca="1">IF(OR(CZ$9="×",CZ$110="×"),"×",IF(SUMIFS(OFFSET(データ_研究棟施設!$M$5:$M$1048576,0,ROUND(CZ$8*24,1)),データ_研究棟施設!$J$5:$J$1048576,OFFSET($G$9,ROW()-ROW($N$9),CZ$6-$D$4))&gt;=50,IF(SUMIFS(OFFSET(データ_研究棟施設!$M$5:$M$1048576,0,ROUND(CZ$8*24,1)),データ_研究棟施設!$J$5:$J$1048576,OFFSET($G$9,ROW()-ROW($N$9),CZ$6-$D$4))&gt;=100*$E101,"×","△"),IF(OR(CZ$8&lt;9/24,CZ$8&gt;=17/24,CZ$110="△"),"△","〇")))</f>
        <v>△</v>
      </c>
      <c r="DA101" s="29" t="str">
        <f ca="1">IF(OR(DA$9="×",DA$110="×"),"×",IF(SUMIFS(OFFSET(データ_研究棟施設!$M$5:$M$1048576,0,ROUND(DA$8*24,1)),データ_研究棟施設!$J$5:$J$1048576,OFFSET($G$9,ROW()-ROW($N$9),DA$6-$D$4))&gt;=50,IF(SUMIFS(OFFSET(データ_研究棟施設!$M$5:$M$1048576,0,ROUND(DA$8*24,1)),データ_研究棟施設!$J$5:$J$1048576,OFFSET($G$9,ROW()-ROW($N$9),DA$6-$D$4))&gt;=100*$E101,"×","△"),IF(OR(DA$8&lt;9/24,DA$8&gt;=17/24,DA$110="△"),"△","〇")))</f>
        <v>△</v>
      </c>
      <c r="DB101" s="30" t="str">
        <f ca="1">IF(OR(DB$9="×",DB$110="×"),"×",IF(SUMIFS(OFFSET(データ_研究棟施設!$M$5:$M$1048576,0,ROUND(DB$8*24,1)),データ_研究棟施設!$J$5:$J$1048576,OFFSET($G$9,ROW()-ROW($N$9),DB$6-$D$4))&gt;=50,IF(SUMIFS(OFFSET(データ_研究棟施設!$M$5:$M$1048576,0,ROUND(DB$8*24,1)),データ_研究棟施設!$J$5:$J$1048576,OFFSET($G$9,ROW()-ROW($N$9),DB$6-$D$4))&gt;=100*$E101,"×","△"),IF(OR(DB$8&lt;9/24,DB$8&gt;=17/24,DB$110="△"),"△","〇")))</f>
        <v>△</v>
      </c>
      <c r="DC101" s="29" t="str">
        <f ca="1">IF(OR(DC$9="×",DC$110="×"),"×",IF(SUMIFS(OFFSET(データ_研究棟施設!$M$5:$M$1048576,0,ROUND(DC$8*24,1)),データ_研究棟施設!$J$5:$J$1048576,OFFSET($G$9,ROW()-ROW($N$9),DC$6-$D$4))&gt;=50,IF(SUMIFS(OFFSET(データ_研究棟施設!$M$5:$M$1048576,0,ROUND(DC$8*24,1)),データ_研究棟施設!$J$5:$J$1048576,OFFSET($G$9,ROW()-ROW($N$9),DC$6-$D$4))&gt;=100*$E101,"×","△"),IF(OR(DC$8&lt;9/24,DC$8&gt;=17/24,DC$110="△"),"△","〇")))</f>
        <v>△</v>
      </c>
      <c r="DD101" s="29" t="str">
        <f ca="1">IF(OR(DD$9="×",DD$110="×"),"×",IF(SUMIFS(OFFSET(データ_研究棟施設!$M$5:$M$1048576,0,ROUND(DD$8*24,1)),データ_研究棟施設!$J$5:$J$1048576,OFFSET($G$9,ROW()-ROW($N$9),DD$6-$D$4))&gt;=50,IF(SUMIFS(OFFSET(データ_研究棟施設!$M$5:$M$1048576,0,ROUND(DD$8*24,1)),データ_研究棟施設!$J$5:$J$1048576,OFFSET($G$9,ROW()-ROW($N$9),DD$6-$D$4))&gt;=100*$E101,"×","△"),IF(OR(DD$8&lt;9/24,DD$8&gt;=17/24,DD$110="△"),"△","〇")))</f>
        <v>△</v>
      </c>
      <c r="DE101" s="37" t="str">
        <f ca="1">IF(OR(DE$9="×",DE$110="×"),"×",IF(SUMIFS(OFFSET(データ_研究棟施設!$M$5:$M$1048576,0,ROUND(DE$8*24,1)),データ_研究棟施設!$J$5:$J$1048576,OFFSET($G$9,ROW()-ROW($N$9),DE$6-$D$4))&gt;=50,IF(SUMIFS(OFFSET(データ_研究棟施設!$M$5:$M$1048576,0,ROUND(DE$8*24,1)),データ_研究棟施設!$J$5:$J$1048576,OFFSET($G$9,ROW()-ROW($N$9),DE$6-$D$4))&gt;=100*$E101,"×","△"),IF(OR(DE$8&lt;9/24,DE$8&gt;=17/24,DE$110="△"),"△","〇")))</f>
        <v>△</v>
      </c>
      <c r="DF101" s="36" t="str">
        <f ca="1">IF(OR(DF$9="×",DF$110="×"),"×",IF(SUMIFS(OFFSET(データ_研究棟施設!$M$5:$M$1048576,0,ROUND(DF$8*24,1)),データ_研究棟施設!$J$5:$J$1048576,OFFSET($G$9,ROW()-ROW($N$9),DF$6-$D$4))&gt;=50,IF(SUMIFS(OFFSET(データ_研究棟施設!$M$5:$M$1048576,0,ROUND(DF$8*24,1)),データ_研究棟施設!$J$5:$J$1048576,OFFSET($G$9,ROW()-ROW($N$9),DF$6-$D$4))&gt;=100*$E101,"×","△"),IF(OR(DF$8&lt;9/24,DF$8&gt;=17/24,DF$110="△"),"△","〇")))</f>
        <v>△</v>
      </c>
      <c r="DG101" s="29" t="str">
        <f ca="1">IF(OR(DG$9="×",DG$110="×"),"×",IF(SUMIFS(OFFSET(データ_研究棟施設!$M$5:$M$1048576,0,ROUND(DG$8*24,1)),データ_研究棟施設!$J$5:$J$1048576,OFFSET($G$9,ROW()-ROW($N$9),DG$6-$D$4))&gt;=50,IF(SUMIFS(OFFSET(データ_研究棟施設!$M$5:$M$1048576,0,ROUND(DG$8*24,1)),データ_研究棟施設!$J$5:$J$1048576,OFFSET($G$9,ROW()-ROW($N$9),DG$6-$D$4))&gt;=100*$E101,"×","△"),IF(OR(DG$8&lt;9/24,DG$8&gt;=17/24,DG$110="△"),"△","〇")))</f>
        <v>△</v>
      </c>
      <c r="DH101" s="29" t="str">
        <f ca="1">IF(OR(DH$9="×",DH$110="×"),"×",IF(SUMIFS(OFFSET(データ_研究棟施設!$M$5:$M$1048576,0,ROUND(DH$8*24,1)),データ_研究棟施設!$J$5:$J$1048576,OFFSET($G$9,ROW()-ROW($N$9),DH$6-$D$4))&gt;=50,IF(SUMIFS(OFFSET(データ_研究棟施設!$M$5:$M$1048576,0,ROUND(DH$8*24,1)),データ_研究棟施設!$J$5:$J$1048576,OFFSET($G$9,ROW()-ROW($N$9),DH$6-$D$4))&gt;=100*$E101,"×","△"),IF(OR(DH$8&lt;9/24,DH$8&gt;=17/24,DH$110="△"),"△","〇")))</f>
        <v>△</v>
      </c>
      <c r="DI101" s="29" t="str">
        <f ca="1">IF(OR(DI$9="×",DI$110="×"),"×",IF(SUMIFS(OFFSET(データ_研究棟施設!$M$5:$M$1048576,0,ROUND(DI$8*24,1)),データ_研究棟施設!$J$5:$J$1048576,OFFSET($G$9,ROW()-ROW($N$9),DI$6-$D$4))&gt;=50,IF(SUMIFS(OFFSET(データ_研究棟施設!$M$5:$M$1048576,0,ROUND(DI$8*24,1)),データ_研究棟施設!$J$5:$J$1048576,OFFSET($G$9,ROW()-ROW($N$9),DI$6-$D$4))&gt;=100*$E101,"×","△"),IF(OR(DI$8&lt;9/24,DI$8&gt;=17/24,DI$110="△"),"△","〇")))</f>
        <v>△</v>
      </c>
      <c r="DJ101" s="29" t="str">
        <f ca="1">IF(OR(DJ$9="×",DJ$110="×"),"×",IF(SUMIFS(OFFSET(データ_研究棟施設!$M$5:$M$1048576,0,ROUND(DJ$8*24,1)),データ_研究棟施設!$J$5:$J$1048576,OFFSET($G$9,ROW()-ROW($N$9),DJ$6-$D$4))&gt;=50,IF(SUMIFS(OFFSET(データ_研究棟施設!$M$5:$M$1048576,0,ROUND(DJ$8*24,1)),データ_研究棟施設!$J$5:$J$1048576,OFFSET($G$9,ROW()-ROW($N$9),DJ$6-$D$4))&gt;=100*$E101,"×","△"),IF(OR(DJ$8&lt;9/24,DJ$8&gt;=17/24,DJ$110="△"),"△","〇")))</f>
        <v>△</v>
      </c>
      <c r="DK101" s="29" t="str">
        <f ca="1">IF(OR(DK$9="×",DK$110="×"),"×",IF(SUMIFS(OFFSET(データ_研究棟施設!$M$5:$M$1048576,0,ROUND(DK$8*24,1)),データ_研究棟施設!$J$5:$J$1048576,OFFSET($G$9,ROW()-ROW($N$9),DK$6-$D$4))&gt;=50,IF(SUMIFS(OFFSET(データ_研究棟施設!$M$5:$M$1048576,0,ROUND(DK$8*24,1)),データ_研究棟施設!$J$5:$J$1048576,OFFSET($G$9,ROW()-ROW($N$9),DK$6-$D$4))&gt;=100*$E101,"×","△"),IF(OR(DK$8&lt;9/24,DK$8&gt;=17/24,DK$110="△"),"△","〇")))</f>
        <v>△</v>
      </c>
      <c r="DL101" s="29" t="str">
        <f ca="1">IF(OR(DL$9="×",DL$110="×"),"×",IF(SUMIFS(OFFSET(データ_研究棟施設!$M$5:$M$1048576,0,ROUND(DL$8*24,1)),データ_研究棟施設!$J$5:$J$1048576,OFFSET($G$9,ROW()-ROW($N$9),DL$6-$D$4))&gt;=50,IF(SUMIFS(OFFSET(データ_研究棟施設!$M$5:$M$1048576,0,ROUND(DL$8*24,1)),データ_研究棟施設!$J$5:$J$1048576,OFFSET($G$9,ROW()-ROW($N$9),DL$6-$D$4))&gt;=100*$E101,"×","△"),IF(OR(DL$8&lt;9/24,DL$8&gt;=17/24,DL$110="△"),"△","〇")))</f>
        <v>△</v>
      </c>
      <c r="DM101" s="29" t="str">
        <f ca="1">IF(OR(DM$9="×",DM$110="×"),"×",IF(SUMIFS(OFFSET(データ_研究棟施設!$M$5:$M$1048576,0,ROUND(DM$8*24,1)),データ_研究棟施設!$J$5:$J$1048576,OFFSET($G$9,ROW()-ROW($N$9),DM$6-$D$4))&gt;=50,IF(SUMIFS(OFFSET(データ_研究棟施設!$M$5:$M$1048576,0,ROUND(DM$8*24,1)),データ_研究棟施設!$J$5:$J$1048576,OFFSET($G$9,ROW()-ROW($N$9),DM$6-$D$4))&gt;=100*$E101,"×","△"),IF(OR(DM$8&lt;9/24,DM$8&gt;=17/24,DM$110="△"),"△","〇")))</f>
        <v>△</v>
      </c>
      <c r="DN101" s="29" t="str">
        <f ca="1">IF(OR(DN$9="×",DN$110="×"),"×",IF(SUMIFS(OFFSET(データ_研究棟施設!$M$5:$M$1048576,0,ROUND(DN$8*24,1)),データ_研究棟施設!$J$5:$J$1048576,OFFSET($G$9,ROW()-ROW($N$9),DN$6-$D$4))&gt;=50,IF(SUMIFS(OFFSET(データ_研究棟施設!$M$5:$M$1048576,0,ROUND(DN$8*24,1)),データ_研究棟施設!$J$5:$J$1048576,OFFSET($G$9,ROW()-ROW($N$9),DN$6-$D$4))&gt;=100*$E101,"×","△"),IF(OR(DN$8&lt;9/24,DN$8&gt;=17/24,DN$110="△"),"△","〇")))</f>
        <v>△</v>
      </c>
      <c r="DO101" s="28" t="str">
        <f ca="1">IF(OR(DO$9="×",DO$110="×"),"×",IF(SUMIFS(OFFSET(データ_研究棟施設!$M$5:$M$1048576,0,ROUND(DO$8*24,1)),データ_研究棟施設!$J$5:$J$1048576,OFFSET($G$9,ROW()-ROW($N$9),DO$6-$D$4))&gt;=50,IF(SUMIFS(OFFSET(データ_研究棟施設!$M$5:$M$1048576,0,ROUND(DO$8*24,1)),データ_研究棟施設!$J$5:$J$1048576,OFFSET($G$9,ROW()-ROW($N$9),DO$6-$D$4))&gt;=100*$E101,"×","△"),IF(OR(DO$8&lt;9/24,DO$8&gt;=17/24,DO$110="△"),"△","〇")))</f>
        <v>〇</v>
      </c>
      <c r="DP101" s="29" t="str">
        <f ca="1">IF(OR(DP$9="×",DP$110="×"),"×",IF(SUMIFS(OFFSET(データ_研究棟施設!$M$5:$M$1048576,0,ROUND(DP$8*24,1)),データ_研究棟施設!$J$5:$J$1048576,OFFSET($G$9,ROW()-ROW($N$9),DP$6-$D$4))&gt;=50,IF(SUMIFS(OFFSET(データ_研究棟施設!$M$5:$M$1048576,0,ROUND(DP$8*24,1)),データ_研究棟施設!$J$5:$J$1048576,OFFSET($G$9,ROW()-ROW($N$9),DP$6-$D$4))&gt;=100*$E101,"×","△"),IF(OR(DP$8&lt;9/24,DP$8&gt;=17/24,DP$110="△"),"△","〇")))</f>
        <v>〇</v>
      </c>
      <c r="DQ101" s="29" t="str">
        <f ca="1">IF(OR(DQ$9="×",DQ$110="×"),"×",IF(SUMIFS(OFFSET(データ_研究棟施設!$M$5:$M$1048576,0,ROUND(DQ$8*24,1)),データ_研究棟施設!$J$5:$J$1048576,OFFSET($G$9,ROW()-ROW($N$9),DQ$6-$D$4))&gt;=50,IF(SUMIFS(OFFSET(データ_研究棟施設!$M$5:$M$1048576,0,ROUND(DQ$8*24,1)),データ_研究棟施設!$J$5:$J$1048576,OFFSET($G$9,ROW()-ROW($N$9),DQ$6-$D$4))&gt;=100*$E101,"×","△"),IF(OR(DQ$8&lt;9/24,DQ$8&gt;=17/24,DQ$110="△"),"△","〇")))</f>
        <v>〇</v>
      </c>
      <c r="DR101" s="30" t="str">
        <f ca="1">IF(OR(DR$9="×",DR$110="×"),"×",IF(SUMIFS(OFFSET(データ_研究棟施設!$M$5:$M$1048576,0,ROUND(DR$8*24,1)),データ_研究棟施設!$J$5:$J$1048576,OFFSET($G$9,ROW()-ROW($N$9),DR$6-$D$4))&gt;=50,IF(SUMIFS(OFFSET(データ_研究棟施設!$M$5:$M$1048576,0,ROUND(DR$8*24,1)),データ_研究棟施設!$J$5:$J$1048576,OFFSET($G$9,ROW()-ROW($N$9),DR$6-$D$4))&gt;=100*$E101,"×","△"),IF(OR(DR$8&lt;9/24,DR$8&gt;=17/24,DR$110="△"),"△","〇")))</f>
        <v>〇</v>
      </c>
      <c r="DS101" s="29" t="str">
        <f ca="1">IF(OR(DS$9="×",DS$110="×"),"×",IF(SUMIFS(OFFSET(データ_研究棟施設!$M$5:$M$1048576,0,ROUND(DS$8*24,1)),データ_研究棟施設!$J$5:$J$1048576,OFFSET($G$9,ROW()-ROW($N$9),DS$6-$D$4))&gt;=50,IF(SUMIFS(OFFSET(データ_研究棟施設!$M$5:$M$1048576,0,ROUND(DS$8*24,1)),データ_研究棟施設!$J$5:$J$1048576,OFFSET($G$9,ROW()-ROW($N$9),DS$6-$D$4))&gt;=100*$E101,"×","△"),IF(OR(DS$8&lt;9/24,DS$8&gt;=17/24,DS$110="△"),"△","〇")))</f>
        <v>〇</v>
      </c>
      <c r="DT101" s="29" t="str">
        <f ca="1">IF(OR(DT$9="×",DT$110="×"),"×",IF(SUMIFS(OFFSET(データ_研究棟施設!$M$5:$M$1048576,0,ROUND(DT$8*24,1)),データ_研究棟施設!$J$5:$J$1048576,OFFSET($G$9,ROW()-ROW($N$9),DT$6-$D$4))&gt;=50,IF(SUMIFS(OFFSET(データ_研究棟施設!$M$5:$M$1048576,0,ROUND(DT$8*24,1)),データ_研究棟施設!$J$5:$J$1048576,OFFSET($G$9,ROW()-ROW($N$9),DT$6-$D$4))&gt;=100*$E101,"×","△"),IF(OR(DT$8&lt;9/24,DT$8&gt;=17/24,DT$110="△"),"△","〇")))</f>
        <v>〇</v>
      </c>
      <c r="DU101" s="29" t="str">
        <f ca="1">IF(OR(DU$9="×",DU$110="×"),"×",IF(SUMIFS(OFFSET(データ_研究棟施設!$M$5:$M$1048576,0,ROUND(DU$8*24,1)),データ_研究棟施設!$J$5:$J$1048576,OFFSET($G$9,ROW()-ROW($N$9),DU$6-$D$4))&gt;=50,IF(SUMIFS(OFFSET(データ_研究棟施設!$M$5:$M$1048576,0,ROUND(DU$8*24,1)),データ_研究棟施設!$J$5:$J$1048576,OFFSET($G$9,ROW()-ROW($N$9),DU$6-$D$4))&gt;=100*$E101,"×","△"),IF(OR(DU$8&lt;9/24,DU$8&gt;=17/24,DU$110="△"),"△","〇")))</f>
        <v>〇</v>
      </c>
      <c r="DV101" s="29" t="str">
        <f ca="1">IF(OR(DV$9="×",DV$110="×"),"×",IF(SUMIFS(OFFSET(データ_研究棟施設!$M$5:$M$1048576,0,ROUND(DV$8*24,1)),データ_研究棟施設!$J$5:$J$1048576,OFFSET($G$9,ROW()-ROW($N$9),DV$6-$D$4))&gt;=50,IF(SUMIFS(OFFSET(データ_研究棟施設!$M$5:$M$1048576,0,ROUND(DV$8*24,1)),データ_研究棟施設!$J$5:$J$1048576,OFFSET($G$9,ROW()-ROW($N$9),DV$6-$D$4))&gt;=100*$E101,"×","△"),IF(OR(DV$8&lt;9/24,DV$8&gt;=17/24,DV$110="△"),"△","〇")))</f>
        <v>〇</v>
      </c>
      <c r="DW101" s="28" t="str">
        <f ca="1">IF(OR(DW$9="×",DW$110="×"),"×",IF(SUMIFS(OFFSET(データ_研究棟施設!$M$5:$M$1048576,0,ROUND(DW$8*24,1)),データ_研究棟施設!$J$5:$J$1048576,OFFSET($G$9,ROW()-ROW($N$9),DW$6-$D$4))&gt;=50,IF(SUMIFS(OFFSET(データ_研究棟施設!$M$5:$M$1048576,0,ROUND(DW$8*24,1)),データ_研究棟施設!$J$5:$J$1048576,OFFSET($G$9,ROW()-ROW($N$9),DW$6-$D$4))&gt;=100*$E101,"×","△"),IF(OR(DW$8&lt;9/24,DW$8&gt;=17/24,DW$110="△"),"△","〇")))</f>
        <v>△</v>
      </c>
      <c r="DX101" s="29" t="str">
        <f ca="1">IF(OR(DX$9="×",DX$110="×"),"×",IF(SUMIFS(OFFSET(データ_研究棟施設!$M$5:$M$1048576,0,ROUND(DX$8*24,1)),データ_研究棟施設!$J$5:$J$1048576,OFFSET($G$9,ROW()-ROW($N$9),DX$6-$D$4))&gt;=50,IF(SUMIFS(OFFSET(データ_研究棟施設!$M$5:$M$1048576,0,ROUND(DX$8*24,1)),データ_研究棟施設!$J$5:$J$1048576,OFFSET($G$9,ROW()-ROW($N$9),DX$6-$D$4))&gt;=100*$E101,"×","△"),IF(OR(DX$8&lt;9/24,DX$8&gt;=17/24,DX$110="△"),"△","〇")))</f>
        <v>△</v>
      </c>
      <c r="DY101" s="29" t="str">
        <f ca="1">IF(OR(DY$9="×",DY$110="×"),"×",IF(SUMIFS(OFFSET(データ_研究棟施設!$M$5:$M$1048576,0,ROUND(DY$8*24,1)),データ_研究棟施設!$J$5:$J$1048576,OFFSET($G$9,ROW()-ROW($N$9),DY$6-$D$4))&gt;=50,IF(SUMIFS(OFFSET(データ_研究棟施設!$M$5:$M$1048576,0,ROUND(DY$8*24,1)),データ_研究棟施設!$J$5:$J$1048576,OFFSET($G$9,ROW()-ROW($N$9),DY$6-$D$4))&gt;=100*$E101,"×","△"),IF(OR(DY$8&lt;9/24,DY$8&gt;=17/24,DY$110="△"),"△","〇")))</f>
        <v>△</v>
      </c>
      <c r="DZ101" s="30" t="str">
        <f ca="1">IF(OR(DZ$9="×",DZ$110="×"),"×",IF(SUMIFS(OFFSET(データ_研究棟施設!$M$5:$M$1048576,0,ROUND(DZ$8*24,1)),データ_研究棟施設!$J$5:$J$1048576,OFFSET($G$9,ROW()-ROW($N$9),DZ$6-$D$4))&gt;=50,IF(SUMIFS(OFFSET(データ_研究棟施設!$M$5:$M$1048576,0,ROUND(DZ$8*24,1)),データ_研究棟施設!$J$5:$J$1048576,OFFSET($G$9,ROW()-ROW($N$9),DZ$6-$D$4))&gt;=100*$E101,"×","△"),IF(OR(DZ$8&lt;9/24,DZ$8&gt;=17/24,DZ$110="△"),"△","〇")))</f>
        <v>△</v>
      </c>
      <c r="EA101" s="29" t="str">
        <f ca="1">IF(OR(EA$9="×",EA$110="×"),"×",IF(SUMIFS(OFFSET(データ_研究棟施設!$M$5:$M$1048576,0,ROUND(EA$8*24,1)),データ_研究棟施設!$J$5:$J$1048576,OFFSET($G$9,ROW()-ROW($N$9),EA$6-$D$4))&gt;=50,IF(SUMIFS(OFFSET(データ_研究棟施設!$M$5:$M$1048576,0,ROUND(EA$8*24,1)),データ_研究棟施設!$J$5:$J$1048576,OFFSET($G$9,ROW()-ROW($N$9),EA$6-$D$4))&gt;=100*$E101,"×","△"),IF(OR(EA$8&lt;9/24,EA$8&gt;=17/24,EA$110="△"),"△","〇")))</f>
        <v>△</v>
      </c>
      <c r="EB101" s="29" t="str">
        <f ca="1">IF(OR(EB$9="×",EB$110="×"),"×",IF(SUMIFS(OFFSET(データ_研究棟施設!$M$5:$M$1048576,0,ROUND(EB$8*24,1)),データ_研究棟施設!$J$5:$J$1048576,OFFSET($G$9,ROW()-ROW($N$9),EB$6-$D$4))&gt;=50,IF(SUMIFS(OFFSET(データ_研究棟施設!$M$5:$M$1048576,0,ROUND(EB$8*24,1)),データ_研究棟施設!$J$5:$J$1048576,OFFSET($G$9,ROW()-ROW($N$9),EB$6-$D$4))&gt;=100*$E101,"×","△"),IF(OR(EB$8&lt;9/24,EB$8&gt;=17/24,EB$110="△"),"△","〇")))</f>
        <v>△</v>
      </c>
      <c r="EC101" s="37" t="str">
        <f ca="1">IF(OR(EC$9="×",EC$110="×"),"×",IF(SUMIFS(OFFSET(データ_研究棟施設!$M$5:$M$1048576,0,ROUND(EC$8*24,1)),データ_研究棟施設!$J$5:$J$1048576,OFFSET($G$9,ROW()-ROW($N$9),EC$6-$D$4))&gt;=50,IF(SUMIFS(OFFSET(データ_研究棟施設!$M$5:$M$1048576,0,ROUND(EC$8*24,1)),データ_研究棟施設!$J$5:$J$1048576,OFFSET($G$9,ROW()-ROW($N$9),EC$6-$D$4))&gt;=100*$E101,"×","△"),IF(OR(EC$8&lt;9/24,EC$8&gt;=17/24,EC$110="△"),"△","〇")))</f>
        <v>△</v>
      </c>
      <c r="ED101" s="36" t="str">
        <f ca="1">IF(OR(ED$9="×",ED$110="×"),"×",IF(SUMIFS(OFFSET(データ_研究棟施設!$M$5:$M$1048576,0,ROUND(ED$8*24,1)),データ_研究棟施設!$J$5:$J$1048576,OFFSET($G$9,ROW()-ROW($N$9),ED$6-$D$4))&gt;=50,IF(SUMIFS(OFFSET(データ_研究棟施設!$M$5:$M$1048576,0,ROUND(ED$8*24,1)),データ_研究棟施設!$J$5:$J$1048576,OFFSET($G$9,ROW()-ROW($N$9),ED$6-$D$4))&gt;=100*$E101,"×","△"),IF(OR(ED$8&lt;9/24,ED$8&gt;=17/24,ED$110="△"),"△","〇")))</f>
        <v>×</v>
      </c>
      <c r="EE101" s="29" t="str">
        <f ca="1">IF(OR(EE$9="×",EE$110="×"),"×",IF(SUMIFS(OFFSET(データ_研究棟施設!$M$5:$M$1048576,0,ROUND(EE$8*24,1)),データ_研究棟施設!$J$5:$J$1048576,OFFSET($G$9,ROW()-ROW($N$9),EE$6-$D$4))&gt;=50,IF(SUMIFS(OFFSET(データ_研究棟施設!$M$5:$M$1048576,0,ROUND(EE$8*24,1)),データ_研究棟施設!$J$5:$J$1048576,OFFSET($G$9,ROW()-ROW($N$9),EE$6-$D$4))&gt;=100*$E101,"×","△"),IF(OR(EE$8&lt;9/24,EE$8&gt;=17/24,EE$110="△"),"△","〇")))</f>
        <v>×</v>
      </c>
      <c r="EF101" s="29" t="str">
        <f ca="1">IF(OR(EF$9="×",EF$110="×"),"×",IF(SUMIFS(OFFSET(データ_研究棟施設!$M$5:$M$1048576,0,ROUND(EF$8*24,1)),データ_研究棟施設!$J$5:$J$1048576,OFFSET($G$9,ROW()-ROW($N$9),EF$6-$D$4))&gt;=50,IF(SUMIFS(OFFSET(データ_研究棟施設!$M$5:$M$1048576,0,ROUND(EF$8*24,1)),データ_研究棟施設!$J$5:$J$1048576,OFFSET($G$9,ROW()-ROW($N$9),EF$6-$D$4))&gt;=100*$E101,"×","△"),IF(OR(EF$8&lt;9/24,EF$8&gt;=17/24,EF$110="△"),"△","〇")))</f>
        <v>×</v>
      </c>
      <c r="EG101" s="29" t="str">
        <f ca="1">IF(OR(EG$9="×",EG$110="×"),"×",IF(SUMIFS(OFFSET(データ_研究棟施設!$M$5:$M$1048576,0,ROUND(EG$8*24,1)),データ_研究棟施設!$J$5:$J$1048576,OFFSET($G$9,ROW()-ROW($N$9),EG$6-$D$4))&gt;=50,IF(SUMIFS(OFFSET(データ_研究棟施設!$M$5:$M$1048576,0,ROUND(EG$8*24,1)),データ_研究棟施設!$J$5:$J$1048576,OFFSET($G$9,ROW()-ROW($N$9),EG$6-$D$4))&gt;=100*$E101,"×","△"),IF(OR(EG$8&lt;9/24,EG$8&gt;=17/24,EG$110="△"),"△","〇")))</f>
        <v>×</v>
      </c>
      <c r="EH101" s="29" t="str">
        <f ca="1">IF(OR(EH$9="×",EH$110="×"),"×",IF(SUMIFS(OFFSET(データ_研究棟施設!$M$5:$M$1048576,0,ROUND(EH$8*24,1)),データ_研究棟施設!$J$5:$J$1048576,OFFSET($G$9,ROW()-ROW($N$9),EH$6-$D$4))&gt;=50,IF(SUMIFS(OFFSET(データ_研究棟施設!$M$5:$M$1048576,0,ROUND(EH$8*24,1)),データ_研究棟施設!$J$5:$J$1048576,OFFSET($G$9,ROW()-ROW($N$9),EH$6-$D$4))&gt;=100*$E101,"×","△"),IF(OR(EH$8&lt;9/24,EH$8&gt;=17/24,EH$110="△"),"△","〇")))</f>
        <v>×</v>
      </c>
      <c r="EI101" s="29" t="str">
        <f ca="1">IF(OR(EI$9="×",EI$110="×"),"×",IF(SUMIFS(OFFSET(データ_研究棟施設!$M$5:$M$1048576,0,ROUND(EI$8*24,1)),データ_研究棟施設!$J$5:$J$1048576,OFFSET($G$9,ROW()-ROW($N$9),EI$6-$D$4))&gt;=50,IF(SUMIFS(OFFSET(データ_研究棟施設!$M$5:$M$1048576,0,ROUND(EI$8*24,1)),データ_研究棟施設!$J$5:$J$1048576,OFFSET($G$9,ROW()-ROW($N$9),EI$6-$D$4))&gt;=100*$E101,"×","△"),IF(OR(EI$8&lt;9/24,EI$8&gt;=17/24,EI$110="△"),"△","〇")))</f>
        <v>×</v>
      </c>
      <c r="EJ101" s="29" t="str">
        <f ca="1">IF(OR(EJ$9="×",EJ$110="×"),"×",IF(SUMIFS(OFFSET(データ_研究棟施設!$M$5:$M$1048576,0,ROUND(EJ$8*24,1)),データ_研究棟施設!$J$5:$J$1048576,OFFSET($G$9,ROW()-ROW($N$9),EJ$6-$D$4))&gt;=50,IF(SUMIFS(OFFSET(データ_研究棟施設!$M$5:$M$1048576,0,ROUND(EJ$8*24,1)),データ_研究棟施設!$J$5:$J$1048576,OFFSET($G$9,ROW()-ROW($N$9),EJ$6-$D$4))&gt;=100*$E101,"×","△"),IF(OR(EJ$8&lt;9/24,EJ$8&gt;=17/24,EJ$110="△"),"△","〇")))</f>
        <v>×</v>
      </c>
      <c r="EK101" s="29" t="str">
        <f ca="1">IF(OR(EK$9="×",EK$110="×"),"×",IF(SUMIFS(OFFSET(データ_研究棟施設!$M$5:$M$1048576,0,ROUND(EK$8*24,1)),データ_研究棟施設!$J$5:$J$1048576,OFFSET($G$9,ROW()-ROW($N$9),EK$6-$D$4))&gt;=50,IF(SUMIFS(OFFSET(データ_研究棟施設!$M$5:$M$1048576,0,ROUND(EK$8*24,1)),データ_研究棟施設!$J$5:$J$1048576,OFFSET($G$9,ROW()-ROW($N$9),EK$6-$D$4))&gt;=100*$E101,"×","△"),IF(OR(EK$8&lt;9/24,EK$8&gt;=17/24,EK$110="△"),"△","〇")))</f>
        <v>×</v>
      </c>
      <c r="EL101" s="29" t="str">
        <f ca="1">IF(OR(EL$9="×",EL$110="×"),"×",IF(SUMIFS(OFFSET(データ_研究棟施設!$M$5:$M$1048576,0,ROUND(EL$8*24,1)),データ_研究棟施設!$J$5:$J$1048576,OFFSET($G$9,ROW()-ROW($N$9),EL$6-$D$4))&gt;=50,IF(SUMIFS(OFFSET(データ_研究棟施設!$M$5:$M$1048576,0,ROUND(EL$8*24,1)),データ_研究棟施設!$J$5:$J$1048576,OFFSET($G$9,ROW()-ROW($N$9),EL$6-$D$4))&gt;=100*$E101,"×","△"),IF(OR(EL$8&lt;9/24,EL$8&gt;=17/24,EL$110="△"),"△","〇")))</f>
        <v>×</v>
      </c>
      <c r="EM101" s="28" t="str">
        <f ca="1">IF(OR(EM$9="×",EM$110="×"),"×",IF(SUMIFS(OFFSET(データ_研究棟施設!$M$5:$M$1048576,0,ROUND(EM$8*24,1)),データ_研究棟施設!$J$5:$J$1048576,OFFSET($G$9,ROW()-ROW($N$9),EM$6-$D$4))&gt;=50,IF(SUMIFS(OFFSET(データ_研究棟施設!$M$5:$M$1048576,0,ROUND(EM$8*24,1)),データ_研究棟施設!$J$5:$J$1048576,OFFSET($G$9,ROW()-ROW($N$9),EM$6-$D$4))&gt;=100*$E101,"×","△"),IF(OR(EM$8&lt;9/24,EM$8&gt;=17/24,EM$110="△"),"△","〇")))</f>
        <v>×</v>
      </c>
      <c r="EN101" s="29" t="str">
        <f ca="1">IF(OR(EN$9="×",EN$110="×"),"×",IF(SUMIFS(OFFSET(データ_研究棟施設!$M$5:$M$1048576,0,ROUND(EN$8*24,1)),データ_研究棟施設!$J$5:$J$1048576,OFFSET($G$9,ROW()-ROW($N$9),EN$6-$D$4))&gt;=50,IF(SUMIFS(OFFSET(データ_研究棟施設!$M$5:$M$1048576,0,ROUND(EN$8*24,1)),データ_研究棟施設!$J$5:$J$1048576,OFFSET($G$9,ROW()-ROW($N$9),EN$6-$D$4))&gt;=100*$E101,"×","△"),IF(OR(EN$8&lt;9/24,EN$8&gt;=17/24,EN$110="△"),"△","〇")))</f>
        <v>×</v>
      </c>
      <c r="EO101" s="29" t="str">
        <f ca="1">IF(OR(EO$9="×",EO$110="×"),"×",IF(SUMIFS(OFFSET(データ_研究棟施設!$M$5:$M$1048576,0,ROUND(EO$8*24,1)),データ_研究棟施設!$J$5:$J$1048576,OFFSET($G$9,ROW()-ROW($N$9),EO$6-$D$4))&gt;=50,IF(SUMIFS(OFFSET(データ_研究棟施設!$M$5:$M$1048576,0,ROUND(EO$8*24,1)),データ_研究棟施設!$J$5:$J$1048576,OFFSET($G$9,ROW()-ROW($N$9),EO$6-$D$4))&gt;=100*$E101,"×","△"),IF(OR(EO$8&lt;9/24,EO$8&gt;=17/24,EO$110="△"),"△","〇")))</f>
        <v>×</v>
      </c>
      <c r="EP101" s="30" t="str">
        <f ca="1">IF(OR(EP$9="×",EP$110="×"),"×",IF(SUMIFS(OFFSET(データ_研究棟施設!$M$5:$M$1048576,0,ROUND(EP$8*24,1)),データ_研究棟施設!$J$5:$J$1048576,OFFSET($G$9,ROW()-ROW($N$9),EP$6-$D$4))&gt;=50,IF(SUMIFS(OFFSET(データ_研究棟施設!$M$5:$M$1048576,0,ROUND(EP$8*24,1)),データ_研究棟施設!$J$5:$J$1048576,OFFSET($G$9,ROW()-ROW($N$9),EP$6-$D$4))&gt;=100*$E101,"×","△"),IF(OR(EP$8&lt;9/24,EP$8&gt;=17/24,EP$110="△"),"△","〇")))</f>
        <v>×</v>
      </c>
      <c r="EQ101" s="29" t="str">
        <f ca="1">IF(OR(EQ$9="×",EQ$110="×"),"×",IF(SUMIFS(OFFSET(データ_研究棟施設!$M$5:$M$1048576,0,ROUND(EQ$8*24,1)),データ_研究棟施設!$J$5:$J$1048576,OFFSET($G$9,ROW()-ROW($N$9),EQ$6-$D$4))&gt;=50,IF(SUMIFS(OFFSET(データ_研究棟施設!$M$5:$M$1048576,0,ROUND(EQ$8*24,1)),データ_研究棟施設!$J$5:$J$1048576,OFFSET($G$9,ROW()-ROW($N$9),EQ$6-$D$4))&gt;=100*$E101,"×","△"),IF(OR(EQ$8&lt;9/24,EQ$8&gt;=17/24,EQ$110="△"),"△","〇")))</f>
        <v>×</v>
      </c>
      <c r="ER101" s="29" t="str">
        <f ca="1">IF(OR(ER$9="×",ER$110="×"),"×",IF(SUMIFS(OFFSET(データ_研究棟施設!$M$5:$M$1048576,0,ROUND(ER$8*24,1)),データ_研究棟施設!$J$5:$J$1048576,OFFSET($G$9,ROW()-ROW($N$9),ER$6-$D$4))&gt;=50,IF(SUMIFS(OFFSET(データ_研究棟施設!$M$5:$M$1048576,0,ROUND(ER$8*24,1)),データ_研究棟施設!$J$5:$J$1048576,OFFSET($G$9,ROW()-ROW($N$9),ER$6-$D$4))&gt;=100*$E101,"×","△"),IF(OR(ER$8&lt;9/24,ER$8&gt;=17/24,ER$110="△"),"△","〇")))</f>
        <v>×</v>
      </c>
      <c r="ES101" s="29" t="str">
        <f ca="1">IF(OR(ES$9="×",ES$110="×"),"×",IF(SUMIFS(OFFSET(データ_研究棟施設!$M$5:$M$1048576,0,ROUND(ES$8*24,1)),データ_研究棟施設!$J$5:$J$1048576,OFFSET($G$9,ROW()-ROW($N$9),ES$6-$D$4))&gt;=50,IF(SUMIFS(OFFSET(データ_研究棟施設!$M$5:$M$1048576,0,ROUND(ES$8*24,1)),データ_研究棟施設!$J$5:$J$1048576,OFFSET($G$9,ROW()-ROW($N$9),ES$6-$D$4))&gt;=100*$E101,"×","△"),IF(OR(ES$8&lt;9/24,ES$8&gt;=17/24,ES$110="△"),"△","〇")))</f>
        <v>×</v>
      </c>
      <c r="ET101" s="29" t="str">
        <f ca="1">IF(OR(ET$9="×",ET$110="×"),"×",IF(SUMIFS(OFFSET(データ_研究棟施設!$M$5:$M$1048576,0,ROUND(ET$8*24,1)),データ_研究棟施設!$J$5:$J$1048576,OFFSET($G$9,ROW()-ROW($N$9),ET$6-$D$4))&gt;=50,IF(SUMIFS(OFFSET(データ_研究棟施設!$M$5:$M$1048576,0,ROUND(ET$8*24,1)),データ_研究棟施設!$J$5:$J$1048576,OFFSET($G$9,ROW()-ROW($N$9),ET$6-$D$4))&gt;=100*$E101,"×","△"),IF(OR(ET$8&lt;9/24,ET$8&gt;=17/24,ET$110="△"),"△","〇")))</f>
        <v>×</v>
      </c>
      <c r="EU101" s="28" t="str">
        <f ca="1">IF(OR(EU$9="×",EU$110="×"),"×",IF(SUMIFS(OFFSET(データ_研究棟施設!$M$5:$M$1048576,0,ROUND(EU$8*24,1)),データ_研究棟施設!$J$5:$J$1048576,OFFSET($G$9,ROW()-ROW($N$9),EU$6-$D$4))&gt;=50,IF(SUMIFS(OFFSET(データ_研究棟施設!$M$5:$M$1048576,0,ROUND(EU$8*24,1)),データ_研究棟施設!$J$5:$J$1048576,OFFSET($G$9,ROW()-ROW($N$9),EU$6-$D$4))&gt;=100*$E101,"×","△"),IF(OR(EU$8&lt;9/24,EU$8&gt;=17/24,EU$110="△"),"△","〇")))</f>
        <v>×</v>
      </c>
      <c r="EV101" s="29" t="str">
        <f ca="1">IF(OR(EV$9="×",EV$110="×"),"×",IF(SUMIFS(OFFSET(データ_研究棟施設!$M$5:$M$1048576,0,ROUND(EV$8*24,1)),データ_研究棟施設!$J$5:$J$1048576,OFFSET($G$9,ROW()-ROW($N$9),EV$6-$D$4))&gt;=50,IF(SUMIFS(OFFSET(データ_研究棟施設!$M$5:$M$1048576,0,ROUND(EV$8*24,1)),データ_研究棟施設!$J$5:$J$1048576,OFFSET($G$9,ROW()-ROW($N$9),EV$6-$D$4))&gt;=100*$E101,"×","△"),IF(OR(EV$8&lt;9/24,EV$8&gt;=17/24,EV$110="△"),"△","〇")))</f>
        <v>×</v>
      </c>
      <c r="EW101" s="29" t="str">
        <f ca="1">IF(OR(EW$9="×",EW$110="×"),"×",IF(SUMIFS(OFFSET(データ_研究棟施設!$M$5:$M$1048576,0,ROUND(EW$8*24,1)),データ_研究棟施設!$J$5:$J$1048576,OFFSET($G$9,ROW()-ROW($N$9),EW$6-$D$4))&gt;=50,IF(SUMIFS(OFFSET(データ_研究棟施設!$M$5:$M$1048576,0,ROUND(EW$8*24,1)),データ_研究棟施設!$J$5:$J$1048576,OFFSET($G$9,ROW()-ROW($N$9),EW$6-$D$4))&gt;=100*$E101,"×","△"),IF(OR(EW$8&lt;9/24,EW$8&gt;=17/24,EW$110="△"),"△","〇")))</f>
        <v>×</v>
      </c>
      <c r="EX101" s="30" t="str">
        <f ca="1">IF(OR(EX$9="×",EX$110="×"),"×",IF(SUMIFS(OFFSET(データ_研究棟施設!$M$5:$M$1048576,0,ROUND(EX$8*24,1)),データ_研究棟施設!$J$5:$J$1048576,OFFSET($G$9,ROW()-ROW($N$9),EX$6-$D$4))&gt;=50,IF(SUMIFS(OFFSET(データ_研究棟施設!$M$5:$M$1048576,0,ROUND(EX$8*24,1)),データ_研究棟施設!$J$5:$J$1048576,OFFSET($G$9,ROW()-ROW($N$9),EX$6-$D$4))&gt;=100*$E101,"×","△"),IF(OR(EX$8&lt;9/24,EX$8&gt;=17/24,EX$110="△"),"△","〇")))</f>
        <v>×</v>
      </c>
      <c r="EY101" s="29" t="str">
        <f ca="1">IF(OR(EY$9="×",EY$110="×"),"×",IF(SUMIFS(OFFSET(データ_研究棟施設!$M$5:$M$1048576,0,ROUND(EY$8*24,1)),データ_研究棟施設!$J$5:$J$1048576,OFFSET($G$9,ROW()-ROW($N$9),EY$6-$D$4))&gt;=50,IF(SUMIFS(OFFSET(データ_研究棟施設!$M$5:$M$1048576,0,ROUND(EY$8*24,1)),データ_研究棟施設!$J$5:$J$1048576,OFFSET($G$9,ROW()-ROW($N$9),EY$6-$D$4))&gt;=100*$E101,"×","△"),IF(OR(EY$8&lt;9/24,EY$8&gt;=17/24,EY$110="△"),"△","〇")))</f>
        <v>×</v>
      </c>
      <c r="EZ101" s="29" t="str">
        <f ca="1">IF(OR(EZ$9="×",EZ$110="×"),"×",IF(SUMIFS(OFFSET(データ_研究棟施設!$M$5:$M$1048576,0,ROUND(EZ$8*24,1)),データ_研究棟施設!$J$5:$J$1048576,OFFSET($G$9,ROW()-ROW($N$9),EZ$6-$D$4))&gt;=50,IF(SUMIFS(OFFSET(データ_研究棟施設!$M$5:$M$1048576,0,ROUND(EZ$8*24,1)),データ_研究棟施設!$J$5:$J$1048576,OFFSET($G$9,ROW()-ROW($N$9),EZ$6-$D$4))&gt;=100*$E101,"×","△"),IF(OR(EZ$8&lt;9/24,EZ$8&gt;=17/24,EZ$110="△"),"△","〇")))</f>
        <v>×</v>
      </c>
      <c r="FA101" s="37" t="str">
        <f ca="1">IF(OR(FA$9="×",FA$110="×"),"×",IF(SUMIFS(OFFSET(データ_研究棟施設!$M$5:$M$1048576,0,ROUND(FA$8*24,1)),データ_研究棟施設!$J$5:$J$1048576,OFFSET($G$9,ROW()-ROW($N$9),FA$6-$D$4))&gt;=50,IF(SUMIFS(OFFSET(データ_研究棟施設!$M$5:$M$1048576,0,ROUND(FA$8*24,1)),データ_研究棟施設!$J$5:$J$1048576,OFFSET($G$9,ROW()-ROW($N$9),FA$6-$D$4))&gt;=100*$E101,"×","△"),IF(OR(FA$8&lt;9/24,FA$8&gt;=17/24,FA$110="△"),"△","〇")))</f>
        <v>×</v>
      </c>
      <c r="FB101" s="36" t="str">
        <f ca="1">IF(OR(FB$9="×",FB$110="×"),"×",IF(SUMIFS(OFFSET(データ_研究棟施設!$M$5:$M$1048576,0,ROUND(FB$8*24,1)),データ_研究棟施設!$J$5:$J$1048576,OFFSET($G$9,ROW()-ROW($N$9),FB$6-$D$4))&gt;=50,IF(SUMIFS(OFFSET(データ_研究棟施設!$M$5:$M$1048576,0,ROUND(FB$8*24,1)),データ_研究棟施設!$J$5:$J$1048576,OFFSET($G$9,ROW()-ROW($N$9),FB$6-$D$4))&gt;=100*$E101,"×","△"),IF(OR(FB$8&lt;9/24,FB$8&gt;=17/24,FB$110="△"),"△","〇")))</f>
        <v>×</v>
      </c>
      <c r="FC101" s="29" t="str">
        <f ca="1">IF(OR(FC$9="×",FC$110="×"),"×",IF(SUMIFS(OFFSET(データ_研究棟施設!$M$5:$M$1048576,0,ROUND(FC$8*24,1)),データ_研究棟施設!$J$5:$J$1048576,OFFSET($G$9,ROW()-ROW($N$9),FC$6-$D$4))&gt;=50,IF(SUMIFS(OFFSET(データ_研究棟施設!$M$5:$M$1048576,0,ROUND(FC$8*24,1)),データ_研究棟施設!$J$5:$J$1048576,OFFSET($G$9,ROW()-ROW($N$9),FC$6-$D$4))&gt;=100*$E101,"×","△"),IF(OR(FC$8&lt;9/24,FC$8&gt;=17/24,FC$110="△"),"△","〇")))</f>
        <v>×</v>
      </c>
      <c r="FD101" s="29" t="str">
        <f ca="1">IF(OR(FD$9="×",FD$110="×"),"×",IF(SUMIFS(OFFSET(データ_研究棟施設!$M$5:$M$1048576,0,ROUND(FD$8*24,1)),データ_研究棟施設!$J$5:$J$1048576,OFFSET($G$9,ROW()-ROW($N$9),FD$6-$D$4))&gt;=50,IF(SUMIFS(OFFSET(データ_研究棟施設!$M$5:$M$1048576,0,ROUND(FD$8*24,1)),データ_研究棟施設!$J$5:$J$1048576,OFFSET($G$9,ROW()-ROW($N$9),FD$6-$D$4))&gt;=100*$E101,"×","△"),IF(OR(FD$8&lt;9/24,FD$8&gt;=17/24,FD$110="△"),"△","〇")))</f>
        <v>×</v>
      </c>
      <c r="FE101" s="29" t="str">
        <f ca="1">IF(OR(FE$9="×",FE$110="×"),"×",IF(SUMIFS(OFFSET(データ_研究棟施設!$M$5:$M$1048576,0,ROUND(FE$8*24,1)),データ_研究棟施設!$J$5:$J$1048576,OFFSET($G$9,ROW()-ROW($N$9),FE$6-$D$4))&gt;=50,IF(SUMIFS(OFFSET(データ_研究棟施設!$M$5:$M$1048576,0,ROUND(FE$8*24,1)),データ_研究棟施設!$J$5:$J$1048576,OFFSET($G$9,ROW()-ROW($N$9),FE$6-$D$4))&gt;=100*$E101,"×","△"),IF(OR(FE$8&lt;9/24,FE$8&gt;=17/24,FE$110="△"),"△","〇")))</f>
        <v>×</v>
      </c>
      <c r="FF101" s="29" t="str">
        <f ca="1">IF(OR(FF$9="×",FF$110="×"),"×",IF(SUMIFS(OFFSET(データ_研究棟施設!$M$5:$M$1048576,0,ROUND(FF$8*24,1)),データ_研究棟施設!$J$5:$J$1048576,OFFSET($G$9,ROW()-ROW($N$9),FF$6-$D$4))&gt;=50,IF(SUMIFS(OFFSET(データ_研究棟施設!$M$5:$M$1048576,0,ROUND(FF$8*24,1)),データ_研究棟施設!$J$5:$J$1048576,OFFSET($G$9,ROW()-ROW($N$9),FF$6-$D$4))&gt;=100*$E101,"×","△"),IF(OR(FF$8&lt;9/24,FF$8&gt;=17/24,FF$110="△"),"△","〇")))</f>
        <v>×</v>
      </c>
      <c r="FG101" s="29" t="str">
        <f ca="1">IF(OR(FG$9="×",FG$110="×"),"×",IF(SUMIFS(OFFSET(データ_研究棟施設!$M$5:$M$1048576,0,ROUND(FG$8*24,1)),データ_研究棟施設!$J$5:$J$1048576,OFFSET($G$9,ROW()-ROW($N$9),FG$6-$D$4))&gt;=50,IF(SUMIFS(OFFSET(データ_研究棟施設!$M$5:$M$1048576,0,ROUND(FG$8*24,1)),データ_研究棟施設!$J$5:$J$1048576,OFFSET($G$9,ROW()-ROW($N$9),FG$6-$D$4))&gt;=100*$E101,"×","△"),IF(OR(FG$8&lt;9/24,FG$8&gt;=17/24,FG$110="△"),"△","〇")))</f>
        <v>×</v>
      </c>
      <c r="FH101" s="29" t="str">
        <f ca="1">IF(OR(FH$9="×",FH$110="×"),"×",IF(SUMIFS(OFFSET(データ_研究棟施設!$M$5:$M$1048576,0,ROUND(FH$8*24,1)),データ_研究棟施設!$J$5:$J$1048576,OFFSET($G$9,ROW()-ROW($N$9),FH$6-$D$4))&gt;=50,IF(SUMIFS(OFFSET(データ_研究棟施設!$M$5:$M$1048576,0,ROUND(FH$8*24,1)),データ_研究棟施設!$J$5:$J$1048576,OFFSET($G$9,ROW()-ROW($N$9),FH$6-$D$4))&gt;=100*$E101,"×","△"),IF(OR(FH$8&lt;9/24,FH$8&gt;=17/24,FH$110="△"),"△","〇")))</f>
        <v>×</v>
      </c>
      <c r="FI101" s="29" t="str">
        <f ca="1">IF(OR(FI$9="×",FI$110="×"),"×",IF(SUMIFS(OFFSET(データ_研究棟施設!$M$5:$M$1048576,0,ROUND(FI$8*24,1)),データ_研究棟施設!$J$5:$J$1048576,OFFSET($G$9,ROW()-ROW($N$9),FI$6-$D$4))&gt;=50,IF(SUMIFS(OFFSET(データ_研究棟施設!$M$5:$M$1048576,0,ROUND(FI$8*24,1)),データ_研究棟施設!$J$5:$J$1048576,OFFSET($G$9,ROW()-ROW($N$9),FI$6-$D$4))&gt;=100*$E101,"×","△"),IF(OR(FI$8&lt;9/24,FI$8&gt;=17/24,FI$110="△"),"△","〇")))</f>
        <v>×</v>
      </c>
      <c r="FJ101" s="29" t="str">
        <f ca="1">IF(OR(FJ$9="×",FJ$110="×"),"×",IF(SUMIFS(OFFSET(データ_研究棟施設!$M$5:$M$1048576,0,ROUND(FJ$8*24,1)),データ_研究棟施設!$J$5:$J$1048576,OFFSET($G$9,ROW()-ROW($N$9),FJ$6-$D$4))&gt;=50,IF(SUMIFS(OFFSET(データ_研究棟施設!$M$5:$M$1048576,0,ROUND(FJ$8*24,1)),データ_研究棟施設!$J$5:$J$1048576,OFFSET($G$9,ROW()-ROW($N$9),FJ$6-$D$4))&gt;=100*$E101,"×","△"),IF(OR(FJ$8&lt;9/24,FJ$8&gt;=17/24,FJ$110="△"),"△","〇")))</f>
        <v>×</v>
      </c>
      <c r="FK101" s="28" t="str">
        <f ca="1">IF(OR(FK$9="×",FK$110="×"),"×",IF(SUMIFS(OFFSET(データ_研究棟施設!$M$5:$M$1048576,0,ROUND(FK$8*24,1)),データ_研究棟施設!$J$5:$J$1048576,OFFSET($G$9,ROW()-ROW($N$9),FK$6-$D$4))&gt;=50,IF(SUMIFS(OFFSET(データ_研究棟施設!$M$5:$M$1048576,0,ROUND(FK$8*24,1)),データ_研究棟施設!$J$5:$J$1048576,OFFSET($G$9,ROW()-ROW($N$9),FK$6-$D$4))&gt;=100*$E101,"×","△"),IF(OR(FK$8&lt;9/24,FK$8&gt;=17/24,FK$110="△"),"△","〇")))</f>
        <v>×</v>
      </c>
      <c r="FL101" s="29" t="str">
        <f ca="1">IF(OR(FL$9="×",FL$110="×"),"×",IF(SUMIFS(OFFSET(データ_研究棟施設!$M$5:$M$1048576,0,ROUND(FL$8*24,1)),データ_研究棟施設!$J$5:$J$1048576,OFFSET($G$9,ROW()-ROW($N$9),FL$6-$D$4))&gt;=50,IF(SUMIFS(OFFSET(データ_研究棟施設!$M$5:$M$1048576,0,ROUND(FL$8*24,1)),データ_研究棟施設!$J$5:$J$1048576,OFFSET($G$9,ROW()-ROW($N$9),FL$6-$D$4))&gt;=100*$E101,"×","△"),IF(OR(FL$8&lt;9/24,FL$8&gt;=17/24,FL$110="△"),"△","〇")))</f>
        <v>×</v>
      </c>
      <c r="FM101" s="29" t="str">
        <f ca="1">IF(OR(FM$9="×",FM$110="×"),"×",IF(SUMIFS(OFFSET(データ_研究棟施設!$M$5:$M$1048576,0,ROUND(FM$8*24,1)),データ_研究棟施設!$J$5:$J$1048576,OFFSET($G$9,ROW()-ROW($N$9),FM$6-$D$4))&gt;=50,IF(SUMIFS(OFFSET(データ_研究棟施設!$M$5:$M$1048576,0,ROUND(FM$8*24,1)),データ_研究棟施設!$J$5:$J$1048576,OFFSET($G$9,ROW()-ROW($N$9),FM$6-$D$4))&gt;=100*$E101,"×","△"),IF(OR(FM$8&lt;9/24,FM$8&gt;=17/24,FM$110="△"),"△","〇")))</f>
        <v>×</v>
      </c>
      <c r="FN101" s="30" t="str">
        <f ca="1">IF(OR(FN$9="×",FN$110="×"),"×",IF(SUMIFS(OFFSET(データ_研究棟施設!$M$5:$M$1048576,0,ROUND(FN$8*24,1)),データ_研究棟施設!$J$5:$J$1048576,OFFSET($G$9,ROW()-ROW($N$9),FN$6-$D$4))&gt;=50,IF(SUMIFS(OFFSET(データ_研究棟施設!$M$5:$M$1048576,0,ROUND(FN$8*24,1)),データ_研究棟施設!$J$5:$J$1048576,OFFSET($G$9,ROW()-ROW($N$9),FN$6-$D$4))&gt;=100*$E101,"×","△"),IF(OR(FN$8&lt;9/24,FN$8&gt;=17/24,FN$110="△"),"△","〇")))</f>
        <v>×</v>
      </c>
      <c r="FO101" s="29" t="str">
        <f ca="1">IF(OR(FO$9="×",FO$110="×"),"×",IF(SUMIFS(OFFSET(データ_研究棟施設!$M$5:$M$1048576,0,ROUND(FO$8*24,1)),データ_研究棟施設!$J$5:$J$1048576,OFFSET($G$9,ROW()-ROW($N$9),FO$6-$D$4))&gt;=50,IF(SUMIFS(OFFSET(データ_研究棟施設!$M$5:$M$1048576,0,ROUND(FO$8*24,1)),データ_研究棟施設!$J$5:$J$1048576,OFFSET($G$9,ROW()-ROW($N$9),FO$6-$D$4))&gt;=100*$E101,"×","△"),IF(OR(FO$8&lt;9/24,FO$8&gt;=17/24,FO$110="△"),"△","〇")))</f>
        <v>×</v>
      </c>
      <c r="FP101" s="29" t="str">
        <f ca="1">IF(OR(FP$9="×",FP$110="×"),"×",IF(SUMIFS(OFFSET(データ_研究棟施設!$M$5:$M$1048576,0,ROUND(FP$8*24,1)),データ_研究棟施設!$J$5:$J$1048576,OFFSET($G$9,ROW()-ROW($N$9),FP$6-$D$4))&gt;=50,IF(SUMIFS(OFFSET(データ_研究棟施設!$M$5:$M$1048576,0,ROUND(FP$8*24,1)),データ_研究棟施設!$J$5:$J$1048576,OFFSET($G$9,ROW()-ROW($N$9),FP$6-$D$4))&gt;=100*$E101,"×","△"),IF(OR(FP$8&lt;9/24,FP$8&gt;=17/24,FP$110="△"),"△","〇")))</f>
        <v>×</v>
      </c>
      <c r="FQ101" s="29" t="str">
        <f ca="1">IF(OR(FQ$9="×",FQ$110="×"),"×",IF(SUMIFS(OFFSET(データ_研究棟施設!$M$5:$M$1048576,0,ROUND(FQ$8*24,1)),データ_研究棟施設!$J$5:$J$1048576,OFFSET($G$9,ROW()-ROW($N$9),FQ$6-$D$4))&gt;=50,IF(SUMIFS(OFFSET(データ_研究棟施設!$M$5:$M$1048576,0,ROUND(FQ$8*24,1)),データ_研究棟施設!$J$5:$J$1048576,OFFSET($G$9,ROW()-ROW($N$9),FQ$6-$D$4))&gt;=100*$E101,"×","△"),IF(OR(FQ$8&lt;9/24,FQ$8&gt;=17/24,FQ$110="△"),"△","〇")))</f>
        <v>×</v>
      </c>
      <c r="FR101" s="29" t="str">
        <f ca="1">IF(OR(FR$9="×",FR$110="×"),"×",IF(SUMIFS(OFFSET(データ_研究棟施設!$M$5:$M$1048576,0,ROUND(FR$8*24,1)),データ_研究棟施設!$J$5:$J$1048576,OFFSET($G$9,ROW()-ROW($N$9),FR$6-$D$4))&gt;=50,IF(SUMIFS(OFFSET(データ_研究棟施設!$M$5:$M$1048576,0,ROUND(FR$8*24,1)),データ_研究棟施設!$J$5:$J$1048576,OFFSET($G$9,ROW()-ROW($N$9),FR$6-$D$4))&gt;=100*$E101,"×","△"),IF(OR(FR$8&lt;9/24,FR$8&gt;=17/24,FR$110="△"),"△","〇")))</f>
        <v>×</v>
      </c>
      <c r="FS101" s="28" t="str">
        <f ca="1">IF(OR(FS$9="×",FS$110="×"),"×",IF(SUMIFS(OFFSET(データ_研究棟施設!$M$5:$M$1048576,0,ROUND(FS$8*24,1)),データ_研究棟施設!$J$5:$J$1048576,OFFSET($G$9,ROW()-ROW($N$9),FS$6-$D$4))&gt;=50,IF(SUMIFS(OFFSET(データ_研究棟施設!$M$5:$M$1048576,0,ROUND(FS$8*24,1)),データ_研究棟施設!$J$5:$J$1048576,OFFSET($G$9,ROW()-ROW($N$9),FS$6-$D$4))&gt;=100*$E101,"×","△"),IF(OR(FS$8&lt;9/24,FS$8&gt;=17/24,FS$110="△"),"△","〇")))</f>
        <v>×</v>
      </c>
      <c r="FT101" s="29" t="str">
        <f ca="1">IF(OR(FT$9="×",FT$110="×"),"×",IF(SUMIFS(OFFSET(データ_研究棟施設!$M$5:$M$1048576,0,ROUND(FT$8*24,1)),データ_研究棟施設!$J$5:$J$1048576,OFFSET($G$9,ROW()-ROW($N$9),FT$6-$D$4))&gt;=50,IF(SUMIFS(OFFSET(データ_研究棟施設!$M$5:$M$1048576,0,ROUND(FT$8*24,1)),データ_研究棟施設!$J$5:$J$1048576,OFFSET($G$9,ROW()-ROW($N$9),FT$6-$D$4))&gt;=100*$E101,"×","△"),IF(OR(FT$8&lt;9/24,FT$8&gt;=17/24,FT$110="△"),"△","〇")))</f>
        <v>×</v>
      </c>
      <c r="FU101" s="29" t="str">
        <f ca="1">IF(OR(FU$9="×",FU$110="×"),"×",IF(SUMIFS(OFFSET(データ_研究棟施設!$M$5:$M$1048576,0,ROUND(FU$8*24,1)),データ_研究棟施設!$J$5:$J$1048576,OFFSET($G$9,ROW()-ROW($N$9),FU$6-$D$4))&gt;=50,IF(SUMIFS(OFFSET(データ_研究棟施設!$M$5:$M$1048576,0,ROUND(FU$8*24,1)),データ_研究棟施設!$J$5:$J$1048576,OFFSET($G$9,ROW()-ROW($N$9),FU$6-$D$4))&gt;=100*$E101,"×","△"),IF(OR(FU$8&lt;9/24,FU$8&gt;=17/24,FU$110="△"),"△","〇")))</f>
        <v>×</v>
      </c>
      <c r="FV101" s="30" t="str">
        <f ca="1">IF(OR(FV$9="×",FV$110="×"),"×",IF(SUMIFS(OFFSET(データ_研究棟施設!$M$5:$M$1048576,0,ROUND(FV$8*24,1)),データ_研究棟施設!$J$5:$J$1048576,OFFSET($G$9,ROW()-ROW($N$9),FV$6-$D$4))&gt;=50,IF(SUMIFS(OFFSET(データ_研究棟施設!$M$5:$M$1048576,0,ROUND(FV$8*24,1)),データ_研究棟施設!$J$5:$J$1048576,OFFSET($G$9,ROW()-ROW($N$9),FV$6-$D$4))&gt;=100*$E101,"×","△"),IF(OR(FV$8&lt;9/24,FV$8&gt;=17/24,FV$110="△"),"△","〇")))</f>
        <v>×</v>
      </c>
      <c r="FW101" s="29" t="str">
        <f ca="1">IF(OR(FW$9="×",FW$110="×"),"×",IF(SUMIFS(OFFSET(データ_研究棟施設!$M$5:$M$1048576,0,ROUND(FW$8*24,1)),データ_研究棟施設!$J$5:$J$1048576,OFFSET($G$9,ROW()-ROW($N$9),FW$6-$D$4))&gt;=50,IF(SUMIFS(OFFSET(データ_研究棟施設!$M$5:$M$1048576,0,ROUND(FW$8*24,1)),データ_研究棟施設!$J$5:$J$1048576,OFFSET($G$9,ROW()-ROW($N$9),FW$6-$D$4))&gt;=100*$E101,"×","△"),IF(OR(FW$8&lt;9/24,FW$8&gt;=17/24,FW$110="△"),"△","〇")))</f>
        <v>×</v>
      </c>
      <c r="FX101" s="29" t="str">
        <f ca="1">IF(OR(FX$9="×",FX$110="×"),"×",IF(SUMIFS(OFFSET(データ_研究棟施設!$M$5:$M$1048576,0,ROUND(FX$8*24,1)),データ_研究棟施設!$J$5:$J$1048576,OFFSET($G$9,ROW()-ROW($N$9),FX$6-$D$4))&gt;=50,IF(SUMIFS(OFFSET(データ_研究棟施設!$M$5:$M$1048576,0,ROUND(FX$8*24,1)),データ_研究棟施設!$J$5:$J$1048576,OFFSET($G$9,ROW()-ROW($N$9),FX$6-$D$4))&gt;=100*$E101,"×","△"),IF(OR(FX$8&lt;9/24,FX$8&gt;=17/24,FX$110="△"),"△","〇")))</f>
        <v>×</v>
      </c>
      <c r="FY101" s="37" t="str">
        <f ca="1">IF(OR(FY$9="×",FY$110="×"),"×",IF(SUMIFS(OFFSET(データ_研究棟施設!$M$5:$M$1048576,0,ROUND(FY$8*24,1)),データ_研究棟施設!$J$5:$J$1048576,OFFSET($G$9,ROW()-ROW($N$9),FY$6-$D$4))&gt;=50,IF(SUMIFS(OFFSET(データ_研究棟施設!$M$5:$M$1048576,0,ROUND(FY$8*24,1)),データ_研究棟施設!$J$5:$J$1048576,OFFSET($G$9,ROW()-ROW($N$9),FY$6-$D$4))&gt;=100*$E101,"×","△"),IF(OR(FY$8&lt;9/24,FY$8&gt;=17/24,FY$110="△"),"△","〇")))</f>
        <v>×</v>
      </c>
    </row>
    <row r="102" spans="1:181">
      <c r="A102" s="17"/>
      <c r="B102" s="81" t="s">
        <v>304</v>
      </c>
      <c r="C102" s="82"/>
      <c r="D102" s="11" t="s">
        <v>266</v>
      </c>
      <c r="E102" s="10" t="str">
        <f>INDEX(施設情報!$D$1:$D$1000,MATCH(D102,施設情報!$C$1:$C$1000,0))</f>
        <v>1</v>
      </c>
      <c r="F102" s="11" t="s">
        <v>275</v>
      </c>
      <c r="G102" s="8" t="str">
        <f t="shared" si="29"/>
        <v>120-46391</v>
      </c>
      <c r="H102" s="10" t="str">
        <f t="shared" si="30"/>
        <v>120-46392</v>
      </c>
      <c r="I102" s="10" t="str">
        <f t="shared" si="31"/>
        <v>120-46393</v>
      </c>
      <c r="J102" s="10" t="str">
        <f t="shared" si="32"/>
        <v>120-46394</v>
      </c>
      <c r="K102" s="10" t="str">
        <f t="shared" si="33"/>
        <v>120-46395</v>
      </c>
      <c r="L102" s="10" t="str">
        <f t="shared" si="34"/>
        <v>120-46396</v>
      </c>
      <c r="M102" s="10" t="str">
        <f t="shared" si="35"/>
        <v>120-46397</v>
      </c>
      <c r="N102" s="36" t="str">
        <f ca="1">IF(OR(N$9="×",N$110="×"),"×",IF(SUMIFS(OFFSET(データ_研究棟施設!$M$5:$M$1048576,0,ROUND(N$8*24,1)),データ_研究棟施設!$J$5:$J$1048576,OFFSET($G$9,ROW()-ROW($N$9),N$6-$D$4))&gt;=50,IF(SUMIFS(OFFSET(データ_研究棟施設!$M$5:$M$1048576,0,ROUND(N$8*24,1)),データ_研究棟施設!$J$5:$J$1048576,OFFSET($G$9,ROW()-ROW($N$9),N$6-$D$4))&gt;=100*$E102,"×","△"),IF(OR(N$8&lt;9/24,N$8&gt;=17/24,N$110="△"),"△","〇")))</f>
        <v>△</v>
      </c>
      <c r="O102" s="29" t="str">
        <f ca="1">IF(OR(O$9="×",O$110="×"),"×",IF(SUMIFS(OFFSET(データ_研究棟施設!$M$5:$M$1048576,0,ROUND(O$8*24,1)),データ_研究棟施設!$J$5:$J$1048576,OFFSET($G$9,ROW()-ROW($N$9),O$6-$D$4))&gt;=50,IF(SUMIFS(OFFSET(データ_研究棟施設!$M$5:$M$1048576,0,ROUND(O$8*24,1)),データ_研究棟施設!$J$5:$J$1048576,OFFSET($G$9,ROW()-ROW($N$9),O$6-$D$4))&gt;=100*$E102,"×","△"),IF(OR(O$8&lt;9/24,O$8&gt;=17/24,O$110="△"),"△","〇")))</f>
        <v>△</v>
      </c>
      <c r="P102" s="29" t="str">
        <f ca="1">IF(OR(P$9="×",P$110="×"),"×",IF(SUMIFS(OFFSET(データ_研究棟施設!$M$5:$M$1048576,0,ROUND(P$8*24,1)),データ_研究棟施設!$J$5:$J$1048576,OFFSET($G$9,ROW()-ROW($N$9),P$6-$D$4))&gt;=50,IF(SUMIFS(OFFSET(データ_研究棟施設!$M$5:$M$1048576,0,ROUND(P$8*24,1)),データ_研究棟施設!$J$5:$J$1048576,OFFSET($G$9,ROW()-ROW($N$9),P$6-$D$4))&gt;=100*$E102,"×","△"),IF(OR(P$8&lt;9/24,P$8&gt;=17/24,P$110="△"),"△","〇")))</f>
        <v>△</v>
      </c>
      <c r="Q102" s="29" t="str">
        <f ca="1">IF(OR(Q$9="×",Q$110="×"),"×",IF(SUMIFS(OFFSET(データ_研究棟施設!$M$5:$M$1048576,0,ROUND(Q$8*24,1)),データ_研究棟施設!$J$5:$J$1048576,OFFSET($G$9,ROW()-ROW($N$9),Q$6-$D$4))&gt;=50,IF(SUMIFS(OFFSET(データ_研究棟施設!$M$5:$M$1048576,0,ROUND(Q$8*24,1)),データ_研究棟施設!$J$5:$J$1048576,OFFSET($G$9,ROW()-ROW($N$9),Q$6-$D$4))&gt;=100*$E102,"×","△"),IF(OR(Q$8&lt;9/24,Q$8&gt;=17/24,Q$110="△"),"△","〇")))</f>
        <v>△</v>
      </c>
      <c r="R102" s="29" t="str">
        <f ca="1">IF(OR(R$9="×",R$110="×"),"×",IF(SUMIFS(OFFSET(データ_研究棟施設!$M$5:$M$1048576,0,ROUND(R$8*24,1)),データ_研究棟施設!$J$5:$J$1048576,OFFSET($G$9,ROW()-ROW($N$9),R$6-$D$4))&gt;=50,IF(SUMIFS(OFFSET(データ_研究棟施設!$M$5:$M$1048576,0,ROUND(R$8*24,1)),データ_研究棟施設!$J$5:$J$1048576,OFFSET($G$9,ROW()-ROW($N$9),R$6-$D$4))&gt;=100*$E102,"×","△"),IF(OR(R$8&lt;9/24,R$8&gt;=17/24,R$110="△"),"△","〇")))</f>
        <v>△</v>
      </c>
      <c r="S102" s="29" t="str">
        <f ca="1">IF(OR(S$9="×",S$110="×"),"×",IF(SUMIFS(OFFSET(データ_研究棟施設!$M$5:$M$1048576,0,ROUND(S$8*24,1)),データ_研究棟施設!$J$5:$J$1048576,OFFSET($G$9,ROW()-ROW($N$9),S$6-$D$4))&gt;=50,IF(SUMIFS(OFFSET(データ_研究棟施設!$M$5:$M$1048576,0,ROUND(S$8*24,1)),データ_研究棟施設!$J$5:$J$1048576,OFFSET($G$9,ROW()-ROW($N$9),S$6-$D$4))&gt;=100*$E102,"×","△"),IF(OR(S$8&lt;9/24,S$8&gt;=17/24,S$110="△"),"△","〇")))</f>
        <v>△</v>
      </c>
      <c r="T102" s="29" t="str">
        <f ca="1">IF(OR(T$9="×",T$110="×"),"×",IF(SUMIFS(OFFSET(データ_研究棟施設!$M$5:$M$1048576,0,ROUND(T$8*24,1)),データ_研究棟施設!$J$5:$J$1048576,OFFSET($G$9,ROW()-ROW($N$9),T$6-$D$4))&gt;=50,IF(SUMIFS(OFFSET(データ_研究棟施設!$M$5:$M$1048576,0,ROUND(T$8*24,1)),データ_研究棟施設!$J$5:$J$1048576,OFFSET($G$9,ROW()-ROW($N$9),T$6-$D$4))&gt;=100*$E102,"×","△"),IF(OR(T$8&lt;9/24,T$8&gt;=17/24,T$110="△"),"△","〇")))</f>
        <v>△</v>
      </c>
      <c r="U102" s="29" t="str">
        <f ca="1">IF(OR(U$9="×",U$110="×"),"×",IF(SUMIFS(OFFSET(データ_研究棟施設!$M$5:$M$1048576,0,ROUND(U$8*24,1)),データ_研究棟施設!$J$5:$J$1048576,OFFSET($G$9,ROW()-ROW($N$9),U$6-$D$4))&gt;=50,IF(SUMIFS(OFFSET(データ_研究棟施設!$M$5:$M$1048576,0,ROUND(U$8*24,1)),データ_研究棟施設!$J$5:$J$1048576,OFFSET($G$9,ROW()-ROW($N$9),U$6-$D$4))&gt;=100*$E102,"×","△"),IF(OR(U$8&lt;9/24,U$8&gt;=17/24,U$110="△"),"△","〇")))</f>
        <v>△</v>
      </c>
      <c r="V102" s="29" t="str">
        <f ca="1">IF(OR(V$9="×",V$110="×"),"×",IF(SUMIFS(OFFSET(データ_研究棟施設!$M$5:$M$1048576,0,ROUND(V$8*24,1)),データ_研究棟施設!$J$5:$J$1048576,OFFSET($G$9,ROW()-ROW($N$9),V$6-$D$4))&gt;=50,IF(SUMIFS(OFFSET(データ_研究棟施設!$M$5:$M$1048576,0,ROUND(V$8*24,1)),データ_研究棟施設!$J$5:$J$1048576,OFFSET($G$9,ROW()-ROW($N$9),V$6-$D$4))&gt;=100*$E102,"×","△"),IF(OR(V$8&lt;9/24,V$8&gt;=17/24,V$110="△"),"△","〇")))</f>
        <v>△</v>
      </c>
      <c r="W102" s="28" t="str">
        <f ca="1">IF(OR(W$9="×",W$110="×"),"×",IF(SUMIFS(OFFSET(データ_研究棟施設!$M$5:$M$1048576,0,ROUND(W$8*24,1)),データ_研究棟施設!$J$5:$J$1048576,OFFSET($G$9,ROW()-ROW($N$9),W$6-$D$4))&gt;=50,IF(SUMIFS(OFFSET(データ_研究棟施設!$M$5:$M$1048576,0,ROUND(W$8*24,1)),データ_研究棟施設!$J$5:$J$1048576,OFFSET($G$9,ROW()-ROW($N$9),W$6-$D$4))&gt;=100*$E102,"×","△"),IF(OR(W$8&lt;9/24,W$8&gt;=17/24,W$110="△"),"△","〇")))</f>
        <v>〇</v>
      </c>
      <c r="X102" s="29" t="str">
        <f ca="1">IF(OR(X$9="×",X$110="×"),"×",IF(SUMIFS(OFFSET(データ_研究棟施設!$M$5:$M$1048576,0,ROUND(X$8*24,1)),データ_研究棟施設!$J$5:$J$1048576,OFFSET($G$9,ROW()-ROW($N$9),X$6-$D$4))&gt;=50,IF(SUMIFS(OFFSET(データ_研究棟施設!$M$5:$M$1048576,0,ROUND(X$8*24,1)),データ_研究棟施設!$J$5:$J$1048576,OFFSET($G$9,ROW()-ROW($N$9),X$6-$D$4))&gt;=100*$E102,"×","△"),IF(OR(X$8&lt;9/24,X$8&gt;=17/24,X$110="△"),"△","〇")))</f>
        <v>〇</v>
      </c>
      <c r="Y102" s="29" t="str">
        <f ca="1">IF(OR(Y$9="×",Y$110="×"),"×",IF(SUMIFS(OFFSET(データ_研究棟施設!$M$5:$M$1048576,0,ROUND(Y$8*24,1)),データ_研究棟施設!$J$5:$J$1048576,OFFSET($G$9,ROW()-ROW($N$9),Y$6-$D$4))&gt;=50,IF(SUMIFS(OFFSET(データ_研究棟施設!$M$5:$M$1048576,0,ROUND(Y$8*24,1)),データ_研究棟施設!$J$5:$J$1048576,OFFSET($G$9,ROW()-ROW($N$9),Y$6-$D$4))&gt;=100*$E102,"×","△"),IF(OR(Y$8&lt;9/24,Y$8&gt;=17/24,Y$110="△"),"△","〇")))</f>
        <v>〇</v>
      </c>
      <c r="Z102" s="30" t="str">
        <f ca="1">IF(OR(Z$9="×",Z$110="×"),"×",IF(SUMIFS(OFFSET(データ_研究棟施設!$M$5:$M$1048576,0,ROUND(Z$8*24,1)),データ_研究棟施設!$J$5:$J$1048576,OFFSET($G$9,ROW()-ROW($N$9),Z$6-$D$4))&gt;=50,IF(SUMIFS(OFFSET(データ_研究棟施設!$M$5:$M$1048576,0,ROUND(Z$8*24,1)),データ_研究棟施設!$J$5:$J$1048576,OFFSET($G$9,ROW()-ROW($N$9),Z$6-$D$4))&gt;=100*$E102,"×","△"),IF(OR(Z$8&lt;9/24,Z$8&gt;=17/24,Z$110="△"),"△","〇")))</f>
        <v>〇</v>
      </c>
      <c r="AA102" s="29" t="str">
        <f ca="1">IF(OR(AA$9="×",AA$110="×"),"×",IF(SUMIFS(OFFSET(データ_研究棟施設!$M$5:$M$1048576,0,ROUND(AA$8*24,1)),データ_研究棟施設!$J$5:$J$1048576,OFFSET($G$9,ROW()-ROW($N$9),AA$6-$D$4))&gt;=50,IF(SUMIFS(OFFSET(データ_研究棟施設!$M$5:$M$1048576,0,ROUND(AA$8*24,1)),データ_研究棟施設!$J$5:$J$1048576,OFFSET($G$9,ROW()-ROW($N$9),AA$6-$D$4))&gt;=100*$E102,"×","△"),IF(OR(AA$8&lt;9/24,AA$8&gt;=17/24,AA$110="△"),"△","〇")))</f>
        <v>〇</v>
      </c>
      <c r="AB102" s="29" t="str">
        <f ca="1">IF(OR(AB$9="×",AB$110="×"),"×",IF(SUMIFS(OFFSET(データ_研究棟施設!$M$5:$M$1048576,0,ROUND(AB$8*24,1)),データ_研究棟施設!$J$5:$J$1048576,OFFSET($G$9,ROW()-ROW($N$9),AB$6-$D$4))&gt;=50,IF(SUMIFS(OFFSET(データ_研究棟施設!$M$5:$M$1048576,0,ROUND(AB$8*24,1)),データ_研究棟施設!$J$5:$J$1048576,OFFSET($G$9,ROW()-ROW($N$9),AB$6-$D$4))&gt;=100*$E102,"×","△"),IF(OR(AB$8&lt;9/24,AB$8&gt;=17/24,AB$110="△"),"△","〇")))</f>
        <v>〇</v>
      </c>
      <c r="AC102" s="29" t="str">
        <f ca="1">IF(OR(AC$9="×",AC$110="×"),"×",IF(SUMIFS(OFFSET(データ_研究棟施設!$M$5:$M$1048576,0,ROUND(AC$8*24,1)),データ_研究棟施設!$J$5:$J$1048576,OFFSET($G$9,ROW()-ROW($N$9),AC$6-$D$4))&gt;=50,IF(SUMIFS(OFFSET(データ_研究棟施設!$M$5:$M$1048576,0,ROUND(AC$8*24,1)),データ_研究棟施設!$J$5:$J$1048576,OFFSET($G$9,ROW()-ROW($N$9),AC$6-$D$4))&gt;=100*$E102,"×","△"),IF(OR(AC$8&lt;9/24,AC$8&gt;=17/24,AC$110="△"),"△","〇")))</f>
        <v>〇</v>
      </c>
      <c r="AD102" s="29" t="str">
        <f ca="1">IF(OR(AD$9="×",AD$110="×"),"×",IF(SUMIFS(OFFSET(データ_研究棟施設!$M$5:$M$1048576,0,ROUND(AD$8*24,1)),データ_研究棟施設!$J$5:$J$1048576,OFFSET($G$9,ROW()-ROW($N$9),AD$6-$D$4))&gt;=50,IF(SUMIFS(OFFSET(データ_研究棟施設!$M$5:$M$1048576,0,ROUND(AD$8*24,1)),データ_研究棟施設!$J$5:$J$1048576,OFFSET($G$9,ROW()-ROW($N$9),AD$6-$D$4))&gt;=100*$E102,"×","△"),IF(OR(AD$8&lt;9/24,AD$8&gt;=17/24,AD$110="△"),"△","〇")))</f>
        <v>〇</v>
      </c>
      <c r="AE102" s="28" t="str">
        <f ca="1">IF(OR(AE$9="×",AE$110="×"),"×",IF(SUMIFS(OFFSET(データ_研究棟施設!$M$5:$M$1048576,0,ROUND(AE$8*24,1)),データ_研究棟施設!$J$5:$J$1048576,OFFSET($G$9,ROW()-ROW($N$9),AE$6-$D$4))&gt;=50,IF(SUMIFS(OFFSET(データ_研究棟施設!$M$5:$M$1048576,0,ROUND(AE$8*24,1)),データ_研究棟施設!$J$5:$J$1048576,OFFSET($G$9,ROW()-ROW($N$9),AE$6-$D$4))&gt;=100*$E102,"×","△"),IF(OR(AE$8&lt;9/24,AE$8&gt;=17/24,AE$110="△"),"△","〇")))</f>
        <v>△</v>
      </c>
      <c r="AF102" s="29" t="str">
        <f ca="1">IF(OR(AF$9="×",AF$110="×"),"×",IF(SUMIFS(OFFSET(データ_研究棟施設!$M$5:$M$1048576,0,ROUND(AF$8*24,1)),データ_研究棟施設!$J$5:$J$1048576,OFFSET($G$9,ROW()-ROW($N$9),AF$6-$D$4))&gt;=50,IF(SUMIFS(OFFSET(データ_研究棟施設!$M$5:$M$1048576,0,ROUND(AF$8*24,1)),データ_研究棟施設!$J$5:$J$1048576,OFFSET($G$9,ROW()-ROW($N$9),AF$6-$D$4))&gt;=100*$E102,"×","△"),IF(OR(AF$8&lt;9/24,AF$8&gt;=17/24,AF$110="△"),"△","〇")))</f>
        <v>△</v>
      </c>
      <c r="AG102" s="29" t="str">
        <f ca="1">IF(OR(AG$9="×",AG$110="×"),"×",IF(SUMIFS(OFFSET(データ_研究棟施設!$M$5:$M$1048576,0,ROUND(AG$8*24,1)),データ_研究棟施設!$J$5:$J$1048576,OFFSET($G$9,ROW()-ROW($N$9),AG$6-$D$4))&gt;=50,IF(SUMIFS(OFFSET(データ_研究棟施設!$M$5:$M$1048576,0,ROUND(AG$8*24,1)),データ_研究棟施設!$J$5:$J$1048576,OFFSET($G$9,ROW()-ROW($N$9),AG$6-$D$4))&gt;=100*$E102,"×","△"),IF(OR(AG$8&lt;9/24,AG$8&gt;=17/24,AG$110="△"),"△","〇")))</f>
        <v>△</v>
      </c>
      <c r="AH102" s="30" t="str">
        <f ca="1">IF(OR(AH$9="×",AH$110="×"),"×",IF(SUMIFS(OFFSET(データ_研究棟施設!$M$5:$M$1048576,0,ROUND(AH$8*24,1)),データ_研究棟施設!$J$5:$J$1048576,OFFSET($G$9,ROW()-ROW($N$9),AH$6-$D$4))&gt;=50,IF(SUMIFS(OFFSET(データ_研究棟施設!$M$5:$M$1048576,0,ROUND(AH$8*24,1)),データ_研究棟施設!$J$5:$J$1048576,OFFSET($G$9,ROW()-ROW($N$9),AH$6-$D$4))&gt;=100*$E102,"×","△"),IF(OR(AH$8&lt;9/24,AH$8&gt;=17/24,AH$110="△"),"△","〇")))</f>
        <v>△</v>
      </c>
      <c r="AI102" s="29" t="str">
        <f ca="1">IF(OR(AI$9="×",AI$110="×"),"×",IF(SUMIFS(OFFSET(データ_研究棟施設!$M$5:$M$1048576,0,ROUND(AI$8*24,1)),データ_研究棟施設!$J$5:$J$1048576,OFFSET($G$9,ROW()-ROW($N$9),AI$6-$D$4))&gt;=50,IF(SUMIFS(OFFSET(データ_研究棟施設!$M$5:$M$1048576,0,ROUND(AI$8*24,1)),データ_研究棟施設!$J$5:$J$1048576,OFFSET($G$9,ROW()-ROW($N$9),AI$6-$D$4))&gt;=100*$E102,"×","△"),IF(OR(AI$8&lt;9/24,AI$8&gt;=17/24,AI$110="△"),"△","〇")))</f>
        <v>△</v>
      </c>
      <c r="AJ102" s="29" t="str">
        <f ca="1">IF(OR(AJ$9="×",AJ$110="×"),"×",IF(SUMIFS(OFFSET(データ_研究棟施設!$M$5:$M$1048576,0,ROUND(AJ$8*24,1)),データ_研究棟施設!$J$5:$J$1048576,OFFSET($G$9,ROW()-ROW($N$9),AJ$6-$D$4))&gt;=50,IF(SUMIFS(OFFSET(データ_研究棟施設!$M$5:$M$1048576,0,ROUND(AJ$8*24,1)),データ_研究棟施設!$J$5:$J$1048576,OFFSET($G$9,ROW()-ROW($N$9),AJ$6-$D$4))&gt;=100*$E102,"×","△"),IF(OR(AJ$8&lt;9/24,AJ$8&gt;=17/24,AJ$110="△"),"△","〇")))</f>
        <v>△</v>
      </c>
      <c r="AK102" s="37" t="str">
        <f ca="1">IF(OR(AK$9="×",AK$110="×"),"×",IF(SUMIFS(OFFSET(データ_研究棟施設!$M$5:$M$1048576,0,ROUND(AK$8*24,1)),データ_研究棟施設!$J$5:$J$1048576,OFFSET($G$9,ROW()-ROW($N$9),AK$6-$D$4))&gt;=50,IF(SUMIFS(OFFSET(データ_研究棟施設!$M$5:$M$1048576,0,ROUND(AK$8*24,1)),データ_研究棟施設!$J$5:$J$1048576,OFFSET($G$9,ROW()-ROW($N$9),AK$6-$D$4))&gt;=100*$E102,"×","△"),IF(OR(AK$8&lt;9/24,AK$8&gt;=17/24,AK$110="△"),"△","〇")))</f>
        <v>△</v>
      </c>
      <c r="AL102" s="36" t="str">
        <f ca="1">IF(OR(AL$9="×",AL$110="×"),"×",IF(SUMIFS(OFFSET(データ_研究棟施設!$M$5:$M$1048576,0,ROUND(AL$8*24,1)),データ_研究棟施設!$J$5:$J$1048576,OFFSET($G$9,ROW()-ROW($N$9),AL$6-$D$4))&gt;=50,IF(SUMIFS(OFFSET(データ_研究棟施設!$M$5:$M$1048576,0,ROUND(AL$8*24,1)),データ_研究棟施設!$J$5:$J$1048576,OFFSET($G$9,ROW()-ROW($N$9),AL$6-$D$4))&gt;=100*$E102,"×","△"),IF(OR(AL$8&lt;9/24,AL$8&gt;=17/24,AL$110="△"),"△","〇")))</f>
        <v>△</v>
      </c>
      <c r="AM102" s="29" t="str">
        <f ca="1">IF(OR(AM$9="×",AM$110="×"),"×",IF(SUMIFS(OFFSET(データ_研究棟施設!$M$5:$M$1048576,0,ROUND(AM$8*24,1)),データ_研究棟施設!$J$5:$J$1048576,OFFSET($G$9,ROW()-ROW($N$9),AM$6-$D$4))&gt;=50,IF(SUMIFS(OFFSET(データ_研究棟施設!$M$5:$M$1048576,0,ROUND(AM$8*24,1)),データ_研究棟施設!$J$5:$J$1048576,OFFSET($G$9,ROW()-ROW($N$9),AM$6-$D$4))&gt;=100*$E102,"×","△"),IF(OR(AM$8&lt;9/24,AM$8&gt;=17/24,AM$110="△"),"△","〇")))</f>
        <v>△</v>
      </c>
      <c r="AN102" s="29" t="str">
        <f ca="1">IF(OR(AN$9="×",AN$110="×"),"×",IF(SUMIFS(OFFSET(データ_研究棟施設!$M$5:$M$1048576,0,ROUND(AN$8*24,1)),データ_研究棟施設!$J$5:$J$1048576,OFFSET($G$9,ROW()-ROW($N$9),AN$6-$D$4))&gt;=50,IF(SUMIFS(OFFSET(データ_研究棟施設!$M$5:$M$1048576,0,ROUND(AN$8*24,1)),データ_研究棟施設!$J$5:$J$1048576,OFFSET($G$9,ROW()-ROW($N$9),AN$6-$D$4))&gt;=100*$E102,"×","△"),IF(OR(AN$8&lt;9/24,AN$8&gt;=17/24,AN$110="△"),"△","〇")))</f>
        <v>△</v>
      </c>
      <c r="AO102" s="29" t="str">
        <f ca="1">IF(OR(AO$9="×",AO$110="×"),"×",IF(SUMIFS(OFFSET(データ_研究棟施設!$M$5:$M$1048576,0,ROUND(AO$8*24,1)),データ_研究棟施設!$J$5:$J$1048576,OFFSET($G$9,ROW()-ROW($N$9),AO$6-$D$4))&gt;=50,IF(SUMIFS(OFFSET(データ_研究棟施設!$M$5:$M$1048576,0,ROUND(AO$8*24,1)),データ_研究棟施設!$J$5:$J$1048576,OFFSET($G$9,ROW()-ROW($N$9),AO$6-$D$4))&gt;=100*$E102,"×","△"),IF(OR(AO$8&lt;9/24,AO$8&gt;=17/24,AO$110="△"),"△","〇")))</f>
        <v>△</v>
      </c>
      <c r="AP102" s="29" t="str">
        <f ca="1">IF(OR(AP$9="×",AP$110="×"),"×",IF(SUMIFS(OFFSET(データ_研究棟施設!$M$5:$M$1048576,0,ROUND(AP$8*24,1)),データ_研究棟施設!$J$5:$J$1048576,OFFSET($G$9,ROW()-ROW($N$9),AP$6-$D$4))&gt;=50,IF(SUMIFS(OFFSET(データ_研究棟施設!$M$5:$M$1048576,0,ROUND(AP$8*24,1)),データ_研究棟施設!$J$5:$J$1048576,OFFSET($G$9,ROW()-ROW($N$9),AP$6-$D$4))&gt;=100*$E102,"×","△"),IF(OR(AP$8&lt;9/24,AP$8&gt;=17/24,AP$110="△"),"△","〇")))</f>
        <v>△</v>
      </c>
      <c r="AQ102" s="29" t="str">
        <f ca="1">IF(OR(AQ$9="×",AQ$110="×"),"×",IF(SUMIFS(OFFSET(データ_研究棟施設!$M$5:$M$1048576,0,ROUND(AQ$8*24,1)),データ_研究棟施設!$J$5:$J$1048576,OFFSET($G$9,ROW()-ROW($N$9),AQ$6-$D$4))&gt;=50,IF(SUMIFS(OFFSET(データ_研究棟施設!$M$5:$M$1048576,0,ROUND(AQ$8*24,1)),データ_研究棟施設!$J$5:$J$1048576,OFFSET($G$9,ROW()-ROW($N$9),AQ$6-$D$4))&gt;=100*$E102,"×","△"),IF(OR(AQ$8&lt;9/24,AQ$8&gt;=17/24,AQ$110="△"),"△","〇")))</f>
        <v>△</v>
      </c>
      <c r="AR102" s="29" t="str">
        <f ca="1">IF(OR(AR$9="×",AR$110="×"),"×",IF(SUMIFS(OFFSET(データ_研究棟施設!$M$5:$M$1048576,0,ROUND(AR$8*24,1)),データ_研究棟施設!$J$5:$J$1048576,OFFSET($G$9,ROW()-ROW($N$9),AR$6-$D$4))&gt;=50,IF(SUMIFS(OFFSET(データ_研究棟施設!$M$5:$M$1048576,0,ROUND(AR$8*24,1)),データ_研究棟施設!$J$5:$J$1048576,OFFSET($G$9,ROW()-ROW($N$9),AR$6-$D$4))&gt;=100*$E102,"×","△"),IF(OR(AR$8&lt;9/24,AR$8&gt;=17/24,AR$110="△"),"△","〇")))</f>
        <v>△</v>
      </c>
      <c r="AS102" s="29" t="str">
        <f ca="1">IF(OR(AS$9="×",AS$110="×"),"×",IF(SUMIFS(OFFSET(データ_研究棟施設!$M$5:$M$1048576,0,ROUND(AS$8*24,1)),データ_研究棟施設!$J$5:$J$1048576,OFFSET($G$9,ROW()-ROW($N$9),AS$6-$D$4))&gt;=50,IF(SUMIFS(OFFSET(データ_研究棟施設!$M$5:$M$1048576,0,ROUND(AS$8*24,1)),データ_研究棟施設!$J$5:$J$1048576,OFFSET($G$9,ROW()-ROW($N$9),AS$6-$D$4))&gt;=100*$E102,"×","△"),IF(OR(AS$8&lt;9/24,AS$8&gt;=17/24,AS$110="△"),"△","〇")))</f>
        <v>△</v>
      </c>
      <c r="AT102" s="29" t="str">
        <f ca="1">IF(OR(AT$9="×",AT$110="×"),"×",IF(SUMIFS(OFFSET(データ_研究棟施設!$M$5:$M$1048576,0,ROUND(AT$8*24,1)),データ_研究棟施設!$J$5:$J$1048576,OFFSET($G$9,ROW()-ROW($N$9),AT$6-$D$4))&gt;=50,IF(SUMIFS(OFFSET(データ_研究棟施設!$M$5:$M$1048576,0,ROUND(AT$8*24,1)),データ_研究棟施設!$J$5:$J$1048576,OFFSET($G$9,ROW()-ROW($N$9),AT$6-$D$4))&gt;=100*$E102,"×","△"),IF(OR(AT$8&lt;9/24,AT$8&gt;=17/24,AT$110="△"),"△","〇")))</f>
        <v>△</v>
      </c>
      <c r="AU102" s="28" t="str">
        <f ca="1">IF(OR(AU$9="×",AU$110="×"),"×",IF(SUMIFS(OFFSET(データ_研究棟施設!$M$5:$M$1048576,0,ROUND(AU$8*24,1)),データ_研究棟施設!$J$5:$J$1048576,OFFSET($G$9,ROW()-ROW($N$9),AU$6-$D$4))&gt;=50,IF(SUMIFS(OFFSET(データ_研究棟施設!$M$5:$M$1048576,0,ROUND(AU$8*24,1)),データ_研究棟施設!$J$5:$J$1048576,OFFSET($G$9,ROW()-ROW($N$9),AU$6-$D$4))&gt;=100*$E102,"×","△"),IF(OR(AU$8&lt;9/24,AU$8&gt;=17/24,AU$110="△"),"△","〇")))</f>
        <v>〇</v>
      </c>
      <c r="AV102" s="29" t="str">
        <f ca="1">IF(OR(AV$9="×",AV$110="×"),"×",IF(SUMIFS(OFFSET(データ_研究棟施設!$M$5:$M$1048576,0,ROUND(AV$8*24,1)),データ_研究棟施設!$J$5:$J$1048576,OFFSET($G$9,ROW()-ROW($N$9),AV$6-$D$4))&gt;=50,IF(SUMIFS(OFFSET(データ_研究棟施設!$M$5:$M$1048576,0,ROUND(AV$8*24,1)),データ_研究棟施設!$J$5:$J$1048576,OFFSET($G$9,ROW()-ROW($N$9),AV$6-$D$4))&gt;=100*$E102,"×","△"),IF(OR(AV$8&lt;9/24,AV$8&gt;=17/24,AV$110="△"),"△","〇")))</f>
        <v>〇</v>
      </c>
      <c r="AW102" s="29" t="str">
        <f ca="1">IF(OR(AW$9="×",AW$110="×"),"×",IF(SUMIFS(OFFSET(データ_研究棟施設!$M$5:$M$1048576,0,ROUND(AW$8*24,1)),データ_研究棟施設!$J$5:$J$1048576,OFFSET($G$9,ROW()-ROW($N$9),AW$6-$D$4))&gt;=50,IF(SUMIFS(OFFSET(データ_研究棟施設!$M$5:$M$1048576,0,ROUND(AW$8*24,1)),データ_研究棟施設!$J$5:$J$1048576,OFFSET($G$9,ROW()-ROW($N$9),AW$6-$D$4))&gt;=100*$E102,"×","△"),IF(OR(AW$8&lt;9/24,AW$8&gt;=17/24,AW$110="△"),"△","〇")))</f>
        <v>〇</v>
      </c>
      <c r="AX102" s="30" t="str">
        <f ca="1">IF(OR(AX$9="×",AX$110="×"),"×",IF(SUMIFS(OFFSET(データ_研究棟施設!$M$5:$M$1048576,0,ROUND(AX$8*24,1)),データ_研究棟施設!$J$5:$J$1048576,OFFSET($G$9,ROW()-ROW($N$9),AX$6-$D$4))&gt;=50,IF(SUMIFS(OFFSET(データ_研究棟施設!$M$5:$M$1048576,0,ROUND(AX$8*24,1)),データ_研究棟施設!$J$5:$J$1048576,OFFSET($G$9,ROW()-ROW($N$9),AX$6-$D$4))&gt;=100*$E102,"×","△"),IF(OR(AX$8&lt;9/24,AX$8&gt;=17/24,AX$110="△"),"△","〇")))</f>
        <v>〇</v>
      </c>
      <c r="AY102" s="29" t="str">
        <f ca="1">IF(OR(AY$9="×",AY$110="×"),"×",IF(SUMIFS(OFFSET(データ_研究棟施設!$M$5:$M$1048576,0,ROUND(AY$8*24,1)),データ_研究棟施設!$J$5:$J$1048576,OFFSET($G$9,ROW()-ROW($N$9),AY$6-$D$4))&gt;=50,IF(SUMIFS(OFFSET(データ_研究棟施設!$M$5:$M$1048576,0,ROUND(AY$8*24,1)),データ_研究棟施設!$J$5:$J$1048576,OFFSET($G$9,ROW()-ROW($N$9),AY$6-$D$4))&gt;=100*$E102,"×","△"),IF(OR(AY$8&lt;9/24,AY$8&gt;=17/24,AY$110="△"),"△","〇")))</f>
        <v>〇</v>
      </c>
      <c r="AZ102" s="29" t="str">
        <f ca="1">IF(OR(AZ$9="×",AZ$110="×"),"×",IF(SUMIFS(OFFSET(データ_研究棟施設!$M$5:$M$1048576,0,ROUND(AZ$8*24,1)),データ_研究棟施設!$J$5:$J$1048576,OFFSET($G$9,ROW()-ROW($N$9),AZ$6-$D$4))&gt;=50,IF(SUMIFS(OFFSET(データ_研究棟施設!$M$5:$M$1048576,0,ROUND(AZ$8*24,1)),データ_研究棟施設!$J$5:$J$1048576,OFFSET($G$9,ROW()-ROW($N$9),AZ$6-$D$4))&gt;=100*$E102,"×","△"),IF(OR(AZ$8&lt;9/24,AZ$8&gt;=17/24,AZ$110="△"),"△","〇")))</f>
        <v>〇</v>
      </c>
      <c r="BA102" s="29" t="str">
        <f ca="1">IF(OR(BA$9="×",BA$110="×"),"×",IF(SUMIFS(OFFSET(データ_研究棟施設!$M$5:$M$1048576,0,ROUND(BA$8*24,1)),データ_研究棟施設!$J$5:$J$1048576,OFFSET($G$9,ROW()-ROW($N$9),BA$6-$D$4))&gt;=50,IF(SUMIFS(OFFSET(データ_研究棟施設!$M$5:$M$1048576,0,ROUND(BA$8*24,1)),データ_研究棟施設!$J$5:$J$1048576,OFFSET($G$9,ROW()-ROW($N$9),BA$6-$D$4))&gt;=100*$E102,"×","△"),IF(OR(BA$8&lt;9/24,BA$8&gt;=17/24,BA$110="△"),"△","〇")))</f>
        <v>〇</v>
      </c>
      <c r="BB102" s="29" t="str">
        <f ca="1">IF(OR(BB$9="×",BB$110="×"),"×",IF(SUMIFS(OFFSET(データ_研究棟施設!$M$5:$M$1048576,0,ROUND(BB$8*24,1)),データ_研究棟施設!$J$5:$J$1048576,OFFSET($G$9,ROW()-ROW($N$9),BB$6-$D$4))&gt;=50,IF(SUMIFS(OFFSET(データ_研究棟施設!$M$5:$M$1048576,0,ROUND(BB$8*24,1)),データ_研究棟施設!$J$5:$J$1048576,OFFSET($G$9,ROW()-ROW($N$9),BB$6-$D$4))&gt;=100*$E102,"×","△"),IF(OR(BB$8&lt;9/24,BB$8&gt;=17/24,BB$110="△"),"△","〇")))</f>
        <v>〇</v>
      </c>
      <c r="BC102" s="28" t="str">
        <f ca="1">IF(OR(BC$9="×",BC$110="×"),"×",IF(SUMIFS(OFFSET(データ_研究棟施設!$M$5:$M$1048576,0,ROUND(BC$8*24,1)),データ_研究棟施設!$J$5:$J$1048576,OFFSET($G$9,ROW()-ROW($N$9),BC$6-$D$4))&gt;=50,IF(SUMIFS(OFFSET(データ_研究棟施設!$M$5:$M$1048576,0,ROUND(BC$8*24,1)),データ_研究棟施設!$J$5:$J$1048576,OFFSET($G$9,ROW()-ROW($N$9),BC$6-$D$4))&gt;=100*$E102,"×","△"),IF(OR(BC$8&lt;9/24,BC$8&gt;=17/24,BC$110="△"),"△","〇")))</f>
        <v>△</v>
      </c>
      <c r="BD102" s="29" t="str">
        <f ca="1">IF(OR(BD$9="×",BD$110="×"),"×",IF(SUMIFS(OFFSET(データ_研究棟施設!$M$5:$M$1048576,0,ROUND(BD$8*24,1)),データ_研究棟施設!$J$5:$J$1048576,OFFSET($G$9,ROW()-ROW($N$9),BD$6-$D$4))&gt;=50,IF(SUMIFS(OFFSET(データ_研究棟施設!$M$5:$M$1048576,0,ROUND(BD$8*24,1)),データ_研究棟施設!$J$5:$J$1048576,OFFSET($G$9,ROW()-ROW($N$9),BD$6-$D$4))&gt;=100*$E102,"×","△"),IF(OR(BD$8&lt;9/24,BD$8&gt;=17/24,BD$110="△"),"△","〇")))</f>
        <v>△</v>
      </c>
      <c r="BE102" s="29" t="str">
        <f ca="1">IF(OR(BE$9="×",BE$110="×"),"×",IF(SUMIFS(OFFSET(データ_研究棟施設!$M$5:$M$1048576,0,ROUND(BE$8*24,1)),データ_研究棟施設!$J$5:$J$1048576,OFFSET($G$9,ROW()-ROW($N$9),BE$6-$D$4))&gt;=50,IF(SUMIFS(OFFSET(データ_研究棟施設!$M$5:$M$1048576,0,ROUND(BE$8*24,1)),データ_研究棟施設!$J$5:$J$1048576,OFFSET($G$9,ROW()-ROW($N$9),BE$6-$D$4))&gt;=100*$E102,"×","△"),IF(OR(BE$8&lt;9/24,BE$8&gt;=17/24,BE$110="△"),"△","〇")))</f>
        <v>△</v>
      </c>
      <c r="BF102" s="30" t="str">
        <f ca="1">IF(OR(BF$9="×",BF$110="×"),"×",IF(SUMIFS(OFFSET(データ_研究棟施設!$M$5:$M$1048576,0,ROUND(BF$8*24,1)),データ_研究棟施設!$J$5:$J$1048576,OFFSET($G$9,ROW()-ROW($N$9),BF$6-$D$4))&gt;=50,IF(SUMIFS(OFFSET(データ_研究棟施設!$M$5:$M$1048576,0,ROUND(BF$8*24,1)),データ_研究棟施設!$J$5:$J$1048576,OFFSET($G$9,ROW()-ROW($N$9),BF$6-$D$4))&gt;=100*$E102,"×","△"),IF(OR(BF$8&lt;9/24,BF$8&gt;=17/24,BF$110="△"),"△","〇")))</f>
        <v>△</v>
      </c>
      <c r="BG102" s="29" t="str">
        <f ca="1">IF(OR(BG$9="×",BG$110="×"),"×",IF(SUMIFS(OFFSET(データ_研究棟施設!$M$5:$M$1048576,0,ROUND(BG$8*24,1)),データ_研究棟施設!$J$5:$J$1048576,OFFSET($G$9,ROW()-ROW($N$9),BG$6-$D$4))&gt;=50,IF(SUMIFS(OFFSET(データ_研究棟施設!$M$5:$M$1048576,0,ROUND(BG$8*24,1)),データ_研究棟施設!$J$5:$J$1048576,OFFSET($G$9,ROW()-ROW($N$9),BG$6-$D$4))&gt;=100*$E102,"×","△"),IF(OR(BG$8&lt;9/24,BG$8&gt;=17/24,BG$110="△"),"△","〇")))</f>
        <v>△</v>
      </c>
      <c r="BH102" s="29" t="str">
        <f ca="1">IF(OR(BH$9="×",BH$110="×"),"×",IF(SUMIFS(OFFSET(データ_研究棟施設!$M$5:$M$1048576,0,ROUND(BH$8*24,1)),データ_研究棟施設!$J$5:$J$1048576,OFFSET($G$9,ROW()-ROW($N$9),BH$6-$D$4))&gt;=50,IF(SUMIFS(OFFSET(データ_研究棟施設!$M$5:$M$1048576,0,ROUND(BH$8*24,1)),データ_研究棟施設!$J$5:$J$1048576,OFFSET($G$9,ROW()-ROW($N$9),BH$6-$D$4))&gt;=100*$E102,"×","△"),IF(OR(BH$8&lt;9/24,BH$8&gt;=17/24,BH$110="△"),"△","〇")))</f>
        <v>△</v>
      </c>
      <c r="BI102" s="37" t="str">
        <f ca="1">IF(OR(BI$9="×",BI$110="×"),"×",IF(SUMIFS(OFFSET(データ_研究棟施設!$M$5:$M$1048576,0,ROUND(BI$8*24,1)),データ_研究棟施設!$J$5:$J$1048576,OFFSET($G$9,ROW()-ROW($N$9),BI$6-$D$4))&gt;=50,IF(SUMIFS(OFFSET(データ_研究棟施設!$M$5:$M$1048576,0,ROUND(BI$8*24,1)),データ_研究棟施設!$J$5:$J$1048576,OFFSET($G$9,ROW()-ROW($N$9),BI$6-$D$4))&gt;=100*$E102,"×","△"),IF(OR(BI$8&lt;9/24,BI$8&gt;=17/24,BI$110="△"),"△","〇")))</f>
        <v>△</v>
      </c>
      <c r="BJ102" s="36" t="str">
        <f ca="1">IF(OR(BJ$9="×",BJ$110="×"),"×",IF(SUMIFS(OFFSET(データ_研究棟施設!$M$5:$M$1048576,0,ROUND(BJ$8*24,1)),データ_研究棟施設!$J$5:$J$1048576,OFFSET($G$9,ROW()-ROW($N$9),BJ$6-$D$4))&gt;=50,IF(SUMIFS(OFFSET(データ_研究棟施設!$M$5:$M$1048576,0,ROUND(BJ$8*24,1)),データ_研究棟施設!$J$5:$J$1048576,OFFSET($G$9,ROW()-ROW($N$9),BJ$6-$D$4))&gt;=100*$E102,"×","△"),IF(OR(BJ$8&lt;9/24,BJ$8&gt;=17/24,BJ$110="△"),"△","〇")))</f>
        <v>△</v>
      </c>
      <c r="BK102" s="29" t="str">
        <f ca="1">IF(OR(BK$9="×",BK$110="×"),"×",IF(SUMIFS(OFFSET(データ_研究棟施設!$M$5:$M$1048576,0,ROUND(BK$8*24,1)),データ_研究棟施設!$J$5:$J$1048576,OFFSET($G$9,ROW()-ROW($N$9),BK$6-$D$4))&gt;=50,IF(SUMIFS(OFFSET(データ_研究棟施設!$M$5:$M$1048576,0,ROUND(BK$8*24,1)),データ_研究棟施設!$J$5:$J$1048576,OFFSET($G$9,ROW()-ROW($N$9),BK$6-$D$4))&gt;=100*$E102,"×","△"),IF(OR(BK$8&lt;9/24,BK$8&gt;=17/24,BK$110="△"),"△","〇")))</f>
        <v>△</v>
      </c>
      <c r="BL102" s="29" t="str">
        <f ca="1">IF(OR(BL$9="×",BL$110="×"),"×",IF(SUMIFS(OFFSET(データ_研究棟施設!$M$5:$M$1048576,0,ROUND(BL$8*24,1)),データ_研究棟施設!$J$5:$J$1048576,OFFSET($G$9,ROW()-ROW($N$9),BL$6-$D$4))&gt;=50,IF(SUMIFS(OFFSET(データ_研究棟施設!$M$5:$M$1048576,0,ROUND(BL$8*24,1)),データ_研究棟施設!$J$5:$J$1048576,OFFSET($G$9,ROW()-ROW($N$9),BL$6-$D$4))&gt;=100*$E102,"×","△"),IF(OR(BL$8&lt;9/24,BL$8&gt;=17/24,BL$110="△"),"△","〇")))</f>
        <v>△</v>
      </c>
      <c r="BM102" s="29" t="str">
        <f ca="1">IF(OR(BM$9="×",BM$110="×"),"×",IF(SUMIFS(OFFSET(データ_研究棟施設!$M$5:$M$1048576,0,ROUND(BM$8*24,1)),データ_研究棟施設!$J$5:$J$1048576,OFFSET($G$9,ROW()-ROW($N$9),BM$6-$D$4))&gt;=50,IF(SUMIFS(OFFSET(データ_研究棟施設!$M$5:$M$1048576,0,ROUND(BM$8*24,1)),データ_研究棟施設!$J$5:$J$1048576,OFFSET($G$9,ROW()-ROW($N$9),BM$6-$D$4))&gt;=100*$E102,"×","△"),IF(OR(BM$8&lt;9/24,BM$8&gt;=17/24,BM$110="△"),"△","〇")))</f>
        <v>△</v>
      </c>
      <c r="BN102" s="29" t="str">
        <f ca="1">IF(OR(BN$9="×",BN$110="×"),"×",IF(SUMIFS(OFFSET(データ_研究棟施設!$M$5:$M$1048576,0,ROUND(BN$8*24,1)),データ_研究棟施設!$J$5:$J$1048576,OFFSET($G$9,ROW()-ROW($N$9),BN$6-$D$4))&gt;=50,IF(SUMIFS(OFFSET(データ_研究棟施設!$M$5:$M$1048576,0,ROUND(BN$8*24,1)),データ_研究棟施設!$J$5:$J$1048576,OFFSET($G$9,ROW()-ROW($N$9),BN$6-$D$4))&gt;=100*$E102,"×","△"),IF(OR(BN$8&lt;9/24,BN$8&gt;=17/24,BN$110="△"),"△","〇")))</f>
        <v>△</v>
      </c>
      <c r="BO102" s="29" t="str">
        <f ca="1">IF(OR(BO$9="×",BO$110="×"),"×",IF(SUMIFS(OFFSET(データ_研究棟施設!$M$5:$M$1048576,0,ROUND(BO$8*24,1)),データ_研究棟施設!$J$5:$J$1048576,OFFSET($G$9,ROW()-ROW($N$9),BO$6-$D$4))&gt;=50,IF(SUMIFS(OFFSET(データ_研究棟施設!$M$5:$M$1048576,0,ROUND(BO$8*24,1)),データ_研究棟施設!$J$5:$J$1048576,OFFSET($G$9,ROW()-ROW($N$9),BO$6-$D$4))&gt;=100*$E102,"×","△"),IF(OR(BO$8&lt;9/24,BO$8&gt;=17/24,BO$110="△"),"△","〇")))</f>
        <v>△</v>
      </c>
      <c r="BP102" s="29" t="str">
        <f ca="1">IF(OR(BP$9="×",BP$110="×"),"×",IF(SUMIFS(OFFSET(データ_研究棟施設!$M$5:$M$1048576,0,ROUND(BP$8*24,1)),データ_研究棟施設!$J$5:$J$1048576,OFFSET($G$9,ROW()-ROW($N$9),BP$6-$D$4))&gt;=50,IF(SUMIFS(OFFSET(データ_研究棟施設!$M$5:$M$1048576,0,ROUND(BP$8*24,1)),データ_研究棟施設!$J$5:$J$1048576,OFFSET($G$9,ROW()-ROW($N$9),BP$6-$D$4))&gt;=100*$E102,"×","△"),IF(OR(BP$8&lt;9/24,BP$8&gt;=17/24,BP$110="△"),"△","〇")))</f>
        <v>△</v>
      </c>
      <c r="BQ102" s="29" t="str">
        <f ca="1">IF(OR(BQ$9="×",BQ$110="×"),"×",IF(SUMIFS(OFFSET(データ_研究棟施設!$M$5:$M$1048576,0,ROUND(BQ$8*24,1)),データ_研究棟施設!$J$5:$J$1048576,OFFSET($G$9,ROW()-ROW($N$9),BQ$6-$D$4))&gt;=50,IF(SUMIFS(OFFSET(データ_研究棟施設!$M$5:$M$1048576,0,ROUND(BQ$8*24,1)),データ_研究棟施設!$J$5:$J$1048576,OFFSET($G$9,ROW()-ROW($N$9),BQ$6-$D$4))&gt;=100*$E102,"×","△"),IF(OR(BQ$8&lt;9/24,BQ$8&gt;=17/24,BQ$110="△"),"△","〇")))</f>
        <v>△</v>
      </c>
      <c r="BR102" s="29" t="str">
        <f ca="1">IF(OR(BR$9="×",BR$110="×"),"×",IF(SUMIFS(OFFSET(データ_研究棟施設!$M$5:$M$1048576,0,ROUND(BR$8*24,1)),データ_研究棟施設!$J$5:$J$1048576,OFFSET($G$9,ROW()-ROW($N$9),BR$6-$D$4))&gt;=50,IF(SUMIFS(OFFSET(データ_研究棟施設!$M$5:$M$1048576,0,ROUND(BR$8*24,1)),データ_研究棟施設!$J$5:$J$1048576,OFFSET($G$9,ROW()-ROW($N$9),BR$6-$D$4))&gt;=100*$E102,"×","△"),IF(OR(BR$8&lt;9/24,BR$8&gt;=17/24,BR$110="△"),"△","〇")))</f>
        <v>△</v>
      </c>
      <c r="BS102" s="28" t="str">
        <f ca="1">IF(OR(BS$9="×",BS$110="×"),"×",IF(SUMIFS(OFFSET(データ_研究棟施設!$M$5:$M$1048576,0,ROUND(BS$8*24,1)),データ_研究棟施設!$J$5:$J$1048576,OFFSET($G$9,ROW()-ROW($N$9),BS$6-$D$4))&gt;=50,IF(SUMIFS(OFFSET(データ_研究棟施設!$M$5:$M$1048576,0,ROUND(BS$8*24,1)),データ_研究棟施設!$J$5:$J$1048576,OFFSET($G$9,ROW()-ROW($N$9),BS$6-$D$4))&gt;=100*$E102,"×","△"),IF(OR(BS$8&lt;9/24,BS$8&gt;=17/24,BS$110="△"),"△","〇")))</f>
        <v>〇</v>
      </c>
      <c r="BT102" s="29" t="str">
        <f ca="1">IF(OR(BT$9="×",BT$110="×"),"×",IF(SUMIFS(OFFSET(データ_研究棟施設!$M$5:$M$1048576,0,ROUND(BT$8*24,1)),データ_研究棟施設!$J$5:$J$1048576,OFFSET($G$9,ROW()-ROW($N$9),BT$6-$D$4))&gt;=50,IF(SUMIFS(OFFSET(データ_研究棟施設!$M$5:$M$1048576,0,ROUND(BT$8*24,1)),データ_研究棟施設!$J$5:$J$1048576,OFFSET($G$9,ROW()-ROW($N$9),BT$6-$D$4))&gt;=100*$E102,"×","△"),IF(OR(BT$8&lt;9/24,BT$8&gt;=17/24,BT$110="△"),"△","〇")))</f>
        <v>〇</v>
      </c>
      <c r="BU102" s="29" t="str">
        <f ca="1">IF(OR(BU$9="×",BU$110="×"),"×",IF(SUMIFS(OFFSET(データ_研究棟施設!$M$5:$M$1048576,0,ROUND(BU$8*24,1)),データ_研究棟施設!$J$5:$J$1048576,OFFSET($G$9,ROW()-ROW($N$9),BU$6-$D$4))&gt;=50,IF(SUMIFS(OFFSET(データ_研究棟施設!$M$5:$M$1048576,0,ROUND(BU$8*24,1)),データ_研究棟施設!$J$5:$J$1048576,OFFSET($G$9,ROW()-ROW($N$9),BU$6-$D$4))&gt;=100*$E102,"×","△"),IF(OR(BU$8&lt;9/24,BU$8&gt;=17/24,BU$110="△"),"△","〇")))</f>
        <v>〇</v>
      </c>
      <c r="BV102" s="30" t="str">
        <f ca="1">IF(OR(BV$9="×",BV$110="×"),"×",IF(SUMIFS(OFFSET(データ_研究棟施設!$M$5:$M$1048576,0,ROUND(BV$8*24,1)),データ_研究棟施設!$J$5:$J$1048576,OFFSET($G$9,ROW()-ROW($N$9),BV$6-$D$4))&gt;=50,IF(SUMIFS(OFFSET(データ_研究棟施設!$M$5:$M$1048576,0,ROUND(BV$8*24,1)),データ_研究棟施設!$J$5:$J$1048576,OFFSET($G$9,ROW()-ROW($N$9),BV$6-$D$4))&gt;=100*$E102,"×","△"),IF(OR(BV$8&lt;9/24,BV$8&gt;=17/24,BV$110="△"),"△","〇")))</f>
        <v>〇</v>
      </c>
      <c r="BW102" s="29" t="str">
        <f ca="1">IF(OR(BW$9="×",BW$110="×"),"×",IF(SUMIFS(OFFSET(データ_研究棟施設!$M$5:$M$1048576,0,ROUND(BW$8*24,1)),データ_研究棟施設!$J$5:$J$1048576,OFFSET($G$9,ROW()-ROW($N$9),BW$6-$D$4))&gt;=50,IF(SUMIFS(OFFSET(データ_研究棟施設!$M$5:$M$1048576,0,ROUND(BW$8*24,1)),データ_研究棟施設!$J$5:$J$1048576,OFFSET($G$9,ROW()-ROW($N$9),BW$6-$D$4))&gt;=100*$E102,"×","△"),IF(OR(BW$8&lt;9/24,BW$8&gt;=17/24,BW$110="△"),"△","〇")))</f>
        <v>〇</v>
      </c>
      <c r="BX102" s="29" t="str">
        <f ca="1">IF(OR(BX$9="×",BX$110="×"),"×",IF(SUMIFS(OFFSET(データ_研究棟施設!$M$5:$M$1048576,0,ROUND(BX$8*24,1)),データ_研究棟施設!$J$5:$J$1048576,OFFSET($G$9,ROW()-ROW($N$9),BX$6-$D$4))&gt;=50,IF(SUMIFS(OFFSET(データ_研究棟施設!$M$5:$M$1048576,0,ROUND(BX$8*24,1)),データ_研究棟施設!$J$5:$J$1048576,OFFSET($G$9,ROW()-ROW($N$9),BX$6-$D$4))&gt;=100*$E102,"×","△"),IF(OR(BX$8&lt;9/24,BX$8&gt;=17/24,BX$110="△"),"△","〇")))</f>
        <v>〇</v>
      </c>
      <c r="BY102" s="29" t="str">
        <f ca="1">IF(OR(BY$9="×",BY$110="×"),"×",IF(SUMIFS(OFFSET(データ_研究棟施設!$M$5:$M$1048576,0,ROUND(BY$8*24,1)),データ_研究棟施設!$J$5:$J$1048576,OFFSET($G$9,ROW()-ROW($N$9),BY$6-$D$4))&gt;=50,IF(SUMIFS(OFFSET(データ_研究棟施設!$M$5:$M$1048576,0,ROUND(BY$8*24,1)),データ_研究棟施設!$J$5:$J$1048576,OFFSET($G$9,ROW()-ROW($N$9),BY$6-$D$4))&gt;=100*$E102,"×","△"),IF(OR(BY$8&lt;9/24,BY$8&gt;=17/24,BY$110="△"),"△","〇")))</f>
        <v>〇</v>
      </c>
      <c r="BZ102" s="29" t="str">
        <f ca="1">IF(OR(BZ$9="×",BZ$110="×"),"×",IF(SUMIFS(OFFSET(データ_研究棟施設!$M$5:$M$1048576,0,ROUND(BZ$8*24,1)),データ_研究棟施設!$J$5:$J$1048576,OFFSET($G$9,ROW()-ROW($N$9),BZ$6-$D$4))&gt;=50,IF(SUMIFS(OFFSET(データ_研究棟施設!$M$5:$M$1048576,0,ROUND(BZ$8*24,1)),データ_研究棟施設!$J$5:$J$1048576,OFFSET($G$9,ROW()-ROW($N$9),BZ$6-$D$4))&gt;=100*$E102,"×","△"),IF(OR(BZ$8&lt;9/24,BZ$8&gt;=17/24,BZ$110="△"),"△","〇")))</f>
        <v>〇</v>
      </c>
      <c r="CA102" s="28" t="str">
        <f ca="1">IF(OR(CA$9="×",CA$110="×"),"×",IF(SUMIFS(OFFSET(データ_研究棟施設!$M$5:$M$1048576,0,ROUND(CA$8*24,1)),データ_研究棟施設!$J$5:$J$1048576,OFFSET($G$9,ROW()-ROW($N$9),CA$6-$D$4))&gt;=50,IF(SUMIFS(OFFSET(データ_研究棟施設!$M$5:$M$1048576,0,ROUND(CA$8*24,1)),データ_研究棟施設!$J$5:$J$1048576,OFFSET($G$9,ROW()-ROW($N$9),CA$6-$D$4))&gt;=100*$E102,"×","△"),IF(OR(CA$8&lt;9/24,CA$8&gt;=17/24,CA$110="△"),"△","〇")))</f>
        <v>△</v>
      </c>
      <c r="CB102" s="29" t="str">
        <f ca="1">IF(OR(CB$9="×",CB$110="×"),"×",IF(SUMIFS(OFFSET(データ_研究棟施設!$M$5:$M$1048576,0,ROUND(CB$8*24,1)),データ_研究棟施設!$J$5:$J$1048576,OFFSET($G$9,ROW()-ROW($N$9),CB$6-$D$4))&gt;=50,IF(SUMIFS(OFFSET(データ_研究棟施設!$M$5:$M$1048576,0,ROUND(CB$8*24,1)),データ_研究棟施設!$J$5:$J$1048576,OFFSET($G$9,ROW()-ROW($N$9),CB$6-$D$4))&gt;=100*$E102,"×","△"),IF(OR(CB$8&lt;9/24,CB$8&gt;=17/24,CB$110="△"),"△","〇")))</f>
        <v>△</v>
      </c>
      <c r="CC102" s="29" t="str">
        <f ca="1">IF(OR(CC$9="×",CC$110="×"),"×",IF(SUMIFS(OFFSET(データ_研究棟施設!$M$5:$M$1048576,0,ROUND(CC$8*24,1)),データ_研究棟施設!$J$5:$J$1048576,OFFSET($G$9,ROW()-ROW($N$9),CC$6-$D$4))&gt;=50,IF(SUMIFS(OFFSET(データ_研究棟施設!$M$5:$M$1048576,0,ROUND(CC$8*24,1)),データ_研究棟施設!$J$5:$J$1048576,OFFSET($G$9,ROW()-ROW($N$9),CC$6-$D$4))&gt;=100*$E102,"×","△"),IF(OR(CC$8&lt;9/24,CC$8&gt;=17/24,CC$110="△"),"△","〇")))</f>
        <v>△</v>
      </c>
      <c r="CD102" s="30" t="str">
        <f ca="1">IF(OR(CD$9="×",CD$110="×"),"×",IF(SUMIFS(OFFSET(データ_研究棟施設!$M$5:$M$1048576,0,ROUND(CD$8*24,1)),データ_研究棟施設!$J$5:$J$1048576,OFFSET($G$9,ROW()-ROW($N$9),CD$6-$D$4))&gt;=50,IF(SUMIFS(OFFSET(データ_研究棟施設!$M$5:$M$1048576,0,ROUND(CD$8*24,1)),データ_研究棟施設!$J$5:$J$1048576,OFFSET($G$9,ROW()-ROW($N$9),CD$6-$D$4))&gt;=100*$E102,"×","△"),IF(OR(CD$8&lt;9/24,CD$8&gt;=17/24,CD$110="△"),"△","〇")))</f>
        <v>△</v>
      </c>
      <c r="CE102" s="29" t="str">
        <f ca="1">IF(OR(CE$9="×",CE$110="×"),"×",IF(SUMIFS(OFFSET(データ_研究棟施設!$M$5:$M$1048576,0,ROUND(CE$8*24,1)),データ_研究棟施設!$J$5:$J$1048576,OFFSET($G$9,ROW()-ROW($N$9),CE$6-$D$4))&gt;=50,IF(SUMIFS(OFFSET(データ_研究棟施設!$M$5:$M$1048576,0,ROUND(CE$8*24,1)),データ_研究棟施設!$J$5:$J$1048576,OFFSET($G$9,ROW()-ROW($N$9),CE$6-$D$4))&gt;=100*$E102,"×","△"),IF(OR(CE$8&lt;9/24,CE$8&gt;=17/24,CE$110="△"),"△","〇")))</f>
        <v>△</v>
      </c>
      <c r="CF102" s="29" t="str">
        <f ca="1">IF(OR(CF$9="×",CF$110="×"),"×",IF(SUMIFS(OFFSET(データ_研究棟施設!$M$5:$M$1048576,0,ROUND(CF$8*24,1)),データ_研究棟施設!$J$5:$J$1048576,OFFSET($G$9,ROW()-ROW($N$9),CF$6-$D$4))&gt;=50,IF(SUMIFS(OFFSET(データ_研究棟施設!$M$5:$M$1048576,0,ROUND(CF$8*24,1)),データ_研究棟施設!$J$5:$J$1048576,OFFSET($G$9,ROW()-ROW($N$9),CF$6-$D$4))&gt;=100*$E102,"×","△"),IF(OR(CF$8&lt;9/24,CF$8&gt;=17/24,CF$110="△"),"△","〇")))</f>
        <v>△</v>
      </c>
      <c r="CG102" s="37" t="str">
        <f ca="1">IF(OR(CG$9="×",CG$110="×"),"×",IF(SUMIFS(OFFSET(データ_研究棟施設!$M$5:$M$1048576,0,ROUND(CG$8*24,1)),データ_研究棟施設!$J$5:$J$1048576,OFFSET($G$9,ROW()-ROW($N$9),CG$6-$D$4))&gt;=50,IF(SUMIFS(OFFSET(データ_研究棟施設!$M$5:$M$1048576,0,ROUND(CG$8*24,1)),データ_研究棟施設!$J$5:$J$1048576,OFFSET($G$9,ROW()-ROW($N$9),CG$6-$D$4))&gt;=100*$E102,"×","△"),IF(OR(CG$8&lt;9/24,CG$8&gt;=17/24,CG$110="△"),"△","〇")))</f>
        <v>△</v>
      </c>
      <c r="CH102" s="36" t="str">
        <f ca="1">IF(OR(CH$9="×",CH$110="×"),"×",IF(SUMIFS(OFFSET(データ_研究棟施設!$M$5:$M$1048576,0,ROUND(CH$8*24,1)),データ_研究棟施設!$J$5:$J$1048576,OFFSET($G$9,ROW()-ROW($N$9),CH$6-$D$4))&gt;=50,IF(SUMIFS(OFFSET(データ_研究棟施設!$M$5:$M$1048576,0,ROUND(CH$8*24,1)),データ_研究棟施設!$J$5:$J$1048576,OFFSET($G$9,ROW()-ROW($N$9),CH$6-$D$4))&gt;=100*$E102,"×","△"),IF(OR(CH$8&lt;9/24,CH$8&gt;=17/24,CH$110="△"),"△","〇")))</f>
        <v>△</v>
      </c>
      <c r="CI102" s="29" t="str">
        <f ca="1">IF(OR(CI$9="×",CI$110="×"),"×",IF(SUMIFS(OFFSET(データ_研究棟施設!$M$5:$M$1048576,0,ROUND(CI$8*24,1)),データ_研究棟施設!$J$5:$J$1048576,OFFSET($G$9,ROW()-ROW($N$9),CI$6-$D$4))&gt;=50,IF(SUMIFS(OFFSET(データ_研究棟施設!$M$5:$M$1048576,0,ROUND(CI$8*24,1)),データ_研究棟施設!$J$5:$J$1048576,OFFSET($G$9,ROW()-ROW($N$9),CI$6-$D$4))&gt;=100*$E102,"×","△"),IF(OR(CI$8&lt;9/24,CI$8&gt;=17/24,CI$110="△"),"△","〇")))</f>
        <v>△</v>
      </c>
      <c r="CJ102" s="29" t="str">
        <f ca="1">IF(OR(CJ$9="×",CJ$110="×"),"×",IF(SUMIFS(OFFSET(データ_研究棟施設!$M$5:$M$1048576,0,ROUND(CJ$8*24,1)),データ_研究棟施設!$J$5:$J$1048576,OFFSET($G$9,ROW()-ROW($N$9),CJ$6-$D$4))&gt;=50,IF(SUMIFS(OFFSET(データ_研究棟施設!$M$5:$M$1048576,0,ROUND(CJ$8*24,1)),データ_研究棟施設!$J$5:$J$1048576,OFFSET($G$9,ROW()-ROW($N$9),CJ$6-$D$4))&gt;=100*$E102,"×","△"),IF(OR(CJ$8&lt;9/24,CJ$8&gt;=17/24,CJ$110="△"),"△","〇")))</f>
        <v>△</v>
      </c>
      <c r="CK102" s="29" t="str">
        <f ca="1">IF(OR(CK$9="×",CK$110="×"),"×",IF(SUMIFS(OFFSET(データ_研究棟施設!$M$5:$M$1048576,0,ROUND(CK$8*24,1)),データ_研究棟施設!$J$5:$J$1048576,OFFSET($G$9,ROW()-ROW($N$9),CK$6-$D$4))&gt;=50,IF(SUMIFS(OFFSET(データ_研究棟施設!$M$5:$M$1048576,0,ROUND(CK$8*24,1)),データ_研究棟施設!$J$5:$J$1048576,OFFSET($G$9,ROW()-ROW($N$9),CK$6-$D$4))&gt;=100*$E102,"×","△"),IF(OR(CK$8&lt;9/24,CK$8&gt;=17/24,CK$110="△"),"△","〇")))</f>
        <v>△</v>
      </c>
      <c r="CL102" s="29" t="str">
        <f ca="1">IF(OR(CL$9="×",CL$110="×"),"×",IF(SUMIFS(OFFSET(データ_研究棟施設!$M$5:$M$1048576,0,ROUND(CL$8*24,1)),データ_研究棟施設!$J$5:$J$1048576,OFFSET($G$9,ROW()-ROW($N$9),CL$6-$D$4))&gt;=50,IF(SUMIFS(OFFSET(データ_研究棟施設!$M$5:$M$1048576,0,ROUND(CL$8*24,1)),データ_研究棟施設!$J$5:$J$1048576,OFFSET($G$9,ROW()-ROW($N$9),CL$6-$D$4))&gt;=100*$E102,"×","△"),IF(OR(CL$8&lt;9/24,CL$8&gt;=17/24,CL$110="△"),"△","〇")))</f>
        <v>△</v>
      </c>
      <c r="CM102" s="29" t="str">
        <f ca="1">IF(OR(CM$9="×",CM$110="×"),"×",IF(SUMIFS(OFFSET(データ_研究棟施設!$M$5:$M$1048576,0,ROUND(CM$8*24,1)),データ_研究棟施設!$J$5:$J$1048576,OFFSET($G$9,ROW()-ROW($N$9),CM$6-$D$4))&gt;=50,IF(SUMIFS(OFFSET(データ_研究棟施設!$M$5:$M$1048576,0,ROUND(CM$8*24,1)),データ_研究棟施設!$J$5:$J$1048576,OFFSET($G$9,ROW()-ROW($N$9),CM$6-$D$4))&gt;=100*$E102,"×","△"),IF(OR(CM$8&lt;9/24,CM$8&gt;=17/24,CM$110="△"),"△","〇")))</f>
        <v>△</v>
      </c>
      <c r="CN102" s="29" t="str">
        <f ca="1">IF(OR(CN$9="×",CN$110="×"),"×",IF(SUMIFS(OFFSET(データ_研究棟施設!$M$5:$M$1048576,0,ROUND(CN$8*24,1)),データ_研究棟施設!$J$5:$J$1048576,OFFSET($G$9,ROW()-ROW($N$9),CN$6-$D$4))&gt;=50,IF(SUMIFS(OFFSET(データ_研究棟施設!$M$5:$M$1048576,0,ROUND(CN$8*24,1)),データ_研究棟施設!$J$5:$J$1048576,OFFSET($G$9,ROW()-ROW($N$9),CN$6-$D$4))&gt;=100*$E102,"×","△"),IF(OR(CN$8&lt;9/24,CN$8&gt;=17/24,CN$110="△"),"△","〇")))</f>
        <v>△</v>
      </c>
      <c r="CO102" s="29" t="str">
        <f ca="1">IF(OR(CO$9="×",CO$110="×"),"×",IF(SUMIFS(OFFSET(データ_研究棟施設!$M$5:$M$1048576,0,ROUND(CO$8*24,1)),データ_研究棟施設!$J$5:$J$1048576,OFFSET($G$9,ROW()-ROW($N$9),CO$6-$D$4))&gt;=50,IF(SUMIFS(OFFSET(データ_研究棟施設!$M$5:$M$1048576,0,ROUND(CO$8*24,1)),データ_研究棟施設!$J$5:$J$1048576,OFFSET($G$9,ROW()-ROW($N$9),CO$6-$D$4))&gt;=100*$E102,"×","△"),IF(OR(CO$8&lt;9/24,CO$8&gt;=17/24,CO$110="△"),"△","〇")))</f>
        <v>△</v>
      </c>
      <c r="CP102" s="29" t="str">
        <f ca="1">IF(OR(CP$9="×",CP$110="×"),"×",IF(SUMIFS(OFFSET(データ_研究棟施設!$M$5:$M$1048576,0,ROUND(CP$8*24,1)),データ_研究棟施設!$J$5:$J$1048576,OFFSET($G$9,ROW()-ROW($N$9),CP$6-$D$4))&gt;=50,IF(SUMIFS(OFFSET(データ_研究棟施設!$M$5:$M$1048576,0,ROUND(CP$8*24,1)),データ_研究棟施設!$J$5:$J$1048576,OFFSET($G$9,ROW()-ROW($N$9),CP$6-$D$4))&gt;=100*$E102,"×","△"),IF(OR(CP$8&lt;9/24,CP$8&gt;=17/24,CP$110="△"),"△","〇")))</f>
        <v>△</v>
      </c>
      <c r="CQ102" s="28" t="str">
        <f ca="1">IF(OR(CQ$9="×",CQ$110="×"),"×",IF(SUMIFS(OFFSET(データ_研究棟施設!$M$5:$M$1048576,0,ROUND(CQ$8*24,1)),データ_研究棟施設!$J$5:$J$1048576,OFFSET($G$9,ROW()-ROW($N$9),CQ$6-$D$4))&gt;=50,IF(SUMIFS(OFFSET(データ_研究棟施設!$M$5:$M$1048576,0,ROUND(CQ$8*24,1)),データ_研究棟施設!$J$5:$J$1048576,OFFSET($G$9,ROW()-ROW($N$9),CQ$6-$D$4))&gt;=100*$E102,"×","△"),IF(OR(CQ$8&lt;9/24,CQ$8&gt;=17/24,CQ$110="△"),"△","〇")))</f>
        <v>〇</v>
      </c>
      <c r="CR102" s="29" t="str">
        <f ca="1">IF(OR(CR$9="×",CR$110="×"),"×",IF(SUMIFS(OFFSET(データ_研究棟施設!$M$5:$M$1048576,0,ROUND(CR$8*24,1)),データ_研究棟施設!$J$5:$J$1048576,OFFSET($G$9,ROW()-ROW($N$9),CR$6-$D$4))&gt;=50,IF(SUMIFS(OFFSET(データ_研究棟施設!$M$5:$M$1048576,0,ROUND(CR$8*24,1)),データ_研究棟施設!$J$5:$J$1048576,OFFSET($G$9,ROW()-ROW($N$9),CR$6-$D$4))&gt;=100*$E102,"×","△"),IF(OR(CR$8&lt;9/24,CR$8&gt;=17/24,CR$110="△"),"△","〇")))</f>
        <v>〇</v>
      </c>
      <c r="CS102" s="29" t="str">
        <f ca="1">IF(OR(CS$9="×",CS$110="×"),"×",IF(SUMIFS(OFFSET(データ_研究棟施設!$M$5:$M$1048576,0,ROUND(CS$8*24,1)),データ_研究棟施設!$J$5:$J$1048576,OFFSET($G$9,ROW()-ROW($N$9),CS$6-$D$4))&gt;=50,IF(SUMIFS(OFFSET(データ_研究棟施設!$M$5:$M$1048576,0,ROUND(CS$8*24,1)),データ_研究棟施設!$J$5:$J$1048576,OFFSET($G$9,ROW()-ROW($N$9),CS$6-$D$4))&gt;=100*$E102,"×","△"),IF(OR(CS$8&lt;9/24,CS$8&gt;=17/24,CS$110="△"),"△","〇")))</f>
        <v>〇</v>
      </c>
      <c r="CT102" s="30" t="str">
        <f ca="1">IF(OR(CT$9="×",CT$110="×"),"×",IF(SUMIFS(OFFSET(データ_研究棟施設!$M$5:$M$1048576,0,ROUND(CT$8*24,1)),データ_研究棟施設!$J$5:$J$1048576,OFFSET($G$9,ROW()-ROW($N$9),CT$6-$D$4))&gt;=50,IF(SUMIFS(OFFSET(データ_研究棟施設!$M$5:$M$1048576,0,ROUND(CT$8*24,1)),データ_研究棟施設!$J$5:$J$1048576,OFFSET($G$9,ROW()-ROW($N$9),CT$6-$D$4))&gt;=100*$E102,"×","△"),IF(OR(CT$8&lt;9/24,CT$8&gt;=17/24,CT$110="△"),"△","〇")))</f>
        <v>〇</v>
      </c>
      <c r="CU102" s="29" t="str">
        <f ca="1">IF(OR(CU$9="×",CU$110="×"),"×",IF(SUMIFS(OFFSET(データ_研究棟施設!$M$5:$M$1048576,0,ROUND(CU$8*24,1)),データ_研究棟施設!$J$5:$J$1048576,OFFSET($G$9,ROW()-ROW($N$9),CU$6-$D$4))&gt;=50,IF(SUMIFS(OFFSET(データ_研究棟施設!$M$5:$M$1048576,0,ROUND(CU$8*24,1)),データ_研究棟施設!$J$5:$J$1048576,OFFSET($G$9,ROW()-ROW($N$9),CU$6-$D$4))&gt;=100*$E102,"×","△"),IF(OR(CU$8&lt;9/24,CU$8&gt;=17/24,CU$110="△"),"△","〇")))</f>
        <v>〇</v>
      </c>
      <c r="CV102" s="29" t="str">
        <f ca="1">IF(OR(CV$9="×",CV$110="×"),"×",IF(SUMIFS(OFFSET(データ_研究棟施設!$M$5:$M$1048576,0,ROUND(CV$8*24,1)),データ_研究棟施設!$J$5:$J$1048576,OFFSET($G$9,ROW()-ROW($N$9),CV$6-$D$4))&gt;=50,IF(SUMIFS(OFFSET(データ_研究棟施設!$M$5:$M$1048576,0,ROUND(CV$8*24,1)),データ_研究棟施設!$J$5:$J$1048576,OFFSET($G$9,ROW()-ROW($N$9),CV$6-$D$4))&gt;=100*$E102,"×","△"),IF(OR(CV$8&lt;9/24,CV$8&gt;=17/24,CV$110="△"),"△","〇")))</f>
        <v>〇</v>
      </c>
      <c r="CW102" s="29" t="str">
        <f ca="1">IF(OR(CW$9="×",CW$110="×"),"×",IF(SUMIFS(OFFSET(データ_研究棟施設!$M$5:$M$1048576,0,ROUND(CW$8*24,1)),データ_研究棟施設!$J$5:$J$1048576,OFFSET($G$9,ROW()-ROW($N$9),CW$6-$D$4))&gt;=50,IF(SUMIFS(OFFSET(データ_研究棟施設!$M$5:$M$1048576,0,ROUND(CW$8*24,1)),データ_研究棟施設!$J$5:$J$1048576,OFFSET($G$9,ROW()-ROW($N$9),CW$6-$D$4))&gt;=100*$E102,"×","△"),IF(OR(CW$8&lt;9/24,CW$8&gt;=17/24,CW$110="△"),"△","〇")))</f>
        <v>〇</v>
      </c>
      <c r="CX102" s="29" t="str">
        <f ca="1">IF(OR(CX$9="×",CX$110="×"),"×",IF(SUMIFS(OFFSET(データ_研究棟施設!$M$5:$M$1048576,0,ROUND(CX$8*24,1)),データ_研究棟施設!$J$5:$J$1048576,OFFSET($G$9,ROW()-ROW($N$9),CX$6-$D$4))&gt;=50,IF(SUMIFS(OFFSET(データ_研究棟施設!$M$5:$M$1048576,0,ROUND(CX$8*24,1)),データ_研究棟施設!$J$5:$J$1048576,OFFSET($G$9,ROW()-ROW($N$9),CX$6-$D$4))&gt;=100*$E102,"×","△"),IF(OR(CX$8&lt;9/24,CX$8&gt;=17/24,CX$110="△"),"△","〇")))</f>
        <v>〇</v>
      </c>
      <c r="CY102" s="28" t="str">
        <f ca="1">IF(OR(CY$9="×",CY$110="×"),"×",IF(SUMIFS(OFFSET(データ_研究棟施設!$M$5:$M$1048576,0,ROUND(CY$8*24,1)),データ_研究棟施設!$J$5:$J$1048576,OFFSET($G$9,ROW()-ROW($N$9),CY$6-$D$4))&gt;=50,IF(SUMIFS(OFFSET(データ_研究棟施設!$M$5:$M$1048576,0,ROUND(CY$8*24,1)),データ_研究棟施設!$J$5:$J$1048576,OFFSET($G$9,ROW()-ROW($N$9),CY$6-$D$4))&gt;=100*$E102,"×","△"),IF(OR(CY$8&lt;9/24,CY$8&gt;=17/24,CY$110="△"),"△","〇")))</f>
        <v>△</v>
      </c>
      <c r="CZ102" s="29" t="str">
        <f ca="1">IF(OR(CZ$9="×",CZ$110="×"),"×",IF(SUMIFS(OFFSET(データ_研究棟施設!$M$5:$M$1048576,0,ROUND(CZ$8*24,1)),データ_研究棟施設!$J$5:$J$1048576,OFFSET($G$9,ROW()-ROW($N$9),CZ$6-$D$4))&gt;=50,IF(SUMIFS(OFFSET(データ_研究棟施設!$M$5:$M$1048576,0,ROUND(CZ$8*24,1)),データ_研究棟施設!$J$5:$J$1048576,OFFSET($G$9,ROW()-ROW($N$9),CZ$6-$D$4))&gt;=100*$E102,"×","△"),IF(OR(CZ$8&lt;9/24,CZ$8&gt;=17/24,CZ$110="△"),"△","〇")))</f>
        <v>△</v>
      </c>
      <c r="DA102" s="29" t="str">
        <f ca="1">IF(OR(DA$9="×",DA$110="×"),"×",IF(SUMIFS(OFFSET(データ_研究棟施設!$M$5:$M$1048576,0,ROUND(DA$8*24,1)),データ_研究棟施設!$J$5:$J$1048576,OFFSET($G$9,ROW()-ROW($N$9),DA$6-$D$4))&gt;=50,IF(SUMIFS(OFFSET(データ_研究棟施設!$M$5:$M$1048576,0,ROUND(DA$8*24,1)),データ_研究棟施設!$J$5:$J$1048576,OFFSET($G$9,ROW()-ROW($N$9),DA$6-$D$4))&gt;=100*$E102,"×","△"),IF(OR(DA$8&lt;9/24,DA$8&gt;=17/24,DA$110="△"),"△","〇")))</f>
        <v>△</v>
      </c>
      <c r="DB102" s="30" t="str">
        <f ca="1">IF(OR(DB$9="×",DB$110="×"),"×",IF(SUMIFS(OFFSET(データ_研究棟施設!$M$5:$M$1048576,0,ROUND(DB$8*24,1)),データ_研究棟施設!$J$5:$J$1048576,OFFSET($G$9,ROW()-ROW($N$9),DB$6-$D$4))&gt;=50,IF(SUMIFS(OFFSET(データ_研究棟施設!$M$5:$M$1048576,0,ROUND(DB$8*24,1)),データ_研究棟施設!$J$5:$J$1048576,OFFSET($G$9,ROW()-ROW($N$9),DB$6-$D$4))&gt;=100*$E102,"×","△"),IF(OR(DB$8&lt;9/24,DB$8&gt;=17/24,DB$110="△"),"△","〇")))</f>
        <v>△</v>
      </c>
      <c r="DC102" s="29" t="str">
        <f ca="1">IF(OR(DC$9="×",DC$110="×"),"×",IF(SUMIFS(OFFSET(データ_研究棟施設!$M$5:$M$1048576,0,ROUND(DC$8*24,1)),データ_研究棟施設!$J$5:$J$1048576,OFFSET($G$9,ROW()-ROW($N$9),DC$6-$D$4))&gt;=50,IF(SUMIFS(OFFSET(データ_研究棟施設!$M$5:$M$1048576,0,ROUND(DC$8*24,1)),データ_研究棟施設!$J$5:$J$1048576,OFFSET($G$9,ROW()-ROW($N$9),DC$6-$D$4))&gt;=100*$E102,"×","△"),IF(OR(DC$8&lt;9/24,DC$8&gt;=17/24,DC$110="△"),"△","〇")))</f>
        <v>△</v>
      </c>
      <c r="DD102" s="29" t="str">
        <f ca="1">IF(OR(DD$9="×",DD$110="×"),"×",IF(SUMIFS(OFFSET(データ_研究棟施設!$M$5:$M$1048576,0,ROUND(DD$8*24,1)),データ_研究棟施設!$J$5:$J$1048576,OFFSET($G$9,ROW()-ROW($N$9),DD$6-$D$4))&gt;=50,IF(SUMIFS(OFFSET(データ_研究棟施設!$M$5:$M$1048576,0,ROUND(DD$8*24,1)),データ_研究棟施設!$J$5:$J$1048576,OFFSET($G$9,ROW()-ROW($N$9),DD$6-$D$4))&gt;=100*$E102,"×","△"),IF(OR(DD$8&lt;9/24,DD$8&gt;=17/24,DD$110="△"),"△","〇")))</f>
        <v>△</v>
      </c>
      <c r="DE102" s="37" t="str">
        <f ca="1">IF(OR(DE$9="×",DE$110="×"),"×",IF(SUMIFS(OFFSET(データ_研究棟施設!$M$5:$M$1048576,0,ROUND(DE$8*24,1)),データ_研究棟施設!$J$5:$J$1048576,OFFSET($G$9,ROW()-ROW($N$9),DE$6-$D$4))&gt;=50,IF(SUMIFS(OFFSET(データ_研究棟施設!$M$5:$M$1048576,0,ROUND(DE$8*24,1)),データ_研究棟施設!$J$5:$J$1048576,OFFSET($G$9,ROW()-ROW($N$9),DE$6-$D$4))&gt;=100*$E102,"×","△"),IF(OR(DE$8&lt;9/24,DE$8&gt;=17/24,DE$110="△"),"△","〇")))</f>
        <v>△</v>
      </c>
      <c r="DF102" s="36" t="str">
        <f ca="1">IF(OR(DF$9="×",DF$110="×"),"×",IF(SUMIFS(OFFSET(データ_研究棟施設!$M$5:$M$1048576,0,ROUND(DF$8*24,1)),データ_研究棟施設!$J$5:$J$1048576,OFFSET($G$9,ROW()-ROW($N$9),DF$6-$D$4))&gt;=50,IF(SUMIFS(OFFSET(データ_研究棟施設!$M$5:$M$1048576,0,ROUND(DF$8*24,1)),データ_研究棟施設!$J$5:$J$1048576,OFFSET($G$9,ROW()-ROW($N$9),DF$6-$D$4))&gt;=100*$E102,"×","△"),IF(OR(DF$8&lt;9/24,DF$8&gt;=17/24,DF$110="△"),"△","〇")))</f>
        <v>△</v>
      </c>
      <c r="DG102" s="29" t="str">
        <f ca="1">IF(OR(DG$9="×",DG$110="×"),"×",IF(SUMIFS(OFFSET(データ_研究棟施設!$M$5:$M$1048576,0,ROUND(DG$8*24,1)),データ_研究棟施設!$J$5:$J$1048576,OFFSET($G$9,ROW()-ROW($N$9),DG$6-$D$4))&gt;=50,IF(SUMIFS(OFFSET(データ_研究棟施設!$M$5:$M$1048576,0,ROUND(DG$8*24,1)),データ_研究棟施設!$J$5:$J$1048576,OFFSET($G$9,ROW()-ROW($N$9),DG$6-$D$4))&gt;=100*$E102,"×","△"),IF(OR(DG$8&lt;9/24,DG$8&gt;=17/24,DG$110="△"),"△","〇")))</f>
        <v>△</v>
      </c>
      <c r="DH102" s="29" t="str">
        <f ca="1">IF(OR(DH$9="×",DH$110="×"),"×",IF(SUMIFS(OFFSET(データ_研究棟施設!$M$5:$M$1048576,0,ROUND(DH$8*24,1)),データ_研究棟施設!$J$5:$J$1048576,OFFSET($G$9,ROW()-ROW($N$9),DH$6-$D$4))&gt;=50,IF(SUMIFS(OFFSET(データ_研究棟施設!$M$5:$M$1048576,0,ROUND(DH$8*24,1)),データ_研究棟施設!$J$5:$J$1048576,OFFSET($G$9,ROW()-ROW($N$9),DH$6-$D$4))&gt;=100*$E102,"×","△"),IF(OR(DH$8&lt;9/24,DH$8&gt;=17/24,DH$110="△"),"△","〇")))</f>
        <v>△</v>
      </c>
      <c r="DI102" s="29" t="str">
        <f ca="1">IF(OR(DI$9="×",DI$110="×"),"×",IF(SUMIFS(OFFSET(データ_研究棟施設!$M$5:$M$1048576,0,ROUND(DI$8*24,1)),データ_研究棟施設!$J$5:$J$1048576,OFFSET($G$9,ROW()-ROW($N$9),DI$6-$D$4))&gt;=50,IF(SUMIFS(OFFSET(データ_研究棟施設!$M$5:$M$1048576,0,ROUND(DI$8*24,1)),データ_研究棟施設!$J$5:$J$1048576,OFFSET($G$9,ROW()-ROW($N$9),DI$6-$D$4))&gt;=100*$E102,"×","△"),IF(OR(DI$8&lt;9/24,DI$8&gt;=17/24,DI$110="△"),"△","〇")))</f>
        <v>△</v>
      </c>
      <c r="DJ102" s="29" t="str">
        <f ca="1">IF(OR(DJ$9="×",DJ$110="×"),"×",IF(SUMIFS(OFFSET(データ_研究棟施設!$M$5:$M$1048576,0,ROUND(DJ$8*24,1)),データ_研究棟施設!$J$5:$J$1048576,OFFSET($G$9,ROW()-ROW($N$9),DJ$6-$D$4))&gt;=50,IF(SUMIFS(OFFSET(データ_研究棟施設!$M$5:$M$1048576,0,ROUND(DJ$8*24,1)),データ_研究棟施設!$J$5:$J$1048576,OFFSET($G$9,ROW()-ROW($N$9),DJ$6-$D$4))&gt;=100*$E102,"×","△"),IF(OR(DJ$8&lt;9/24,DJ$8&gt;=17/24,DJ$110="△"),"△","〇")))</f>
        <v>△</v>
      </c>
      <c r="DK102" s="29" t="str">
        <f ca="1">IF(OR(DK$9="×",DK$110="×"),"×",IF(SUMIFS(OFFSET(データ_研究棟施設!$M$5:$M$1048576,0,ROUND(DK$8*24,1)),データ_研究棟施設!$J$5:$J$1048576,OFFSET($G$9,ROW()-ROW($N$9),DK$6-$D$4))&gt;=50,IF(SUMIFS(OFFSET(データ_研究棟施設!$M$5:$M$1048576,0,ROUND(DK$8*24,1)),データ_研究棟施設!$J$5:$J$1048576,OFFSET($G$9,ROW()-ROW($N$9),DK$6-$D$4))&gt;=100*$E102,"×","△"),IF(OR(DK$8&lt;9/24,DK$8&gt;=17/24,DK$110="△"),"△","〇")))</f>
        <v>△</v>
      </c>
      <c r="DL102" s="29" t="str">
        <f ca="1">IF(OR(DL$9="×",DL$110="×"),"×",IF(SUMIFS(OFFSET(データ_研究棟施設!$M$5:$M$1048576,0,ROUND(DL$8*24,1)),データ_研究棟施設!$J$5:$J$1048576,OFFSET($G$9,ROW()-ROW($N$9),DL$6-$D$4))&gt;=50,IF(SUMIFS(OFFSET(データ_研究棟施設!$M$5:$M$1048576,0,ROUND(DL$8*24,1)),データ_研究棟施設!$J$5:$J$1048576,OFFSET($G$9,ROW()-ROW($N$9),DL$6-$D$4))&gt;=100*$E102,"×","△"),IF(OR(DL$8&lt;9/24,DL$8&gt;=17/24,DL$110="△"),"△","〇")))</f>
        <v>△</v>
      </c>
      <c r="DM102" s="29" t="str">
        <f ca="1">IF(OR(DM$9="×",DM$110="×"),"×",IF(SUMIFS(OFFSET(データ_研究棟施設!$M$5:$M$1048576,0,ROUND(DM$8*24,1)),データ_研究棟施設!$J$5:$J$1048576,OFFSET($G$9,ROW()-ROW($N$9),DM$6-$D$4))&gt;=50,IF(SUMIFS(OFFSET(データ_研究棟施設!$M$5:$M$1048576,0,ROUND(DM$8*24,1)),データ_研究棟施設!$J$5:$J$1048576,OFFSET($G$9,ROW()-ROW($N$9),DM$6-$D$4))&gt;=100*$E102,"×","△"),IF(OR(DM$8&lt;9/24,DM$8&gt;=17/24,DM$110="△"),"△","〇")))</f>
        <v>△</v>
      </c>
      <c r="DN102" s="29" t="str">
        <f ca="1">IF(OR(DN$9="×",DN$110="×"),"×",IF(SUMIFS(OFFSET(データ_研究棟施設!$M$5:$M$1048576,0,ROUND(DN$8*24,1)),データ_研究棟施設!$J$5:$J$1048576,OFFSET($G$9,ROW()-ROW($N$9),DN$6-$D$4))&gt;=50,IF(SUMIFS(OFFSET(データ_研究棟施設!$M$5:$M$1048576,0,ROUND(DN$8*24,1)),データ_研究棟施設!$J$5:$J$1048576,OFFSET($G$9,ROW()-ROW($N$9),DN$6-$D$4))&gt;=100*$E102,"×","△"),IF(OR(DN$8&lt;9/24,DN$8&gt;=17/24,DN$110="△"),"△","〇")))</f>
        <v>△</v>
      </c>
      <c r="DO102" s="28" t="str">
        <f ca="1">IF(OR(DO$9="×",DO$110="×"),"×",IF(SUMIFS(OFFSET(データ_研究棟施設!$M$5:$M$1048576,0,ROUND(DO$8*24,1)),データ_研究棟施設!$J$5:$J$1048576,OFFSET($G$9,ROW()-ROW($N$9),DO$6-$D$4))&gt;=50,IF(SUMIFS(OFFSET(データ_研究棟施設!$M$5:$M$1048576,0,ROUND(DO$8*24,1)),データ_研究棟施設!$J$5:$J$1048576,OFFSET($G$9,ROW()-ROW($N$9),DO$6-$D$4))&gt;=100*$E102,"×","△"),IF(OR(DO$8&lt;9/24,DO$8&gt;=17/24,DO$110="△"),"△","〇")))</f>
        <v>〇</v>
      </c>
      <c r="DP102" s="29" t="str">
        <f ca="1">IF(OR(DP$9="×",DP$110="×"),"×",IF(SUMIFS(OFFSET(データ_研究棟施設!$M$5:$M$1048576,0,ROUND(DP$8*24,1)),データ_研究棟施設!$J$5:$J$1048576,OFFSET($G$9,ROW()-ROW($N$9),DP$6-$D$4))&gt;=50,IF(SUMIFS(OFFSET(データ_研究棟施設!$M$5:$M$1048576,0,ROUND(DP$8*24,1)),データ_研究棟施設!$J$5:$J$1048576,OFFSET($G$9,ROW()-ROW($N$9),DP$6-$D$4))&gt;=100*$E102,"×","△"),IF(OR(DP$8&lt;9/24,DP$8&gt;=17/24,DP$110="△"),"△","〇")))</f>
        <v>〇</v>
      </c>
      <c r="DQ102" s="29" t="str">
        <f ca="1">IF(OR(DQ$9="×",DQ$110="×"),"×",IF(SUMIFS(OFFSET(データ_研究棟施設!$M$5:$M$1048576,0,ROUND(DQ$8*24,1)),データ_研究棟施設!$J$5:$J$1048576,OFFSET($G$9,ROW()-ROW($N$9),DQ$6-$D$4))&gt;=50,IF(SUMIFS(OFFSET(データ_研究棟施設!$M$5:$M$1048576,0,ROUND(DQ$8*24,1)),データ_研究棟施設!$J$5:$J$1048576,OFFSET($G$9,ROW()-ROW($N$9),DQ$6-$D$4))&gt;=100*$E102,"×","△"),IF(OR(DQ$8&lt;9/24,DQ$8&gt;=17/24,DQ$110="△"),"△","〇")))</f>
        <v>〇</v>
      </c>
      <c r="DR102" s="30" t="str">
        <f ca="1">IF(OR(DR$9="×",DR$110="×"),"×",IF(SUMIFS(OFFSET(データ_研究棟施設!$M$5:$M$1048576,0,ROUND(DR$8*24,1)),データ_研究棟施設!$J$5:$J$1048576,OFFSET($G$9,ROW()-ROW($N$9),DR$6-$D$4))&gt;=50,IF(SUMIFS(OFFSET(データ_研究棟施設!$M$5:$M$1048576,0,ROUND(DR$8*24,1)),データ_研究棟施設!$J$5:$J$1048576,OFFSET($G$9,ROW()-ROW($N$9),DR$6-$D$4))&gt;=100*$E102,"×","△"),IF(OR(DR$8&lt;9/24,DR$8&gt;=17/24,DR$110="△"),"△","〇")))</f>
        <v>〇</v>
      </c>
      <c r="DS102" s="29" t="str">
        <f ca="1">IF(OR(DS$9="×",DS$110="×"),"×",IF(SUMIFS(OFFSET(データ_研究棟施設!$M$5:$M$1048576,0,ROUND(DS$8*24,1)),データ_研究棟施設!$J$5:$J$1048576,OFFSET($G$9,ROW()-ROW($N$9),DS$6-$D$4))&gt;=50,IF(SUMIFS(OFFSET(データ_研究棟施設!$M$5:$M$1048576,0,ROUND(DS$8*24,1)),データ_研究棟施設!$J$5:$J$1048576,OFFSET($G$9,ROW()-ROW($N$9),DS$6-$D$4))&gt;=100*$E102,"×","△"),IF(OR(DS$8&lt;9/24,DS$8&gt;=17/24,DS$110="△"),"△","〇")))</f>
        <v>〇</v>
      </c>
      <c r="DT102" s="29" t="str">
        <f ca="1">IF(OR(DT$9="×",DT$110="×"),"×",IF(SUMIFS(OFFSET(データ_研究棟施設!$M$5:$M$1048576,0,ROUND(DT$8*24,1)),データ_研究棟施設!$J$5:$J$1048576,OFFSET($G$9,ROW()-ROW($N$9),DT$6-$D$4))&gt;=50,IF(SUMIFS(OFFSET(データ_研究棟施設!$M$5:$M$1048576,0,ROUND(DT$8*24,1)),データ_研究棟施設!$J$5:$J$1048576,OFFSET($G$9,ROW()-ROW($N$9),DT$6-$D$4))&gt;=100*$E102,"×","△"),IF(OR(DT$8&lt;9/24,DT$8&gt;=17/24,DT$110="△"),"△","〇")))</f>
        <v>〇</v>
      </c>
      <c r="DU102" s="29" t="str">
        <f ca="1">IF(OR(DU$9="×",DU$110="×"),"×",IF(SUMIFS(OFFSET(データ_研究棟施設!$M$5:$M$1048576,0,ROUND(DU$8*24,1)),データ_研究棟施設!$J$5:$J$1048576,OFFSET($G$9,ROW()-ROW($N$9),DU$6-$D$4))&gt;=50,IF(SUMIFS(OFFSET(データ_研究棟施設!$M$5:$M$1048576,0,ROUND(DU$8*24,1)),データ_研究棟施設!$J$5:$J$1048576,OFFSET($G$9,ROW()-ROW($N$9),DU$6-$D$4))&gt;=100*$E102,"×","△"),IF(OR(DU$8&lt;9/24,DU$8&gt;=17/24,DU$110="△"),"△","〇")))</f>
        <v>〇</v>
      </c>
      <c r="DV102" s="29" t="str">
        <f ca="1">IF(OR(DV$9="×",DV$110="×"),"×",IF(SUMIFS(OFFSET(データ_研究棟施設!$M$5:$M$1048576,0,ROUND(DV$8*24,1)),データ_研究棟施設!$J$5:$J$1048576,OFFSET($G$9,ROW()-ROW($N$9),DV$6-$D$4))&gt;=50,IF(SUMIFS(OFFSET(データ_研究棟施設!$M$5:$M$1048576,0,ROUND(DV$8*24,1)),データ_研究棟施設!$J$5:$J$1048576,OFFSET($G$9,ROW()-ROW($N$9),DV$6-$D$4))&gt;=100*$E102,"×","△"),IF(OR(DV$8&lt;9/24,DV$8&gt;=17/24,DV$110="△"),"△","〇")))</f>
        <v>〇</v>
      </c>
      <c r="DW102" s="28" t="str">
        <f ca="1">IF(OR(DW$9="×",DW$110="×"),"×",IF(SUMIFS(OFFSET(データ_研究棟施設!$M$5:$M$1048576,0,ROUND(DW$8*24,1)),データ_研究棟施設!$J$5:$J$1048576,OFFSET($G$9,ROW()-ROW($N$9),DW$6-$D$4))&gt;=50,IF(SUMIFS(OFFSET(データ_研究棟施設!$M$5:$M$1048576,0,ROUND(DW$8*24,1)),データ_研究棟施設!$J$5:$J$1048576,OFFSET($G$9,ROW()-ROW($N$9),DW$6-$D$4))&gt;=100*$E102,"×","△"),IF(OR(DW$8&lt;9/24,DW$8&gt;=17/24,DW$110="△"),"△","〇")))</f>
        <v>△</v>
      </c>
      <c r="DX102" s="29" t="str">
        <f ca="1">IF(OR(DX$9="×",DX$110="×"),"×",IF(SUMIFS(OFFSET(データ_研究棟施設!$M$5:$M$1048576,0,ROUND(DX$8*24,1)),データ_研究棟施設!$J$5:$J$1048576,OFFSET($G$9,ROW()-ROW($N$9),DX$6-$D$4))&gt;=50,IF(SUMIFS(OFFSET(データ_研究棟施設!$M$5:$M$1048576,0,ROUND(DX$8*24,1)),データ_研究棟施設!$J$5:$J$1048576,OFFSET($G$9,ROW()-ROW($N$9),DX$6-$D$4))&gt;=100*$E102,"×","△"),IF(OR(DX$8&lt;9/24,DX$8&gt;=17/24,DX$110="△"),"△","〇")))</f>
        <v>△</v>
      </c>
      <c r="DY102" s="29" t="str">
        <f ca="1">IF(OR(DY$9="×",DY$110="×"),"×",IF(SUMIFS(OFFSET(データ_研究棟施設!$M$5:$M$1048576,0,ROUND(DY$8*24,1)),データ_研究棟施設!$J$5:$J$1048576,OFFSET($G$9,ROW()-ROW($N$9),DY$6-$D$4))&gt;=50,IF(SUMIFS(OFFSET(データ_研究棟施設!$M$5:$M$1048576,0,ROUND(DY$8*24,1)),データ_研究棟施設!$J$5:$J$1048576,OFFSET($G$9,ROW()-ROW($N$9),DY$6-$D$4))&gt;=100*$E102,"×","△"),IF(OR(DY$8&lt;9/24,DY$8&gt;=17/24,DY$110="△"),"△","〇")))</f>
        <v>△</v>
      </c>
      <c r="DZ102" s="30" t="str">
        <f ca="1">IF(OR(DZ$9="×",DZ$110="×"),"×",IF(SUMIFS(OFFSET(データ_研究棟施設!$M$5:$M$1048576,0,ROUND(DZ$8*24,1)),データ_研究棟施設!$J$5:$J$1048576,OFFSET($G$9,ROW()-ROW($N$9),DZ$6-$D$4))&gt;=50,IF(SUMIFS(OFFSET(データ_研究棟施設!$M$5:$M$1048576,0,ROUND(DZ$8*24,1)),データ_研究棟施設!$J$5:$J$1048576,OFFSET($G$9,ROW()-ROW($N$9),DZ$6-$D$4))&gt;=100*$E102,"×","△"),IF(OR(DZ$8&lt;9/24,DZ$8&gt;=17/24,DZ$110="△"),"△","〇")))</f>
        <v>△</v>
      </c>
      <c r="EA102" s="29" t="str">
        <f ca="1">IF(OR(EA$9="×",EA$110="×"),"×",IF(SUMIFS(OFFSET(データ_研究棟施設!$M$5:$M$1048576,0,ROUND(EA$8*24,1)),データ_研究棟施設!$J$5:$J$1048576,OFFSET($G$9,ROW()-ROW($N$9),EA$6-$D$4))&gt;=50,IF(SUMIFS(OFFSET(データ_研究棟施設!$M$5:$M$1048576,0,ROUND(EA$8*24,1)),データ_研究棟施設!$J$5:$J$1048576,OFFSET($G$9,ROW()-ROW($N$9),EA$6-$D$4))&gt;=100*$E102,"×","△"),IF(OR(EA$8&lt;9/24,EA$8&gt;=17/24,EA$110="△"),"△","〇")))</f>
        <v>△</v>
      </c>
      <c r="EB102" s="29" t="str">
        <f ca="1">IF(OR(EB$9="×",EB$110="×"),"×",IF(SUMIFS(OFFSET(データ_研究棟施設!$M$5:$M$1048576,0,ROUND(EB$8*24,1)),データ_研究棟施設!$J$5:$J$1048576,OFFSET($G$9,ROW()-ROW($N$9),EB$6-$D$4))&gt;=50,IF(SUMIFS(OFFSET(データ_研究棟施設!$M$5:$M$1048576,0,ROUND(EB$8*24,1)),データ_研究棟施設!$J$5:$J$1048576,OFFSET($G$9,ROW()-ROW($N$9),EB$6-$D$4))&gt;=100*$E102,"×","△"),IF(OR(EB$8&lt;9/24,EB$8&gt;=17/24,EB$110="△"),"△","〇")))</f>
        <v>△</v>
      </c>
      <c r="EC102" s="37" t="str">
        <f ca="1">IF(OR(EC$9="×",EC$110="×"),"×",IF(SUMIFS(OFFSET(データ_研究棟施設!$M$5:$M$1048576,0,ROUND(EC$8*24,1)),データ_研究棟施設!$J$5:$J$1048576,OFFSET($G$9,ROW()-ROW($N$9),EC$6-$D$4))&gt;=50,IF(SUMIFS(OFFSET(データ_研究棟施設!$M$5:$M$1048576,0,ROUND(EC$8*24,1)),データ_研究棟施設!$J$5:$J$1048576,OFFSET($G$9,ROW()-ROW($N$9),EC$6-$D$4))&gt;=100*$E102,"×","△"),IF(OR(EC$8&lt;9/24,EC$8&gt;=17/24,EC$110="△"),"△","〇")))</f>
        <v>△</v>
      </c>
      <c r="ED102" s="36" t="str">
        <f ca="1">IF(OR(ED$9="×",ED$110="×"),"×",IF(SUMIFS(OFFSET(データ_研究棟施設!$M$5:$M$1048576,0,ROUND(ED$8*24,1)),データ_研究棟施設!$J$5:$J$1048576,OFFSET($G$9,ROW()-ROW($N$9),ED$6-$D$4))&gt;=50,IF(SUMIFS(OFFSET(データ_研究棟施設!$M$5:$M$1048576,0,ROUND(ED$8*24,1)),データ_研究棟施設!$J$5:$J$1048576,OFFSET($G$9,ROW()-ROW($N$9),ED$6-$D$4))&gt;=100*$E102,"×","△"),IF(OR(ED$8&lt;9/24,ED$8&gt;=17/24,ED$110="△"),"△","〇")))</f>
        <v>×</v>
      </c>
      <c r="EE102" s="29" t="str">
        <f ca="1">IF(OR(EE$9="×",EE$110="×"),"×",IF(SUMIFS(OFFSET(データ_研究棟施設!$M$5:$M$1048576,0,ROUND(EE$8*24,1)),データ_研究棟施設!$J$5:$J$1048576,OFFSET($G$9,ROW()-ROW($N$9),EE$6-$D$4))&gt;=50,IF(SUMIFS(OFFSET(データ_研究棟施設!$M$5:$M$1048576,0,ROUND(EE$8*24,1)),データ_研究棟施設!$J$5:$J$1048576,OFFSET($G$9,ROW()-ROW($N$9),EE$6-$D$4))&gt;=100*$E102,"×","△"),IF(OR(EE$8&lt;9/24,EE$8&gt;=17/24,EE$110="△"),"△","〇")))</f>
        <v>×</v>
      </c>
      <c r="EF102" s="29" t="str">
        <f ca="1">IF(OR(EF$9="×",EF$110="×"),"×",IF(SUMIFS(OFFSET(データ_研究棟施設!$M$5:$M$1048576,0,ROUND(EF$8*24,1)),データ_研究棟施設!$J$5:$J$1048576,OFFSET($G$9,ROW()-ROW($N$9),EF$6-$D$4))&gt;=50,IF(SUMIFS(OFFSET(データ_研究棟施設!$M$5:$M$1048576,0,ROUND(EF$8*24,1)),データ_研究棟施設!$J$5:$J$1048576,OFFSET($G$9,ROW()-ROW($N$9),EF$6-$D$4))&gt;=100*$E102,"×","△"),IF(OR(EF$8&lt;9/24,EF$8&gt;=17/24,EF$110="△"),"△","〇")))</f>
        <v>×</v>
      </c>
      <c r="EG102" s="29" t="str">
        <f ca="1">IF(OR(EG$9="×",EG$110="×"),"×",IF(SUMIFS(OFFSET(データ_研究棟施設!$M$5:$M$1048576,0,ROUND(EG$8*24,1)),データ_研究棟施設!$J$5:$J$1048576,OFFSET($G$9,ROW()-ROW($N$9),EG$6-$D$4))&gt;=50,IF(SUMIFS(OFFSET(データ_研究棟施設!$M$5:$M$1048576,0,ROUND(EG$8*24,1)),データ_研究棟施設!$J$5:$J$1048576,OFFSET($G$9,ROW()-ROW($N$9),EG$6-$D$4))&gt;=100*$E102,"×","△"),IF(OR(EG$8&lt;9/24,EG$8&gt;=17/24,EG$110="△"),"△","〇")))</f>
        <v>×</v>
      </c>
      <c r="EH102" s="29" t="str">
        <f ca="1">IF(OR(EH$9="×",EH$110="×"),"×",IF(SUMIFS(OFFSET(データ_研究棟施設!$M$5:$M$1048576,0,ROUND(EH$8*24,1)),データ_研究棟施設!$J$5:$J$1048576,OFFSET($G$9,ROW()-ROW($N$9),EH$6-$D$4))&gt;=50,IF(SUMIFS(OFFSET(データ_研究棟施設!$M$5:$M$1048576,0,ROUND(EH$8*24,1)),データ_研究棟施設!$J$5:$J$1048576,OFFSET($G$9,ROW()-ROW($N$9),EH$6-$D$4))&gt;=100*$E102,"×","△"),IF(OR(EH$8&lt;9/24,EH$8&gt;=17/24,EH$110="△"),"△","〇")))</f>
        <v>×</v>
      </c>
      <c r="EI102" s="29" t="str">
        <f ca="1">IF(OR(EI$9="×",EI$110="×"),"×",IF(SUMIFS(OFFSET(データ_研究棟施設!$M$5:$M$1048576,0,ROUND(EI$8*24,1)),データ_研究棟施設!$J$5:$J$1048576,OFFSET($G$9,ROW()-ROW($N$9),EI$6-$D$4))&gt;=50,IF(SUMIFS(OFFSET(データ_研究棟施設!$M$5:$M$1048576,0,ROUND(EI$8*24,1)),データ_研究棟施設!$J$5:$J$1048576,OFFSET($G$9,ROW()-ROW($N$9),EI$6-$D$4))&gt;=100*$E102,"×","△"),IF(OR(EI$8&lt;9/24,EI$8&gt;=17/24,EI$110="△"),"△","〇")))</f>
        <v>×</v>
      </c>
      <c r="EJ102" s="29" t="str">
        <f ca="1">IF(OR(EJ$9="×",EJ$110="×"),"×",IF(SUMIFS(OFFSET(データ_研究棟施設!$M$5:$M$1048576,0,ROUND(EJ$8*24,1)),データ_研究棟施設!$J$5:$J$1048576,OFFSET($G$9,ROW()-ROW($N$9),EJ$6-$D$4))&gt;=50,IF(SUMIFS(OFFSET(データ_研究棟施設!$M$5:$M$1048576,0,ROUND(EJ$8*24,1)),データ_研究棟施設!$J$5:$J$1048576,OFFSET($G$9,ROW()-ROW($N$9),EJ$6-$D$4))&gt;=100*$E102,"×","△"),IF(OR(EJ$8&lt;9/24,EJ$8&gt;=17/24,EJ$110="△"),"△","〇")))</f>
        <v>×</v>
      </c>
      <c r="EK102" s="29" t="str">
        <f ca="1">IF(OR(EK$9="×",EK$110="×"),"×",IF(SUMIFS(OFFSET(データ_研究棟施設!$M$5:$M$1048576,0,ROUND(EK$8*24,1)),データ_研究棟施設!$J$5:$J$1048576,OFFSET($G$9,ROW()-ROW($N$9),EK$6-$D$4))&gt;=50,IF(SUMIFS(OFFSET(データ_研究棟施設!$M$5:$M$1048576,0,ROUND(EK$8*24,1)),データ_研究棟施設!$J$5:$J$1048576,OFFSET($G$9,ROW()-ROW($N$9),EK$6-$D$4))&gt;=100*$E102,"×","△"),IF(OR(EK$8&lt;9/24,EK$8&gt;=17/24,EK$110="△"),"△","〇")))</f>
        <v>×</v>
      </c>
      <c r="EL102" s="29" t="str">
        <f ca="1">IF(OR(EL$9="×",EL$110="×"),"×",IF(SUMIFS(OFFSET(データ_研究棟施設!$M$5:$M$1048576,0,ROUND(EL$8*24,1)),データ_研究棟施設!$J$5:$J$1048576,OFFSET($G$9,ROW()-ROW($N$9),EL$6-$D$4))&gt;=50,IF(SUMIFS(OFFSET(データ_研究棟施設!$M$5:$M$1048576,0,ROUND(EL$8*24,1)),データ_研究棟施設!$J$5:$J$1048576,OFFSET($G$9,ROW()-ROW($N$9),EL$6-$D$4))&gt;=100*$E102,"×","△"),IF(OR(EL$8&lt;9/24,EL$8&gt;=17/24,EL$110="△"),"△","〇")))</f>
        <v>×</v>
      </c>
      <c r="EM102" s="28" t="str">
        <f ca="1">IF(OR(EM$9="×",EM$110="×"),"×",IF(SUMIFS(OFFSET(データ_研究棟施設!$M$5:$M$1048576,0,ROUND(EM$8*24,1)),データ_研究棟施設!$J$5:$J$1048576,OFFSET($G$9,ROW()-ROW($N$9),EM$6-$D$4))&gt;=50,IF(SUMIFS(OFFSET(データ_研究棟施設!$M$5:$M$1048576,0,ROUND(EM$8*24,1)),データ_研究棟施設!$J$5:$J$1048576,OFFSET($G$9,ROW()-ROW($N$9),EM$6-$D$4))&gt;=100*$E102,"×","△"),IF(OR(EM$8&lt;9/24,EM$8&gt;=17/24,EM$110="△"),"△","〇")))</f>
        <v>×</v>
      </c>
      <c r="EN102" s="29" t="str">
        <f ca="1">IF(OR(EN$9="×",EN$110="×"),"×",IF(SUMIFS(OFFSET(データ_研究棟施設!$M$5:$M$1048576,0,ROUND(EN$8*24,1)),データ_研究棟施設!$J$5:$J$1048576,OFFSET($G$9,ROW()-ROW($N$9),EN$6-$D$4))&gt;=50,IF(SUMIFS(OFFSET(データ_研究棟施設!$M$5:$M$1048576,0,ROUND(EN$8*24,1)),データ_研究棟施設!$J$5:$J$1048576,OFFSET($G$9,ROW()-ROW($N$9),EN$6-$D$4))&gt;=100*$E102,"×","△"),IF(OR(EN$8&lt;9/24,EN$8&gt;=17/24,EN$110="△"),"△","〇")))</f>
        <v>×</v>
      </c>
      <c r="EO102" s="29" t="str">
        <f ca="1">IF(OR(EO$9="×",EO$110="×"),"×",IF(SUMIFS(OFFSET(データ_研究棟施設!$M$5:$M$1048576,0,ROUND(EO$8*24,1)),データ_研究棟施設!$J$5:$J$1048576,OFFSET($G$9,ROW()-ROW($N$9),EO$6-$D$4))&gt;=50,IF(SUMIFS(OFFSET(データ_研究棟施設!$M$5:$M$1048576,0,ROUND(EO$8*24,1)),データ_研究棟施設!$J$5:$J$1048576,OFFSET($G$9,ROW()-ROW($N$9),EO$6-$D$4))&gt;=100*$E102,"×","△"),IF(OR(EO$8&lt;9/24,EO$8&gt;=17/24,EO$110="△"),"△","〇")))</f>
        <v>×</v>
      </c>
      <c r="EP102" s="30" t="str">
        <f ca="1">IF(OR(EP$9="×",EP$110="×"),"×",IF(SUMIFS(OFFSET(データ_研究棟施設!$M$5:$M$1048576,0,ROUND(EP$8*24,1)),データ_研究棟施設!$J$5:$J$1048576,OFFSET($G$9,ROW()-ROW($N$9),EP$6-$D$4))&gt;=50,IF(SUMIFS(OFFSET(データ_研究棟施設!$M$5:$M$1048576,0,ROUND(EP$8*24,1)),データ_研究棟施設!$J$5:$J$1048576,OFFSET($G$9,ROW()-ROW($N$9),EP$6-$D$4))&gt;=100*$E102,"×","△"),IF(OR(EP$8&lt;9/24,EP$8&gt;=17/24,EP$110="△"),"△","〇")))</f>
        <v>×</v>
      </c>
      <c r="EQ102" s="29" t="str">
        <f ca="1">IF(OR(EQ$9="×",EQ$110="×"),"×",IF(SUMIFS(OFFSET(データ_研究棟施設!$M$5:$M$1048576,0,ROUND(EQ$8*24,1)),データ_研究棟施設!$J$5:$J$1048576,OFFSET($G$9,ROW()-ROW($N$9),EQ$6-$D$4))&gt;=50,IF(SUMIFS(OFFSET(データ_研究棟施設!$M$5:$M$1048576,0,ROUND(EQ$8*24,1)),データ_研究棟施設!$J$5:$J$1048576,OFFSET($G$9,ROW()-ROW($N$9),EQ$6-$D$4))&gt;=100*$E102,"×","△"),IF(OR(EQ$8&lt;9/24,EQ$8&gt;=17/24,EQ$110="△"),"△","〇")))</f>
        <v>×</v>
      </c>
      <c r="ER102" s="29" t="str">
        <f ca="1">IF(OR(ER$9="×",ER$110="×"),"×",IF(SUMIFS(OFFSET(データ_研究棟施設!$M$5:$M$1048576,0,ROUND(ER$8*24,1)),データ_研究棟施設!$J$5:$J$1048576,OFFSET($G$9,ROW()-ROW($N$9),ER$6-$D$4))&gt;=50,IF(SUMIFS(OFFSET(データ_研究棟施設!$M$5:$M$1048576,0,ROUND(ER$8*24,1)),データ_研究棟施設!$J$5:$J$1048576,OFFSET($G$9,ROW()-ROW($N$9),ER$6-$D$4))&gt;=100*$E102,"×","△"),IF(OR(ER$8&lt;9/24,ER$8&gt;=17/24,ER$110="△"),"△","〇")))</f>
        <v>×</v>
      </c>
      <c r="ES102" s="29" t="str">
        <f ca="1">IF(OR(ES$9="×",ES$110="×"),"×",IF(SUMIFS(OFFSET(データ_研究棟施設!$M$5:$M$1048576,0,ROUND(ES$8*24,1)),データ_研究棟施設!$J$5:$J$1048576,OFFSET($G$9,ROW()-ROW($N$9),ES$6-$D$4))&gt;=50,IF(SUMIFS(OFFSET(データ_研究棟施設!$M$5:$M$1048576,0,ROUND(ES$8*24,1)),データ_研究棟施設!$J$5:$J$1048576,OFFSET($G$9,ROW()-ROW($N$9),ES$6-$D$4))&gt;=100*$E102,"×","△"),IF(OR(ES$8&lt;9/24,ES$8&gt;=17/24,ES$110="△"),"△","〇")))</f>
        <v>×</v>
      </c>
      <c r="ET102" s="29" t="str">
        <f ca="1">IF(OR(ET$9="×",ET$110="×"),"×",IF(SUMIFS(OFFSET(データ_研究棟施設!$M$5:$M$1048576,0,ROUND(ET$8*24,1)),データ_研究棟施設!$J$5:$J$1048576,OFFSET($G$9,ROW()-ROW($N$9),ET$6-$D$4))&gt;=50,IF(SUMIFS(OFFSET(データ_研究棟施設!$M$5:$M$1048576,0,ROUND(ET$8*24,1)),データ_研究棟施設!$J$5:$J$1048576,OFFSET($G$9,ROW()-ROW($N$9),ET$6-$D$4))&gt;=100*$E102,"×","△"),IF(OR(ET$8&lt;9/24,ET$8&gt;=17/24,ET$110="△"),"△","〇")))</f>
        <v>×</v>
      </c>
      <c r="EU102" s="28" t="str">
        <f ca="1">IF(OR(EU$9="×",EU$110="×"),"×",IF(SUMIFS(OFFSET(データ_研究棟施設!$M$5:$M$1048576,0,ROUND(EU$8*24,1)),データ_研究棟施設!$J$5:$J$1048576,OFFSET($G$9,ROW()-ROW($N$9),EU$6-$D$4))&gt;=50,IF(SUMIFS(OFFSET(データ_研究棟施設!$M$5:$M$1048576,0,ROUND(EU$8*24,1)),データ_研究棟施設!$J$5:$J$1048576,OFFSET($G$9,ROW()-ROW($N$9),EU$6-$D$4))&gt;=100*$E102,"×","△"),IF(OR(EU$8&lt;9/24,EU$8&gt;=17/24,EU$110="△"),"△","〇")))</f>
        <v>×</v>
      </c>
      <c r="EV102" s="29" t="str">
        <f ca="1">IF(OR(EV$9="×",EV$110="×"),"×",IF(SUMIFS(OFFSET(データ_研究棟施設!$M$5:$M$1048576,0,ROUND(EV$8*24,1)),データ_研究棟施設!$J$5:$J$1048576,OFFSET($G$9,ROW()-ROW($N$9),EV$6-$D$4))&gt;=50,IF(SUMIFS(OFFSET(データ_研究棟施設!$M$5:$M$1048576,0,ROUND(EV$8*24,1)),データ_研究棟施設!$J$5:$J$1048576,OFFSET($G$9,ROW()-ROW($N$9),EV$6-$D$4))&gt;=100*$E102,"×","△"),IF(OR(EV$8&lt;9/24,EV$8&gt;=17/24,EV$110="△"),"△","〇")))</f>
        <v>×</v>
      </c>
      <c r="EW102" s="29" t="str">
        <f ca="1">IF(OR(EW$9="×",EW$110="×"),"×",IF(SUMIFS(OFFSET(データ_研究棟施設!$M$5:$M$1048576,0,ROUND(EW$8*24,1)),データ_研究棟施設!$J$5:$J$1048576,OFFSET($G$9,ROW()-ROW($N$9),EW$6-$D$4))&gt;=50,IF(SUMIFS(OFFSET(データ_研究棟施設!$M$5:$M$1048576,0,ROUND(EW$8*24,1)),データ_研究棟施設!$J$5:$J$1048576,OFFSET($G$9,ROW()-ROW($N$9),EW$6-$D$4))&gt;=100*$E102,"×","△"),IF(OR(EW$8&lt;9/24,EW$8&gt;=17/24,EW$110="△"),"△","〇")))</f>
        <v>×</v>
      </c>
      <c r="EX102" s="30" t="str">
        <f ca="1">IF(OR(EX$9="×",EX$110="×"),"×",IF(SUMIFS(OFFSET(データ_研究棟施設!$M$5:$M$1048576,0,ROUND(EX$8*24,1)),データ_研究棟施設!$J$5:$J$1048576,OFFSET($G$9,ROW()-ROW($N$9),EX$6-$D$4))&gt;=50,IF(SUMIFS(OFFSET(データ_研究棟施設!$M$5:$M$1048576,0,ROUND(EX$8*24,1)),データ_研究棟施設!$J$5:$J$1048576,OFFSET($G$9,ROW()-ROW($N$9),EX$6-$D$4))&gt;=100*$E102,"×","△"),IF(OR(EX$8&lt;9/24,EX$8&gt;=17/24,EX$110="△"),"△","〇")))</f>
        <v>×</v>
      </c>
      <c r="EY102" s="29" t="str">
        <f ca="1">IF(OR(EY$9="×",EY$110="×"),"×",IF(SUMIFS(OFFSET(データ_研究棟施設!$M$5:$M$1048576,0,ROUND(EY$8*24,1)),データ_研究棟施設!$J$5:$J$1048576,OFFSET($G$9,ROW()-ROW($N$9),EY$6-$D$4))&gt;=50,IF(SUMIFS(OFFSET(データ_研究棟施設!$M$5:$M$1048576,0,ROUND(EY$8*24,1)),データ_研究棟施設!$J$5:$J$1048576,OFFSET($G$9,ROW()-ROW($N$9),EY$6-$D$4))&gt;=100*$E102,"×","△"),IF(OR(EY$8&lt;9/24,EY$8&gt;=17/24,EY$110="△"),"△","〇")))</f>
        <v>×</v>
      </c>
      <c r="EZ102" s="29" t="str">
        <f ca="1">IF(OR(EZ$9="×",EZ$110="×"),"×",IF(SUMIFS(OFFSET(データ_研究棟施設!$M$5:$M$1048576,0,ROUND(EZ$8*24,1)),データ_研究棟施設!$J$5:$J$1048576,OFFSET($G$9,ROW()-ROW($N$9),EZ$6-$D$4))&gt;=50,IF(SUMIFS(OFFSET(データ_研究棟施設!$M$5:$M$1048576,0,ROUND(EZ$8*24,1)),データ_研究棟施設!$J$5:$J$1048576,OFFSET($G$9,ROW()-ROW($N$9),EZ$6-$D$4))&gt;=100*$E102,"×","△"),IF(OR(EZ$8&lt;9/24,EZ$8&gt;=17/24,EZ$110="△"),"△","〇")))</f>
        <v>×</v>
      </c>
      <c r="FA102" s="37" t="str">
        <f ca="1">IF(OR(FA$9="×",FA$110="×"),"×",IF(SUMIFS(OFFSET(データ_研究棟施設!$M$5:$M$1048576,0,ROUND(FA$8*24,1)),データ_研究棟施設!$J$5:$J$1048576,OFFSET($G$9,ROW()-ROW($N$9),FA$6-$D$4))&gt;=50,IF(SUMIFS(OFFSET(データ_研究棟施設!$M$5:$M$1048576,0,ROUND(FA$8*24,1)),データ_研究棟施設!$J$5:$J$1048576,OFFSET($G$9,ROW()-ROW($N$9),FA$6-$D$4))&gt;=100*$E102,"×","△"),IF(OR(FA$8&lt;9/24,FA$8&gt;=17/24,FA$110="△"),"△","〇")))</f>
        <v>×</v>
      </c>
      <c r="FB102" s="36" t="str">
        <f ca="1">IF(OR(FB$9="×",FB$110="×"),"×",IF(SUMIFS(OFFSET(データ_研究棟施設!$M$5:$M$1048576,0,ROUND(FB$8*24,1)),データ_研究棟施設!$J$5:$J$1048576,OFFSET($G$9,ROW()-ROW($N$9),FB$6-$D$4))&gt;=50,IF(SUMIFS(OFFSET(データ_研究棟施設!$M$5:$M$1048576,0,ROUND(FB$8*24,1)),データ_研究棟施設!$J$5:$J$1048576,OFFSET($G$9,ROW()-ROW($N$9),FB$6-$D$4))&gt;=100*$E102,"×","△"),IF(OR(FB$8&lt;9/24,FB$8&gt;=17/24,FB$110="△"),"△","〇")))</f>
        <v>×</v>
      </c>
      <c r="FC102" s="29" t="str">
        <f ca="1">IF(OR(FC$9="×",FC$110="×"),"×",IF(SUMIFS(OFFSET(データ_研究棟施設!$M$5:$M$1048576,0,ROUND(FC$8*24,1)),データ_研究棟施設!$J$5:$J$1048576,OFFSET($G$9,ROW()-ROW($N$9),FC$6-$D$4))&gt;=50,IF(SUMIFS(OFFSET(データ_研究棟施設!$M$5:$M$1048576,0,ROUND(FC$8*24,1)),データ_研究棟施設!$J$5:$J$1048576,OFFSET($G$9,ROW()-ROW($N$9),FC$6-$D$4))&gt;=100*$E102,"×","△"),IF(OR(FC$8&lt;9/24,FC$8&gt;=17/24,FC$110="△"),"△","〇")))</f>
        <v>×</v>
      </c>
      <c r="FD102" s="29" t="str">
        <f ca="1">IF(OR(FD$9="×",FD$110="×"),"×",IF(SUMIFS(OFFSET(データ_研究棟施設!$M$5:$M$1048576,0,ROUND(FD$8*24,1)),データ_研究棟施設!$J$5:$J$1048576,OFFSET($G$9,ROW()-ROW($N$9),FD$6-$D$4))&gt;=50,IF(SUMIFS(OFFSET(データ_研究棟施設!$M$5:$M$1048576,0,ROUND(FD$8*24,1)),データ_研究棟施設!$J$5:$J$1048576,OFFSET($G$9,ROW()-ROW($N$9),FD$6-$D$4))&gt;=100*$E102,"×","△"),IF(OR(FD$8&lt;9/24,FD$8&gt;=17/24,FD$110="△"),"△","〇")))</f>
        <v>×</v>
      </c>
      <c r="FE102" s="29" t="str">
        <f ca="1">IF(OR(FE$9="×",FE$110="×"),"×",IF(SUMIFS(OFFSET(データ_研究棟施設!$M$5:$M$1048576,0,ROUND(FE$8*24,1)),データ_研究棟施設!$J$5:$J$1048576,OFFSET($G$9,ROW()-ROW($N$9),FE$6-$D$4))&gt;=50,IF(SUMIFS(OFFSET(データ_研究棟施設!$M$5:$M$1048576,0,ROUND(FE$8*24,1)),データ_研究棟施設!$J$5:$J$1048576,OFFSET($G$9,ROW()-ROW($N$9),FE$6-$D$4))&gt;=100*$E102,"×","△"),IF(OR(FE$8&lt;9/24,FE$8&gt;=17/24,FE$110="△"),"△","〇")))</f>
        <v>×</v>
      </c>
      <c r="FF102" s="29" t="str">
        <f ca="1">IF(OR(FF$9="×",FF$110="×"),"×",IF(SUMIFS(OFFSET(データ_研究棟施設!$M$5:$M$1048576,0,ROUND(FF$8*24,1)),データ_研究棟施設!$J$5:$J$1048576,OFFSET($G$9,ROW()-ROW($N$9),FF$6-$D$4))&gt;=50,IF(SUMIFS(OFFSET(データ_研究棟施設!$M$5:$M$1048576,0,ROUND(FF$8*24,1)),データ_研究棟施設!$J$5:$J$1048576,OFFSET($G$9,ROW()-ROW($N$9),FF$6-$D$4))&gt;=100*$E102,"×","△"),IF(OR(FF$8&lt;9/24,FF$8&gt;=17/24,FF$110="△"),"△","〇")))</f>
        <v>×</v>
      </c>
      <c r="FG102" s="29" t="str">
        <f ca="1">IF(OR(FG$9="×",FG$110="×"),"×",IF(SUMIFS(OFFSET(データ_研究棟施設!$M$5:$M$1048576,0,ROUND(FG$8*24,1)),データ_研究棟施設!$J$5:$J$1048576,OFFSET($G$9,ROW()-ROW($N$9),FG$6-$D$4))&gt;=50,IF(SUMIFS(OFFSET(データ_研究棟施設!$M$5:$M$1048576,0,ROUND(FG$8*24,1)),データ_研究棟施設!$J$5:$J$1048576,OFFSET($G$9,ROW()-ROW($N$9),FG$6-$D$4))&gt;=100*$E102,"×","△"),IF(OR(FG$8&lt;9/24,FG$8&gt;=17/24,FG$110="△"),"△","〇")))</f>
        <v>×</v>
      </c>
      <c r="FH102" s="29" t="str">
        <f ca="1">IF(OR(FH$9="×",FH$110="×"),"×",IF(SUMIFS(OFFSET(データ_研究棟施設!$M$5:$M$1048576,0,ROUND(FH$8*24,1)),データ_研究棟施設!$J$5:$J$1048576,OFFSET($G$9,ROW()-ROW($N$9),FH$6-$D$4))&gt;=50,IF(SUMIFS(OFFSET(データ_研究棟施設!$M$5:$M$1048576,0,ROUND(FH$8*24,1)),データ_研究棟施設!$J$5:$J$1048576,OFFSET($G$9,ROW()-ROW($N$9),FH$6-$D$4))&gt;=100*$E102,"×","△"),IF(OR(FH$8&lt;9/24,FH$8&gt;=17/24,FH$110="△"),"△","〇")))</f>
        <v>×</v>
      </c>
      <c r="FI102" s="29" t="str">
        <f ca="1">IF(OR(FI$9="×",FI$110="×"),"×",IF(SUMIFS(OFFSET(データ_研究棟施設!$M$5:$M$1048576,0,ROUND(FI$8*24,1)),データ_研究棟施設!$J$5:$J$1048576,OFFSET($G$9,ROW()-ROW($N$9),FI$6-$D$4))&gt;=50,IF(SUMIFS(OFFSET(データ_研究棟施設!$M$5:$M$1048576,0,ROUND(FI$8*24,1)),データ_研究棟施設!$J$5:$J$1048576,OFFSET($G$9,ROW()-ROW($N$9),FI$6-$D$4))&gt;=100*$E102,"×","△"),IF(OR(FI$8&lt;9/24,FI$8&gt;=17/24,FI$110="△"),"△","〇")))</f>
        <v>×</v>
      </c>
      <c r="FJ102" s="29" t="str">
        <f ca="1">IF(OR(FJ$9="×",FJ$110="×"),"×",IF(SUMIFS(OFFSET(データ_研究棟施設!$M$5:$M$1048576,0,ROUND(FJ$8*24,1)),データ_研究棟施設!$J$5:$J$1048576,OFFSET($G$9,ROW()-ROW($N$9),FJ$6-$D$4))&gt;=50,IF(SUMIFS(OFFSET(データ_研究棟施設!$M$5:$M$1048576,0,ROUND(FJ$8*24,1)),データ_研究棟施設!$J$5:$J$1048576,OFFSET($G$9,ROW()-ROW($N$9),FJ$6-$D$4))&gt;=100*$E102,"×","△"),IF(OR(FJ$8&lt;9/24,FJ$8&gt;=17/24,FJ$110="△"),"△","〇")))</f>
        <v>×</v>
      </c>
      <c r="FK102" s="28" t="str">
        <f ca="1">IF(OR(FK$9="×",FK$110="×"),"×",IF(SUMIFS(OFFSET(データ_研究棟施設!$M$5:$M$1048576,0,ROUND(FK$8*24,1)),データ_研究棟施設!$J$5:$J$1048576,OFFSET($G$9,ROW()-ROW($N$9),FK$6-$D$4))&gt;=50,IF(SUMIFS(OFFSET(データ_研究棟施設!$M$5:$M$1048576,0,ROUND(FK$8*24,1)),データ_研究棟施設!$J$5:$J$1048576,OFFSET($G$9,ROW()-ROW($N$9),FK$6-$D$4))&gt;=100*$E102,"×","△"),IF(OR(FK$8&lt;9/24,FK$8&gt;=17/24,FK$110="△"),"△","〇")))</f>
        <v>×</v>
      </c>
      <c r="FL102" s="29" t="str">
        <f ca="1">IF(OR(FL$9="×",FL$110="×"),"×",IF(SUMIFS(OFFSET(データ_研究棟施設!$M$5:$M$1048576,0,ROUND(FL$8*24,1)),データ_研究棟施設!$J$5:$J$1048576,OFFSET($G$9,ROW()-ROW($N$9),FL$6-$D$4))&gt;=50,IF(SUMIFS(OFFSET(データ_研究棟施設!$M$5:$M$1048576,0,ROUND(FL$8*24,1)),データ_研究棟施設!$J$5:$J$1048576,OFFSET($G$9,ROW()-ROW($N$9),FL$6-$D$4))&gt;=100*$E102,"×","△"),IF(OR(FL$8&lt;9/24,FL$8&gt;=17/24,FL$110="△"),"△","〇")))</f>
        <v>×</v>
      </c>
      <c r="FM102" s="29" t="str">
        <f ca="1">IF(OR(FM$9="×",FM$110="×"),"×",IF(SUMIFS(OFFSET(データ_研究棟施設!$M$5:$M$1048576,0,ROUND(FM$8*24,1)),データ_研究棟施設!$J$5:$J$1048576,OFFSET($G$9,ROW()-ROW($N$9),FM$6-$D$4))&gt;=50,IF(SUMIFS(OFFSET(データ_研究棟施設!$M$5:$M$1048576,0,ROUND(FM$8*24,1)),データ_研究棟施設!$J$5:$J$1048576,OFFSET($G$9,ROW()-ROW($N$9),FM$6-$D$4))&gt;=100*$E102,"×","△"),IF(OR(FM$8&lt;9/24,FM$8&gt;=17/24,FM$110="△"),"△","〇")))</f>
        <v>×</v>
      </c>
      <c r="FN102" s="30" t="str">
        <f ca="1">IF(OR(FN$9="×",FN$110="×"),"×",IF(SUMIFS(OFFSET(データ_研究棟施設!$M$5:$M$1048576,0,ROUND(FN$8*24,1)),データ_研究棟施設!$J$5:$J$1048576,OFFSET($G$9,ROW()-ROW($N$9),FN$6-$D$4))&gt;=50,IF(SUMIFS(OFFSET(データ_研究棟施設!$M$5:$M$1048576,0,ROUND(FN$8*24,1)),データ_研究棟施設!$J$5:$J$1048576,OFFSET($G$9,ROW()-ROW($N$9),FN$6-$D$4))&gt;=100*$E102,"×","△"),IF(OR(FN$8&lt;9/24,FN$8&gt;=17/24,FN$110="△"),"△","〇")))</f>
        <v>×</v>
      </c>
      <c r="FO102" s="29" t="str">
        <f ca="1">IF(OR(FO$9="×",FO$110="×"),"×",IF(SUMIFS(OFFSET(データ_研究棟施設!$M$5:$M$1048576,0,ROUND(FO$8*24,1)),データ_研究棟施設!$J$5:$J$1048576,OFFSET($G$9,ROW()-ROW($N$9),FO$6-$D$4))&gt;=50,IF(SUMIFS(OFFSET(データ_研究棟施設!$M$5:$M$1048576,0,ROUND(FO$8*24,1)),データ_研究棟施設!$J$5:$J$1048576,OFFSET($G$9,ROW()-ROW($N$9),FO$6-$D$4))&gt;=100*$E102,"×","△"),IF(OR(FO$8&lt;9/24,FO$8&gt;=17/24,FO$110="△"),"△","〇")))</f>
        <v>×</v>
      </c>
      <c r="FP102" s="29" t="str">
        <f ca="1">IF(OR(FP$9="×",FP$110="×"),"×",IF(SUMIFS(OFFSET(データ_研究棟施設!$M$5:$M$1048576,0,ROUND(FP$8*24,1)),データ_研究棟施設!$J$5:$J$1048576,OFFSET($G$9,ROW()-ROW($N$9),FP$6-$D$4))&gt;=50,IF(SUMIFS(OFFSET(データ_研究棟施設!$M$5:$M$1048576,0,ROUND(FP$8*24,1)),データ_研究棟施設!$J$5:$J$1048576,OFFSET($G$9,ROW()-ROW($N$9),FP$6-$D$4))&gt;=100*$E102,"×","△"),IF(OR(FP$8&lt;9/24,FP$8&gt;=17/24,FP$110="△"),"△","〇")))</f>
        <v>×</v>
      </c>
      <c r="FQ102" s="29" t="str">
        <f ca="1">IF(OR(FQ$9="×",FQ$110="×"),"×",IF(SUMIFS(OFFSET(データ_研究棟施設!$M$5:$M$1048576,0,ROUND(FQ$8*24,1)),データ_研究棟施設!$J$5:$J$1048576,OFFSET($G$9,ROW()-ROW($N$9),FQ$6-$D$4))&gt;=50,IF(SUMIFS(OFFSET(データ_研究棟施設!$M$5:$M$1048576,0,ROUND(FQ$8*24,1)),データ_研究棟施設!$J$5:$J$1048576,OFFSET($G$9,ROW()-ROW($N$9),FQ$6-$D$4))&gt;=100*$E102,"×","△"),IF(OR(FQ$8&lt;9/24,FQ$8&gt;=17/24,FQ$110="△"),"△","〇")))</f>
        <v>×</v>
      </c>
      <c r="FR102" s="29" t="str">
        <f ca="1">IF(OR(FR$9="×",FR$110="×"),"×",IF(SUMIFS(OFFSET(データ_研究棟施設!$M$5:$M$1048576,0,ROUND(FR$8*24,1)),データ_研究棟施設!$J$5:$J$1048576,OFFSET($G$9,ROW()-ROW($N$9),FR$6-$D$4))&gt;=50,IF(SUMIFS(OFFSET(データ_研究棟施設!$M$5:$M$1048576,0,ROUND(FR$8*24,1)),データ_研究棟施設!$J$5:$J$1048576,OFFSET($G$9,ROW()-ROW($N$9),FR$6-$D$4))&gt;=100*$E102,"×","△"),IF(OR(FR$8&lt;9/24,FR$8&gt;=17/24,FR$110="△"),"△","〇")))</f>
        <v>×</v>
      </c>
      <c r="FS102" s="28" t="str">
        <f ca="1">IF(OR(FS$9="×",FS$110="×"),"×",IF(SUMIFS(OFFSET(データ_研究棟施設!$M$5:$M$1048576,0,ROUND(FS$8*24,1)),データ_研究棟施設!$J$5:$J$1048576,OFFSET($G$9,ROW()-ROW($N$9),FS$6-$D$4))&gt;=50,IF(SUMIFS(OFFSET(データ_研究棟施設!$M$5:$M$1048576,0,ROUND(FS$8*24,1)),データ_研究棟施設!$J$5:$J$1048576,OFFSET($G$9,ROW()-ROW($N$9),FS$6-$D$4))&gt;=100*$E102,"×","△"),IF(OR(FS$8&lt;9/24,FS$8&gt;=17/24,FS$110="△"),"△","〇")))</f>
        <v>×</v>
      </c>
      <c r="FT102" s="29" t="str">
        <f ca="1">IF(OR(FT$9="×",FT$110="×"),"×",IF(SUMIFS(OFFSET(データ_研究棟施設!$M$5:$M$1048576,0,ROUND(FT$8*24,1)),データ_研究棟施設!$J$5:$J$1048576,OFFSET($G$9,ROW()-ROW($N$9),FT$6-$D$4))&gt;=50,IF(SUMIFS(OFFSET(データ_研究棟施設!$M$5:$M$1048576,0,ROUND(FT$8*24,1)),データ_研究棟施設!$J$5:$J$1048576,OFFSET($G$9,ROW()-ROW($N$9),FT$6-$D$4))&gt;=100*$E102,"×","△"),IF(OR(FT$8&lt;9/24,FT$8&gt;=17/24,FT$110="△"),"△","〇")))</f>
        <v>×</v>
      </c>
      <c r="FU102" s="29" t="str">
        <f ca="1">IF(OR(FU$9="×",FU$110="×"),"×",IF(SUMIFS(OFFSET(データ_研究棟施設!$M$5:$M$1048576,0,ROUND(FU$8*24,1)),データ_研究棟施設!$J$5:$J$1048576,OFFSET($G$9,ROW()-ROW($N$9),FU$6-$D$4))&gt;=50,IF(SUMIFS(OFFSET(データ_研究棟施設!$M$5:$M$1048576,0,ROUND(FU$8*24,1)),データ_研究棟施設!$J$5:$J$1048576,OFFSET($G$9,ROW()-ROW($N$9),FU$6-$D$4))&gt;=100*$E102,"×","△"),IF(OR(FU$8&lt;9/24,FU$8&gt;=17/24,FU$110="△"),"△","〇")))</f>
        <v>×</v>
      </c>
      <c r="FV102" s="30" t="str">
        <f ca="1">IF(OR(FV$9="×",FV$110="×"),"×",IF(SUMIFS(OFFSET(データ_研究棟施設!$M$5:$M$1048576,0,ROUND(FV$8*24,1)),データ_研究棟施設!$J$5:$J$1048576,OFFSET($G$9,ROW()-ROW($N$9),FV$6-$D$4))&gt;=50,IF(SUMIFS(OFFSET(データ_研究棟施設!$M$5:$M$1048576,0,ROUND(FV$8*24,1)),データ_研究棟施設!$J$5:$J$1048576,OFFSET($G$9,ROW()-ROW($N$9),FV$6-$D$4))&gt;=100*$E102,"×","△"),IF(OR(FV$8&lt;9/24,FV$8&gt;=17/24,FV$110="△"),"△","〇")))</f>
        <v>×</v>
      </c>
      <c r="FW102" s="29" t="str">
        <f ca="1">IF(OR(FW$9="×",FW$110="×"),"×",IF(SUMIFS(OFFSET(データ_研究棟施設!$M$5:$M$1048576,0,ROUND(FW$8*24,1)),データ_研究棟施設!$J$5:$J$1048576,OFFSET($G$9,ROW()-ROW($N$9),FW$6-$D$4))&gt;=50,IF(SUMIFS(OFFSET(データ_研究棟施設!$M$5:$M$1048576,0,ROUND(FW$8*24,1)),データ_研究棟施設!$J$5:$J$1048576,OFFSET($G$9,ROW()-ROW($N$9),FW$6-$D$4))&gt;=100*$E102,"×","△"),IF(OR(FW$8&lt;9/24,FW$8&gt;=17/24,FW$110="△"),"△","〇")))</f>
        <v>×</v>
      </c>
      <c r="FX102" s="29" t="str">
        <f ca="1">IF(OR(FX$9="×",FX$110="×"),"×",IF(SUMIFS(OFFSET(データ_研究棟施設!$M$5:$M$1048576,0,ROUND(FX$8*24,1)),データ_研究棟施設!$J$5:$J$1048576,OFFSET($G$9,ROW()-ROW($N$9),FX$6-$D$4))&gt;=50,IF(SUMIFS(OFFSET(データ_研究棟施設!$M$5:$M$1048576,0,ROUND(FX$8*24,1)),データ_研究棟施設!$J$5:$J$1048576,OFFSET($G$9,ROW()-ROW($N$9),FX$6-$D$4))&gt;=100*$E102,"×","△"),IF(OR(FX$8&lt;9/24,FX$8&gt;=17/24,FX$110="△"),"△","〇")))</f>
        <v>×</v>
      </c>
      <c r="FY102" s="37" t="str">
        <f ca="1">IF(OR(FY$9="×",FY$110="×"),"×",IF(SUMIFS(OFFSET(データ_研究棟施設!$M$5:$M$1048576,0,ROUND(FY$8*24,1)),データ_研究棟施設!$J$5:$J$1048576,OFFSET($G$9,ROW()-ROW($N$9),FY$6-$D$4))&gt;=50,IF(SUMIFS(OFFSET(データ_研究棟施設!$M$5:$M$1048576,0,ROUND(FY$8*24,1)),データ_研究棟施設!$J$5:$J$1048576,OFFSET($G$9,ROW()-ROW($N$9),FY$6-$D$4))&gt;=100*$E102,"×","△"),IF(OR(FY$8&lt;9/24,FY$8&gt;=17/24,FY$110="△"),"△","〇")))</f>
        <v>×</v>
      </c>
    </row>
    <row r="103" spans="1:181">
      <c r="A103" s="17"/>
      <c r="B103" s="81" t="s">
        <v>305</v>
      </c>
      <c r="C103" s="82"/>
      <c r="D103" s="11" t="s">
        <v>267</v>
      </c>
      <c r="E103" s="10" t="str">
        <f>INDEX(施設情報!$D$1:$D$1000,MATCH(D103,施設情報!$C$1:$C$1000,0))</f>
        <v>1</v>
      </c>
      <c r="F103" s="11" t="s">
        <v>275</v>
      </c>
      <c r="G103" s="8" t="str">
        <f t="shared" si="29"/>
        <v>121-46391</v>
      </c>
      <c r="H103" s="10" t="str">
        <f t="shared" si="30"/>
        <v>121-46392</v>
      </c>
      <c r="I103" s="10" t="str">
        <f t="shared" si="31"/>
        <v>121-46393</v>
      </c>
      <c r="J103" s="10" t="str">
        <f t="shared" si="32"/>
        <v>121-46394</v>
      </c>
      <c r="K103" s="10" t="str">
        <f t="shared" si="33"/>
        <v>121-46395</v>
      </c>
      <c r="L103" s="10" t="str">
        <f t="shared" si="34"/>
        <v>121-46396</v>
      </c>
      <c r="M103" s="10" t="str">
        <f t="shared" si="35"/>
        <v>121-46397</v>
      </c>
      <c r="N103" s="36" t="str">
        <f ca="1">IF(OR(N$9="×",N$110="×"),"×",IF(SUMIFS(OFFSET(データ_研究棟施設!$M$5:$M$1048576,0,ROUND(N$8*24,1)),データ_研究棟施設!$J$5:$J$1048576,OFFSET($G$9,ROW()-ROW($N$9),N$6-$D$4))&gt;=50,IF(SUMIFS(OFFSET(データ_研究棟施設!$M$5:$M$1048576,0,ROUND(N$8*24,1)),データ_研究棟施設!$J$5:$J$1048576,OFFSET($G$9,ROW()-ROW($N$9),N$6-$D$4))&gt;=100*$E103,"×","△"),IF(OR(N$8&lt;9/24,N$8&gt;=17/24,N$110="△"),"△","〇")))</f>
        <v>△</v>
      </c>
      <c r="O103" s="29" t="str">
        <f ca="1">IF(OR(O$9="×",O$110="×"),"×",IF(SUMIFS(OFFSET(データ_研究棟施設!$M$5:$M$1048576,0,ROUND(O$8*24,1)),データ_研究棟施設!$J$5:$J$1048576,OFFSET($G$9,ROW()-ROW($N$9),O$6-$D$4))&gt;=50,IF(SUMIFS(OFFSET(データ_研究棟施設!$M$5:$M$1048576,0,ROUND(O$8*24,1)),データ_研究棟施設!$J$5:$J$1048576,OFFSET($G$9,ROW()-ROW($N$9),O$6-$D$4))&gt;=100*$E103,"×","△"),IF(OR(O$8&lt;9/24,O$8&gt;=17/24,O$110="△"),"△","〇")))</f>
        <v>△</v>
      </c>
      <c r="P103" s="29" t="str">
        <f ca="1">IF(OR(P$9="×",P$110="×"),"×",IF(SUMIFS(OFFSET(データ_研究棟施設!$M$5:$M$1048576,0,ROUND(P$8*24,1)),データ_研究棟施設!$J$5:$J$1048576,OFFSET($G$9,ROW()-ROW($N$9),P$6-$D$4))&gt;=50,IF(SUMIFS(OFFSET(データ_研究棟施設!$M$5:$M$1048576,0,ROUND(P$8*24,1)),データ_研究棟施設!$J$5:$J$1048576,OFFSET($G$9,ROW()-ROW($N$9),P$6-$D$4))&gt;=100*$E103,"×","△"),IF(OR(P$8&lt;9/24,P$8&gt;=17/24,P$110="△"),"△","〇")))</f>
        <v>△</v>
      </c>
      <c r="Q103" s="29" t="str">
        <f ca="1">IF(OR(Q$9="×",Q$110="×"),"×",IF(SUMIFS(OFFSET(データ_研究棟施設!$M$5:$M$1048576,0,ROUND(Q$8*24,1)),データ_研究棟施設!$J$5:$J$1048576,OFFSET($G$9,ROW()-ROW($N$9),Q$6-$D$4))&gt;=50,IF(SUMIFS(OFFSET(データ_研究棟施設!$M$5:$M$1048576,0,ROUND(Q$8*24,1)),データ_研究棟施設!$J$5:$J$1048576,OFFSET($G$9,ROW()-ROW($N$9),Q$6-$D$4))&gt;=100*$E103,"×","△"),IF(OR(Q$8&lt;9/24,Q$8&gt;=17/24,Q$110="△"),"△","〇")))</f>
        <v>△</v>
      </c>
      <c r="R103" s="29" t="str">
        <f ca="1">IF(OR(R$9="×",R$110="×"),"×",IF(SUMIFS(OFFSET(データ_研究棟施設!$M$5:$M$1048576,0,ROUND(R$8*24,1)),データ_研究棟施設!$J$5:$J$1048576,OFFSET($G$9,ROW()-ROW($N$9),R$6-$D$4))&gt;=50,IF(SUMIFS(OFFSET(データ_研究棟施設!$M$5:$M$1048576,0,ROUND(R$8*24,1)),データ_研究棟施設!$J$5:$J$1048576,OFFSET($G$9,ROW()-ROW($N$9),R$6-$D$4))&gt;=100*$E103,"×","△"),IF(OR(R$8&lt;9/24,R$8&gt;=17/24,R$110="△"),"△","〇")))</f>
        <v>△</v>
      </c>
      <c r="S103" s="29" t="str">
        <f ca="1">IF(OR(S$9="×",S$110="×"),"×",IF(SUMIFS(OFFSET(データ_研究棟施設!$M$5:$M$1048576,0,ROUND(S$8*24,1)),データ_研究棟施設!$J$5:$J$1048576,OFFSET($G$9,ROW()-ROW($N$9),S$6-$D$4))&gt;=50,IF(SUMIFS(OFFSET(データ_研究棟施設!$M$5:$M$1048576,0,ROUND(S$8*24,1)),データ_研究棟施設!$J$5:$J$1048576,OFFSET($G$9,ROW()-ROW($N$9),S$6-$D$4))&gt;=100*$E103,"×","△"),IF(OR(S$8&lt;9/24,S$8&gt;=17/24,S$110="△"),"△","〇")))</f>
        <v>△</v>
      </c>
      <c r="T103" s="29" t="str">
        <f ca="1">IF(OR(T$9="×",T$110="×"),"×",IF(SUMIFS(OFFSET(データ_研究棟施設!$M$5:$M$1048576,0,ROUND(T$8*24,1)),データ_研究棟施設!$J$5:$J$1048576,OFFSET($G$9,ROW()-ROW($N$9),T$6-$D$4))&gt;=50,IF(SUMIFS(OFFSET(データ_研究棟施設!$M$5:$M$1048576,0,ROUND(T$8*24,1)),データ_研究棟施設!$J$5:$J$1048576,OFFSET($G$9,ROW()-ROW($N$9),T$6-$D$4))&gt;=100*$E103,"×","△"),IF(OR(T$8&lt;9/24,T$8&gt;=17/24,T$110="△"),"△","〇")))</f>
        <v>△</v>
      </c>
      <c r="U103" s="29" t="str">
        <f ca="1">IF(OR(U$9="×",U$110="×"),"×",IF(SUMIFS(OFFSET(データ_研究棟施設!$M$5:$M$1048576,0,ROUND(U$8*24,1)),データ_研究棟施設!$J$5:$J$1048576,OFFSET($G$9,ROW()-ROW($N$9),U$6-$D$4))&gt;=50,IF(SUMIFS(OFFSET(データ_研究棟施設!$M$5:$M$1048576,0,ROUND(U$8*24,1)),データ_研究棟施設!$J$5:$J$1048576,OFFSET($G$9,ROW()-ROW($N$9),U$6-$D$4))&gt;=100*$E103,"×","△"),IF(OR(U$8&lt;9/24,U$8&gt;=17/24,U$110="△"),"△","〇")))</f>
        <v>△</v>
      </c>
      <c r="V103" s="29" t="str">
        <f ca="1">IF(OR(V$9="×",V$110="×"),"×",IF(SUMIFS(OFFSET(データ_研究棟施設!$M$5:$M$1048576,0,ROUND(V$8*24,1)),データ_研究棟施設!$J$5:$J$1048576,OFFSET($G$9,ROW()-ROW($N$9),V$6-$D$4))&gt;=50,IF(SUMIFS(OFFSET(データ_研究棟施設!$M$5:$M$1048576,0,ROUND(V$8*24,1)),データ_研究棟施設!$J$5:$J$1048576,OFFSET($G$9,ROW()-ROW($N$9),V$6-$D$4))&gt;=100*$E103,"×","△"),IF(OR(V$8&lt;9/24,V$8&gt;=17/24,V$110="△"),"△","〇")))</f>
        <v>△</v>
      </c>
      <c r="W103" s="28" t="str">
        <f ca="1">IF(OR(W$9="×",W$110="×"),"×",IF(SUMIFS(OFFSET(データ_研究棟施設!$M$5:$M$1048576,0,ROUND(W$8*24,1)),データ_研究棟施設!$J$5:$J$1048576,OFFSET($G$9,ROW()-ROW($N$9),W$6-$D$4))&gt;=50,IF(SUMIFS(OFFSET(データ_研究棟施設!$M$5:$M$1048576,0,ROUND(W$8*24,1)),データ_研究棟施設!$J$5:$J$1048576,OFFSET($G$9,ROW()-ROW($N$9),W$6-$D$4))&gt;=100*$E103,"×","△"),IF(OR(W$8&lt;9/24,W$8&gt;=17/24,W$110="△"),"△","〇")))</f>
        <v>〇</v>
      </c>
      <c r="X103" s="29" t="str">
        <f ca="1">IF(OR(X$9="×",X$110="×"),"×",IF(SUMIFS(OFFSET(データ_研究棟施設!$M$5:$M$1048576,0,ROUND(X$8*24,1)),データ_研究棟施設!$J$5:$J$1048576,OFFSET($G$9,ROW()-ROW($N$9),X$6-$D$4))&gt;=50,IF(SUMIFS(OFFSET(データ_研究棟施設!$M$5:$M$1048576,0,ROUND(X$8*24,1)),データ_研究棟施設!$J$5:$J$1048576,OFFSET($G$9,ROW()-ROW($N$9),X$6-$D$4))&gt;=100*$E103,"×","△"),IF(OR(X$8&lt;9/24,X$8&gt;=17/24,X$110="△"),"△","〇")))</f>
        <v>〇</v>
      </c>
      <c r="Y103" s="29" t="str">
        <f ca="1">IF(OR(Y$9="×",Y$110="×"),"×",IF(SUMIFS(OFFSET(データ_研究棟施設!$M$5:$M$1048576,0,ROUND(Y$8*24,1)),データ_研究棟施設!$J$5:$J$1048576,OFFSET($G$9,ROW()-ROW($N$9),Y$6-$D$4))&gt;=50,IF(SUMIFS(OFFSET(データ_研究棟施設!$M$5:$M$1048576,0,ROUND(Y$8*24,1)),データ_研究棟施設!$J$5:$J$1048576,OFFSET($G$9,ROW()-ROW($N$9),Y$6-$D$4))&gt;=100*$E103,"×","△"),IF(OR(Y$8&lt;9/24,Y$8&gt;=17/24,Y$110="△"),"△","〇")))</f>
        <v>〇</v>
      </c>
      <c r="Z103" s="30" t="str">
        <f ca="1">IF(OR(Z$9="×",Z$110="×"),"×",IF(SUMIFS(OFFSET(データ_研究棟施設!$M$5:$M$1048576,0,ROUND(Z$8*24,1)),データ_研究棟施設!$J$5:$J$1048576,OFFSET($G$9,ROW()-ROW($N$9),Z$6-$D$4))&gt;=50,IF(SUMIFS(OFFSET(データ_研究棟施設!$M$5:$M$1048576,0,ROUND(Z$8*24,1)),データ_研究棟施設!$J$5:$J$1048576,OFFSET($G$9,ROW()-ROW($N$9),Z$6-$D$4))&gt;=100*$E103,"×","△"),IF(OR(Z$8&lt;9/24,Z$8&gt;=17/24,Z$110="△"),"△","〇")))</f>
        <v>〇</v>
      </c>
      <c r="AA103" s="29" t="str">
        <f ca="1">IF(OR(AA$9="×",AA$110="×"),"×",IF(SUMIFS(OFFSET(データ_研究棟施設!$M$5:$M$1048576,0,ROUND(AA$8*24,1)),データ_研究棟施設!$J$5:$J$1048576,OFFSET($G$9,ROW()-ROW($N$9),AA$6-$D$4))&gt;=50,IF(SUMIFS(OFFSET(データ_研究棟施設!$M$5:$M$1048576,0,ROUND(AA$8*24,1)),データ_研究棟施設!$J$5:$J$1048576,OFFSET($G$9,ROW()-ROW($N$9),AA$6-$D$4))&gt;=100*$E103,"×","△"),IF(OR(AA$8&lt;9/24,AA$8&gt;=17/24,AA$110="△"),"△","〇")))</f>
        <v>〇</v>
      </c>
      <c r="AB103" s="29" t="str">
        <f ca="1">IF(OR(AB$9="×",AB$110="×"),"×",IF(SUMIFS(OFFSET(データ_研究棟施設!$M$5:$M$1048576,0,ROUND(AB$8*24,1)),データ_研究棟施設!$J$5:$J$1048576,OFFSET($G$9,ROW()-ROW($N$9),AB$6-$D$4))&gt;=50,IF(SUMIFS(OFFSET(データ_研究棟施設!$M$5:$M$1048576,0,ROUND(AB$8*24,1)),データ_研究棟施設!$J$5:$J$1048576,OFFSET($G$9,ROW()-ROW($N$9),AB$6-$D$4))&gt;=100*$E103,"×","△"),IF(OR(AB$8&lt;9/24,AB$8&gt;=17/24,AB$110="△"),"△","〇")))</f>
        <v>〇</v>
      </c>
      <c r="AC103" s="29" t="str">
        <f ca="1">IF(OR(AC$9="×",AC$110="×"),"×",IF(SUMIFS(OFFSET(データ_研究棟施設!$M$5:$M$1048576,0,ROUND(AC$8*24,1)),データ_研究棟施設!$J$5:$J$1048576,OFFSET($G$9,ROW()-ROW($N$9),AC$6-$D$4))&gt;=50,IF(SUMIFS(OFFSET(データ_研究棟施設!$M$5:$M$1048576,0,ROUND(AC$8*24,1)),データ_研究棟施設!$J$5:$J$1048576,OFFSET($G$9,ROW()-ROW($N$9),AC$6-$D$4))&gt;=100*$E103,"×","△"),IF(OR(AC$8&lt;9/24,AC$8&gt;=17/24,AC$110="△"),"△","〇")))</f>
        <v>〇</v>
      </c>
      <c r="AD103" s="29" t="str">
        <f ca="1">IF(OR(AD$9="×",AD$110="×"),"×",IF(SUMIFS(OFFSET(データ_研究棟施設!$M$5:$M$1048576,0,ROUND(AD$8*24,1)),データ_研究棟施設!$J$5:$J$1048576,OFFSET($G$9,ROW()-ROW($N$9),AD$6-$D$4))&gt;=50,IF(SUMIFS(OFFSET(データ_研究棟施設!$M$5:$M$1048576,0,ROUND(AD$8*24,1)),データ_研究棟施設!$J$5:$J$1048576,OFFSET($G$9,ROW()-ROW($N$9),AD$6-$D$4))&gt;=100*$E103,"×","△"),IF(OR(AD$8&lt;9/24,AD$8&gt;=17/24,AD$110="△"),"△","〇")))</f>
        <v>〇</v>
      </c>
      <c r="AE103" s="28" t="str">
        <f ca="1">IF(OR(AE$9="×",AE$110="×"),"×",IF(SUMIFS(OFFSET(データ_研究棟施設!$M$5:$M$1048576,0,ROUND(AE$8*24,1)),データ_研究棟施設!$J$5:$J$1048576,OFFSET($G$9,ROW()-ROW($N$9),AE$6-$D$4))&gt;=50,IF(SUMIFS(OFFSET(データ_研究棟施設!$M$5:$M$1048576,0,ROUND(AE$8*24,1)),データ_研究棟施設!$J$5:$J$1048576,OFFSET($G$9,ROW()-ROW($N$9),AE$6-$D$4))&gt;=100*$E103,"×","△"),IF(OR(AE$8&lt;9/24,AE$8&gt;=17/24,AE$110="△"),"△","〇")))</f>
        <v>△</v>
      </c>
      <c r="AF103" s="29" t="str">
        <f ca="1">IF(OR(AF$9="×",AF$110="×"),"×",IF(SUMIFS(OFFSET(データ_研究棟施設!$M$5:$M$1048576,0,ROUND(AF$8*24,1)),データ_研究棟施設!$J$5:$J$1048576,OFFSET($G$9,ROW()-ROW($N$9),AF$6-$D$4))&gt;=50,IF(SUMIFS(OFFSET(データ_研究棟施設!$M$5:$M$1048576,0,ROUND(AF$8*24,1)),データ_研究棟施設!$J$5:$J$1048576,OFFSET($G$9,ROW()-ROW($N$9),AF$6-$D$4))&gt;=100*$E103,"×","△"),IF(OR(AF$8&lt;9/24,AF$8&gt;=17/24,AF$110="△"),"△","〇")))</f>
        <v>△</v>
      </c>
      <c r="AG103" s="29" t="str">
        <f ca="1">IF(OR(AG$9="×",AG$110="×"),"×",IF(SUMIFS(OFFSET(データ_研究棟施設!$M$5:$M$1048576,0,ROUND(AG$8*24,1)),データ_研究棟施設!$J$5:$J$1048576,OFFSET($G$9,ROW()-ROW($N$9),AG$6-$D$4))&gt;=50,IF(SUMIFS(OFFSET(データ_研究棟施設!$M$5:$M$1048576,0,ROUND(AG$8*24,1)),データ_研究棟施設!$J$5:$J$1048576,OFFSET($G$9,ROW()-ROW($N$9),AG$6-$D$4))&gt;=100*$E103,"×","△"),IF(OR(AG$8&lt;9/24,AG$8&gt;=17/24,AG$110="△"),"△","〇")))</f>
        <v>△</v>
      </c>
      <c r="AH103" s="30" t="str">
        <f ca="1">IF(OR(AH$9="×",AH$110="×"),"×",IF(SUMIFS(OFFSET(データ_研究棟施設!$M$5:$M$1048576,0,ROUND(AH$8*24,1)),データ_研究棟施設!$J$5:$J$1048576,OFFSET($G$9,ROW()-ROW($N$9),AH$6-$D$4))&gt;=50,IF(SUMIFS(OFFSET(データ_研究棟施設!$M$5:$M$1048576,0,ROUND(AH$8*24,1)),データ_研究棟施設!$J$5:$J$1048576,OFFSET($G$9,ROW()-ROW($N$9),AH$6-$D$4))&gt;=100*$E103,"×","△"),IF(OR(AH$8&lt;9/24,AH$8&gt;=17/24,AH$110="△"),"△","〇")))</f>
        <v>△</v>
      </c>
      <c r="AI103" s="29" t="str">
        <f ca="1">IF(OR(AI$9="×",AI$110="×"),"×",IF(SUMIFS(OFFSET(データ_研究棟施設!$M$5:$M$1048576,0,ROUND(AI$8*24,1)),データ_研究棟施設!$J$5:$J$1048576,OFFSET($G$9,ROW()-ROW($N$9),AI$6-$D$4))&gt;=50,IF(SUMIFS(OFFSET(データ_研究棟施設!$M$5:$M$1048576,0,ROUND(AI$8*24,1)),データ_研究棟施設!$J$5:$J$1048576,OFFSET($G$9,ROW()-ROW($N$9),AI$6-$D$4))&gt;=100*$E103,"×","△"),IF(OR(AI$8&lt;9/24,AI$8&gt;=17/24,AI$110="△"),"△","〇")))</f>
        <v>△</v>
      </c>
      <c r="AJ103" s="29" t="str">
        <f ca="1">IF(OR(AJ$9="×",AJ$110="×"),"×",IF(SUMIFS(OFFSET(データ_研究棟施設!$M$5:$M$1048576,0,ROUND(AJ$8*24,1)),データ_研究棟施設!$J$5:$J$1048576,OFFSET($G$9,ROW()-ROW($N$9),AJ$6-$D$4))&gt;=50,IF(SUMIFS(OFFSET(データ_研究棟施設!$M$5:$M$1048576,0,ROUND(AJ$8*24,1)),データ_研究棟施設!$J$5:$J$1048576,OFFSET($G$9,ROW()-ROW($N$9),AJ$6-$D$4))&gt;=100*$E103,"×","△"),IF(OR(AJ$8&lt;9/24,AJ$8&gt;=17/24,AJ$110="△"),"△","〇")))</f>
        <v>△</v>
      </c>
      <c r="AK103" s="37" t="str">
        <f ca="1">IF(OR(AK$9="×",AK$110="×"),"×",IF(SUMIFS(OFFSET(データ_研究棟施設!$M$5:$M$1048576,0,ROUND(AK$8*24,1)),データ_研究棟施設!$J$5:$J$1048576,OFFSET($G$9,ROW()-ROW($N$9),AK$6-$D$4))&gt;=50,IF(SUMIFS(OFFSET(データ_研究棟施設!$M$5:$M$1048576,0,ROUND(AK$8*24,1)),データ_研究棟施設!$J$5:$J$1048576,OFFSET($G$9,ROW()-ROW($N$9),AK$6-$D$4))&gt;=100*$E103,"×","△"),IF(OR(AK$8&lt;9/24,AK$8&gt;=17/24,AK$110="△"),"△","〇")))</f>
        <v>△</v>
      </c>
      <c r="AL103" s="36" t="str">
        <f ca="1">IF(OR(AL$9="×",AL$110="×"),"×",IF(SUMIFS(OFFSET(データ_研究棟施設!$M$5:$M$1048576,0,ROUND(AL$8*24,1)),データ_研究棟施設!$J$5:$J$1048576,OFFSET($G$9,ROW()-ROW($N$9),AL$6-$D$4))&gt;=50,IF(SUMIFS(OFFSET(データ_研究棟施設!$M$5:$M$1048576,0,ROUND(AL$8*24,1)),データ_研究棟施設!$J$5:$J$1048576,OFFSET($G$9,ROW()-ROW($N$9),AL$6-$D$4))&gt;=100*$E103,"×","△"),IF(OR(AL$8&lt;9/24,AL$8&gt;=17/24,AL$110="△"),"△","〇")))</f>
        <v>△</v>
      </c>
      <c r="AM103" s="29" t="str">
        <f ca="1">IF(OR(AM$9="×",AM$110="×"),"×",IF(SUMIFS(OFFSET(データ_研究棟施設!$M$5:$M$1048576,0,ROUND(AM$8*24,1)),データ_研究棟施設!$J$5:$J$1048576,OFFSET($G$9,ROW()-ROW($N$9),AM$6-$D$4))&gt;=50,IF(SUMIFS(OFFSET(データ_研究棟施設!$M$5:$M$1048576,0,ROUND(AM$8*24,1)),データ_研究棟施設!$J$5:$J$1048576,OFFSET($G$9,ROW()-ROW($N$9),AM$6-$D$4))&gt;=100*$E103,"×","△"),IF(OR(AM$8&lt;9/24,AM$8&gt;=17/24,AM$110="△"),"△","〇")))</f>
        <v>△</v>
      </c>
      <c r="AN103" s="29" t="str">
        <f ca="1">IF(OR(AN$9="×",AN$110="×"),"×",IF(SUMIFS(OFFSET(データ_研究棟施設!$M$5:$M$1048576,0,ROUND(AN$8*24,1)),データ_研究棟施設!$J$5:$J$1048576,OFFSET($G$9,ROW()-ROW($N$9),AN$6-$D$4))&gt;=50,IF(SUMIFS(OFFSET(データ_研究棟施設!$M$5:$M$1048576,0,ROUND(AN$8*24,1)),データ_研究棟施設!$J$5:$J$1048576,OFFSET($G$9,ROW()-ROW($N$9),AN$6-$D$4))&gt;=100*$E103,"×","△"),IF(OR(AN$8&lt;9/24,AN$8&gt;=17/24,AN$110="△"),"△","〇")))</f>
        <v>△</v>
      </c>
      <c r="AO103" s="29" t="str">
        <f ca="1">IF(OR(AO$9="×",AO$110="×"),"×",IF(SUMIFS(OFFSET(データ_研究棟施設!$M$5:$M$1048576,0,ROUND(AO$8*24,1)),データ_研究棟施設!$J$5:$J$1048576,OFFSET($G$9,ROW()-ROW($N$9),AO$6-$D$4))&gt;=50,IF(SUMIFS(OFFSET(データ_研究棟施設!$M$5:$M$1048576,0,ROUND(AO$8*24,1)),データ_研究棟施設!$J$5:$J$1048576,OFFSET($G$9,ROW()-ROW($N$9),AO$6-$D$4))&gt;=100*$E103,"×","△"),IF(OR(AO$8&lt;9/24,AO$8&gt;=17/24,AO$110="△"),"△","〇")))</f>
        <v>△</v>
      </c>
      <c r="AP103" s="29" t="str">
        <f ca="1">IF(OR(AP$9="×",AP$110="×"),"×",IF(SUMIFS(OFFSET(データ_研究棟施設!$M$5:$M$1048576,0,ROUND(AP$8*24,1)),データ_研究棟施設!$J$5:$J$1048576,OFFSET($G$9,ROW()-ROW($N$9),AP$6-$D$4))&gt;=50,IF(SUMIFS(OFFSET(データ_研究棟施設!$M$5:$M$1048576,0,ROUND(AP$8*24,1)),データ_研究棟施設!$J$5:$J$1048576,OFFSET($G$9,ROW()-ROW($N$9),AP$6-$D$4))&gt;=100*$E103,"×","△"),IF(OR(AP$8&lt;9/24,AP$8&gt;=17/24,AP$110="△"),"△","〇")))</f>
        <v>△</v>
      </c>
      <c r="AQ103" s="29" t="str">
        <f ca="1">IF(OR(AQ$9="×",AQ$110="×"),"×",IF(SUMIFS(OFFSET(データ_研究棟施設!$M$5:$M$1048576,0,ROUND(AQ$8*24,1)),データ_研究棟施設!$J$5:$J$1048576,OFFSET($G$9,ROW()-ROW($N$9),AQ$6-$D$4))&gt;=50,IF(SUMIFS(OFFSET(データ_研究棟施設!$M$5:$M$1048576,0,ROUND(AQ$8*24,1)),データ_研究棟施設!$J$5:$J$1048576,OFFSET($G$9,ROW()-ROW($N$9),AQ$6-$D$4))&gt;=100*$E103,"×","△"),IF(OR(AQ$8&lt;9/24,AQ$8&gt;=17/24,AQ$110="△"),"△","〇")))</f>
        <v>△</v>
      </c>
      <c r="AR103" s="29" t="str">
        <f ca="1">IF(OR(AR$9="×",AR$110="×"),"×",IF(SUMIFS(OFFSET(データ_研究棟施設!$M$5:$M$1048576,0,ROUND(AR$8*24,1)),データ_研究棟施設!$J$5:$J$1048576,OFFSET($G$9,ROW()-ROW($N$9),AR$6-$D$4))&gt;=50,IF(SUMIFS(OFFSET(データ_研究棟施設!$M$5:$M$1048576,0,ROUND(AR$8*24,1)),データ_研究棟施設!$J$5:$J$1048576,OFFSET($G$9,ROW()-ROW($N$9),AR$6-$D$4))&gt;=100*$E103,"×","△"),IF(OR(AR$8&lt;9/24,AR$8&gt;=17/24,AR$110="△"),"△","〇")))</f>
        <v>△</v>
      </c>
      <c r="AS103" s="29" t="str">
        <f ca="1">IF(OR(AS$9="×",AS$110="×"),"×",IF(SUMIFS(OFFSET(データ_研究棟施設!$M$5:$M$1048576,0,ROUND(AS$8*24,1)),データ_研究棟施設!$J$5:$J$1048576,OFFSET($G$9,ROW()-ROW($N$9),AS$6-$D$4))&gt;=50,IF(SUMIFS(OFFSET(データ_研究棟施設!$M$5:$M$1048576,0,ROUND(AS$8*24,1)),データ_研究棟施設!$J$5:$J$1048576,OFFSET($G$9,ROW()-ROW($N$9),AS$6-$D$4))&gt;=100*$E103,"×","△"),IF(OR(AS$8&lt;9/24,AS$8&gt;=17/24,AS$110="△"),"△","〇")))</f>
        <v>△</v>
      </c>
      <c r="AT103" s="29" t="str">
        <f ca="1">IF(OR(AT$9="×",AT$110="×"),"×",IF(SUMIFS(OFFSET(データ_研究棟施設!$M$5:$M$1048576,0,ROUND(AT$8*24,1)),データ_研究棟施設!$J$5:$J$1048576,OFFSET($G$9,ROW()-ROW($N$9),AT$6-$D$4))&gt;=50,IF(SUMIFS(OFFSET(データ_研究棟施設!$M$5:$M$1048576,0,ROUND(AT$8*24,1)),データ_研究棟施設!$J$5:$J$1048576,OFFSET($G$9,ROW()-ROW($N$9),AT$6-$D$4))&gt;=100*$E103,"×","△"),IF(OR(AT$8&lt;9/24,AT$8&gt;=17/24,AT$110="△"),"△","〇")))</f>
        <v>△</v>
      </c>
      <c r="AU103" s="28" t="str">
        <f ca="1">IF(OR(AU$9="×",AU$110="×"),"×",IF(SUMIFS(OFFSET(データ_研究棟施設!$M$5:$M$1048576,0,ROUND(AU$8*24,1)),データ_研究棟施設!$J$5:$J$1048576,OFFSET($G$9,ROW()-ROW($N$9),AU$6-$D$4))&gt;=50,IF(SUMIFS(OFFSET(データ_研究棟施設!$M$5:$M$1048576,0,ROUND(AU$8*24,1)),データ_研究棟施設!$J$5:$J$1048576,OFFSET($G$9,ROW()-ROW($N$9),AU$6-$D$4))&gt;=100*$E103,"×","△"),IF(OR(AU$8&lt;9/24,AU$8&gt;=17/24,AU$110="△"),"△","〇")))</f>
        <v>〇</v>
      </c>
      <c r="AV103" s="29" t="str">
        <f ca="1">IF(OR(AV$9="×",AV$110="×"),"×",IF(SUMIFS(OFFSET(データ_研究棟施設!$M$5:$M$1048576,0,ROUND(AV$8*24,1)),データ_研究棟施設!$J$5:$J$1048576,OFFSET($G$9,ROW()-ROW($N$9),AV$6-$D$4))&gt;=50,IF(SUMIFS(OFFSET(データ_研究棟施設!$M$5:$M$1048576,0,ROUND(AV$8*24,1)),データ_研究棟施設!$J$5:$J$1048576,OFFSET($G$9,ROW()-ROW($N$9),AV$6-$D$4))&gt;=100*$E103,"×","△"),IF(OR(AV$8&lt;9/24,AV$8&gt;=17/24,AV$110="△"),"△","〇")))</f>
        <v>〇</v>
      </c>
      <c r="AW103" s="29" t="str">
        <f ca="1">IF(OR(AW$9="×",AW$110="×"),"×",IF(SUMIFS(OFFSET(データ_研究棟施設!$M$5:$M$1048576,0,ROUND(AW$8*24,1)),データ_研究棟施設!$J$5:$J$1048576,OFFSET($G$9,ROW()-ROW($N$9),AW$6-$D$4))&gt;=50,IF(SUMIFS(OFFSET(データ_研究棟施設!$M$5:$M$1048576,0,ROUND(AW$8*24,1)),データ_研究棟施設!$J$5:$J$1048576,OFFSET($G$9,ROW()-ROW($N$9),AW$6-$D$4))&gt;=100*$E103,"×","△"),IF(OR(AW$8&lt;9/24,AW$8&gt;=17/24,AW$110="△"),"△","〇")))</f>
        <v>〇</v>
      </c>
      <c r="AX103" s="30" t="str">
        <f ca="1">IF(OR(AX$9="×",AX$110="×"),"×",IF(SUMIFS(OFFSET(データ_研究棟施設!$M$5:$M$1048576,0,ROUND(AX$8*24,1)),データ_研究棟施設!$J$5:$J$1048576,OFFSET($G$9,ROW()-ROW($N$9),AX$6-$D$4))&gt;=50,IF(SUMIFS(OFFSET(データ_研究棟施設!$M$5:$M$1048576,0,ROUND(AX$8*24,1)),データ_研究棟施設!$J$5:$J$1048576,OFFSET($G$9,ROW()-ROW($N$9),AX$6-$D$4))&gt;=100*$E103,"×","△"),IF(OR(AX$8&lt;9/24,AX$8&gt;=17/24,AX$110="△"),"△","〇")))</f>
        <v>〇</v>
      </c>
      <c r="AY103" s="29" t="str">
        <f ca="1">IF(OR(AY$9="×",AY$110="×"),"×",IF(SUMIFS(OFFSET(データ_研究棟施設!$M$5:$M$1048576,0,ROUND(AY$8*24,1)),データ_研究棟施設!$J$5:$J$1048576,OFFSET($G$9,ROW()-ROW($N$9),AY$6-$D$4))&gt;=50,IF(SUMIFS(OFFSET(データ_研究棟施設!$M$5:$M$1048576,0,ROUND(AY$8*24,1)),データ_研究棟施設!$J$5:$J$1048576,OFFSET($G$9,ROW()-ROW($N$9),AY$6-$D$4))&gt;=100*$E103,"×","△"),IF(OR(AY$8&lt;9/24,AY$8&gt;=17/24,AY$110="△"),"△","〇")))</f>
        <v>〇</v>
      </c>
      <c r="AZ103" s="29" t="str">
        <f ca="1">IF(OR(AZ$9="×",AZ$110="×"),"×",IF(SUMIFS(OFFSET(データ_研究棟施設!$M$5:$M$1048576,0,ROUND(AZ$8*24,1)),データ_研究棟施設!$J$5:$J$1048576,OFFSET($G$9,ROW()-ROW($N$9),AZ$6-$D$4))&gt;=50,IF(SUMIFS(OFFSET(データ_研究棟施設!$M$5:$M$1048576,0,ROUND(AZ$8*24,1)),データ_研究棟施設!$J$5:$J$1048576,OFFSET($G$9,ROW()-ROW($N$9),AZ$6-$D$4))&gt;=100*$E103,"×","△"),IF(OR(AZ$8&lt;9/24,AZ$8&gt;=17/24,AZ$110="△"),"△","〇")))</f>
        <v>〇</v>
      </c>
      <c r="BA103" s="29" t="str">
        <f ca="1">IF(OR(BA$9="×",BA$110="×"),"×",IF(SUMIFS(OFFSET(データ_研究棟施設!$M$5:$M$1048576,0,ROUND(BA$8*24,1)),データ_研究棟施設!$J$5:$J$1048576,OFFSET($G$9,ROW()-ROW($N$9),BA$6-$D$4))&gt;=50,IF(SUMIFS(OFFSET(データ_研究棟施設!$M$5:$M$1048576,0,ROUND(BA$8*24,1)),データ_研究棟施設!$J$5:$J$1048576,OFFSET($G$9,ROW()-ROW($N$9),BA$6-$D$4))&gt;=100*$E103,"×","△"),IF(OR(BA$8&lt;9/24,BA$8&gt;=17/24,BA$110="△"),"△","〇")))</f>
        <v>〇</v>
      </c>
      <c r="BB103" s="29" t="str">
        <f ca="1">IF(OR(BB$9="×",BB$110="×"),"×",IF(SUMIFS(OFFSET(データ_研究棟施設!$M$5:$M$1048576,0,ROUND(BB$8*24,1)),データ_研究棟施設!$J$5:$J$1048576,OFFSET($G$9,ROW()-ROW($N$9),BB$6-$D$4))&gt;=50,IF(SUMIFS(OFFSET(データ_研究棟施設!$M$5:$M$1048576,0,ROUND(BB$8*24,1)),データ_研究棟施設!$J$5:$J$1048576,OFFSET($G$9,ROW()-ROW($N$9),BB$6-$D$4))&gt;=100*$E103,"×","△"),IF(OR(BB$8&lt;9/24,BB$8&gt;=17/24,BB$110="△"),"△","〇")))</f>
        <v>〇</v>
      </c>
      <c r="BC103" s="28" t="str">
        <f ca="1">IF(OR(BC$9="×",BC$110="×"),"×",IF(SUMIFS(OFFSET(データ_研究棟施設!$M$5:$M$1048576,0,ROUND(BC$8*24,1)),データ_研究棟施設!$J$5:$J$1048576,OFFSET($G$9,ROW()-ROW($N$9),BC$6-$D$4))&gt;=50,IF(SUMIFS(OFFSET(データ_研究棟施設!$M$5:$M$1048576,0,ROUND(BC$8*24,1)),データ_研究棟施設!$J$5:$J$1048576,OFFSET($G$9,ROW()-ROW($N$9),BC$6-$D$4))&gt;=100*$E103,"×","△"),IF(OR(BC$8&lt;9/24,BC$8&gt;=17/24,BC$110="△"),"△","〇")))</f>
        <v>△</v>
      </c>
      <c r="BD103" s="29" t="str">
        <f ca="1">IF(OR(BD$9="×",BD$110="×"),"×",IF(SUMIFS(OFFSET(データ_研究棟施設!$M$5:$M$1048576,0,ROUND(BD$8*24,1)),データ_研究棟施設!$J$5:$J$1048576,OFFSET($G$9,ROW()-ROW($N$9),BD$6-$D$4))&gt;=50,IF(SUMIFS(OFFSET(データ_研究棟施設!$M$5:$M$1048576,0,ROUND(BD$8*24,1)),データ_研究棟施設!$J$5:$J$1048576,OFFSET($G$9,ROW()-ROW($N$9),BD$6-$D$4))&gt;=100*$E103,"×","△"),IF(OR(BD$8&lt;9/24,BD$8&gt;=17/24,BD$110="△"),"△","〇")))</f>
        <v>△</v>
      </c>
      <c r="BE103" s="29" t="str">
        <f ca="1">IF(OR(BE$9="×",BE$110="×"),"×",IF(SUMIFS(OFFSET(データ_研究棟施設!$M$5:$M$1048576,0,ROUND(BE$8*24,1)),データ_研究棟施設!$J$5:$J$1048576,OFFSET($G$9,ROW()-ROW($N$9),BE$6-$D$4))&gt;=50,IF(SUMIFS(OFFSET(データ_研究棟施設!$M$5:$M$1048576,0,ROUND(BE$8*24,1)),データ_研究棟施設!$J$5:$J$1048576,OFFSET($G$9,ROW()-ROW($N$9),BE$6-$D$4))&gt;=100*$E103,"×","△"),IF(OR(BE$8&lt;9/24,BE$8&gt;=17/24,BE$110="△"),"△","〇")))</f>
        <v>△</v>
      </c>
      <c r="BF103" s="30" t="str">
        <f ca="1">IF(OR(BF$9="×",BF$110="×"),"×",IF(SUMIFS(OFFSET(データ_研究棟施設!$M$5:$M$1048576,0,ROUND(BF$8*24,1)),データ_研究棟施設!$J$5:$J$1048576,OFFSET($G$9,ROW()-ROW($N$9),BF$6-$D$4))&gt;=50,IF(SUMIFS(OFFSET(データ_研究棟施設!$M$5:$M$1048576,0,ROUND(BF$8*24,1)),データ_研究棟施設!$J$5:$J$1048576,OFFSET($G$9,ROW()-ROW($N$9),BF$6-$D$4))&gt;=100*$E103,"×","△"),IF(OR(BF$8&lt;9/24,BF$8&gt;=17/24,BF$110="△"),"△","〇")))</f>
        <v>△</v>
      </c>
      <c r="BG103" s="29" t="str">
        <f ca="1">IF(OR(BG$9="×",BG$110="×"),"×",IF(SUMIFS(OFFSET(データ_研究棟施設!$M$5:$M$1048576,0,ROUND(BG$8*24,1)),データ_研究棟施設!$J$5:$J$1048576,OFFSET($G$9,ROW()-ROW($N$9),BG$6-$D$4))&gt;=50,IF(SUMIFS(OFFSET(データ_研究棟施設!$M$5:$M$1048576,0,ROUND(BG$8*24,1)),データ_研究棟施設!$J$5:$J$1048576,OFFSET($G$9,ROW()-ROW($N$9),BG$6-$D$4))&gt;=100*$E103,"×","△"),IF(OR(BG$8&lt;9/24,BG$8&gt;=17/24,BG$110="△"),"△","〇")))</f>
        <v>△</v>
      </c>
      <c r="BH103" s="29" t="str">
        <f ca="1">IF(OR(BH$9="×",BH$110="×"),"×",IF(SUMIFS(OFFSET(データ_研究棟施設!$M$5:$M$1048576,0,ROUND(BH$8*24,1)),データ_研究棟施設!$J$5:$J$1048576,OFFSET($G$9,ROW()-ROW($N$9),BH$6-$D$4))&gt;=50,IF(SUMIFS(OFFSET(データ_研究棟施設!$M$5:$M$1048576,0,ROUND(BH$8*24,1)),データ_研究棟施設!$J$5:$J$1048576,OFFSET($G$9,ROW()-ROW($N$9),BH$6-$D$4))&gt;=100*$E103,"×","△"),IF(OR(BH$8&lt;9/24,BH$8&gt;=17/24,BH$110="△"),"△","〇")))</f>
        <v>△</v>
      </c>
      <c r="BI103" s="37" t="str">
        <f ca="1">IF(OR(BI$9="×",BI$110="×"),"×",IF(SUMIFS(OFFSET(データ_研究棟施設!$M$5:$M$1048576,0,ROUND(BI$8*24,1)),データ_研究棟施設!$J$5:$J$1048576,OFFSET($G$9,ROW()-ROW($N$9),BI$6-$D$4))&gt;=50,IF(SUMIFS(OFFSET(データ_研究棟施設!$M$5:$M$1048576,0,ROUND(BI$8*24,1)),データ_研究棟施設!$J$5:$J$1048576,OFFSET($G$9,ROW()-ROW($N$9),BI$6-$D$4))&gt;=100*$E103,"×","△"),IF(OR(BI$8&lt;9/24,BI$8&gt;=17/24,BI$110="△"),"△","〇")))</f>
        <v>△</v>
      </c>
      <c r="BJ103" s="36" t="str">
        <f ca="1">IF(OR(BJ$9="×",BJ$110="×"),"×",IF(SUMIFS(OFFSET(データ_研究棟施設!$M$5:$M$1048576,0,ROUND(BJ$8*24,1)),データ_研究棟施設!$J$5:$J$1048576,OFFSET($G$9,ROW()-ROW($N$9),BJ$6-$D$4))&gt;=50,IF(SUMIFS(OFFSET(データ_研究棟施設!$M$5:$M$1048576,0,ROUND(BJ$8*24,1)),データ_研究棟施設!$J$5:$J$1048576,OFFSET($G$9,ROW()-ROW($N$9),BJ$6-$D$4))&gt;=100*$E103,"×","△"),IF(OR(BJ$8&lt;9/24,BJ$8&gt;=17/24,BJ$110="△"),"△","〇")))</f>
        <v>△</v>
      </c>
      <c r="BK103" s="29" t="str">
        <f ca="1">IF(OR(BK$9="×",BK$110="×"),"×",IF(SUMIFS(OFFSET(データ_研究棟施設!$M$5:$M$1048576,0,ROUND(BK$8*24,1)),データ_研究棟施設!$J$5:$J$1048576,OFFSET($G$9,ROW()-ROW($N$9),BK$6-$D$4))&gt;=50,IF(SUMIFS(OFFSET(データ_研究棟施設!$M$5:$M$1048576,0,ROUND(BK$8*24,1)),データ_研究棟施設!$J$5:$J$1048576,OFFSET($G$9,ROW()-ROW($N$9),BK$6-$D$4))&gt;=100*$E103,"×","△"),IF(OR(BK$8&lt;9/24,BK$8&gt;=17/24,BK$110="△"),"△","〇")))</f>
        <v>△</v>
      </c>
      <c r="BL103" s="29" t="str">
        <f ca="1">IF(OR(BL$9="×",BL$110="×"),"×",IF(SUMIFS(OFFSET(データ_研究棟施設!$M$5:$M$1048576,0,ROUND(BL$8*24,1)),データ_研究棟施設!$J$5:$J$1048576,OFFSET($G$9,ROW()-ROW($N$9),BL$6-$D$4))&gt;=50,IF(SUMIFS(OFFSET(データ_研究棟施設!$M$5:$M$1048576,0,ROUND(BL$8*24,1)),データ_研究棟施設!$J$5:$J$1048576,OFFSET($G$9,ROW()-ROW($N$9),BL$6-$D$4))&gt;=100*$E103,"×","△"),IF(OR(BL$8&lt;9/24,BL$8&gt;=17/24,BL$110="△"),"△","〇")))</f>
        <v>△</v>
      </c>
      <c r="BM103" s="29" t="str">
        <f ca="1">IF(OR(BM$9="×",BM$110="×"),"×",IF(SUMIFS(OFFSET(データ_研究棟施設!$M$5:$M$1048576,0,ROUND(BM$8*24,1)),データ_研究棟施設!$J$5:$J$1048576,OFFSET($G$9,ROW()-ROW($N$9),BM$6-$D$4))&gt;=50,IF(SUMIFS(OFFSET(データ_研究棟施設!$M$5:$M$1048576,0,ROUND(BM$8*24,1)),データ_研究棟施設!$J$5:$J$1048576,OFFSET($G$9,ROW()-ROW($N$9),BM$6-$D$4))&gt;=100*$E103,"×","△"),IF(OR(BM$8&lt;9/24,BM$8&gt;=17/24,BM$110="△"),"△","〇")))</f>
        <v>△</v>
      </c>
      <c r="BN103" s="29" t="str">
        <f ca="1">IF(OR(BN$9="×",BN$110="×"),"×",IF(SUMIFS(OFFSET(データ_研究棟施設!$M$5:$M$1048576,0,ROUND(BN$8*24,1)),データ_研究棟施設!$J$5:$J$1048576,OFFSET($G$9,ROW()-ROW($N$9),BN$6-$D$4))&gt;=50,IF(SUMIFS(OFFSET(データ_研究棟施設!$M$5:$M$1048576,0,ROUND(BN$8*24,1)),データ_研究棟施設!$J$5:$J$1048576,OFFSET($G$9,ROW()-ROW($N$9),BN$6-$D$4))&gt;=100*$E103,"×","△"),IF(OR(BN$8&lt;9/24,BN$8&gt;=17/24,BN$110="△"),"△","〇")))</f>
        <v>△</v>
      </c>
      <c r="BO103" s="29" t="str">
        <f ca="1">IF(OR(BO$9="×",BO$110="×"),"×",IF(SUMIFS(OFFSET(データ_研究棟施設!$M$5:$M$1048576,0,ROUND(BO$8*24,1)),データ_研究棟施設!$J$5:$J$1048576,OFFSET($G$9,ROW()-ROW($N$9),BO$6-$D$4))&gt;=50,IF(SUMIFS(OFFSET(データ_研究棟施設!$M$5:$M$1048576,0,ROUND(BO$8*24,1)),データ_研究棟施設!$J$5:$J$1048576,OFFSET($G$9,ROW()-ROW($N$9),BO$6-$D$4))&gt;=100*$E103,"×","△"),IF(OR(BO$8&lt;9/24,BO$8&gt;=17/24,BO$110="△"),"△","〇")))</f>
        <v>△</v>
      </c>
      <c r="BP103" s="29" t="str">
        <f ca="1">IF(OR(BP$9="×",BP$110="×"),"×",IF(SUMIFS(OFFSET(データ_研究棟施設!$M$5:$M$1048576,0,ROUND(BP$8*24,1)),データ_研究棟施設!$J$5:$J$1048576,OFFSET($G$9,ROW()-ROW($N$9),BP$6-$D$4))&gt;=50,IF(SUMIFS(OFFSET(データ_研究棟施設!$M$5:$M$1048576,0,ROUND(BP$8*24,1)),データ_研究棟施設!$J$5:$J$1048576,OFFSET($G$9,ROW()-ROW($N$9),BP$6-$D$4))&gt;=100*$E103,"×","△"),IF(OR(BP$8&lt;9/24,BP$8&gt;=17/24,BP$110="△"),"△","〇")))</f>
        <v>△</v>
      </c>
      <c r="BQ103" s="29" t="str">
        <f ca="1">IF(OR(BQ$9="×",BQ$110="×"),"×",IF(SUMIFS(OFFSET(データ_研究棟施設!$M$5:$M$1048576,0,ROUND(BQ$8*24,1)),データ_研究棟施設!$J$5:$J$1048576,OFFSET($G$9,ROW()-ROW($N$9),BQ$6-$D$4))&gt;=50,IF(SUMIFS(OFFSET(データ_研究棟施設!$M$5:$M$1048576,0,ROUND(BQ$8*24,1)),データ_研究棟施設!$J$5:$J$1048576,OFFSET($G$9,ROW()-ROW($N$9),BQ$6-$D$4))&gt;=100*$E103,"×","△"),IF(OR(BQ$8&lt;9/24,BQ$8&gt;=17/24,BQ$110="△"),"△","〇")))</f>
        <v>△</v>
      </c>
      <c r="BR103" s="29" t="str">
        <f ca="1">IF(OR(BR$9="×",BR$110="×"),"×",IF(SUMIFS(OFFSET(データ_研究棟施設!$M$5:$M$1048576,0,ROUND(BR$8*24,1)),データ_研究棟施設!$J$5:$J$1048576,OFFSET($G$9,ROW()-ROW($N$9),BR$6-$D$4))&gt;=50,IF(SUMIFS(OFFSET(データ_研究棟施設!$M$5:$M$1048576,0,ROUND(BR$8*24,1)),データ_研究棟施設!$J$5:$J$1048576,OFFSET($G$9,ROW()-ROW($N$9),BR$6-$D$4))&gt;=100*$E103,"×","△"),IF(OR(BR$8&lt;9/24,BR$8&gt;=17/24,BR$110="△"),"△","〇")))</f>
        <v>△</v>
      </c>
      <c r="BS103" s="28" t="str">
        <f ca="1">IF(OR(BS$9="×",BS$110="×"),"×",IF(SUMIFS(OFFSET(データ_研究棟施設!$M$5:$M$1048576,0,ROUND(BS$8*24,1)),データ_研究棟施設!$J$5:$J$1048576,OFFSET($G$9,ROW()-ROW($N$9),BS$6-$D$4))&gt;=50,IF(SUMIFS(OFFSET(データ_研究棟施設!$M$5:$M$1048576,0,ROUND(BS$8*24,1)),データ_研究棟施設!$J$5:$J$1048576,OFFSET($G$9,ROW()-ROW($N$9),BS$6-$D$4))&gt;=100*$E103,"×","△"),IF(OR(BS$8&lt;9/24,BS$8&gt;=17/24,BS$110="△"),"△","〇")))</f>
        <v>〇</v>
      </c>
      <c r="BT103" s="29" t="str">
        <f ca="1">IF(OR(BT$9="×",BT$110="×"),"×",IF(SUMIFS(OFFSET(データ_研究棟施設!$M$5:$M$1048576,0,ROUND(BT$8*24,1)),データ_研究棟施設!$J$5:$J$1048576,OFFSET($G$9,ROW()-ROW($N$9),BT$6-$D$4))&gt;=50,IF(SUMIFS(OFFSET(データ_研究棟施設!$M$5:$M$1048576,0,ROUND(BT$8*24,1)),データ_研究棟施設!$J$5:$J$1048576,OFFSET($G$9,ROW()-ROW($N$9),BT$6-$D$4))&gt;=100*$E103,"×","△"),IF(OR(BT$8&lt;9/24,BT$8&gt;=17/24,BT$110="△"),"△","〇")))</f>
        <v>〇</v>
      </c>
      <c r="BU103" s="29" t="str">
        <f ca="1">IF(OR(BU$9="×",BU$110="×"),"×",IF(SUMIFS(OFFSET(データ_研究棟施設!$M$5:$M$1048576,0,ROUND(BU$8*24,1)),データ_研究棟施設!$J$5:$J$1048576,OFFSET($G$9,ROW()-ROW($N$9),BU$6-$D$4))&gt;=50,IF(SUMIFS(OFFSET(データ_研究棟施設!$M$5:$M$1048576,0,ROUND(BU$8*24,1)),データ_研究棟施設!$J$5:$J$1048576,OFFSET($G$9,ROW()-ROW($N$9),BU$6-$D$4))&gt;=100*$E103,"×","△"),IF(OR(BU$8&lt;9/24,BU$8&gt;=17/24,BU$110="△"),"△","〇")))</f>
        <v>〇</v>
      </c>
      <c r="BV103" s="30" t="str">
        <f ca="1">IF(OR(BV$9="×",BV$110="×"),"×",IF(SUMIFS(OFFSET(データ_研究棟施設!$M$5:$M$1048576,0,ROUND(BV$8*24,1)),データ_研究棟施設!$J$5:$J$1048576,OFFSET($G$9,ROW()-ROW($N$9),BV$6-$D$4))&gt;=50,IF(SUMIFS(OFFSET(データ_研究棟施設!$M$5:$M$1048576,0,ROUND(BV$8*24,1)),データ_研究棟施設!$J$5:$J$1048576,OFFSET($G$9,ROW()-ROW($N$9),BV$6-$D$4))&gt;=100*$E103,"×","△"),IF(OR(BV$8&lt;9/24,BV$8&gt;=17/24,BV$110="△"),"△","〇")))</f>
        <v>〇</v>
      </c>
      <c r="BW103" s="29" t="str">
        <f ca="1">IF(OR(BW$9="×",BW$110="×"),"×",IF(SUMIFS(OFFSET(データ_研究棟施設!$M$5:$M$1048576,0,ROUND(BW$8*24,1)),データ_研究棟施設!$J$5:$J$1048576,OFFSET($G$9,ROW()-ROW($N$9),BW$6-$D$4))&gt;=50,IF(SUMIFS(OFFSET(データ_研究棟施設!$M$5:$M$1048576,0,ROUND(BW$8*24,1)),データ_研究棟施設!$J$5:$J$1048576,OFFSET($G$9,ROW()-ROW($N$9),BW$6-$D$4))&gt;=100*$E103,"×","△"),IF(OR(BW$8&lt;9/24,BW$8&gt;=17/24,BW$110="△"),"△","〇")))</f>
        <v>〇</v>
      </c>
      <c r="BX103" s="29" t="str">
        <f ca="1">IF(OR(BX$9="×",BX$110="×"),"×",IF(SUMIFS(OFFSET(データ_研究棟施設!$M$5:$M$1048576,0,ROUND(BX$8*24,1)),データ_研究棟施設!$J$5:$J$1048576,OFFSET($G$9,ROW()-ROW($N$9),BX$6-$D$4))&gt;=50,IF(SUMIFS(OFFSET(データ_研究棟施設!$M$5:$M$1048576,0,ROUND(BX$8*24,1)),データ_研究棟施設!$J$5:$J$1048576,OFFSET($G$9,ROW()-ROW($N$9),BX$6-$D$4))&gt;=100*$E103,"×","△"),IF(OR(BX$8&lt;9/24,BX$8&gt;=17/24,BX$110="△"),"△","〇")))</f>
        <v>〇</v>
      </c>
      <c r="BY103" s="29" t="str">
        <f ca="1">IF(OR(BY$9="×",BY$110="×"),"×",IF(SUMIFS(OFFSET(データ_研究棟施設!$M$5:$M$1048576,0,ROUND(BY$8*24,1)),データ_研究棟施設!$J$5:$J$1048576,OFFSET($G$9,ROW()-ROW($N$9),BY$6-$D$4))&gt;=50,IF(SUMIFS(OFFSET(データ_研究棟施設!$M$5:$M$1048576,0,ROUND(BY$8*24,1)),データ_研究棟施設!$J$5:$J$1048576,OFFSET($G$9,ROW()-ROW($N$9),BY$6-$D$4))&gt;=100*$E103,"×","△"),IF(OR(BY$8&lt;9/24,BY$8&gt;=17/24,BY$110="△"),"△","〇")))</f>
        <v>〇</v>
      </c>
      <c r="BZ103" s="29" t="str">
        <f ca="1">IF(OR(BZ$9="×",BZ$110="×"),"×",IF(SUMIFS(OFFSET(データ_研究棟施設!$M$5:$M$1048576,0,ROUND(BZ$8*24,1)),データ_研究棟施設!$J$5:$J$1048576,OFFSET($G$9,ROW()-ROW($N$9),BZ$6-$D$4))&gt;=50,IF(SUMIFS(OFFSET(データ_研究棟施設!$M$5:$M$1048576,0,ROUND(BZ$8*24,1)),データ_研究棟施設!$J$5:$J$1048576,OFFSET($G$9,ROW()-ROW($N$9),BZ$6-$D$4))&gt;=100*$E103,"×","△"),IF(OR(BZ$8&lt;9/24,BZ$8&gt;=17/24,BZ$110="△"),"△","〇")))</f>
        <v>〇</v>
      </c>
      <c r="CA103" s="28" t="str">
        <f ca="1">IF(OR(CA$9="×",CA$110="×"),"×",IF(SUMIFS(OFFSET(データ_研究棟施設!$M$5:$M$1048576,0,ROUND(CA$8*24,1)),データ_研究棟施設!$J$5:$J$1048576,OFFSET($G$9,ROW()-ROW($N$9),CA$6-$D$4))&gt;=50,IF(SUMIFS(OFFSET(データ_研究棟施設!$M$5:$M$1048576,0,ROUND(CA$8*24,1)),データ_研究棟施設!$J$5:$J$1048576,OFFSET($G$9,ROW()-ROW($N$9),CA$6-$D$4))&gt;=100*$E103,"×","△"),IF(OR(CA$8&lt;9/24,CA$8&gt;=17/24,CA$110="△"),"△","〇")))</f>
        <v>△</v>
      </c>
      <c r="CB103" s="29" t="str">
        <f ca="1">IF(OR(CB$9="×",CB$110="×"),"×",IF(SUMIFS(OFFSET(データ_研究棟施設!$M$5:$M$1048576,0,ROUND(CB$8*24,1)),データ_研究棟施設!$J$5:$J$1048576,OFFSET($G$9,ROW()-ROW($N$9),CB$6-$D$4))&gt;=50,IF(SUMIFS(OFFSET(データ_研究棟施設!$M$5:$M$1048576,0,ROUND(CB$8*24,1)),データ_研究棟施設!$J$5:$J$1048576,OFFSET($G$9,ROW()-ROW($N$9),CB$6-$D$4))&gt;=100*$E103,"×","△"),IF(OR(CB$8&lt;9/24,CB$8&gt;=17/24,CB$110="△"),"△","〇")))</f>
        <v>△</v>
      </c>
      <c r="CC103" s="29" t="str">
        <f ca="1">IF(OR(CC$9="×",CC$110="×"),"×",IF(SUMIFS(OFFSET(データ_研究棟施設!$M$5:$M$1048576,0,ROUND(CC$8*24,1)),データ_研究棟施設!$J$5:$J$1048576,OFFSET($G$9,ROW()-ROW($N$9),CC$6-$D$4))&gt;=50,IF(SUMIFS(OFFSET(データ_研究棟施設!$M$5:$M$1048576,0,ROUND(CC$8*24,1)),データ_研究棟施設!$J$5:$J$1048576,OFFSET($G$9,ROW()-ROW($N$9),CC$6-$D$4))&gt;=100*$E103,"×","△"),IF(OR(CC$8&lt;9/24,CC$8&gt;=17/24,CC$110="△"),"△","〇")))</f>
        <v>△</v>
      </c>
      <c r="CD103" s="30" t="str">
        <f ca="1">IF(OR(CD$9="×",CD$110="×"),"×",IF(SUMIFS(OFFSET(データ_研究棟施設!$M$5:$M$1048576,0,ROUND(CD$8*24,1)),データ_研究棟施設!$J$5:$J$1048576,OFFSET($G$9,ROW()-ROW($N$9),CD$6-$D$4))&gt;=50,IF(SUMIFS(OFFSET(データ_研究棟施設!$M$5:$M$1048576,0,ROUND(CD$8*24,1)),データ_研究棟施設!$J$5:$J$1048576,OFFSET($G$9,ROW()-ROW($N$9),CD$6-$D$4))&gt;=100*$E103,"×","△"),IF(OR(CD$8&lt;9/24,CD$8&gt;=17/24,CD$110="△"),"△","〇")))</f>
        <v>△</v>
      </c>
      <c r="CE103" s="29" t="str">
        <f ca="1">IF(OR(CE$9="×",CE$110="×"),"×",IF(SUMIFS(OFFSET(データ_研究棟施設!$M$5:$M$1048576,0,ROUND(CE$8*24,1)),データ_研究棟施設!$J$5:$J$1048576,OFFSET($G$9,ROW()-ROW($N$9),CE$6-$D$4))&gt;=50,IF(SUMIFS(OFFSET(データ_研究棟施設!$M$5:$M$1048576,0,ROUND(CE$8*24,1)),データ_研究棟施設!$J$5:$J$1048576,OFFSET($G$9,ROW()-ROW($N$9),CE$6-$D$4))&gt;=100*$E103,"×","△"),IF(OR(CE$8&lt;9/24,CE$8&gt;=17/24,CE$110="△"),"△","〇")))</f>
        <v>△</v>
      </c>
      <c r="CF103" s="29" t="str">
        <f ca="1">IF(OR(CF$9="×",CF$110="×"),"×",IF(SUMIFS(OFFSET(データ_研究棟施設!$M$5:$M$1048576,0,ROUND(CF$8*24,1)),データ_研究棟施設!$J$5:$J$1048576,OFFSET($G$9,ROW()-ROW($N$9),CF$6-$D$4))&gt;=50,IF(SUMIFS(OFFSET(データ_研究棟施設!$M$5:$M$1048576,0,ROUND(CF$8*24,1)),データ_研究棟施設!$J$5:$J$1048576,OFFSET($G$9,ROW()-ROW($N$9),CF$6-$D$4))&gt;=100*$E103,"×","△"),IF(OR(CF$8&lt;9/24,CF$8&gt;=17/24,CF$110="△"),"△","〇")))</f>
        <v>△</v>
      </c>
      <c r="CG103" s="37" t="str">
        <f ca="1">IF(OR(CG$9="×",CG$110="×"),"×",IF(SUMIFS(OFFSET(データ_研究棟施設!$M$5:$M$1048576,0,ROUND(CG$8*24,1)),データ_研究棟施設!$J$5:$J$1048576,OFFSET($G$9,ROW()-ROW($N$9),CG$6-$D$4))&gt;=50,IF(SUMIFS(OFFSET(データ_研究棟施設!$M$5:$M$1048576,0,ROUND(CG$8*24,1)),データ_研究棟施設!$J$5:$J$1048576,OFFSET($G$9,ROW()-ROW($N$9),CG$6-$D$4))&gt;=100*$E103,"×","△"),IF(OR(CG$8&lt;9/24,CG$8&gt;=17/24,CG$110="△"),"△","〇")))</f>
        <v>△</v>
      </c>
      <c r="CH103" s="36" t="str">
        <f ca="1">IF(OR(CH$9="×",CH$110="×"),"×",IF(SUMIFS(OFFSET(データ_研究棟施設!$M$5:$M$1048576,0,ROUND(CH$8*24,1)),データ_研究棟施設!$J$5:$J$1048576,OFFSET($G$9,ROW()-ROW($N$9),CH$6-$D$4))&gt;=50,IF(SUMIFS(OFFSET(データ_研究棟施設!$M$5:$M$1048576,0,ROUND(CH$8*24,1)),データ_研究棟施設!$J$5:$J$1048576,OFFSET($G$9,ROW()-ROW($N$9),CH$6-$D$4))&gt;=100*$E103,"×","△"),IF(OR(CH$8&lt;9/24,CH$8&gt;=17/24,CH$110="△"),"△","〇")))</f>
        <v>△</v>
      </c>
      <c r="CI103" s="29" t="str">
        <f ca="1">IF(OR(CI$9="×",CI$110="×"),"×",IF(SUMIFS(OFFSET(データ_研究棟施設!$M$5:$M$1048576,0,ROUND(CI$8*24,1)),データ_研究棟施設!$J$5:$J$1048576,OFFSET($G$9,ROW()-ROW($N$9),CI$6-$D$4))&gt;=50,IF(SUMIFS(OFFSET(データ_研究棟施設!$M$5:$M$1048576,0,ROUND(CI$8*24,1)),データ_研究棟施設!$J$5:$J$1048576,OFFSET($G$9,ROW()-ROW($N$9),CI$6-$D$4))&gt;=100*$E103,"×","△"),IF(OR(CI$8&lt;9/24,CI$8&gt;=17/24,CI$110="△"),"△","〇")))</f>
        <v>△</v>
      </c>
      <c r="CJ103" s="29" t="str">
        <f ca="1">IF(OR(CJ$9="×",CJ$110="×"),"×",IF(SUMIFS(OFFSET(データ_研究棟施設!$M$5:$M$1048576,0,ROUND(CJ$8*24,1)),データ_研究棟施設!$J$5:$J$1048576,OFFSET($G$9,ROW()-ROW($N$9),CJ$6-$D$4))&gt;=50,IF(SUMIFS(OFFSET(データ_研究棟施設!$M$5:$M$1048576,0,ROUND(CJ$8*24,1)),データ_研究棟施設!$J$5:$J$1048576,OFFSET($G$9,ROW()-ROW($N$9),CJ$6-$D$4))&gt;=100*$E103,"×","△"),IF(OR(CJ$8&lt;9/24,CJ$8&gt;=17/24,CJ$110="△"),"△","〇")))</f>
        <v>△</v>
      </c>
      <c r="CK103" s="29" t="str">
        <f ca="1">IF(OR(CK$9="×",CK$110="×"),"×",IF(SUMIFS(OFFSET(データ_研究棟施設!$M$5:$M$1048576,0,ROUND(CK$8*24,1)),データ_研究棟施設!$J$5:$J$1048576,OFFSET($G$9,ROW()-ROW($N$9),CK$6-$D$4))&gt;=50,IF(SUMIFS(OFFSET(データ_研究棟施設!$M$5:$M$1048576,0,ROUND(CK$8*24,1)),データ_研究棟施設!$J$5:$J$1048576,OFFSET($G$9,ROW()-ROW($N$9),CK$6-$D$4))&gt;=100*$E103,"×","△"),IF(OR(CK$8&lt;9/24,CK$8&gt;=17/24,CK$110="△"),"△","〇")))</f>
        <v>△</v>
      </c>
      <c r="CL103" s="29" t="str">
        <f ca="1">IF(OR(CL$9="×",CL$110="×"),"×",IF(SUMIFS(OFFSET(データ_研究棟施設!$M$5:$M$1048576,0,ROUND(CL$8*24,1)),データ_研究棟施設!$J$5:$J$1048576,OFFSET($G$9,ROW()-ROW($N$9),CL$6-$D$4))&gt;=50,IF(SUMIFS(OFFSET(データ_研究棟施設!$M$5:$M$1048576,0,ROUND(CL$8*24,1)),データ_研究棟施設!$J$5:$J$1048576,OFFSET($G$9,ROW()-ROW($N$9),CL$6-$D$4))&gt;=100*$E103,"×","△"),IF(OR(CL$8&lt;9/24,CL$8&gt;=17/24,CL$110="△"),"△","〇")))</f>
        <v>△</v>
      </c>
      <c r="CM103" s="29" t="str">
        <f ca="1">IF(OR(CM$9="×",CM$110="×"),"×",IF(SUMIFS(OFFSET(データ_研究棟施設!$M$5:$M$1048576,0,ROUND(CM$8*24,1)),データ_研究棟施設!$J$5:$J$1048576,OFFSET($G$9,ROW()-ROW($N$9),CM$6-$D$4))&gt;=50,IF(SUMIFS(OFFSET(データ_研究棟施設!$M$5:$M$1048576,0,ROUND(CM$8*24,1)),データ_研究棟施設!$J$5:$J$1048576,OFFSET($G$9,ROW()-ROW($N$9),CM$6-$D$4))&gt;=100*$E103,"×","△"),IF(OR(CM$8&lt;9/24,CM$8&gt;=17/24,CM$110="△"),"△","〇")))</f>
        <v>△</v>
      </c>
      <c r="CN103" s="29" t="str">
        <f ca="1">IF(OR(CN$9="×",CN$110="×"),"×",IF(SUMIFS(OFFSET(データ_研究棟施設!$M$5:$M$1048576,0,ROUND(CN$8*24,1)),データ_研究棟施設!$J$5:$J$1048576,OFFSET($G$9,ROW()-ROW($N$9),CN$6-$D$4))&gt;=50,IF(SUMIFS(OFFSET(データ_研究棟施設!$M$5:$M$1048576,0,ROUND(CN$8*24,1)),データ_研究棟施設!$J$5:$J$1048576,OFFSET($G$9,ROW()-ROW($N$9),CN$6-$D$4))&gt;=100*$E103,"×","△"),IF(OR(CN$8&lt;9/24,CN$8&gt;=17/24,CN$110="△"),"△","〇")))</f>
        <v>△</v>
      </c>
      <c r="CO103" s="29" t="str">
        <f ca="1">IF(OR(CO$9="×",CO$110="×"),"×",IF(SUMIFS(OFFSET(データ_研究棟施設!$M$5:$M$1048576,0,ROUND(CO$8*24,1)),データ_研究棟施設!$J$5:$J$1048576,OFFSET($G$9,ROW()-ROW($N$9),CO$6-$D$4))&gt;=50,IF(SUMIFS(OFFSET(データ_研究棟施設!$M$5:$M$1048576,0,ROUND(CO$8*24,1)),データ_研究棟施設!$J$5:$J$1048576,OFFSET($G$9,ROW()-ROW($N$9),CO$6-$D$4))&gt;=100*$E103,"×","△"),IF(OR(CO$8&lt;9/24,CO$8&gt;=17/24,CO$110="△"),"△","〇")))</f>
        <v>△</v>
      </c>
      <c r="CP103" s="29" t="str">
        <f ca="1">IF(OR(CP$9="×",CP$110="×"),"×",IF(SUMIFS(OFFSET(データ_研究棟施設!$M$5:$M$1048576,0,ROUND(CP$8*24,1)),データ_研究棟施設!$J$5:$J$1048576,OFFSET($G$9,ROW()-ROW($N$9),CP$6-$D$4))&gt;=50,IF(SUMIFS(OFFSET(データ_研究棟施設!$M$5:$M$1048576,0,ROUND(CP$8*24,1)),データ_研究棟施設!$J$5:$J$1048576,OFFSET($G$9,ROW()-ROW($N$9),CP$6-$D$4))&gt;=100*$E103,"×","△"),IF(OR(CP$8&lt;9/24,CP$8&gt;=17/24,CP$110="△"),"△","〇")))</f>
        <v>△</v>
      </c>
      <c r="CQ103" s="28" t="str">
        <f ca="1">IF(OR(CQ$9="×",CQ$110="×"),"×",IF(SUMIFS(OFFSET(データ_研究棟施設!$M$5:$M$1048576,0,ROUND(CQ$8*24,1)),データ_研究棟施設!$J$5:$J$1048576,OFFSET($G$9,ROW()-ROW($N$9),CQ$6-$D$4))&gt;=50,IF(SUMIFS(OFFSET(データ_研究棟施設!$M$5:$M$1048576,0,ROUND(CQ$8*24,1)),データ_研究棟施設!$J$5:$J$1048576,OFFSET($G$9,ROW()-ROW($N$9),CQ$6-$D$4))&gt;=100*$E103,"×","△"),IF(OR(CQ$8&lt;9/24,CQ$8&gt;=17/24,CQ$110="△"),"△","〇")))</f>
        <v>〇</v>
      </c>
      <c r="CR103" s="29" t="str">
        <f ca="1">IF(OR(CR$9="×",CR$110="×"),"×",IF(SUMIFS(OFFSET(データ_研究棟施設!$M$5:$M$1048576,0,ROUND(CR$8*24,1)),データ_研究棟施設!$J$5:$J$1048576,OFFSET($G$9,ROW()-ROW($N$9),CR$6-$D$4))&gt;=50,IF(SUMIFS(OFFSET(データ_研究棟施設!$M$5:$M$1048576,0,ROUND(CR$8*24,1)),データ_研究棟施設!$J$5:$J$1048576,OFFSET($G$9,ROW()-ROW($N$9),CR$6-$D$4))&gt;=100*$E103,"×","△"),IF(OR(CR$8&lt;9/24,CR$8&gt;=17/24,CR$110="△"),"△","〇")))</f>
        <v>〇</v>
      </c>
      <c r="CS103" s="29" t="str">
        <f ca="1">IF(OR(CS$9="×",CS$110="×"),"×",IF(SUMIFS(OFFSET(データ_研究棟施設!$M$5:$M$1048576,0,ROUND(CS$8*24,1)),データ_研究棟施設!$J$5:$J$1048576,OFFSET($G$9,ROW()-ROW($N$9),CS$6-$D$4))&gt;=50,IF(SUMIFS(OFFSET(データ_研究棟施設!$M$5:$M$1048576,0,ROUND(CS$8*24,1)),データ_研究棟施設!$J$5:$J$1048576,OFFSET($G$9,ROW()-ROW($N$9),CS$6-$D$4))&gt;=100*$E103,"×","△"),IF(OR(CS$8&lt;9/24,CS$8&gt;=17/24,CS$110="△"),"△","〇")))</f>
        <v>〇</v>
      </c>
      <c r="CT103" s="30" t="str">
        <f ca="1">IF(OR(CT$9="×",CT$110="×"),"×",IF(SUMIFS(OFFSET(データ_研究棟施設!$M$5:$M$1048576,0,ROUND(CT$8*24,1)),データ_研究棟施設!$J$5:$J$1048576,OFFSET($G$9,ROW()-ROW($N$9),CT$6-$D$4))&gt;=50,IF(SUMIFS(OFFSET(データ_研究棟施設!$M$5:$M$1048576,0,ROUND(CT$8*24,1)),データ_研究棟施設!$J$5:$J$1048576,OFFSET($G$9,ROW()-ROW($N$9),CT$6-$D$4))&gt;=100*$E103,"×","△"),IF(OR(CT$8&lt;9/24,CT$8&gt;=17/24,CT$110="△"),"△","〇")))</f>
        <v>〇</v>
      </c>
      <c r="CU103" s="29" t="str">
        <f ca="1">IF(OR(CU$9="×",CU$110="×"),"×",IF(SUMIFS(OFFSET(データ_研究棟施設!$M$5:$M$1048576,0,ROUND(CU$8*24,1)),データ_研究棟施設!$J$5:$J$1048576,OFFSET($G$9,ROW()-ROW($N$9),CU$6-$D$4))&gt;=50,IF(SUMIFS(OFFSET(データ_研究棟施設!$M$5:$M$1048576,0,ROUND(CU$8*24,1)),データ_研究棟施設!$J$5:$J$1048576,OFFSET($G$9,ROW()-ROW($N$9),CU$6-$D$4))&gt;=100*$E103,"×","△"),IF(OR(CU$8&lt;9/24,CU$8&gt;=17/24,CU$110="△"),"△","〇")))</f>
        <v>〇</v>
      </c>
      <c r="CV103" s="29" t="str">
        <f ca="1">IF(OR(CV$9="×",CV$110="×"),"×",IF(SUMIFS(OFFSET(データ_研究棟施設!$M$5:$M$1048576,0,ROUND(CV$8*24,1)),データ_研究棟施設!$J$5:$J$1048576,OFFSET($G$9,ROW()-ROW($N$9),CV$6-$D$4))&gt;=50,IF(SUMIFS(OFFSET(データ_研究棟施設!$M$5:$M$1048576,0,ROUND(CV$8*24,1)),データ_研究棟施設!$J$5:$J$1048576,OFFSET($G$9,ROW()-ROW($N$9),CV$6-$D$4))&gt;=100*$E103,"×","△"),IF(OR(CV$8&lt;9/24,CV$8&gt;=17/24,CV$110="△"),"△","〇")))</f>
        <v>〇</v>
      </c>
      <c r="CW103" s="29" t="str">
        <f ca="1">IF(OR(CW$9="×",CW$110="×"),"×",IF(SUMIFS(OFFSET(データ_研究棟施設!$M$5:$M$1048576,0,ROUND(CW$8*24,1)),データ_研究棟施設!$J$5:$J$1048576,OFFSET($G$9,ROW()-ROW($N$9),CW$6-$D$4))&gt;=50,IF(SUMIFS(OFFSET(データ_研究棟施設!$M$5:$M$1048576,0,ROUND(CW$8*24,1)),データ_研究棟施設!$J$5:$J$1048576,OFFSET($G$9,ROW()-ROW($N$9),CW$6-$D$4))&gt;=100*$E103,"×","△"),IF(OR(CW$8&lt;9/24,CW$8&gt;=17/24,CW$110="△"),"△","〇")))</f>
        <v>〇</v>
      </c>
      <c r="CX103" s="29" t="str">
        <f ca="1">IF(OR(CX$9="×",CX$110="×"),"×",IF(SUMIFS(OFFSET(データ_研究棟施設!$M$5:$M$1048576,0,ROUND(CX$8*24,1)),データ_研究棟施設!$J$5:$J$1048576,OFFSET($G$9,ROW()-ROW($N$9),CX$6-$D$4))&gt;=50,IF(SUMIFS(OFFSET(データ_研究棟施設!$M$5:$M$1048576,0,ROUND(CX$8*24,1)),データ_研究棟施設!$J$5:$J$1048576,OFFSET($G$9,ROW()-ROW($N$9),CX$6-$D$4))&gt;=100*$E103,"×","△"),IF(OR(CX$8&lt;9/24,CX$8&gt;=17/24,CX$110="△"),"△","〇")))</f>
        <v>〇</v>
      </c>
      <c r="CY103" s="28" t="str">
        <f ca="1">IF(OR(CY$9="×",CY$110="×"),"×",IF(SUMIFS(OFFSET(データ_研究棟施設!$M$5:$M$1048576,0,ROUND(CY$8*24,1)),データ_研究棟施設!$J$5:$J$1048576,OFFSET($G$9,ROW()-ROW($N$9),CY$6-$D$4))&gt;=50,IF(SUMIFS(OFFSET(データ_研究棟施設!$M$5:$M$1048576,0,ROUND(CY$8*24,1)),データ_研究棟施設!$J$5:$J$1048576,OFFSET($G$9,ROW()-ROW($N$9),CY$6-$D$4))&gt;=100*$E103,"×","△"),IF(OR(CY$8&lt;9/24,CY$8&gt;=17/24,CY$110="△"),"△","〇")))</f>
        <v>△</v>
      </c>
      <c r="CZ103" s="29" t="str">
        <f ca="1">IF(OR(CZ$9="×",CZ$110="×"),"×",IF(SUMIFS(OFFSET(データ_研究棟施設!$M$5:$M$1048576,0,ROUND(CZ$8*24,1)),データ_研究棟施設!$J$5:$J$1048576,OFFSET($G$9,ROW()-ROW($N$9),CZ$6-$D$4))&gt;=50,IF(SUMIFS(OFFSET(データ_研究棟施設!$M$5:$M$1048576,0,ROUND(CZ$8*24,1)),データ_研究棟施設!$J$5:$J$1048576,OFFSET($G$9,ROW()-ROW($N$9),CZ$6-$D$4))&gt;=100*$E103,"×","△"),IF(OR(CZ$8&lt;9/24,CZ$8&gt;=17/24,CZ$110="△"),"△","〇")))</f>
        <v>△</v>
      </c>
      <c r="DA103" s="29" t="str">
        <f ca="1">IF(OR(DA$9="×",DA$110="×"),"×",IF(SUMIFS(OFFSET(データ_研究棟施設!$M$5:$M$1048576,0,ROUND(DA$8*24,1)),データ_研究棟施設!$J$5:$J$1048576,OFFSET($G$9,ROW()-ROW($N$9),DA$6-$D$4))&gt;=50,IF(SUMIFS(OFFSET(データ_研究棟施設!$M$5:$M$1048576,0,ROUND(DA$8*24,1)),データ_研究棟施設!$J$5:$J$1048576,OFFSET($G$9,ROW()-ROW($N$9),DA$6-$D$4))&gt;=100*$E103,"×","△"),IF(OR(DA$8&lt;9/24,DA$8&gt;=17/24,DA$110="△"),"△","〇")))</f>
        <v>△</v>
      </c>
      <c r="DB103" s="30" t="str">
        <f ca="1">IF(OR(DB$9="×",DB$110="×"),"×",IF(SUMIFS(OFFSET(データ_研究棟施設!$M$5:$M$1048576,0,ROUND(DB$8*24,1)),データ_研究棟施設!$J$5:$J$1048576,OFFSET($G$9,ROW()-ROW($N$9),DB$6-$D$4))&gt;=50,IF(SUMIFS(OFFSET(データ_研究棟施設!$M$5:$M$1048576,0,ROUND(DB$8*24,1)),データ_研究棟施設!$J$5:$J$1048576,OFFSET($G$9,ROW()-ROW($N$9),DB$6-$D$4))&gt;=100*$E103,"×","△"),IF(OR(DB$8&lt;9/24,DB$8&gt;=17/24,DB$110="△"),"△","〇")))</f>
        <v>△</v>
      </c>
      <c r="DC103" s="29" t="str">
        <f ca="1">IF(OR(DC$9="×",DC$110="×"),"×",IF(SUMIFS(OFFSET(データ_研究棟施設!$M$5:$M$1048576,0,ROUND(DC$8*24,1)),データ_研究棟施設!$J$5:$J$1048576,OFFSET($G$9,ROW()-ROW($N$9),DC$6-$D$4))&gt;=50,IF(SUMIFS(OFFSET(データ_研究棟施設!$M$5:$M$1048576,0,ROUND(DC$8*24,1)),データ_研究棟施設!$J$5:$J$1048576,OFFSET($G$9,ROW()-ROW($N$9),DC$6-$D$4))&gt;=100*$E103,"×","△"),IF(OR(DC$8&lt;9/24,DC$8&gt;=17/24,DC$110="△"),"△","〇")))</f>
        <v>△</v>
      </c>
      <c r="DD103" s="29" t="str">
        <f ca="1">IF(OR(DD$9="×",DD$110="×"),"×",IF(SUMIFS(OFFSET(データ_研究棟施設!$M$5:$M$1048576,0,ROUND(DD$8*24,1)),データ_研究棟施設!$J$5:$J$1048576,OFFSET($G$9,ROW()-ROW($N$9),DD$6-$D$4))&gt;=50,IF(SUMIFS(OFFSET(データ_研究棟施設!$M$5:$M$1048576,0,ROUND(DD$8*24,1)),データ_研究棟施設!$J$5:$J$1048576,OFFSET($G$9,ROW()-ROW($N$9),DD$6-$D$4))&gt;=100*$E103,"×","△"),IF(OR(DD$8&lt;9/24,DD$8&gt;=17/24,DD$110="△"),"△","〇")))</f>
        <v>△</v>
      </c>
      <c r="DE103" s="37" t="str">
        <f ca="1">IF(OR(DE$9="×",DE$110="×"),"×",IF(SUMIFS(OFFSET(データ_研究棟施設!$M$5:$M$1048576,0,ROUND(DE$8*24,1)),データ_研究棟施設!$J$5:$J$1048576,OFFSET($G$9,ROW()-ROW($N$9),DE$6-$D$4))&gt;=50,IF(SUMIFS(OFFSET(データ_研究棟施設!$M$5:$M$1048576,0,ROUND(DE$8*24,1)),データ_研究棟施設!$J$5:$J$1048576,OFFSET($G$9,ROW()-ROW($N$9),DE$6-$D$4))&gt;=100*$E103,"×","△"),IF(OR(DE$8&lt;9/24,DE$8&gt;=17/24,DE$110="△"),"△","〇")))</f>
        <v>△</v>
      </c>
      <c r="DF103" s="36" t="str">
        <f ca="1">IF(OR(DF$9="×",DF$110="×"),"×",IF(SUMIFS(OFFSET(データ_研究棟施設!$M$5:$M$1048576,0,ROUND(DF$8*24,1)),データ_研究棟施設!$J$5:$J$1048576,OFFSET($G$9,ROW()-ROW($N$9),DF$6-$D$4))&gt;=50,IF(SUMIFS(OFFSET(データ_研究棟施設!$M$5:$M$1048576,0,ROUND(DF$8*24,1)),データ_研究棟施設!$J$5:$J$1048576,OFFSET($G$9,ROW()-ROW($N$9),DF$6-$D$4))&gt;=100*$E103,"×","△"),IF(OR(DF$8&lt;9/24,DF$8&gt;=17/24,DF$110="△"),"△","〇")))</f>
        <v>△</v>
      </c>
      <c r="DG103" s="29" t="str">
        <f ca="1">IF(OR(DG$9="×",DG$110="×"),"×",IF(SUMIFS(OFFSET(データ_研究棟施設!$M$5:$M$1048576,0,ROUND(DG$8*24,1)),データ_研究棟施設!$J$5:$J$1048576,OFFSET($G$9,ROW()-ROW($N$9),DG$6-$D$4))&gt;=50,IF(SUMIFS(OFFSET(データ_研究棟施設!$M$5:$M$1048576,0,ROUND(DG$8*24,1)),データ_研究棟施設!$J$5:$J$1048576,OFFSET($G$9,ROW()-ROW($N$9),DG$6-$D$4))&gt;=100*$E103,"×","△"),IF(OR(DG$8&lt;9/24,DG$8&gt;=17/24,DG$110="△"),"△","〇")))</f>
        <v>△</v>
      </c>
      <c r="DH103" s="29" t="str">
        <f ca="1">IF(OR(DH$9="×",DH$110="×"),"×",IF(SUMIFS(OFFSET(データ_研究棟施設!$M$5:$M$1048576,0,ROUND(DH$8*24,1)),データ_研究棟施設!$J$5:$J$1048576,OFFSET($G$9,ROW()-ROW($N$9),DH$6-$D$4))&gt;=50,IF(SUMIFS(OFFSET(データ_研究棟施設!$M$5:$M$1048576,0,ROUND(DH$8*24,1)),データ_研究棟施設!$J$5:$J$1048576,OFFSET($G$9,ROW()-ROW($N$9),DH$6-$D$4))&gt;=100*$E103,"×","△"),IF(OR(DH$8&lt;9/24,DH$8&gt;=17/24,DH$110="△"),"△","〇")))</f>
        <v>△</v>
      </c>
      <c r="DI103" s="29" t="str">
        <f ca="1">IF(OR(DI$9="×",DI$110="×"),"×",IF(SUMIFS(OFFSET(データ_研究棟施設!$M$5:$M$1048576,0,ROUND(DI$8*24,1)),データ_研究棟施設!$J$5:$J$1048576,OFFSET($G$9,ROW()-ROW($N$9),DI$6-$D$4))&gt;=50,IF(SUMIFS(OFFSET(データ_研究棟施設!$M$5:$M$1048576,0,ROUND(DI$8*24,1)),データ_研究棟施設!$J$5:$J$1048576,OFFSET($G$9,ROW()-ROW($N$9),DI$6-$D$4))&gt;=100*$E103,"×","△"),IF(OR(DI$8&lt;9/24,DI$8&gt;=17/24,DI$110="△"),"△","〇")))</f>
        <v>△</v>
      </c>
      <c r="DJ103" s="29" t="str">
        <f ca="1">IF(OR(DJ$9="×",DJ$110="×"),"×",IF(SUMIFS(OFFSET(データ_研究棟施設!$M$5:$M$1048576,0,ROUND(DJ$8*24,1)),データ_研究棟施設!$J$5:$J$1048576,OFFSET($G$9,ROW()-ROW($N$9),DJ$6-$D$4))&gt;=50,IF(SUMIFS(OFFSET(データ_研究棟施設!$M$5:$M$1048576,0,ROUND(DJ$8*24,1)),データ_研究棟施設!$J$5:$J$1048576,OFFSET($G$9,ROW()-ROW($N$9),DJ$6-$D$4))&gt;=100*$E103,"×","△"),IF(OR(DJ$8&lt;9/24,DJ$8&gt;=17/24,DJ$110="△"),"△","〇")))</f>
        <v>△</v>
      </c>
      <c r="DK103" s="29" t="str">
        <f ca="1">IF(OR(DK$9="×",DK$110="×"),"×",IF(SUMIFS(OFFSET(データ_研究棟施設!$M$5:$M$1048576,0,ROUND(DK$8*24,1)),データ_研究棟施設!$J$5:$J$1048576,OFFSET($G$9,ROW()-ROW($N$9),DK$6-$D$4))&gt;=50,IF(SUMIFS(OFFSET(データ_研究棟施設!$M$5:$M$1048576,0,ROUND(DK$8*24,1)),データ_研究棟施設!$J$5:$J$1048576,OFFSET($G$9,ROW()-ROW($N$9),DK$6-$D$4))&gt;=100*$E103,"×","△"),IF(OR(DK$8&lt;9/24,DK$8&gt;=17/24,DK$110="△"),"△","〇")))</f>
        <v>△</v>
      </c>
      <c r="DL103" s="29" t="str">
        <f ca="1">IF(OR(DL$9="×",DL$110="×"),"×",IF(SUMIFS(OFFSET(データ_研究棟施設!$M$5:$M$1048576,0,ROUND(DL$8*24,1)),データ_研究棟施設!$J$5:$J$1048576,OFFSET($G$9,ROW()-ROW($N$9),DL$6-$D$4))&gt;=50,IF(SUMIFS(OFFSET(データ_研究棟施設!$M$5:$M$1048576,0,ROUND(DL$8*24,1)),データ_研究棟施設!$J$5:$J$1048576,OFFSET($G$9,ROW()-ROW($N$9),DL$6-$D$4))&gt;=100*$E103,"×","△"),IF(OR(DL$8&lt;9/24,DL$8&gt;=17/24,DL$110="△"),"△","〇")))</f>
        <v>△</v>
      </c>
      <c r="DM103" s="29" t="str">
        <f ca="1">IF(OR(DM$9="×",DM$110="×"),"×",IF(SUMIFS(OFFSET(データ_研究棟施設!$M$5:$M$1048576,0,ROUND(DM$8*24,1)),データ_研究棟施設!$J$5:$J$1048576,OFFSET($G$9,ROW()-ROW($N$9),DM$6-$D$4))&gt;=50,IF(SUMIFS(OFFSET(データ_研究棟施設!$M$5:$M$1048576,0,ROUND(DM$8*24,1)),データ_研究棟施設!$J$5:$J$1048576,OFFSET($G$9,ROW()-ROW($N$9),DM$6-$D$4))&gt;=100*$E103,"×","△"),IF(OR(DM$8&lt;9/24,DM$8&gt;=17/24,DM$110="△"),"△","〇")))</f>
        <v>△</v>
      </c>
      <c r="DN103" s="29" t="str">
        <f ca="1">IF(OR(DN$9="×",DN$110="×"),"×",IF(SUMIFS(OFFSET(データ_研究棟施設!$M$5:$M$1048576,0,ROUND(DN$8*24,1)),データ_研究棟施設!$J$5:$J$1048576,OFFSET($G$9,ROW()-ROW($N$9),DN$6-$D$4))&gt;=50,IF(SUMIFS(OFFSET(データ_研究棟施設!$M$5:$M$1048576,0,ROUND(DN$8*24,1)),データ_研究棟施設!$J$5:$J$1048576,OFFSET($G$9,ROW()-ROW($N$9),DN$6-$D$4))&gt;=100*$E103,"×","△"),IF(OR(DN$8&lt;9/24,DN$8&gt;=17/24,DN$110="△"),"△","〇")))</f>
        <v>△</v>
      </c>
      <c r="DO103" s="28" t="str">
        <f ca="1">IF(OR(DO$9="×",DO$110="×"),"×",IF(SUMIFS(OFFSET(データ_研究棟施設!$M$5:$M$1048576,0,ROUND(DO$8*24,1)),データ_研究棟施設!$J$5:$J$1048576,OFFSET($G$9,ROW()-ROW($N$9),DO$6-$D$4))&gt;=50,IF(SUMIFS(OFFSET(データ_研究棟施設!$M$5:$M$1048576,0,ROUND(DO$8*24,1)),データ_研究棟施設!$J$5:$J$1048576,OFFSET($G$9,ROW()-ROW($N$9),DO$6-$D$4))&gt;=100*$E103,"×","△"),IF(OR(DO$8&lt;9/24,DO$8&gt;=17/24,DO$110="△"),"△","〇")))</f>
        <v>〇</v>
      </c>
      <c r="DP103" s="29" t="str">
        <f ca="1">IF(OR(DP$9="×",DP$110="×"),"×",IF(SUMIFS(OFFSET(データ_研究棟施設!$M$5:$M$1048576,0,ROUND(DP$8*24,1)),データ_研究棟施設!$J$5:$J$1048576,OFFSET($G$9,ROW()-ROW($N$9),DP$6-$D$4))&gt;=50,IF(SUMIFS(OFFSET(データ_研究棟施設!$M$5:$M$1048576,0,ROUND(DP$8*24,1)),データ_研究棟施設!$J$5:$J$1048576,OFFSET($G$9,ROW()-ROW($N$9),DP$6-$D$4))&gt;=100*$E103,"×","△"),IF(OR(DP$8&lt;9/24,DP$8&gt;=17/24,DP$110="△"),"△","〇")))</f>
        <v>〇</v>
      </c>
      <c r="DQ103" s="29" t="str">
        <f ca="1">IF(OR(DQ$9="×",DQ$110="×"),"×",IF(SUMIFS(OFFSET(データ_研究棟施設!$M$5:$M$1048576,0,ROUND(DQ$8*24,1)),データ_研究棟施設!$J$5:$J$1048576,OFFSET($G$9,ROW()-ROW($N$9),DQ$6-$D$4))&gt;=50,IF(SUMIFS(OFFSET(データ_研究棟施設!$M$5:$M$1048576,0,ROUND(DQ$8*24,1)),データ_研究棟施設!$J$5:$J$1048576,OFFSET($G$9,ROW()-ROW($N$9),DQ$6-$D$4))&gt;=100*$E103,"×","△"),IF(OR(DQ$8&lt;9/24,DQ$8&gt;=17/24,DQ$110="△"),"△","〇")))</f>
        <v>〇</v>
      </c>
      <c r="DR103" s="30" t="str">
        <f ca="1">IF(OR(DR$9="×",DR$110="×"),"×",IF(SUMIFS(OFFSET(データ_研究棟施設!$M$5:$M$1048576,0,ROUND(DR$8*24,1)),データ_研究棟施設!$J$5:$J$1048576,OFFSET($G$9,ROW()-ROW($N$9),DR$6-$D$4))&gt;=50,IF(SUMIFS(OFFSET(データ_研究棟施設!$M$5:$M$1048576,0,ROUND(DR$8*24,1)),データ_研究棟施設!$J$5:$J$1048576,OFFSET($G$9,ROW()-ROW($N$9),DR$6-$D$4))&gt;=100*$E103,"×","△"),IF(OR(DR$8&lt;9/24,DR$8&gt;=17/24,DR$110="△"),"△","〇")))</f>
        <v>〇</v>
      </c>
      <c r="DS103" s="29" t="str">
        <f ca="1">IF(OR(DS$9="×",DS$110="×"),"×",IF(SUMIFS(OFFSET(データ_研究棟施設!$M$5:$M$1048576,0,ROUND(DS$8*24,1)),データ_研究棟施設!$J$5:$J$1048576,OFFSET($G$9,ROW()-ROW($N$9),DS$6-$D$4))&gt;=50,IF(SUMIFS(OFFSET(データ_研究棟施設!$M$5:$M$1048576,0,ROUND(DS$8*24,1)),データ_研究棟施設!$J$5:$J$1048576,OFFSET($G$9,ROW()-ROW($N$9),DS$6-$D$4))&gt;=100*$E103,"×","△"),IF(OR(DS$8&lt;9/24,DS$8&gt;=17/24,DS$110="△"),"△","〇")))</f>
        <v>〇</v>
      </c>
      <c r="DT103" s="29" t="str">
        <f ca="1">IF(OR(DT$9="×",DT$110="×"),"×",IF(SUMIFS(OFFSET(データ_研究棟施設!$M$5:$M$1048576,0,ROUND(DT$8*24,1)),データ_研究棟施設!$J$5:$J$1048576,OFFSET($G$9,ROW()-ROW($N$9),DT$6-$D$4))&gt;=50,IF(SUMIFS(OFFSET(データ_研究棟施設!$M$5:$M$1048576,0,ROUND(DT$8*24,1)),データ_研究棟施設!$J$5:$J$1048576,OFFSET($G$9,ROW()-ROW($N$9),DT$6-$D$4))&gt;=100*$E103,"×","△"),IF(OR(DT$8&lt;9/24,DT$8&gt;=17/24,DT$110="△"),"△","〇")))</f>
        <v>〇</v>
      </c>
      <c r="DU103" s="29" t="str">
        <f ca="1">IF(OR(DU$9="×",DU$110="×"),"×",IF(SUMIFS(OFFSET(データ_研究棟施設!$M$5:$M$1048576,0,ROUND(DU$8*24,1)),データ_研究棟施設!$J$5:$J$1048576,OFFSET($G$9,ROW()-ROW($N$9),DU$6-$D$4))&gt;=50,IF(SUMIFS(OFFSET(データ_研究棟施設!$M$5:$M$1048576,0,ROUND(DU$8*24,1)),データ_研究棟施設!$J$5:$J$1048576,OFFSET($G$9,ROW()-ROW($N$9),DU$6-$D$4))&gt;=100*$E103,"×","△"),IF(OR(DU$8&lt;9/24,DU$8&gt;=17/24,DU$110="△"),"△","〇")))</f>
        <v>〇</v>
      </c>
      <c r="DV103" s="29" t="str">
        <f ca="1">IF(OR(DV$9="×",DV$110="×"),"×",IF(SUMIFS(OFFSET(データ_研究棟施設!$M$5:$M$1048576,0,ROUND(DV$8*24,1)),データ_研究棟施設!$J$5:$J$1048576,OFFSET($G$9,ROW()-ROW($N$9),DV$6-$D$4))&gt;=50,IF(SUMIFS(OFFSET(データ_研究棟施設!$M$5:$M$1048576,0,ROUND(DV$8*24,1)),データ_研究棟施設!$J$5:$J$1048576,OFFSET($G$9,ROW()-ROW($N$9),DV$6-$D$4))&gt;=100*$E103,"×","△"),IF(OR(DV$8&lt;9/24,DV$8&gt;=17/24,DV$110="△"),"△","〇")))</f>
        <v>〇</v>
      </c>
      <c r="DW103" s="28" t="str">
        <f ca="1">IF(OR(DW$9="×",DW$110="×"),"×",IF(SUMIFS(OFFSET(データ_研究棟施設!$M$5:$M$1048576,0,ROUND(DW$8*24,1)),データ_研究棟施設!$J$5:$J$1048576,OFFSET($G$9,ROW()-ROW($N$9),DW$6-$D$4))&gt;=50,IF(SUMIFS(OFFSET(データ_研究棟施設!$M$5:$M$1048576,0,ROUND(DW$8*24,1)),データ_研究棟施設!$J$5:$J$1048576,OFFSET($G$9,ROW()-ROW($N$9),DW$6-$D$4))&gt;=100*$E103,"×","△"),IF(OR(DW$8&lt;9/24,DW$8&gt;=17/24,DW$110="△"),"△","〇")))</f>
        <v>△</v>
      </c>
      <c r="DX103" s="29" t="str">
        <f ca="1">IF(OR(DX$9="×",DX$110="×"),"×",IF(SUMIFS(OFFSET(データ_研究棟施設!$M$5:$M$1048576,0,ROUND(DX$8*24,1)),データ_研究棟施設!$J$5:$J$1048576,OFFSET($G$9,ROW()-ROW($N$9),DX$6-$D$4))&gt;=50,IF(SUMIFS(OFFSET(データ_研究棟施設!$M$5:$M$1048576,0,ROUND(DX$8*24,1)),データ_研究棟施設!$J$5:$J$1048576,OFFSET($G$9,ROW()-ROW($N$9),DX$6-$D$4))&gt;=100*$E103,"×","△"),IF(OR(DX$8&lt;9/24,DX$8&gt;=17/24,DX$110="△"),"△","〇")))</f>
        <v>△</v>
      </c>
      <c r="DY103" s="29" t="str">
        <f ca="1">IF(OR(DY$9="×",DY$110="×"),"×",IF(SUMIFS(OFFSET(データ_研究棟施設!$M$5:$M$1048576,0,ROUND(DY$8*24,1)),データ_研究棟施設!$J$5:$J$1048576,OFFSET($G$9,ROW()-ROW($N$9),DY$6-$D$4))&gt;=50,IF(SUMIFS(OFFSET(データ_研究棟施設!$M$5:$M$1048576,0,ROUND(DY$8*24,1)),データ_研究棟施設!$J$5:$J$1048576,OFFSET($G$9,ROW()-ROW($N$9),DY$6-$D$4))&gt;=100*$E103,"×","△"),IF(OR(DY$8&lt;9/24,DY$8&gt;=17/24,DY$110="△"),"△","〇")))</f>
        <v>△</v>
      </c>
      <c r="DZ103" s="30" t="str">
        <f ca="1">IF(OR(DZ$9="×",DZ$110="×"),"×",IF(SUMIFS(OFFSET(データ_研究棟施設!$M$5:$M$1048576,0,ROUND(DZ$8*24,1)),データ_研究棟施設!$J$5:$J$1048576,OFFSET($G$9,ROW()-ROW($N$9),DZ$6-$D$4))&gt;=50,IF(SUMIFS(OFFSET(データ_研究棟施設!$M$5:$M$1048576,0,ROUND(DZ$8*24,1)),データ_研究棟施設!$J$5:$J$1048576,OFFSET($G$9,ROW()-ROW($N$9),DZ$6-$D$4))&gt;=100*$E103,"×","△"),IF(OR(DZ$8&lt;9/24,DZ$8&gt;=17/24,DZ$110="△"),"△","〇")))</f>
        <v>△</v>
      </c>
      <c r="EA103" s="29" t="str">
        <f ca="1">IF(OR(EA$9="×",EA$110="×"),"×",IF(SUMIFS(OFFSET(データ_研究棟施設!$M$5:$M$1048576,0,ROUND(EA$8*24,1)),データ_研究棟施設!$J$5:$J$1048576,OFFSET($G$9,ROW()-ROW($N$9),EA$6-$D$4))&gt;=50,IF(SUMIFS(OFFSET(データ_研究棟施設!$M$5:$M$1048576,0,ROUND(EA$8*24,1)),データ_研究棟施設!$J$5:$J$1048576,OFFSET($G$9,ROW()-ROW($N$9),EA$6-$D$4))&gt;=100*$E103,"×","△"),IF(OR(EA$8&lt;9/24,EA$8&gt;=17/24,EA$110="△"),"△","〇")))</f>
        <v>△</v>
      </c>
      <c r="EB103" s="29" t="str">
        <f ca="1">IF(OR(EB$9="×",EB$110="×"),"×",IF(SUMIFS(OFFSET(データ_研究棟施設!$M$5:$M$1048576,0,ROUND(EB$8*24,1)),データ_研究棟施設!$J$5:$J$1048576,OFFSET($G$9,ROW()-ROW($N$9),EB$6-$D$4))&gt;=50,IF(SUMIFS(OFFSET(データ_研究棟施設!$M$5:$M$1048576,0,ROUND(EB$8*24,1)),データ_研究棟施設!$J$5:$J$1048576,OFFSET($G$9,ROW()-ROW($N$9),EB$6-$D$4))&gt;=100*$E103,"×","△"),IF(OR(EB$8&lt;9/24,EB$8&gt;=17/24,EB$110="△"),"△","〇")))</f>
        <v>△</v>
      </c>
      <c r="EC103" s="37" t="str">
        <f ca="1">IF(OR(EC$9="×",EC$110="×"),"×",IF(SUMIFS(OFFSET(データ_研究棟施設!$M$5:$M$1048576,0,ROUND(EC$8*24,1)),データ_研究棟施設!$J$5:$J$1048576,OFFSET($G$9,ROW()-ROW($N$9),EC$6-$D$4))&gt;=50,IF(SUMIFS(OFFSET(データ_研究棟施設!$M$5:$M$1048576,0,ROUND(EC$8*24,1)),データ_研究棟施設!$J$5:$J$1048576,OFFSET($G$9,ROW()-ROW($N$9),EC$6-$D$4))&gt;=100*$E103,"×","△"),IF(OR(EC$8&lt;9/24,EC$8&gt;=17/24,EC$110="△"),"△","〇")))</f>
        <v>△</v>
      </c>
      <c r="ED103" s="36" t="str">
        <f ca="1">IF(OR(ED$9="×",ED$110="×"),"×",IF(SUMIFS(OFFSET(データ_研究棟施設!$M$5:$M$1048576,0,ROUND(ED$8*24,1)),データ_研究棟施設!$J$5:$J$1048576,OFFSET($G$9,ROW()-ROW($N$9),ED$6-$D$4))&gt;=50,IF(SUMIFS(OFFSET(データ_研究棟施設!$M$5:$M$1048576,0,ROUND(ED$8*24,1)),データ_研究棟施設!$J$5:$J$1048576,OFFSET($G$9,ROW()-ROW($N$9),ED$6-$D$4))&gt;=100*$E103,"×","△"),IF(OR(ED$8&lt;9/24,ED$8&gt;=17/24,ED$110="△"),"△","〇")))</f>
        <v>×</v>
      </c>
      <c r="EE103" s="29" t="str">
        <f ca="1">IF(OR(EE$9="×",EE$110="×"),"×",IF(SUMIFS(OFFSET(データ_研究棟施設!$M$5:$M$1048576,0,ROUND(EE$8*24,1)),データ_研究棟施設!$J$5:$J$1048576,OFFSET($G$9,ROW()-ROW($N$9),EE$6-$D$4))&gt;=50,IF(SUMIFS(OFFSET(データ_研究棟施設!$M$5:$M$1048576,0,ROUND(EE$8*24,1)),データ_研究棟施設!$J$5:$J$1048576,OFFSET($G$9,ROW()-ROW($N$9),EE$6-$D$4))&gt;=100*$E103,"×","△"),IF(OR(EE$8&lt;9/24,EE$8&gt;=17/24,EE$110="△"),"△","〇")))</f>
        <v>×</v>
      </c>
      <c r="EF103" s="29" t="str">
        <f ca="1">IF(OR(EF$9="×",EF$110="×"),"×",IF(SUMIFS(OFFSET(データ_研究棟施設!$M$5:$M$1048576,0,ROUND(EF$8*24,1)),データ_研究棟施設!$J$5:$J$1048576,OFFSET($G$9,ROW()-ROW($N$9),EF$6-$D$4))&gt;=50,IF(SUMIFS(OFFSET(データ_研究棟施設!$M$5:$M$1048576,0,ROUND(EF$8*24,1)),データ_研究棟施設!$J$5:$J$1048576,OFFSET($G$9,ROW()-ROW($N$9),EF$6-$D$4))&gt;=100*$E103,"×","△"),IF(OR(EF$8&lt;9/24,EF$8&gt;=17/24,EF$110="△"),"△","〇")))</f>
        <v>×</v>
      </c>
      <c r="EG103" s="29" t="str">
        <f ca="1">IF(OR(EG$9="×",EG$110="×"),"×",IF(SUMIFS(OFFSET(データ_研究棟施設!$M$5:$M$1048576,0,ROUND(EG$8*24,1)),データ_研究棟施設!$J$5:$J$1048576,OFFSET($G$9,ROW()-ROW($N$9),EG$6-$D$4))&gt;=50,IF(SUMIFS(OFFSET(データ_研究棟施設!$M$5:$M$1048576,0,ROUND(EG$8*24,1)),データ_研究棟施設!$J$5:$J$1048576,OFFSET($G$9,ROW()-ROW($N$9),EG$6-$D$4))&gt;=100*$E103,"×","△"),IF(OR(EG$8&lt;9/24,EG$8&gt;=17/24,EG$110="△"),"△","〇")))</f>
        <v>×</v>
      </c>
      <c r="EH103" s="29" t="str">
        <f ca="1">IF(OR(EH$9="×",EH$110="×"),"×",IF(SUMIFS(OFFSET(データ_研究棟施設!$M$5:$M$1048576,0,ROUND(EH$8*24,1)),データ_研究棟施設!$J$5:$J$1048576,OFFSET($G$9,ROW()-ROW($N$9),EH$6-$D$4))&gt;=50,IF(SUMIFS(OFFSET(データ_研究棟施設!$M$5:$M$1048576,0,ROUND(EH$8*24,1)),データ_研究棟施設!$J$5:$J$1048576,OFFSET($G$9,ROW()-ROW($N$9),EH$6-$D$4))&gt;=100*$E103,"×","△"),IF(OR(EH$8&lt;9/24,EH$8&gt;=17/24,EH$110="△"),"△","〇")))</f>
        <v>×</v>
      </c>
      <c r="EI103" s="29" t="str">
        <f ca="1">IF(OR(EI$9="×",EI$110="×"),"×",IF(SUMIFS(OFFSET(データ_研究棟施設!$M$5:$M$1048576,0,ROUND(EI$8*24,1)),データ_研究棟施設!$J$5:$J$1048576,OFFSET($G$9,ROW()-ROW($N$9),EI$6-$D$4))&gt;=50,IF(SUMIFS(OFFSET(データ_研究棟施設!$M$5:$M$1048576,0,ROUND(EI$8*24,1)),データ_研究棟施設!$J$5:$J$1048576,OFFSET($G$9,ROW()-ROW($N$9),EI$6-$D$4))&gt;=100*$E103,"×","△"),IF(OR(EI$8&lt;9/24,EI$8&gt;=17/24,EI$110="△"),"△","〇")))</f>
        <v>×</v>
      </c>
      <c r="EJ103" s="29" t="str">
        <f ca="1">IF(OR(EJ$9="×",EJ$110="×"),"×",IF(SUMIFS(OFFSET(データ_研究棟施設!$M$5:$M$1048576,0,ROUND(EJ$8*24,1)),データ_研究棟施設!$J$5:$J$1048576,OFFSET($G$9,ROW()-ROW($N$9),EJ$6-$D$4))&gt;=50,IF(SUMIFS(OFFSET(データ_研究棟施設!$M$5:$M$1048576,0,ROUND(EJ$8*24,1)),データ_研究棟施設!$J$5:$J$1048576,OFFSET($G$9,ROW()-ROW($N$9),EJ$6-$D$4))&gt;=100*$E103,"×","△"),IF(OR(EJ$8&lt;9/24,EJ$8&gt;=17/24,EJ$110="△"),"△","〇")))</f>
        <v>×</v>
      </c>
      <c r="EK103" s="29" t="str">
        <f ca="1">IF(OR(EK$9="×",EK$110="×"),"×",IF(SUMIFS(OFFSET(データ_研究棟施設!$M$5:$M$1048576,0,ROUND(EK$8*24,1)),データ_研究棟施設!$J$5:$J$1048576,OFFSET($G$9,ROW()-ROW($N$9),EK$6-$D$4))&gt;=50,IF(SUMIFS(OFFSET(データ_研究棟施設!$M$5:$M$1048576,0,ROUND(EK$8*24,1)),データ_研究棟施設!$J$5:$J$1048576,OFFSET($G$9,ROW()-ROW($N$9),EK$6-$D$4))&gt;=100*$E103,"×","△"),IF(OR(EK$8&lt;9/24,EK$8&gt;=17/24,EK$110="△"),"△","〇")))</f>
        <v>×</v>
      </c>
      <c r="EL103" s="29" t="str">
        <f ca="1">IF(OR(EL$9="×",EL$110="×"),"×",IF(SUMIFS(OFFSET(データ_研究棟施設!$M$5:$M$1048576,0,ROUND(EL$8*24,1)),データ_研究棟施設!$J$5:$J$1048576,OFFSET($G$9,ROW()-ROW($N$9),EL$6-$D$4))&gt;=50,IF(SUMIFS(OFFSET(データ_研究棟施設!$M$5:$M$1048576,0,ROUND(EL$8*24,1)),データ_研究棟施設!$J$5:$J$1048576,OFFSET($G$9,ROW()-ROW($N$9),EL$6-$D$4))&gt;=100*$E103,"×","△"),IF(OR(EL$8&lt;9/24,EL$8&gt;=17/24,EL$110="△"),"△","〇")))</f>
        <v>×</v>
      </c>
      <c r="EM103" s="28" t="str">
        <f ca="1">IF(OR(EM$9="×",EM$110="×"),"×",IF(SUMIFS(OFFSET(データ_研究棟施設!$M$5:$M$1048576,0,ROUND(EM$8*24,1)),データ_研究棟施設!$J$5:$J$1048576,OFFSET($G$9,ROW()-ROW($N$9),EM$6-$D$4))&gt;=50,IF(SUMIFS(OFFSET(データ_研究棟施設!$M$5:$M$1048576,0,ROUND(EM$8*24,1)),データ_研究棟施設!$J$5:$J$1048576,OFFSET($G$9,ROW()-ROW($N$9),EM$6-$D$4))&gt;=100*$E103,"×","△"),IF(OR(EM$8&lt;9/24,EM$8&gt;=17/24,EM$110="△"),"△","〇")))</f>
        <v>×</v>
      </c>
      <c r="EN103" s="29" t="str">
        <f ca="1">IF(OR(EN$9="×",EN$110="×"),"×",IF(SUMIFS(OFFSET(データ_研究棟施設!$M$5:$M$1048576,0,ROUND(EN$8*24,1)),データ_研究棟施設!$J$5:$J$1048576,OFFSET($G$9,ROW()-ROW($N$9),EN$6-$D$4))&gt;=50,IF(SUMIFS(OFFSET(データ_研究棟施設!$M$5:$M$1048576,0,ROUND(EN$8*24,1)),データ_研究棟施設!$J$5:$J$1048576,OFFSET($G$9,ROW()-ROW($N$9),EN$6-$D$4))&gt;=100*$E103,"×","△"),IF(OR(EN$8&lt;9/24,EN$8&gt;=17/24,EN$110="△"),"△","〇")))</f>
        <v>×</v>
      </c>
      <c r="EO103" s="29" t="str">
        <f ca="1">IF(OR(EO$9="×",EO$110="×"),"×",IF(SUMIFS(OFFSET(データ_研究棟施設!$M$5:$M$1048576,0,ROUND(EO$8*24,1)),データ_研究棟施設!$J$5:$J$1048576,OFFSET($G$9,ROW()-ROW($N$9),EO$6-$D$4))&gt;=50,IF(SUMIFS(OFFSET(データ_研究棟施設!$M$5:$M$1048576,0,ROUND(EO$8*24,1)),データ_研究棟施設!$J$5:$J$1048576,OFFSET($G$9,ROW()-ROW($N$9),EO$6-$D$4))&gt;=100*$E103,"×","△"),IF(OR(EO$8&lt;9/24,EO$8&gt;=17/24,EO$110="△"),"△","〇")))</f>
        <v>×</v>
      </c>
      <c r="EP103" s="30" t="str">
        <f ca="1">IF(OR(EP$9="×",EP$110="×"),"×",IF(SUMIFS(OFFSET(データ_研究棟施設!$M$5:$M$1048576,0,ROUND(EP$8*24,1)),データ_研究棟施設!$J$5:$J$1048576,OFFSET($G$9,ROW()-ROW($N$9),EP$6-$D$4))&gt;=50,IF(SUMIFS(OFFSET(データ_研究棟施設!$M$5:$M$1048576,0,ROUND(EP$8*24,1)),データ_研究棟施設!$J$5:$J$1048576,OFFSET($G$9,ROW()-ROW($N$9),EP$6-$D$4))&gt;=100*$E103,"×","△"),IF(OR(EP$8&lt;9/24,EP$8&gt;=17/24,EP$110="△"),"△","〇")))</f>
        <v>×</v>
      </c>
      <c r="EQ103" s="29" t="str">
        <f ca="1">IF(OR(EQ$9="×",EQ$110="×"),"×",IF(SUMIFS(OFFSET(データ_研究棟施設!$M$5:$M$1048576,0,ROUND(EQ$8*24,1)),データ_研究棟施設!$J$5:$J$1048576,OFFSET($G$9,ROW()-ROW($N$9),EQ$6-$D$4))&gt;=50,IF(SUMIFS(OFFSET(データ_研究棟施設!$M$5:$M$1048576,0,ROUND(EQ$8*24,1)),データ_研究棟施設!$J$5:$J$1048576,OFFSET($G$9,ROW()-ROW($N$9),EQ$6-$D$4))&gt;=100*$E103,"×","△"),IF(OR(EQ$8&lt;9/24,EQ$8&gt;=17/24,EQ$110="△"),"△","〇")))</f>
        <v>×</v>
      </c>
      <c r="ER103" s="29" t="str">
        <f ca="1">IF(OR(ER$9="×",ER$110="×"),"×",IF(SUMIFS(OFFSET(データ_研究棟施設!$M$5:$M$1048576,0,ROUND(ER$8*24,1)),データ_研究棟施設!$J$5:$J$1048576,OFFSET($G$9,ROW()-ROW($N$9),ER$6-$D$4))&gt;=50,IF(SUMIFS(OFFSET(データ_研究棟施設!$M$5:$M$1048576,0,ROUND(ER$8*24,1)),データ_研究棟施設!$J$5:$J$1048576,OFFSET($G$9,ROW()-ROW($N$9),ER$6-$D$4))&gt;=100*$E103,"×","△"),IF(OR(ER$8&lt;9/24,ER$8&gt;=17/24,ER$110="△"),"△","〇")))</f>
        <v>×</v>
      </c>
      <c r="ES103" s="29" t="str">
        <f ca="1">IF(OR(ES$9="×",ES$110="×"),"×",IF(SUMIFS(OFFSET(データ_研究棟施設!$M$5:$M$1048576,0,ROUND(ES$8*24,1)),データ_研究棟施設!$J$5:$J$1048576,OFFSET($G$9,ROW()-ROW($N$9),ES$6-$D$4))&gt;=50,IF(SUMIFS(OFFSET(データ_研究棟施設!$M$5:$M$1048576,0,ROUND(ES$8*24,1)),データ_研究棟施設!$J$5:$J$1048576,OFFSET($G$9,ROW()-ROW($N$9),ES$6-$D$4))&gt;=100*$E103,"×","△"),IF(OR(ES$8&lt;9/24,ES$8&gt;=17/24,ES$110="△"),"△","〇")))</f>
        <v>×</v>
      </c>
      <c r="ET103" s="29" t="str">
        <f ca="1">IF(OR(ET$9="×",ET$110="×"),"×",IF(SUMIFS(OFFSET(データ_研究棟施設!$M$5:$M$1048576,0,ROUND(ET$8*24,1)),データ_研究棟施設!$J$5:$J$1048576,OFFSET($G$9,ROW()-ROW($N$9),ET$6-$D$4))&gt;=50,IF(SUMIFS(OFFSET(データ_研究棟施設!$M$5:$M$1048576,0,ROUND(ET$8*24,1)),データ_研究棟施設!$J$5:$J$1048576,OFFSET($G$9,ROW()-ROW($N$9),ET$6-$D$4))&gt;=100*$E103,"×","△"),IF(OR(ET$8&lt;9/24,ET$8&gt;=17/24,ET$110="△"),"△","〇")))</f>
        <v>×</v>
      </c>
      <c r="EU103" s="28" t="str">
        <f ca="1">IF(OR(EU$9="×",EU$110="×"),"×",IF(SUMIFS(OFFSET(データ_研究棟施設!$M$5:$M$1048576,0,ROUND(EU$8*24,1)),データ_研究棟施設!$J$5:$J$1048576,OFFSET($G$9,ROW()-ROW($N$9),EU$6-$D$4))&gt;=50,IF(SUMIFS(OFFSET(データ_研究棟施設!$M$5:$M$1048576,0,ROUND(EU$8*24,1)),データ_研究棟施設!$J$5:$J$1048576,OFFSET($G$9,ROW()-ROW($N$9),EU$6-$D$4))&gt;=100*$E103,"×","△"),IF(OR(EU$8&lt;9/24,EU$8&gt;=17/24,EU$110="△"),"△","〇")))</f>
        <v>×</v>
      </c>
      <c r="EV103" s="29" t="str">
        <f ca="1">IF(OR(EV$9="×",EV$110="×"),"×",IF(SUMIFS(OFFSET(データ_研究棟施設!$M$5:$M$1048576,0,ROUND(EV$8*24,1)),データ_研究棟施設!$J$5:$J$1048576,OFFSET($G$9,ROW()-ROW($N$9),EV$6-$D$4))&gt;=50,IF(SUMIFS(OFFSET(データ_研究棟施設!$M$5:$M$1048576,0,ROUND(EV$8*24,1)),データ_研究棟施設!$J$5:$J$1048576,OFFSET($G$9,ROW()-ROW($N$9),EV$6-$D$4))&gt;=100*$E103,"×","△"),IF(OR(EV$8&lt;9/24,EV$8&gt;=17/24,EV$110="△"),"△","〇")))</f>
        <v>×</v>
      </c>
      <c r="EW103" s="29" t="str">
        <f ca="1">IF(OR(EW$9="×",EW$110="×"),"×",IF(SUMIFS(OFFSET(データ_研究棟施設!$M$5:$M$1048576,0,ROUND(EW$8*24,1)),データ_研究棟施設!$J$5:$J$1048576,OFFSET($G$9,ROW()-ROW($N$9),EW$6-$D$4))&gt;=50,IF(SUMIFS(OFFSET(データ_研究棟施設!$M$5:$M$1048576,0,ROUND(EW$8*24,1)),データ_研究棟施設!$J$5:$J$1048576,OFFSET($G$9,ROW()-ROW($N$9),EW$6-$D$4))&gt;=100*$E103,"×","△"),IF(OR(EW$8&lt;9/24,EW$8&gt;=17/24,EW$110="△"),"△","〇")))</f>
        <v>×</v>
      </c>
      <c r="EX103" s="30" t="str">
        <f ca="1">IF(OR(EX$9="×",EX$110="×"),"×",IF(SUMIFS(OFFSET(データ_研究棟施設!$M$5:$M$1048576,0,ROUND(EX$8*24,1)),データ_研究棟施設!$J$5:$J$1048576,OFFSET($G$9,ROW()-ROW($N$9),EX$6-$D$4))&gt;=50,IF(SUMIFS(OFFSET(データ_研究棟施設!$M$5:$M$1048576,0,ROUND(EX$8*24,1)),データ_研究棟施設!$J$5:$J$1048576,OFFSET($G$9,ROW()-ROW($N$9),EX$6-$D$4))&gt;=100*$E103,"×","△"),IF(OR(EX$8&lt;9/24,EX$8&gt;=17/24,EX$110="△"),"△","〇")))</f>
        <v>×</v>
      </c>
      <c r="EY103" s="29" t="str">
        <f ca="1">IF(OR(EY$9="×",EY$110="×"),"×",IF(SUMIFS(OFFSET(データ_研究棟施設!$M$5:$M$1048576,0,ROUND(EY$8*24,1)),データ_研究棟施設!$J$5:$J$1048576,OFFSET($G$9,ROW()-ROW($N$9),EY$6-$D$4))&gt;=50,IF(SUMIFS(OFFSET(データ_研究棟施設!$M$5:$M$1048576,0,ROUND(EY$8*24,1)),データ_研究棟施設!$J$5:$J$1048576,OFFSET($G$9,ROW()-ROW($N$9),EY$6-$D$4))&gt;=100*$E103,"×","△"),IF(OR(EY$8&lt;9/24,EY$8&gt;=17/24,EY$110="△"),"△","〇")))</f>
        <v>×</v>
      </c>
      <c r="EZ103" s="29" t="str">
        <f ca="1">IF(OR(EZ$9="×",EZ$110="×"),"×",IF(SUMIFS(OFFSET(データ_研究棟施設!$M$5:$M$1048576,0,ROUND(EZ$8*24,1)),データ_研究棟施設!$J$5:$J$1048576,OFFSET($G$9,ROW()-ROW($N$9),EZ$6-$D$4))&gt;=50,IF(SUMIFS(OFFSET(データ_研究棟施設!$M$5:$M$1048576,0,ROUND(EZ$8*24,1)),データ_研究棟施設!$J$5:$J$1048576,OFFSET($G$9,ROW()-ROW($N$9),EZ$6-$D$4))&gt;=100*$E103,"×","△"),IF(OR(EZ$8&lt;9/24,EZ$8&gt;=17/24,EZ$110="△"),"△","〇")))</f>
        <v>×</v>
      </c>
      <c r="FA103" s="37" t="str">
        <f ca="1">IF(OR(FA$9="×",FA$110="×"),"×",IF(SUMIFS(OFFSET(データ_研究棟施設!$M$5:$M$1048576,0,ROUND(FA$8*24,1)),データ_研究棟施設!$J$5:$J$1048576,OFFSET($G$9,ROW()-ROW($N$9),FA$6-$D$4))&gt;=50,IF(SUMIFS(OFFSET(データ_研究棟施設!$M$5:$M$1048576,0,ROUND(FA$8*24,1)),データ_研究棟施設!$J$5:$J$1048576,OFFSET($G$9,ROW()-ROW($N$9),FA$6-$D$4))&gt;=100*$E103,"×","△"),IF(OR(FA$8&lt;9/24,FA$8&gt;=17/24,FA$110="△"),"△","〇")))</f>
        <v>×</v>
      </c>
      <c r="FB103" s="36" t="str">
        <f ca="1">IF(OR(FB$9="×",FB$110="×"),"×",IF(SUMIFS(OFFSET(データ_研究棟施設!$M$5:$M$1048576,0,ROUND(FB$8*24,1)),データ_研究棟施設!$J$5:$J$1048576,OFFSET($G$9,ROW()-ROW($N$9),FB$6-$D$4))&gt;=50,IF(SUMIFS(OFFSET(データ_研究棟施設!$M$5:$M$1048576,0,ROUND(FB$8*24,1)),データ_研究棟施設!$J$5:$J$1048576,OFFSET($G$9,ROW()-ROW($N$9),FB$6-$D$4))&gt;=100*$E103,"×","△"),IF(OR(FB$8&lt;9/24,FB$8&gt;=17/24,FB$110="△"),"△","〇")))</f>
        <v>×</v>
      </c>
      <c r="FC103" s="29" t="str">
        <f ca="1">IF(OR(FC$9="×",FC$110="×"),"×",IF(SUMIFS(OFFSET(データ_研究棟施設!$M$5:$M$1048576,0,ROUND(FC$8*24,1)),データ_研究棟施設!$J$5:$J$1048576,OFFSET($G$9,ROW()-ROW($N$9),FC$6-$D$4))&gt;=50,IF(SUMIFS(OFFSET(データ_研究棟施設!$M$5:$M$1048576,0,ROUND(FC$8*24,1)),データ_研究棟施設!$J$5:$J$1048576,OFFSET($G$9,ROW()-ROW($N$9),FC$6-$D$4))&gt;=100*$E103,"×","△"),IF(OR(FC$8&lt;9/24,FC$8&gt;=17/24,FC$110="△"),"△","〇")))</f>
        <v>×</v>
      </c>
      <c r="FD103" s="29" t="str">
        <f ca="1">IF(OR(FD$9="×",FD$110="×"),"×",IF(SUMIFS(OFFSET(データ_研究棟施設!$M$5:$M$1048576,0,ROUND(FD$8*24,1)),データ_研究棟施設!$J$5:$J$1048576,OFFSET($G$9,ROW()-ROW($N$9),FD$6-$D$4))&gt;=50,IF(SUMIFS(OFFSET(データ_研究棟施設!$M$5:$M$1048576,0,ROUND(FD$8*24,1)),データ_研究棟施設!$J$5:$J$1048576,OFFSET($G$9,ROW()-ROW($N$9),FD$6-$D$4))&gt;=100*$E103,"×","△"),IF(OR(FD$8&lt;9/24,FD$8&gt;=17/24,FD$110="△"),"△","〇")))</f>
        <v>×</v>
      </c>
      <c r="FE103" s="29" t="str">
        <f ca="1">IF(OR(FE$9="×",FE$110="×"),"×",IF(SUMIFS(OFFSET(データ_研究棟施設!$M$5:$M$1048576,0,ROUND(FE$8*24,1)),データ_研究棟施設!$J$5:$J$1048576,OFFSET($G$9,ROW()-ROW($N$9),FE$6-$D$4))&gt;=50,IF(SUMIFS(OFFSET(データ_研究棟施設!$M$5:$M$1048576,0,ROUND(FE$8*24,1)),データ_研究棟施設!$J$5:$J$1048576,OFFSET($G$9,ROW()-ROW($N$9),FE$6-$D$4))&gt;=100*$E103,"×","△"),IF(OR(FE$8&lt;9/24,FE$8&gt;=17/24,FE$110="△"),"△","〇")))</f>
        <v>×</v>
      </c>
      <c r="FF103" s="29" t="str">
        <f ca="1">IF(OR(FF$9="×",FF$110="×"),"×",IF(SUMIFS(OFFSET(データ_研究棟施設!$M$5:$M$1048576,0,ROUND(FF$8*24,1)),データ_研究棟施設!$J$5:$J$1048576,OFFSET($G$9,ROW()-ROW($N$9),FF$6-$D$4))&gt;=50,IF(SUMIFS(OFFSET(データ_研究棟施設!$M$5:$M$1048576,0,ROUND(FF$8*24,1)),データ_研究棟施設!$J$5:$J$1048576,OFFSET($G$9,ROW()-ROW($N$9),FF$6-$D$4))&gt;=100*$E103,"×","△"),IF(OR(FF$8&lt;9/24,FF$8&gt;=17/24,FF$110="△"),"△","〇")))</f>
        <v>×</v>
      </c>
      <c r="FG103" s="29" t="str">
        <f ca="1">IF(OR(FG$9="×",FG$110="×"),"×",IF(SUMIFS(OFFSET(データ_研究棟施設!$M$5:$M$1048576,0,ROUND(FG$8*24,1)),データ_研究棟施設!$J$5:$J$1048576,OFFSET($G$9,ROW()-ROW($N$9),FG$6-$D$4))&gt;=50,IF(SUMIFS(OFFSET(データ_研究棟施設!$M$5:$M$1048576,0,ROUND(FG$8*24,1)),データ_研究棟施設!$J$5:$J$1048576,OFFSET($G$9,ROW()-ROW($N$9),FG$6-$D$4))&gt;=100*$E103,"×","△"),IF(OR(FG$8&lt;9/24,FG$8&gt;=17/24,FG$110="△"),"△","〇")))</f>
        <v>×</v>
      </c>
      <c r="FH103" s="29" t="str">
        <f ca="1">IF(OR(FH$9="×",FH$110="×"),"×",IF(SUMIFS(OFFSET(データ_研究棟施設!$M$5:$M$1048576,0,ROUND(FH$8*24,1)),データ_研究棟施設!$J$5:$J$1048576,OFFSET($G$9,ROW()-ROW($N$9),FH$6-$D$4))&gt;=50,IF(SUMIFS(OFFSET(データ_研究棟施設!$M$5:$M$1048576,0,ROUND(FH$8*24,1)),データ_研究棟施設!$J$5:$J$1048576,OFFSET($G$9,ROW()-ROW($N$9),FH$6-$D$4))&gt;=100*$E103,"×","△"),IF(OR(FH$8&lt;9/24,FH$8&gt;=17/24,FH$110="△"),"△","〇")))</f>
        <v>×</v>
      </c>
      <c r="FI103" s="29" t="str">
        <f ca="1">IF(OR(FI$9="×",FI$110="×"),"×",IF(SUMIFS(OFFSET(データ_研究棟施設!$M$5:$M$1048576,0,ROUND(FI$8*24,1)),データ_研究棟施設!$J$5:$J$1048576,OFFSET($G$9,ROW()-ROW($N$9),FI$6-$D$4))&gt;=50,IF(SUMIFS(OFFSET(データ_研究棟施設!$M$5:$M$1048576,0,ROUND(FI$8*24,1)),データ_研究棟施設!$J$5:$J$1048576,OFFSET($G$9,ROW()-ROW($N$9),FI$6-$D$4))&gt;=100*$E103,"×","△"),IF(OR(FI$8&lt;9/24,FI$8&gt;=17/24,FI$110="△"),"△","〇")))</f>
        <v>×</v>
      </c>
      <c r="FJ103" s="29" t="str">
        <f ca="1">IF(OR(FJ$9="×",FJ$110="×"),"×",IF(SUMIFS(OFFSET(データ_研究棟施設!$M$5:$M$1048576,0,ROUND(FJ$8*24,1)),データ_研究棟施設!$J$5:$J$1048576,OFFSET($G$9,ROW()-ROW($N$9),FJ$6-$D$4))&gt;=50,IF(SUMIFS(OFFSET(データ_研究棟施設!$M$5:$M$1048576,0,ROUND(FJ$8*24,1)),データ_研究棟施設!$J$5:$J$1048576,OFFSET($G$9,ROW()-ROW($N$9),FJ$6-$D$4))&gt;=100*$E103,"×","△"),IF(OR(FJ$8&lt;9/24,FJ$8&gt;=17/24,FJ$110="△"),"△","〇")))</f>
        <v>×</v>
      </c>
      <c r="FK103" s="28" t="str">
        <f ca="1">IF(OR(FK$9="×",FK$110="×"),"×",IF(SUMIFS(OFFSET(データ_研究棟施設!$M$5:$M$1048576,0,ROUND(FK$8*24,1)),データ_研究棟施設!$J$5:$J$1048576,OFFSET($G$9,ROW()-ROW($N$9),FK$6-$D$4))&gt;=50,IF(SUMIFS(OFFSET(データ_研究棟施設!$M$5:$M$1048576,0,ROUND(FK$8*24,1)),データ_研究棟施設!$J$5:$J$1048576,OFFSET($G$9,ROW()-ROW($N$9),FK$6-$D$4))&gt;=100*$E103,"×","△"),IF(OR(FK$8&lt;9/24,FK$8&gt;=17/24,FK$110="△"),"△","〇")))</f>
        <v>×</v>
      </c>
      <c r="FL103" s="29" t="str">
        <f ca="1">IF(OR(FL$9="×",FL$110="×"),"×",IF(SUMIFS(OFFSET(データ_研究棟施設!$M$5:$M$1048576,0,ROUND(FL$8*24,1)),データ_研究棟施設!$J$5:$J$1048576,OFFSET($G$9,ROW()-ROW($N$9),FL$6-$D$4))&gt;=50,IF(SUMIFS(OFFSET(データ_研究棟施設!$M$5:$M$1048576,0,ROUND(FL$8*24,1)),データ_研究棟施設!$J$5:$J$1048576,OFFSET($G$9,ROW()-ROW($N$9),FL$6-$D$4))&gt;=100*$E103,"×","△"),IF(OR(FL$8&lt;9/24,FL$8&gt;=17/24,FL$110="△"),"△","〇")))</f>
        <v>×</v>
      </c>
      <c r="FM103" s="29" t="str">
        <f ca="1">IF(OR(FM$9="×",FM$110="×"),"×",IF(SUMIFS(OFFSET(データ_研究棟施設!$M$5:$M$1048576,0,ROUND(FM$8*24,1)),データ_研究棟施設!$J$5:$J$1048576,OFFSET($G$9,ROW()-ROW($N$9),FM$6-$D$4))&gt;=50,IF(SUMIFS(OFFSET(データ_研究棟施設!$M$5:$M$1048576,0,ROUND(FM$8*24,1)),データ_研究棟施設!$J$5:$J$1048576,OFFSET($G$9,ROW()-ROW($N$9),FM$6-$D$4))&gt;=100*$E103,"×","△"),IF(OR(FM$8&lt;9/24,FM$8&gt;=17/24,FM$110="△"),"△","〇")))</f>
        <v>×</v>
      </c>
      <c r="FN103" s="30" t="str">
        <f ca="1">IF(OR(FN$9="×",FN$110="×"),"×",IF(SUMIFS(OFFSET(データ_研究棟施設!$M$5:$M$1048576,0,ROUND(FN$8*24,1)),データ_研究棟施設!$J$5:$J$1048576,OFFSET($G$9,ROW()-ROW($N$9),FN$6-$D$4))&gt;=50,IF(SUMIFS(OFFSET(データ_研究棟施設!$M$5:$M$1048576,0,ROUND(FN$8*24,1)),データ_研究棟施設!$J$5:$J$1048576,OFFSET($G$9,ROW()-ROW($N$9),FN$6-$D$4))&gt;=100*$E103,"×","△"),IF(OR(FN$8&lt;9/24,FN$8&gt;=17/24,FN$110="△"),"△","〇")))</f>
        <v>×</v>
      </c>
      <c r="FO103" s="29" t="str">
        <f ca="1">IF(OR(FO$9="×",FO$110="×"),"×",IF(SUMIFS(OFFSET(データ_研究棟施設!$M$5:$M$1048576,0,ROUND(FO$8*24,1)),データ_研究棟施設!$J$5:$J$1048576,OFFSET($G$9,ROW()-ROW($N$9),FO$6-$D$4))&gt;=50,IF(SUMIFS(OFFSET(データ_研究棟施設!$M$5:$M$1048576,0,ROUND(FO$8*24,1)),データ_研究棟施設!$J$5:$J$1048576,OFFSET($G$9,ROW()-ROW($N$9),FO$6-$D$4))&gt;=100*$E103,"×","△"),IF(OR(FO$8&lt;9/24,FO$8&gt;=17/24,FO$110="△"),"△","〇")))</f>
        <v>×</v>
      </c>
      <c r="FP103" s="29" t="str">
        <f ca="1">IF(OR(FP$9="×",FP$110="×"),"×",IF(SUMIFS(OFFSET(データ_研究棟施設!$M$5:$M$1048576,0,ROUND(FP$8*24,1)),データ_研究棟施設!$J$5:$J$1048576,OFFSET($G$9,ROW()-ROW($N$9),FP$6-$D$4))&gt;=50,IF(SUMIFS(OFFSET(データ_研究棟施設!$M$5:$M$1048576,0,ROUND(FP$8*24,1)),データ_研究棟施設!$J$5:$J$1048576,OFFSET($G$9,ROW()-ROW($N$9),FP$6-$D$4))&gt;=100*$E103,"×","△"),IF(OR(FP$8&lt;9/24,FP$8&gt;=17/24,FP$110="△"),"△","〇")))</f>
        <v>×</v>
      </c>
      <c r="FQ103" s="29" t="str">
        <f ca="1">IF(OR(FQ$9="×",FQ$110="×"),"×",IF(SUMIFS(OFFSET(データ_研究棟施設!$M$5:$M$1048576,0,ROUND(FQ$8*24,1)),データ_研究棟施設!$J$5:$J$1048576,OFFSET($G$9,ROW()-ROW($N$9),FQ$6-$D$4))&gt;=50,IF(SUMIFS(OFFSET(データ_研究棟施設!$M$5:$M$1048576,0,ROUND(FQ$8*24,1)),データ_研究棟施設!$J$5:$J$1048576,OFFSET($G$9,ROW()-ROW($N$9),FQ$6-$D$4))&gt;=100*$E103,"×","△"),IF(OR(FQ$8&lt;9/24,FQ$8&gt;=17/24,FQ$110="△"),"△","〇")))</f>
        <v>×</v>
      </c>
      <c r="FR103" s="29" t="str">
        <f ca="1">IF(OR(FR$9="×",FR$110="×"),"×",IF(SUMIFS(OFFSET(データ_研究棟施設!$M$5:$M$1048576,0,ROUND(FR$8*24,1)),データ_研究棟施設!$J$5:$J$1048576,OFFSET($G$9,ROW()-ROW($N$9),FR$6-$D$4))&gt;=50,IF(SUMIFS(OFFSET(データ_研究棟施設!$M$5:$M$1048576,0,ROUND(FR$8*24,1)),データ_研究棟施設!$J$5:$J$1048576,OFFSET($G$9,ROW()-ROW($N$9),FR$6-$D$4))&gt;=100*$E103,"×","△"),IF(OR(FR$8&lt;9/24,FR$8&gt;=17/24,FR$110="△"),"△","〇")))</f>
        <v>×</v>
      </c>
      <c r="FS103" s="28" t="str">
        <f ca="1">IF(OR(FS$9="×",FS$110="×"),"×",IF(SUMIFS(OFFSET(データ_研究棟施設!$M$5:$M$1048576,0,ROUND(FS$8*24,1)),データ_研究棟施設!$J$5:$J$1048576,OFFSET($G$9,ROW()-ROW($N$9),FS$6-$D$4))&gt;=50,IF(SUMIFS(OFFSET(データ_研究棟施設!$M$5:$M$1048576,0,ROUND(FS$8*24,1)),データ_研究棟施設!$J$5:$J$1048576,OFFSET($G$9,ROW()-ROW($N$9),FS$6-$D$4))&gt;=100*$E103,"×","△"),IF(OR(FS$8&lt;9/24,FS$8&gt;=17/24,FS$110="△"),"△","〇")))</f>
        <v>×</v>
      </c>
      <c r="FT103" s="29" t="str">
        <f ca="1">IF(OR(FT$9="×",FT$110="×"),"×",IF(SUMIFS(OFFSET(データ_研究棟施設!$M$5:$M$1048576,0,ROUND(FT$8*24,1)),データ_研究棟施設!$J$5:$J$1048576,OFFSET($G$9,ROW()-ROW($N$9),FT$6-$D$4))&gt;=50,IF(SUMIFS(OFFSET(データ_研究棟施設!$M$5:$M$1048576,0,ROUND(FT$8*24,1)),データ_研究棟施設!$J$5:$J$1048576,OFFSET($G$9,ROW()-ROW($N$9),FT$6-$D$4))&gt;=100*$E103,"×","△"),IF(OR(FT$8&lt;9/24,FT$8&gt;=17/24,FT$110="△"),"△","〇")))</f>
        <v>×</v>
      </c>
      <c r="FU103" s="29" t="str">
        <f ca="1">IF(OR(FU$9="×",FU$110="×"),"×",IF(SUMIFS(OFFSET(データ_研究棟施設!$M$5:$M$1048576,0,ROUND(FU$8*24,1)),データ_研究棟施設!$J$5:$J$1048576,OFFSET($G$9,ROW()-ROW($N$9),FU$6-$D$4))&gt;=50,IF(SUMIFS(OFFSET(データ_研究棟施設!$M$5:$M$1048576,0,ROUND(FU$8*24,1)),データ_研究棟施設!$J$5:$J$1048576,OFFSET($G$9,ROW()-ROW($N$9),FU$6-$D$4))&gt;=100*$E103,"×","△"),IF(OR(FU$8&lt;9/24,FU$8&gt;=17/24,FU$110="△"),"△","〇")))</f>
        <v>×</v>
      </c>
      <c r="FV103" s="30" t="str">
        <f ca="1">IF(OR(FV$9="×",FV$110="×"),"×",IF(SUMIFS(OFFSET(データ_研究棟施設!$M$5:$M$1048576,0,ROUND(FV$8*24,1)),データ_研究棟施設!$J$5:$J$1048576,OFFSET($G$9,ROW()-ROW($N$9),FV$6-$D$4))&gt;=50,IF(SUMIFS(OFFSET(データ_研究棟施設!$M$5:$M$1048576,0,ROUND(FV$8*24,1)),データ_研究棟施設!$J$5:$J$1048576,OFFSET($G$9,ROW()-ROW($N$9),FV$6-$D$4))&gt;=100*$E103,"×","△"),IF(OR(FV$8&lt;9/24,FV$8&gt;=17/24,FV$110="△"),"△","〇")))</f>
        <v>×</v>
      </c>
      <c r="FW103" s="29" t="str">
        <f ca="1">IF(OR(FW$9="×",FW$110="×"),"×",IF(SUMIFS(OFFSET(データ_研究棟施設!$M$5:$M$1048576,0,ROUND(FW$8*24,1)),データ_研究棟施設!$J$5:$J$1048576,OFFSET($G$9,ROW()-ROW($N$9),FW$6-$D$4))&gt;=50,IF(SUMIFS(OFFSET(データ_研究棟施設!$M$5:$M$1048576,0,ROUND(FW$8*24,1)),データ_研究棟施設!$J$5:$J$1048576,OFFSET($G$9,ROW()-ROW($N$9),FW$6-$D$4))&gt;=100*$E103,"×","△"),IF(OR(FW$8&lt;9/24,FW$8&gt;=17/24,FW$110="△"),"△","〇")))</f>
        <v>×</v>
      </c>
      <c r="FX103" s="29" t="str">
        <f ca="1">IF(OR(FX$9="×",FX$110="×"),"×",IF(SUMIFS(OFFSET(データ_研究棟施設!$M$5:$M$1048576,0,ROUND(FX$8*24,1)),データ_研究棟施設!$J$5:$J$1048576,OFFSET($G$9,ROW()-ROW($N$9),FX$6-$D$4))&gt;=50,IF(SUMIFS(OFFSET(データ_研究棟施設!$M$5:$M$1048576,0,ROUND(FX$8*24,1)),データ_研究棟施設!$J$5:$J$1048576,OFFSET($G$9,ROW()-ROW($N$9),FX$6-$D$4))&gt;=100*$E103,"×","△"),IF(OR(FX$8&lt;9/24,FX$8&gt;=17/24,FX$110="△"),"△","〇")))</f>
        <v>×</v>
      </c>
      <c r="FY103" s="37" t="str">
        <f ca="1">IF(OR(FY$9="×",FY$110="×"),"×",IF(SUMIFS(OFFSET(データ_研究棟施設!$M$5:$M$1048576,0,ROUND(FY$8*24,1)),データ_研究棟施設!$J$5:$J$1048576,OFFSET($G$9,ROW()-ROW($N$9),FY$6-$D$4))&gt;=50,IF(SUMIFS(OFFSET(データ_研究棟施設!$M$5:$M$1048576,0,ROUND(FY$8*24,1)),データ_研究棟施設!$J$5:$J$1048576,OFFSET($G$9,ROW()-ROW($N$9),FY$6-$D$4))&gt;=100*$E103,"×","△"),IF(OR(FY$8&lt;9/24,FY$8&gt;=17/24,FY$110="△"),"△","〇")))</f>
        <v>×</v>
      </c>
    </row>
    <row r="104" spans="1:181">
      <c r="A104" s="17"/>
      <c r="B104" s="81" t="s">
        <v>306</v>
      </c>
      <c r="C104" s="82"/>
      <c r="D104" s="11" t="s">
        <v>268</v>
      </c>
      <c r="E104" s="10" t="str">
        <f>INDEX(施設情報!$D$1:$D$1000,MATCH(D104,施設情報!$C$1:$C$1000,0))</f>
        <v>2</v>
      </c>
      <c r="F104" s="11" t="s">
        <v>275</v>
      </c>
      <c r="G104" s="8" t="str">
        <f t="shared" si="29"/>
        <v>122-46391</v>
      </c>
      <c r="H104" s="10" t="str">
        <f t="shared" si="30"/>
        <v>122-46392</v>
      </c>
      <c r="I104" s="10" t="str">
        <f t="shared" si="31"/>
        <v>122-46393</v>
      </c>
      <c r="J104" s="10" t="str">
        <f t="shared" si="32"/>
        <v>122-46394</v>
      </c>
      <c r="K104" s="10" t="str">
        <f t="shared" si="33"/>
        <v>122-46395</v>
      </c>
      <c r="L104" s="10" t="str">
        <f t="shared" si="34"/>
        <v>122-46396</v>
      </c>
      <c r="M104" s="10" t="str">
        <f t="shared" si="35"/>
        <v>122-46397</v>
      </c>
      <c r="N104" s="36" t="str">
        <f ca="1">IF(OR(N$9="×",N$110="×"),"×",IF(SUMIFS(OFFSET(データ_研究棟施設!$M$5:$M$1048576,0,ROUND(N$8*24,1)),データ_研究棟施設!$J$5:$J$1048576,OFFSET($G$9,ROW()-ROW($N$9),N$6-$D$4))&gt;=50,IF(SUMIFS(OFFSET(データ_研究棟施設!$M$5:$M$1048576,0,ROUND(N$8*24,1)),データ_研究棟施設!$J$5:$J$1048576,OFFSET($G$9,ROW()-ROW($N$9),N$6-$D$4))&gt;=100*$E104,"×","△"),IF(OR(N$8&lt;9/24,N$8&gt;=17/24,N$110="△"),"△","〇")))</f>
        <v>△</v>
      </c>
      <c r="O104" s="29" t="str">
        <f ca="1">IF(OR(O$9="×",O$110="×"),"×",IF(SUMIFS(OFFSET(データ_研究棟施設!$M$5:$M$1048576,0,ROUND(O$8*24,1)),データ_研究棟施設!$J$5:$J$1048576,OFFSET($G$9,ROW()-ROW($N$9),O$6-$D$4))&gt;=50,IF(SUMIFS(OFFSET(データ_研究棟施設!$M$5:$M$1048576,0,ROUND(O$8*24,1)),データ_研究棟施設!$J$5:$J$1048576,OFFSET($G$9,ROW()-ROW($N$9),O$6-$D$4))&gt;=100*$E104,"×","△"),IF(OR(O$8&lt;9/24,O$8&gt;=17/24,O$110="△"),"△","〇")))</f>
        <v>△</v>
      </c>
      <c r="P104" s="29" t="str">
        <f ca="1">IF(OR(P$9="×",P$110="×"),"×",IF(SUMIFS(OFFSET(データ_研究棟施設!$M$5:$M$1048576,0,ROUND(P$8*24,1)),データ_研究棟施設!$J$5:$J$1048576,OFFSET($G$9,ROW()-ROW($N$9),P$6-$D$4))&gt;=50,IF(SUMIFS(OFFSET(データ_研究棟施設!$M$5:$M$1048576,0,ROUND(P$8*24,1)),データ_研究棟施設!$J$5:$J$1048576,OFFSET($G$9,ROW()-ROW($N$9),P$6-$D$4))&gt;=100*$E104,"×","△"),IF(OR(P$8&lt;9/24,P$8&gt;=17/24,P$110="△"),"△","〇")))</f>
        <v>△</v>
      </c>
      <c r="Q104" s="29" t="str">
        <f ca="1">IF(OR(Q$9="×",Q$110="×"),"×",IF(SUMIFS(OFFSET(データ_研究棟施設!$M$5:$M$1048576,0,ROUND(Q$8*24,1)),データ_研究棟施設!$J$5:$J$1048576,OFFSET($G$9,ROW()-ROW($N$9),Q$6-$D$4))&gt;=50,IF(SUMIFS(OFFSET(データ_研究棟施設!$M$5:$M$1048576,0,ROUND(Q$8*24,1)),データ_研究棟施設!$J$5:$J$1048576,OFFSET($G$9,ROW()-ROW($N$9),Q$6-$D$4))&gt;=100*$E104,"×","△"),IF(OR(Q$8&lt;9/24,Q$8&gt;=17/24,Q$110="△"),"△","〇")))</f>
        <v>△</v>
      </c>
      <c r="R104" s="29" t="str">
        <f ca="1">IF(OR(R$9="×",R$110="×"),"×",IF(SUMIFS(OFFSET(データ_研究棟施設!$M$5:$M$1048576,0,ROUND(R$8*24,1)),データ_研究棟施設!$J$5:$J$1048576,OFFSET($G$9,ROW()-ROW($N$9),R$6-$D$4))&gt;=50,IF(SUMIFS(OFFSET(データ_研究棟施設!$M$5:$M$1048576,0,ROUND(R$8*24,1)),データ_研究棟施設!$J$5:$J$1048576,OFFSET($G$9,ROW()-ROW($N$9),R$6-$D$4))&gt;=100*$E104,"×","△"),IF(OR(R$8&lt;9/24,R$8&gt;=17/24,R$110="△"),"△","〇")))</f>
        <v>△</v>
      </c>
      <c r="S104" s="29" t="str">
        <f ca="1">IF(OR(S$9="×",S$110="×"),"×",IF(SUMIFS(OFFSET(データ_研究棟施設!$M$5:$M$1048576,0,ROUND(S$8*24,1)),データ_研究棟施設!$J$5:$J$1048576,OFFSET($G$9,ROW()-ROW($N$9),S$6-$D$4))&gt;=50,IF(SUMIFS(OFFSET(データ_研究棟施設!$M$5:$M$1048576,0,ROUND(S$8*24,1)),データ_研究棟施設!$J$5:$J$1048576,OFFSET($G$9,ROW()-ROW($N$9),S$6-$D$4))&gt;=100*$E104,"×","△"),IF(OR(S$8&lt;9/24,S$8&gt;=17/24,S$110="△"),"△","〇")))</f>
        <v>△</v>
      </c>
      <c r="T104" s="29" t="str">
        <f ca="1">IF(OR(T$9="×",T$110="×"),"×",IF(SUMIFS(OFFSET(データ_研究棟施設!$M$5:$M$1048576,0,ROUND(T$8*24,1)),データ_研究棟施設!$J$5:$J$1048576,OFFSET($G$9,ROW()-ROW($N$9),T$6-$D$4))&gt;=50,IF(SUMIFS(OFFSET(データ_研究棟施設!$M$5:$M$1048576,0,ROUND(T$8*24,1)),データ_研究棟施設!$J$5:$J$1048576,OFFSET($G$9,ROW()-ROW($N$9),T$6-$D$4))&gt;=100*$E104,"×","△"),IF(OR(T$8&lt;9/24,T$8&gt;=17/24,T$110="△"),"△","〇")))</f>
        <v>△</v>
      </c>
      <c r="U104" s="29" t="str">
        <f ca="1">IF(OR(U$9="×",U$110="×"),"×",IF(SUMIFS(OFFSET(データ_研究棟施設!$M$5:$M$1048576,0,ROUND(U$8*24,1)),データ_研究棟施設!$J$5:$J$1048576,OFFSET($G$9,ROW()-ROW($N$9),U$6-$D$4))&gt;=50,IF(SUMIFS(OFFSET(データ_研究棟施設!$M$5:$M$1048576,0,ROUND(U$8*24,1)),データ_研究棟施設!$J$5:$J$1048576,OFFSET($G$9,ROW()-ROW($N$9),U$6-$D$4))&gt;=100*$E104,"×","△"),IF(OR(U$8&lt;9/24,U$8&gt;=17/24,U$110="△"),"△","〇")))</f>
        <v>△</v>
      </c>
      <c r="V104" s="29" t="str">
        <f ca="1">IF(OR(V$9="×",V$110="×"),"×",IF(SUMIFS(OFFSET(データ_研究棟施設!$M$5:$M$1048576,0,ROUND(V$8*24,1)),データ_研究棟施設!$J$5:$J$1048576,OFFSET($G$9,ROW()-ROW($N$9),V$6-$D$4))&gt;=50,IF(SUMIFS(OFFSET(データ_研究棟施設!$M$5:$M$1048576,0,ROUND(V$8*24,1)),データ_研究棟施設!$J$5:$J$1048576,OFFSET($G$9,ROW()-ROW($N$9),V$6-$D$4))&gt;=100*$E104,"×","△"),IF(OR(V$8&lt;9/24,V$8&gt;=17/24,V$110="△"),"△","〇")))</f>
        <v>△</v>
      </c>
      <c r="W104" s="28" t="str">
        <f ca="1">IF(OR(W$9="×",W$110="×"),"×",IF(SUMIFS(OFFSET(データ_研究棟施設!$M$5:$M$1048576,0,ROUND(W$8*24,1)),データ_研究棟施設!$J$5:$J$1048576,OFFSET($G$9,ROW()-ROW($N$9),W$6-$D$4))&gt;=50,IF(SUMIFS(OFFSET(データ_研究棟施設!$M$5:$M$1048576,0,ROUND(W$8*24,1)),データ_研究棟施設!$J$5:$J$1048576,OFFSET($G$9,ROW()-ROW($N$9),W$6-$D$4))&gt;=100*$E104,"×","△"),IF(OR(W$8&lt;9/24,W$8&gt;=17/24,W$110="△"),"△","〇")))</f>
        <v>〇</v>
      </c>
      <c r="X104" s="29" t="str">
        <f ca="1">IF(OR(X$9="×",X$110="×"),"×",IF(SUMIFS(OFFSET(データ_研究棟施設!$M$5:$M$1048576,0,ROUND(X$8*24,1)),データ_研究棟施設!$J$5:$J$1048576,OFFSET($G$9,ROW()-ROW($N$9),X$6-$D$4))&gt;=50,IF(SUMIFS(OFFSET(データ_研究棟施設!$M$5:$M$1048576,0,ROUND(X$8*24,1)),データ_研究棟施設!$J$5:$J$1048576,OFFSET($G$9,ROW()-ROW($N$9),X$6-$D$4))&gt;=100*$E104,"×","△"),IF(OR(X$8&lt;9/24,X$8&gt;=17/24,X$110="△"),"△","〇")))</f>
        <v>〇</v>
      </c>
      <c r="Y104" s="29" t="str">
        <f ca="1">IF(OR(Y$9="×",Y$110="×"),"×",IF(SUMIFS(OFFSET(データ_研究棟施設!$M$5:$M$1048576,0,ROUND(Y$8*24,1)),データ_研究棟施設!$J$5:$J$1048576,OFFSET($G$9,ROW()-ROW($N$9),Y$6-$D$4))&gt;=50,IF(SUMIFS(OFFSET(データ_研究棟施設!$M$5:$M$1048576,0,ROUND(Y$8*24,1)),データ_研究棟施設!$J$5:$J$1048576,OFFSET($G$9,ROW()-ROW($N$9),Y$6-$D$4))&gt;=100*$E104,"×","△"),IF(OR(Y$8&lt;9/24,Y$8&gt;=17/24,Y$110="△"),"△","〇")))</f>
        <v>〇</v>
      </c>
      <c r="Z104" s="30" t="str">
        <f ca="1">IF(OR(Z$9="×",Z$110="×"),"×",IF(SUMIFS(OFFSET(データ_研究棟施設!$M$5:$M$1048576,0,ROUND(Z$8*24,1)),データ_研究棟施設!$J$5:$J$1048576,OFFSET($G$9,ROW()-ROW($N$9),Z$6-$D$4))&gt;=50,IF(SUMIFS(OFFSET(データ_研究棟施設!$M$5:$M$1048576,0,ROUND(Z$8*24,1)),データ_研究棟施設!$J$5:$J$1048576,OFFSET($G$9,ROW()-ROW($N$9),Z$6-$D$4))&gt;=100*$E104,"×","△"),IF(OR(Z$8&lt;9/24,Z$8&gt;=17/24,Z$110="△"),"△","〇")))</f>
        <v>〇</v>
      </c>
      <c r="AA104" s="29" t="str">
        <f ca="1">IF(OR(AA$9="×",AA$110="×"),"×",IF(SUMIFS(OFFSET(データ_研究棟施設!$M$5:$M$1048576,0,ROUND(AA$8*24,1)),データ_研究棟施設!$J$5:$J$1048576,OFFSET($G$9,ROW()-ROW($N$9),AA$6-$D$4))&gt;=50,IF(SUMIFS(OFFSET(データ_研究棟施設!$M$5:$M$1048576,0,ROUND(AA$8*24,1)),データ_研究棟施設!$J$5:$J$1048576,OFFSET($G$9,ROW()-ROW($N$9),AA$6-$D$4))&gt;=100*$E104,"×","△"),IF(OR(AA$8&lt;9/24,AA$8&gt;=17/24,AA$110="△"),"△","〇")))</f>
        <v>〇</v>
      </c>
      <c r="AB104" s="29" t="str">
        <f ca="1">IF(OR(AB$9="×",AB$110="×"),"×",IF(SUMIFS(OFFSET(データ_研究棟施設!$M$5:$M$1048576,0,ROUND(AB$8*24,1)),データ_研究棟施設!$J$5:$J$1048576,OFFSET($G$9,ROW()-ROW($N$9),AB$6-$D$4))&gt;=50,IF(SUMIFS(OFFSET(データ_研究棟施設!$M$5:$M$1048576,0,ROUND(AB$8*24,1)),データ_研究棟施設!$J$5:$J$1048576,OFFSET($G$9,ROW()-ROW($N$9),AB$6-$D$4))&gt;=100*$E104,"×","△"),IF(OR(AB$8&lt;9/24,AB$8&gt;=17/24,AB$110="△"),"△","〇")))</f>
        <v>〇</v>
      </c>
      <c r="AC104" s="29" t="str">
        <f ca="1">IF(OR(AC$9="×",AC$110="×"),"×",IF(SUMIFS(OFFSET(データ_研究棟施設!$M$5:$M$1048576,0,ROUND(AC$8*24,1)),データ_研究棟施設!$J$5:$J$1048576,OFFSET($G$9,ROW()-ROW($N$9),AC$6-$D$4))&gt;=50,IF(SUMIFS(OFFSET(データ_研究棟施設!$M$5:$M$1048576,0,ROUND(AC$8*24,1)),データ_研究棟施設!$J$5:$J$1048576,OFFSET($G$9,ROW()-ROW($N$9),AC$6-$D$4))&gt;=100*$E104,"×","△"),IF(OR(AC$8&lt;9/24,AC$8&gt;=17/24,AC$110="△"),"△","〇")))</f>
        <v>〇</v>
      </c>
      <c r="AD104" s="29" t="str">
        <f ca="1">IF(OR(AD$9="×",AD$110="×"),"×",IF(SUMIFS(OFFSET(データ_研究棟施設!$M$5:$M$1048576,0,ROUND(AD$8*24,1)),データ_研究棟施設!$J$5:$J$1048576,OFFSET($G$9,ROW()-ROW($N$9),AD$6-$D$4))&gt;=50,IF(SUMIFS(OFFSET(データ_研究棟施設!$M$5:$M$1048576,0,ROUND(AD$8*24,1)),データ_研究棟施設!$J$5:$J$1048576,OFFSET($G$9,ROW()-ROW($N$9),AD$6-$D$4))&gt;=100*$E104,"×","△"),IF(OR(AD$8&lt;9/24,AD$8&gt;=17/24,AD$110="△"),"△","〇")))</f>
        <v>〇</v>
      </c>
      <c r="AE104" s="28" t="str">
        <f ca="1">IF(OR(AE$9="×",AE$110="×"),"×",IF(SUMIFS(OFFSET(データ_研究棟施設!$M$5:$M$1048576,0,ROUND(AE$8*24,1)),データ_研究棟施設!$J$5:$J$1048576,OFFSET($G$9,ROW()-ROW($N$9),AE$6-$D$4))&gt;=50,IF(SUMIFS(OFFSET(データ_研究棟施設!$M$5:$M$1048576,0,ROUND(AE$8*24,1)),データ_研究棟施設!$J$5:$J$1048576,OFFSET($G$9,ROW()-ROW($N$9),AE$6-$D$4))&gt;=100*$E104,"×","△"),IF(OR(AE$8&lt;9/24,AE$8&gt;=17/24,AE$110="△"),"△","〇")))</f>
        <v>△</v>
      </c>
      <c r="AF104" s="29" t="str">
        <f ca="1">IF(OR(AF$9="×",AF$110="×"),"×",IF(SUMIFS(OFFSET(データ_研究棟施設!$M$5:$M$1048576,0,ROUND(AF$8*24,1)),データ_研究棟施設!$J$5:$J$1048576,OFFSET($G$9,ROW()-ROW($N$9),AF$6-$D$4))&gt;=50,IF(SUMIFS(OFFSET(データ_研究棟施設!$M$5:$M$1048576,0,ROUND(AF$8*24,1)),データ_研究棟施設!$J$5:$J$1048576,OFFSET($G$9,ROW()-ROW($N$9),AF$6-$D$4))&gt;=100*$E104,"×","△"),IF(OR(AF$8&lt;9/24,AF$8&gt;=17/24,AF$110="△"),"△","〇")))</f>
        <v>△</v>
      </c>
      <c r="AG104" s="29" t="str">
        <f ca="1">IF(OR(AG$9="×",AG$110="×"),"×",IF(SUMIFS(OFFSET(データ_研究棟施設!$M$5:$M$1048576,0,ROUND(AG$8*24,1)),データ_研究棟施設!$J$5:$J$1048576,OFFSET($G$9,ROW()-ROW($N$9),AG$6-$D$4))&gt;=50,IF(SUMIFS(OFFSET(データ_研究棟施設!$M$5:$M$1048576,0,ROUND(AG$8*24,1)),データ_研究棟施設!$J$5:$J$1048576,OFFSET($G$9,ROW()-ROW($N$9),AG$6-$D$4))&gt;=100*$E104,"×","△"),IF(OR(AG$8&lt;9/24,AG$8&gt;=17/24,AG$110="△"),"△","〇")))</f>
        <v>△</v>
      </c>
      <c r="AH104" s="30" t="str">
        <f ca="1">IF(OR(AH$9="×",AH$110="×"),"×",IF(SUMIFS(OFFSET(データ_研究棟施設!$M$5:$M$1048576,0,ROUND(AH$8*24,1)),データ_研究棟施設!$J$5:$J$1048576,OFFSET($G$9,ROW()-ROW($N$9),AH$6-$D$4))&gt;=50,IF(SUMIFS(OFFSET(データ_研究棟施設!$M$5:$M$1048576,0,ROUND(AH$8*24,1)),データ_研究棟施設!$J$5:$J$1048576,OFFSET($G$9,ROW()-ROW($N$9),AH$6-$D$4))&gt;=100*$E104,"×","△"),IF(OR(AH$8&lt;9/24,AH$8&gt;=17/24,AH$110="△"),"△","〇")))</f>
        <v>△</v>
      </c>
      <c r="AI104" s="29" t="str">
        <f ca="1">IF(OR(AI$9="×",AI$110="×"),"×",IF(SUMIFS(OFFSET(データ_研究棟施設!$M$5:$M$1048576,0,ROUND(AI$8*24,1)),データ_研究棟施設!$J$5:$J$1048576,OFFSET($G$9,ROW()-ROW($N$9),AI$6-$D$4))&gt;=50,IF(SUMIFS(OFFSET(データ_研究棟施設!$M$5:$M$1048576,0,ROUND(AI$8*24,1)),データ_研究棟施設!$J$5:$J$1048576,OFFSET($G$9,ROW()-ROW($N$9),AI$6-$D$4))&gt;=100*$E104,"×","△"),IF(OR(AI$8&lt;9/24,AI$8&gt;=17/24,AI$110="△"),"△","〇")))</f>
        <v>△</v>
      </c>
      <c r="AJ104" s="29" t="str">
        <f ca="1">IF(OR(AJ$9="×",AJ$110="×"),"×",IF(SUMIFS(OFFSET(データ_研究棟施設!$M$5:$M$1048576,0,ROUND(AJ$8*24,1)),データ_研究棟施設!$J$5:$J$1048576,OFFSET($G$9,ROW()-ROW($N$9),AJ$6-$D$4))&gt;=50,IF(SUMIFS(OFFSET(データ_研究棟施設!$M$5:$M$1048576,0,ROUND(AJ$8*24,1)),データ_研究棟施設!$J$5:$J$1048576,OFFSET($G$9,ROW()-ROW($N$9),AJ$6-$D$4))&gt;=100*$E104,"×","△"),IF(OR(AJ$8&lt;9/24,AJ$8&gt;=17/24,AJ$110="△"),"△","〇")))</f>
        <v>△</v>
      </c>
      <c r="AK104" s="37" t="str">
        <f ca="1">IF(OR(AK$9="×",AK$110="×"),"×",IF(SUMIFS(OFFSET(データ_研究棟施設!$M$5:$M$1048576,0,ROUND(AK$8*24,1)),データ_研究棟施設!$J$5:$J$1048576,OFFSET($G$9,ROW()-ROW($N$9),AK$6-$D$4))&gt;=50,IF(SUMIFS(OFFSET(データ_研究棟施設!$M$5:$M$1048576,0,ROUND(AK$8*24,1)),データ_研究棟施設!$J$5:$J$1048576,OFFSET($G$9,ROW()-ROW($N$9),AK$6-$D$4))&gt;=100*$E104,"×","△"),IF(OR(AK$8&lt;9/24,AK$8&gt;=17/24,AK$110="△"),"△","〇")))</f>
        <v>△</v>
      </c>
      <c r="AL104" s="36" t="str">
        <f ca="1">IF(OR(AL$9="×",AL$110="×"),"×",IF(SUMIFS(OFFSET(データ_研究棟施設!$M$5:$M$1048576,0,ROUND(AL$8*24,1)),データ_研究棟施設!$J$5:$J$1048576,OFFSET($G$9,ROW()-ROW($N$9),AL$6-$D$4))&gt;=50,IF(SUMIFS(OFFSET(データ_研究棟施設!$M$5:$M$1048576,0,ROUND(AL$8*24,1)),データ_研究棟施設!$J$5:$J$1048576,OFFSET($G$9,ROW()-ROW($N$9),AL$6-$D$4))&gt;=100*$E104,"×","△"),IF(OR(AL$8&lt;9/24,AL$8&gt;=17/24,AL$110="△"),"△","〇")))</f>
        <v>△</v>
      </c>
      <c r="AM104" s="29" t="str">
        <f ca="1">IF(OR(AM$9="×",AM$110="×"),"×",IF(SUMIFS(OFFSET(データ_研究棟施設!$M$5:$M$1048576,0,ROUND(AM$8*24,1)),データ_研究棟施設!$J$5:$J$1048576,OFFSET($G$9,ROW()-ROW($N$9),AM$6-$D$4))&gt;=50,IF(SUMIFS(OFFSET(データ_研究棟施設!$M$5:$M$1048576,0,ROUND(AM$8*24,1)),データ_研究棟施設!$J$5:$J$1048576,OFFSET($G$9,ROW()-ROW($N$9),AM$6-$D$4))&gt;=100*$E104,"×","△"),IF(OR(AM$8&lt;9/24,AM$8&gt;=17/24,AM$110="△"),"△","〇")))</f>
        <v>△</v>
      </c>
      <c r="AN104" s="29" t="str">
        <f ca="1">IF(OR(AN$9="×",AN$110="×"),"×",IF(SUMIFS(OFFSET(データ_研究棟施設!$M$5:$M$1048576,0,ROUND(AN$8*24,1)),データ_研究棟施設!$J$5:$J$1048576,OFFSET($G$9,ROW()-ROW($N$9),AN$6-$D$4))&gt;=50,IF(SUMIFS(OFFSET(データ_研究棟施設!$M$5:$M$1048576,0,ROUND(AN$8*24,1)),データ_研究棟施設!$J$5:$J$1048576,OFFSET($G$9,ROW()-ROW($N$9),AN$6-$D$4))&gt;=100*$E104,"×","△"),IF(OR(AN$8&lt;9/24,AN$8&gt;=17/24,AN$110="△"),"△","〇")))</f>
        <v>△</v>
      </c>
      <c r="AO104" s="29" t="str">
        <f ca="1">IF(OR(AO$9="×",AO$110="×"),"×",IF(SUMIFS(OFFSET(データ_研究棟施設!$M$5:$M$1048576,0,ROUND(AO$8*24,1)),データ_研究棟施設!$J$5:$J$1048576,OFFSET($G$9,ROW()-ROW($N$9),AO$6-$D$4))&gt;=50,IF(SUMIFS(OFFSET(データ_研究棟施設!$M$5:$M$1048576,0,ROUND(AO$8*24,1)),データ_研究棟施設!$J$5:$J$1048576,OFFSET($G$9,ROW()-ROW($N$9),AO$6-$D$4))&gt;=100*$E104,"×","△"),IF(OR(AO$8&lt;9/24,AO$8&gt;=17/24,AO$110="△"),"△","〇")))</f>
        <v>△</v>
      </c>
      <c r="AP104" s="29" t="str">
        <f ca="1">IF(OR(AP$9="×",AP$110="×"),"×",IF(SUMIFS(OFFSET(データ_研究棟施設!$M$5:$M$1048576,0,ROUND(AP$8*24,1)),データ_研究棟施設!$J$5:$J$1048576,OFFSET($G$9,ROW()-ROW($N$9),AP$6-$D$4))&gt;=50,IF(SUMIFS(OFFSET(データ_研究棟施設!$M$5:$M$1048576,0,ROUND(AP$8*24,1)),データ_研究棟施設!$J$5:$J$1048576,OFFSET($G$9,ROW()-ROW($N$9),AP$6-$D$4))&gt;=100*$E104,"×","△"),IF(OR(AP$8&lt;9/24,AP$8&gt;=17/24,AP$110="△"),"△","〇")))</f>
        <v>△</v>
      </c>
      <c r="AQ104" s="29" t="str">
        <f ca="1">IF(OR(AQ$9="×",AQ$110="×"),"×",IF(SUMIFS(OFFSET(データ_研究棟施設!$M$5:$M$1048576,0,ROUND(AQ$8*24,1)),データ_研究棟施設!$J$5:$J$1048576,OFFSET($G$9,ROW()-ROW($N$9),AQ$6-$D$4))&gt;=50,IF(SUMIFS(OFFSET(データ_研究棟施設!$M$5:$M$1048576,0,ROUND(AQ$8*24,1)),データ_研究棟施設!$J$5:$J$1048576,OFFSET($G$9,ROW()-ROW($N$9),AQ$6-$D$4))&gt;=100*$E104,"×","△"),IF(OR(AQ$8&lt;9/24,AQ$8&gt;=17/24,AQ$110="△"),"△","〇")))</f>
        <v>△</v>
      </c>
      <c r="AR104" s="29" t="str">
        <f ca="1">IF(OR(AR$9="×",AR$110="×"),"×",IF(SUMIFS(OFFSET(データ_研究棟施設!$M$5:$M$1048576,0,ROUND(AR$8*24,1)),データ_研究棟施設!$J$5:$J$1048576,OFFSET($G$9,ROW()-ROW($N$9),AR$6-$D$4))&gt;=50,IF(SUMIFS(OFFSET(データ_研究棟施設!$M$5:$M$1048576,0,ROUND(AR$8*24,1)),データ_研究棟施設!$J$5:$J$1048576,OFFSET($G$9,ROW()-ROW($N$9),AR$6-$D$4))&gt;=100*$E104,"×","△"),IF(OR(AR$8&lt;9/24,AR$8&gt;=17/24,AR$110="△"),"△","〇")))</f>
        <v>△</v>
      </c>
      <c r="AS104" s="29" t="str">
        <f ca="1">IF(OR(AS$9="×",AS$110="×"),"×",IF(SUMIFS(OFFSET(データ_研究棟施設!$M$5:$M$1048576,0,ROUND(AS$8*24,1)),データ_研究棟施設!$J$5:$J$1048576,OFFSET($G$9,ROW()-ROW($N$9),AS$6-$D$4))&gt;=50,IF(SUMIFS(OFFSET(データ_研究棟施設!$M$5:$M$1048576,0,ROUND(AS$8*24,1)),データ_研究棟施設!$J$5:$J$1048576,OFFSET($G$9,ROW()-ROW($N$9),AS$6-$D$4))&gt;=100*$E104,"×","△"),IF(OR(AS$8&lt;9/24,AS$8&gt;=17/24,AS$110="△"),"△","〇")))</f>
        <v>△</v>
      </c>
      <c r="AT104" s="29" t="str">
        <f ca="1">IF(OR(AT$9="×",AT$110="×"),"×",IF(SUMIFS(OFFSET(データ_研究棟施設!$M$5:$M$1048576,0,ROUND(AT$8*24,1)),データ_研究棟施設!$J$5:$J$1048576,OFFSET($G$9,ROW()-ROW($N$9),AT$6-$D$4))&gt;=50,IF(SUMIFS(OFFSET(データ_研究棟施設!$M$5:$M$1048576,0,ROUND(AT$8*24,1)),データ_研究棟施設!$J$5:$J$1048576,OFFSET($G$9,ROW()-ROW($N$9),AT$6-$D$4))&gt;=100*$E104,"×","△"),IF(OR(AT$8&lt;9/24,AT$8&gt;=17/24,AT$110="△"),"△","〇")))</f>
        <v>△</v>
      </c>
      <c r="AU104" s="28" t="str">
        <f ca="1">IF(OR(AU$9="×",AU$110="×"),"×",IF(SUMIFS(OFFSET(データ_研究棟施設!$M$5:$M$1048576,0,ROUND(AU$8*24,1)),データ_研究棟施設!$J$5:$J$1048576,OFFSET($G$9,ROW()-ROW($N$9),AU$6-$D$4))&gt;=50,IF(SUMIFS(OFFSET(データ_研究棟施設!$M$5:$M$1048576,0,ROUND(AU$8*24,1)),データ_研究棟施設!$J$5:$J$1048576,OFFSET($G$9,ROW()-ROW($N$9),AU$6-$D$4))&gt;=100*$E104,"×","△"),IF(OR(AU$8&lt;9/24,AU$8&gt;=17/24,AU$110="△"),"△","〇")))</f>
        <v>〇</v>
      </c>
      <c r="AV104" s="29" t="str">
        <f ca="1">IF(OR(AV$9="×",AV$110="×"),"×",IF(SUMIFS(OFFSET(データ_研究棟施設!$M$5:$M$1048576,0,ROUND(AV$8*24,1)),データ_研究棟施設!$J$5:$J$1048576,OFFSET($G$9,ROW()-ROW($N$9),AV$6-$D$4))&gt;=50,IF(SUMIFS(OFFSET(データ_研究棟施設!$M$5:$M$1048576,0,ROUND(AV$8*24,1)),データ_研究棟施設!$J$5:$J$1048576,OFFSET($G$9,ROW()-ROW($N$9),AV$6-$D$4))&gt;=100*$E104,"×","△"),IF(OR(AV$8&lt;9/24,AV$8&gt;=17/24,AV$110="△"),"△","〇")))</f>
        <v>〇</v>
      </c>
      <c r="AW104" s="29" t="str">
        <f ca="1">IF(OR(AW$9="×",AW$110="×"),"×",IF(SUMIFS(OFFSET(データ_研究棟施設!$M$5:$M$1048576,0,ROUND(AW$8*24,1)),データ_研究棟施設!$J$5:$J$1048576,OFFSET($G$9,ROW()-ROW($N$9),AW$6-$D$4))&gt;=50,IF(SUMIFS(OFFSET(データ_研究棟施設!$M$5:$M$1048576,0,ROUND(AW$8*24,1)),データ_研究棟施設!$J$5:$J$1048576,OFFSET($G$9,ROW()-ROW($N$9),AW$6-$D$4))&gt;=100*$E104,"×","△"),IF(OR(AW$8&lt;9/24,AW$8&gt;=17/24,AW$110="△"),"△","〇")))</f>
        <v>〇</v>
      </c>
      <c r="AX104" s="30" t="str">
        <f ca="1">IF(OR(AX$9="×",AX$110="×"),"×",IF(SUMIFS(OFFSET(データ_研究棟施設!$M$5:$M$1048576,0,ROUND(AX$8*24,1)),データ_研究棟施設!$J$5:$J$1048576,OFFSET($G$9,ROW()-ROW($N$9),AX$6-$D$4))&gt;=50,IF(SUMIFS(OFFSET(データ_研究棟施設!$M$5:$M$1048576,0,ROUND(AX$8*24,1)),データ_研究棟施設!$J$5:$J$1048576,OFFSET($G$9,ROW()-ROW($N$9),AX$6-$D$4))&gt;=100*$E104,"×","△"),IF(OR(AX$8&lt;9/24,AX$8&gt;=17/24,AX$110="△"),"△","〇")))</f>
        <v>〇</v>
      </c>
      <c r="AY104" s="29" t="str">
        <f ca="1">IF(OR(AY$9="×",AY$110="×"),"×",IF(SUMIFS(OFFSET(データ_研究棟施設!$M$5:$M$1048576,0,ROUND(AY$8*24,1)),データ_研究棟施設!$J$5:$J$1048576,OFFSET($G$9,ROW()-ROW($N$9),AY$6-$D$4))&gt;=50,IF(SUMIFS(OFFSET(データ_研究棟施設!$M$5:$M$1048576,0,ROUND(AY$8*24,1)),データ_研究棟施設!$J$5:$J$1048576,OFFSET($G$9,ROW()-ROW($N$9),AY$6-$D$4))&gt;=100*$E104,"×","△"),IF(OR(AY$8&lt;9/24,AY$8&gt;=17/24,AY$110="△"),"△","〇")))</f>
        <v>〇</v>
      </c>
      <c r="AZ104" s="29" t="str">
        <f ca="1">IF(OR(AZ$9="×",AZ$110="×"),"×",IF(SUMIFS(OFFSET(データ_研究棟施設!$M$5:$M$1048576,0,ROUND(AZ$8*24,1)),データ_研究棟施設!$J$5:$J$1048576,OFFSET($G$9,ROW()-ROW($N$9),AZ$6-$D$4))&gt;=50,IF(SUMIFS(OFFSET(データ_研究棟施設!$M$5:$M$1048576,0,ROUND(AZ$8*24,1)),データ_研究棟施設!$J$5:$J$1048576,OFFSET($G$9,ROW()-ROW($N$9),AZ$6-$D$4))&gt;=100*$E104,"×","△"),IF(OR(AZ$8&lt;9/24,AZ$8&gt;=17/24,AZ$110="△"),"△","〇")))</f>
        <v>〇</v>
      </c>
      <c r="BA104" s="29" t="str">
        <f ca="1">IF(OR(BA$9="×",BA$110="×"),"×",IF(SUMIFS(OFFSET(データ_研究棟施設!$M$5:$M$1048576,0,ROUND(BA$8*24,1)),データ_研究棟施設!$J$5:$J$1048576,OFFSET($G$9,ROW()-ROW($N$9),BA$6-$D$4))&gt;=50,IF(SUMIFS(OFFSET(データ_研究棟施設!$M$5:$M$1048576,0,ROUND(BA$8*24,1)),データ_研究棟施設!$J$5:$J$1048576,OFFSET($G$9,ROW()-ROW($N$9),BA$6-$D$4))&gt;=100*$E104,"×","△"),IF(OR(BA$8&lt;9/24,BA$8&gt;=17/24,BA$110="△"),"△","〇")))</f>
        <v>〇</v>
      </c>
      <c r="BB104" s="29" t="str">
        <f ca="1">IF(OR(BB$9="×",BB$110="×"),"×",IF(SUMIFS(OFFSET(データ_研究棟施設!$M$5:$M$1048576,0,ROUND(BB$8*24,1)),データ_研究棟施設!$J$5:$J$1048576,OFFSET($G$9,ROW()-ROW($N$9),BB$6-$D$4))&gt;=50,IF(SUMIFS(OFFSET(データ_研究棟施設!$M$5:$M$1048576,0,ROUND(BB$8*24,1)),データ_研究棟施設!$J$5:$J$1048576,OFFSET($G$9,ROW()-ROW($N$9),BB$6-$D$4))&gt;=100*$E104,"×","△"),IF(OR(BB$8&lt;9/24,BB$8&gt;=17/24,BB$110="△"),"△","〇")))</f>
        <v>〇</v>
      </c>
      <c r="BC104" s="28" t="str">
        <f ca="1">IF(OR(BC$9="×",BC$110="×"),"×",IF(SUMIFS(OFFSET(データ_研究棟施設!$M$5:$M$1048576,0,ROUND(BC$8*24,1)),データ_研究棟施設!$J$5:$J$1048576,OFFSET($G$9,ROW()-ROW($N$9),BC$6-$D$4))&gt;=50,IF(SUMIFS(OFFSET(データ_研究棟施設!$M$5:$M$1048576,0,ROUND(BC$8*24,1)),データ_研究棟施設!$J$5:$J$1048576,OFFSET($G$9,ROW()-ROW($N$9),BC$6-$D$4))&gt;=100*$E104,"×","△"),IF(OR(BC$8&lt;9/24,BC$8&gt;=17/24,BC$110="△"),"△","〇")))</f>
        <v>△</v>
      </c>
      <c r="BD104" s="29" t="str">
        <f ca="1">IF(OR(BD$9="×",BD$110="×"),"×",IF(SUMIFS(OFFSET(データ_研究棟施設!$M$5:$M$1048576,0,ROUND(BD$8*24,1)),データ_研究棟施設!$J$5:$J$1048576,OFFSET($G$9,ROW()-ROW($N$9),BD$6-$D$4))&gt;=50,IF(SUMIFS(OFFSET(データ_研究棟施設!$M$5:$M$1048576,0,ROUND(BD$8*24,1)),データ_研究棟施設!$J$5:$J$1048576,OFFSET($G$9,ROW()-ROW($N$9),BD$6-$D$4))&gt;=100*$E104,"×","△"),IF(OR(BD$8&lt;9/24,BD$8&gt;=17/24,BD$110="△"),"△","〇")))</f>
        <v>△</v>
      </c>
      <c r="BE104" s="29" t="str">
        <f ca="1">IF(OR(BE$9="×",BE$110="×"),"×",IF(SUMIFS(OFFSET(データ_研究棟施設!$M$5:$M$1048576,0,ROUND(BE$8*24,1)),データ_研究棟施設!$J$5:$J$1048576,OFFSET($G$9,ROW()-ROW($N$9),BE$6-$D$4))&gt;=50,IF(SUMIFS(OFFSET(データ_研究棟施設!$M$5:$M$1048576,0,ROUND(BE$8*24,1)),データ_研究棟施設!$J$5:$J$1048576,OFFSET($G$9,ROW()-ROW($N$9),BE$6-$D$4))&gt;=100*$E104,"×","△"),IF(OR(BE$8&lt;9/24,BE$8&gt;=17/24,BE$110="△"),"△","〇")))</f>
        <v>△</v>
      </c>
      <c r="BF104" s="30" t="str">
        <f ca="1">IF(OR(BF$9="×",BF$110="×"),"×",IF(SUMIFS(OFFSET(データ_研究棟施設!$M$5:$M$1048576,0,ROUND(BF$8*24,1)),データ_研究棟施設!$J$5:$J$1048576,OFFSET($G$9,ROW()-ROW($N$9),BF$6-$D$4))&gt;=50,IF(SUMIFS(OFFSET(データ_研究棟施設!$M$5:$M$1048576,0,ROUND(BF$8*24,1)),データ_研究棟施設!$J$5:$J$1048576,OFFSET($G$9,ROW()-ROW($N$9),BF$6-$D$4))&gt;=100*$E104,"×","△"),IF(OR(BF$8&lt;9/24,BF$8&gt;=17/24,BF$110="△"),"△","〇")))</f>
        <v>△</v>
      </c>
      <c r="BG104" s="29" t="str">
        <f ca="1">IF(OR(BG$9="×",BG$110="×"),"×",IF(SUMIFS(OFFSET(データ_研究棟施設!$M$5:$M$1048576,0,ROUND(BG$8*24,1)),データ_研究棟施設!$J$5:$J$1048576,OFFSET($G$9,ROW()-ROW($N$9),BG$6-$D$4))&gt;=50,IF(SUMIFS(OFFSET(データ_研究棟施設!$M$5:$M$1048576,0,ROUND(BG$8*24,1)),データ_研究棟施設!$J$5:$J$1048576,OFFSET($G$9,ROW()-ROW($N$9),BG$6-$D$4))&gt;=100*$E104,"×","△"),IF(OR(BG$8&lt;9/24,BG$8&gt;=17/24,BG$110="△"),"△","〇")))</f>
        <v>△</v>
      </c>
      <c r="BH104" s="29" t="str">
        <f ca="1">IF(OR(BH$9="×",BH$110="×"),"×",IF(SUMIFS(OFFSET(データ_研究棟施設!$M$5:$M$1048576,0,ROUND(BH$8*24,1)),データ_研究棟施設!$J$5:$J$1048576,OFFSET($G$9,ROW()-ROW($N$9),BH$6-$D$4))&gt;=50,IF(SUMIFS(OFFSET(データ_研究棟施設!$M$5:$M$1048576,0,ROUND(BH$8*24,1)),データ_研究棟施設!$J$5:$J$1048576,OFFSET($G$9,ROW()-ROW($N$9),BH$6-$D$4))&gt;=100*$E104,"×","△"),IF(OR(BH$8&lt;9/24,BH$8&gt;=17/24,BH$110="△"),"△","〇")))</f>
        <v>△</v>
      </c>
      <c r="BI104" s="37" t="str">
        <f ca="1">IF(OR(BI$9="×",BI$110="×"),"×",IF(SUMIFS(OFFSET(データ_研究棟施設!$M$5:$M$1048576,0,ROUND(BI$8*24,1)),データ_研究棟施設!$J$5:$J$1048576,OFFSET($G$9,ROW()-ROW($N$9),BI$6-$D$4))&gt;=50,IF(SUMIFS(OFFSET(データ_研究棟施設!$M$5:$M$1048576,0,ROUND(BI$8*24,1)),データ_研究棟施設!$J$5:$J$1048576,OFFSET($G$9,ROW()-ROW($N$9),BI$6-$D$4))&gt;=100*$E104,"×","△"),IF(OR(BI$8&lt;9/24,BI$8&gt;=17/24,BI$110="△"),"△","〇")))</f>
        <v>△</v>
      </c>
      <c r="BJ104" s="36" t="str">
        <f ca="1">IF(OR(BJ$9="×",BJ$110="×"),"×",IF(SUMIFS(OFFSET(データ_研究棟施設!$M$5:$M$1048576,0,ROUND(BJ$8*24,1)),データ_研究棟施設!$J$5:$J$1048576,OFFSET($G$9,ROW()-ROW($N$9),BJ$6-$D$4))&gt;=50,IF(SUMIFS(OFFSET(データ_研究棟施設!$M$5:$M$1048576,0,ROUND(BJ$8*24,1)),データ_研究棟施設!$J$5:$J$1048576,OFFSET($G$9,ROW()-ROW($N$9),BJ$6-$D$4))&gt;=100*$E104,"×","△"),IF(OR(BJ$8&lt;9/24,BJ$8&gt;=17/24,BJ$110="△"),"△","〇")))</f>
        <v>△</v>
      </c>
      <c r="BK104" s="29" t="str">
        <f ca="1">IF(OR(BK$9="×",BK$110="×"),"×",IF(SUMIFS(OFFSET(データ_研究棟施設!$M$5:$M$1048576,0,ROUND(BK$8*24,1)),データ_研究棟施設!$J$5:$J$1048576,OFFSET($G$9,ROW()-ROW($N$9),BK$6-$D$4))&gt;=50,IF(SUMIFS(OFFSET(データ_研究棟施設!$M$5:$M$1048576,0,ROUND(BK$8*24,1)),データ_研究棟施設!$J$5:$J$1048576,OFFSET($G$9,ROW()-ROW($N$9),BK$6-$D$4))&gt;=100*$E104,"×","△"),IF(OR(BK$8&lt;9/24,BK$8&gt;=17/24,BK$110="△"),"△","〇")))</f>
        <v>△</v>
      </c>
      <c r="BL104" s="29" t="str">
        <f ca="1">IF(OR(BL$9="×",BL$110="×"),"×",IF(SUMIFS(OFFSET(データ_研究棟施設!$M$5:$M$1048576,0,ROUND(BL$8*24,1)),データ_研究棟施設!$J$5:$J$1048576,OFFSET($G$9,ROW()-ROW($N$9),BL$6-$D$4))&gt;=50,IF(SUMIFS(OFFSET(データ_研究棟施設!$M$5:$M$1048576,0,ROUND(BL$8*24,1)),データ_研究棟施設!$J$5:$J$1048576,OFFSET($G$9,ROW()-ROW($N$9),BL$6-$D$4))&gt;=100*$E104,"×","△"),IF(OR(BL$8&lt;9/24,BL$8&gt;=17/24,BL$110="△"),"△","〇")))</f>
        <v>△</v>
      </c>
      <c r="BM104" s="29" t="str">
        <f ca="1">IF(OR(BM$9="×",BM$110="×"),"×",IF(SUMIFS(OFFSET(データ_研究棟施設!$M$5:$M$1048576,0,ROUND(BM$8*24,1)),データ_研究棟施設!$J$5:$J$1048576,OFFSET($G$9,ROW()-ROW($N$9),BM$6-$D$4))&gt;=50,IF(SUMIFS(OFFSET(データ_研究棟施設!$M$5:$M$1048576,0,ROUND(BM$8*24,1)),データ_研究棟施設!$J$5:$J$1048576,OFFSET($G$9,ROW()-ROW($N$9),BM$6-$D$4))&gt;=100*$E104,"×","△"),IF(OR(BM$8&lt;9/24,BM$8&gt;=17/24,BM$110="△"),"△","〇")))</f>
        <v>△</v>
      </c>
      <c r="BN104" s="29" t="str">
        <f ca="1">IF(OR(BN$9="×",BN$110="×"),"×",IF(SUMIFS(OFFSET(データ_研究棟施設!$M$5:$M$1048576,0,ROUND(BN$8*24,1)),データ_研究棟施設!$J$5:$J$1048576,OFFSET($G$9,ROW()-ROW($N$9),BN$6-$D$4))&gt;=50,IF(SUMIFS(OFFSET(データ_研究棟施設!$M$5:$M$1048576,0,ROUND(BN$8*24,1)),データ_研究棟施設!$J$5:$J$1048576,OFFSET($G$9,ROW()-ROW($N$9),BN$6-$D$4))&gt;=100*$E104,"×","△"),IF(OR(BN$8&lt;9/24,BN$8&gt;=17/24,BN$110="△"),"△","〇")))</f>
        <v>△</v>
      </c>
      <c r="BO104" s="29" t="str">
        <f ca="1">IF(OR(BO$9="×",BO$110="×"),"×",IF(SUMIFS(OFFSET(データ_研究棟施設!$M$5:$M$1048576,0,ROUND(BO$8*24,1)),データ_研究棟施設!$J$5:$J$1048576,OFFSET($G$9,ROW()-ROW($N$9),BO$6-$D$4))&gt;=50,IF(SUMIFS(OFFSET(データ_研究棟施設!$M$5:$M$1048576,0,ROUND(BO$8*24,1)),データ_研究棟施設!$J$5:$J$1048576,OFFSET($G$9,ROW()-ROW($N$9),BO$6-$D$4))&gt;=100*$E104,"×","△"),IF(OR(BO$8&lt;9/24,BO$8&gt;=17/24,BO$110="△"),"△","〇")))</f>
        <v>△</v>
      </c>
      <c r="BP104" s="29" t="str">
        <f ca="1">IF(OR(BP$9="×",BP$110="×"),"×",IF(SUMIFS(OFFSET(データ_研究棟施設!$M$5:$M$1048576,0,ROUND(BP$8*24,1)),データ_研究棟施設!$J$5:$J$1048576,OFFSET($G$9,ROW()-ROW($N$9),BP$6-$D$4))&gt;=50,IF(SUMIFS(OFFSET(データ_研究棟施設!$M$5:$M$1048576,0,ROUND(BP$8*24,1)),データ_研究棟施設!$J$5:$J$1048576,OFFSET($G$9,ROW()-ROW($N$9),BP$6-$D$4))&gt;=100*$E104,"×","△"),IF(OR(BP$8&lt;9/24,BP$8&gt;=17/24,BP$110="△"),"△","〇")))</f>
        <v>△</v>
      </c>
      <c r="BQ104" s="29" t="str">
        <f ca="1">IF(OR(BQ$9="×",BQ$110="×"),"×",IF(SUMIFS(OFFSET(データ_研究棟施設!$M$5:$M$1048576,0,ROUND(BQ$8*24,1)),データ_研究棟施設!$J$5:$J$1048576,OFFSET($G$9,ROW()-ROW($N$9),BQ$6-$D$4))&gt;=50,IF(SUMIFS(OFFSET(データ_研究棟施設!$M$5:$M$1048576,0,ROUND(BQ$8*24,1)),データ_研究棟施設!$J$5:$J$1048576,OFFSET($G$9,ROW()-ROW($N$9),BQ$6-$D$4))&gt;=100*$E104,"×","△"),IF(OR(BQ$8&lt;9/24,BQ$8&gt;=17/24,BQ$110="△"),"△","〇")))</f>
        <v>△</v>
      </c>
      <c r="BR104" s="29" t="str">
        <f ca="1">IF(OR(BR$9="×",BR$110="×"),"×",IF(SUMIFS(OFFSET(データ_研究棟施設!$M$5:$M$1048576,0,ROUND(BR$8*24,1)),データ_研究棟施設!$J$5:$J$1048576,OFFSET($G$9,ROW()-ROW($N$9),BR$6-$D$4))&gt;=50,IF(SUMIFS(OFFSET(データ_研究棟施設!$M$5:$M$1048576,0,ROUND(BR$8*24,1)),データ_研究棟施設!$J$5:$J$1048576,OFFSET($G$9,ROW()-ROW($N$9),BR$6-$D$4))&gt;=100*$E104,"×","△"),IF(OR(BR$8&lt;9/24,BR$8&gt;=17/24,BR$110="△"),"△","〇")))</f>
        <v>△</v>
      </c>
      <c r="BS104" s="28" t="str">
        <f ca="1">IF(OR(BS$9="×",BS$110="×"),"×",IF(SUMIFS(OFFSET(データ_研究棟施設!$M$5:$M$1048576,0,ROUND(BS$8*24,1)),データ_研究棟施設!$J$5:$J$1048576,OFFSET($G$9,ROW()-ROW($N$9),BS$6-$D$4))&gt;=50,IF(SUMIFS(OFFSET(データ_研究棟施設!$M$5:$M$1048576,0,ROUND(BS$8*24,1)),データ_研究棟施設!$J$5:$J$1048576,OFFSET($G$9,ROW()-ROW($N$9),BS$6-$D$4))&gt;=100*$E104,"×","△"),IF(OR(BS$8&lt;9/24,BS$8&gt;=17/24,BS$110="△"),"△","〇")))</f>
        <v>〇</v>
      </c>
      <c r="BT104" s="29" t="str">
        <f ca="1">IF(OR(BT$9="×",BT$110="×"),"×",IF(SUMIFS(OFFSET(データ_研究棟施設!$M$5:$M$1048576,0,ROUND(BT$8*24,1)),データ_研究棟施設!$J$5:$J$1048576,OFFSET($G$9,ROW()-ROW($N$9),BT$6-$D$4))&gt;=50,IF(SUMIFS(OFFSET(データ_研究棟施設!$M$5:$M$1048576,0,ROUND(BT$8*24,1)),データ_研究棟施設!$J$5:$J$1048576,OFFSET($G$9,ROW()-ROW($N$9),BT$6-$D$4))&gt;=100*$E104,"×","△"),IF(OR(BT$8&lt;9/24,BT$8&gt;=17/24,BT$110="△"),"△","〇")))</f>
        <v>〇</v>
      </c>
      <c r="BU104" s="29" t="str">
        <f ca="1">IF(OR(BU$9="×",BU$110="×"),"×",IF(SUMIFS(OFFSET(データ_研究棟施設!$M$5:$M$1048576,0,ROUND(BU$8*24,1)),データ_研究棟施設!$J$5:$J$1048576,OFFSET($G$9,ROW()-ROW($N$9),BU$6-$D$4))&gt;=50,IF(SUMIFS(OFFSET(データ_研究棟施設!$M$5:$M$1048576,0,ROUND(BU$8*24,1)),データ_研究棟施設!$J$5:$J$1048576,OFFSET($G$9,ROW()-ROW($N$9),BU$6-$D$4))&gt;=100*$E104,"×","△"),IF(OR(BU$8&lt;9/24,BU$8&gt;=17/24,BU$110="△"),"△","〇")))</f>
        <v>〇</v>
      </c>
      <c r="BV104" s="30" t="str">
        <f ca="1">IF(OR(BV$9="×",BV$110="×"),"×",IF(SUMIFS(OFFSET(データ_研究棟施設!$M$5:$M$1048576,0,ROUND(BV$8*24,1)),データ_研究棟施設!$J$5:$J$1048576,OFFSET($G$9,ROW()-ROW($N$9),BV$6-$D$4))&gt;=50,IF(SUMIFS(OFFSET(データ_研究棟施設!$M$5:$M$1048576,0,ROUND(BV$8*24,1)),データ_研究棟施設!$J$5:$J$1048576,OFFSET($G$9,ROW()-ROW($N$9),BV$6-$D$4))&gt;=100*$E104,"×","△"),IF(OR(BV$8&lt;9/24,BV$8&gt;=17/24,BV$110="△"),"△","〇")))</f>
        <v>〇</v>
      </c>
      <c r="BW104" s="29" t="str">
        <f ca="1">IF(OR(BW$9="×",BW$110="×"),"×",IF(SUMIFS(OFFSET(データ_研究棟施設!$M$5:$M$1048576,0,ROUND(BW$8*24,1)),データ_研究棟施設!$J$5:$J$1048576,OFFSET($G$9,ROW()-ROW($N$9),BW$6-$D$4))&gt;=50,IF(SUMIFS(OFFSET(データ_研究棟施設!$M$5:$M$1048576,0,ROUND(BW$8*24,1)),データ_研究棟施設!$J$5:$J$1048576,OFFSET($G$9,ROW()-ROW($N$9),BW$6-$D$4))&gt;=100*$E104,"×","△"),IF(OR(BW$8&lt;9/24,BW$8&gt;=17/24,BW$110="△"),"△","〇")))</f>
        <v>〇</v>
      </c>
      <c r="BX104" s="29" t="str">
        <f ca="1">IF(OR(BX$9="×",BX$110="×"),"×",IF(SUMIFS(OFFSET(データ_研究棟施設!$M$5:$M$1048576,0,ROUND(BX$8*24,1)),データ_研究棟施設!$J$5:$J$1048576,OFFSET($G$9,ROW()-ROW($N$9),BX$6-$D$4))&gt;=50,IF(SUMIFS(OFFSET(データ_研究棟施設!$M$5:$M$1048576,0,ROUND(BX$8*24,1)),データ_研究棟施設!$J$5:$J$1048576,OFFSET($G$9,ROW()-ROW($N$9),BX$6-$D$4))&gt;=100*$E104,"×","△"),IF(OR(BX$8&lt;9/24,BX$8&gt;=17/24,BX$110="△"),"△","〇")))</f>
        <v>〇</v>
      </c>
      <c r="BY104" s="29" t="str">
        <f ca="1">IF(OR(BY$9="×",BY$110="×"),"×",IF(SUMIFS(OFFSET(データ_研究棟施設!$M$5:$M$1048576,0,ROUND(BY$8*24,1)),データ_研究棟施設!$J$5:$J$1048576,OFFSET($G$9,ROW()-ROW($N$9),BY$6-$D$4))&gt;=50,IF(SUMIFS(OFFSET(データ_研究棟施設!$M$5:$M$1048576,0,ROUND(BY$8*24,1)),データ_研究棟施設!$J$5:$J$1048576,OFFSET($G$9,ROW()-ROW($N$9),BY$6-$D$4))&gt;=100*$E104,"×","△"),IF(OR(BY$8&lt;9/24,BY$8&gt;=17/24,BY$110="△"),"△","〇")))</f>
        <v>〇</v>
      </c>
      <c r="BZ104" s="29" t="str">
        <f ca="1">IF(OR(BZ$9="×",BZ$110="×"),"×",IF(SUMIFS(OFFSET(データ_研究棟施設!$M$5:$M$1048576,0,ROUND(BZ$8*24,1)),データ_研究棟施設!$J$5:$J$1048576,OFFSET($G$9,ROW()-ROW($N$9),BZ$6-$D$4))&gt;=50,IF(SUMIFS(OFFSET(データ_研究棟施設!$M$5:$M$1048576,0,ROUND(BZ$8*24,1)),データ_研究棟施設!$J$5:$J$1048576,OFFSET($G$9,ROW()-ROW($N$9),BZ$6-$D$4))&gt;=100*$E104,"×","△"),IF(OR(BZ$8&lt;9/24,BZ$8&gt;=17/24,BZ$110="△"),"△","〇")))</f>
        <v>〇</v>
      </c>
      <c r="CA104" s="28" t="str">
        <f ca="1">IF(OR(CA$9="×",CA$110="×"),"×",IF(SUMIFS(OFFSET(データ_研究棟施設!$M$5:$M$1048576,0,ROUND(CA$8*24,1)),データ_研究棟施設!$J$5:$J$1048576,OFFSET($G$9,ROW()-ROW($N$9),CA$6-$D$4))&gt;=50,IF(SUMIFS(OFFSET(データ_研究棟施設!$M$5:$M$1048576,0,ROUND(CA$8*24,1)),データ_研究棟施設!$J$5:$J$1048576,OFFSET($G$9,ROW()-ROW($N$9),CA$6-$D$4))&gt;=100*$E104,"×","△"),IF(OR(CA$8&lt;9/24,CA$8&gt;=17/24,CA$110="△"),"△","〇")))</f>
        <v>△</v>
      </c>
      <c r="CB104" s="29" t="str">
        <f ca="1">IF(OR(CB$9="×",CB$110="×"),"×",IF(SUMIFS(OFFSET(データ_研究棟施設!$M$5:$M$1048576,0,ROUND(CB$8*24,1)),データ_研究棟施設!$J$5:$J$1048576,OFFSET($G$9,ROW()-ROW($N$9),CB$6-$D$4))&gt;=50,IF(SUMIFS(OFFSET(データ_研究棟施設!$M$5:$M$1048576,0,ROUND(CB$8*24,1)),データ_研究棟施設!$J$5:$J$1048576,OFFSET($G$9,ROW()-ROW($N$9),CB$6-$D$4))&gt;=100*$E104,"×","△"),IF(OR(CB$8&lt;9/24,CB$8&gt;=17/24,CB$110="△"),"△","〇")))</f>
        <v>△</v>
      </c>
      <c r="CC104" s="29" t="str">
        <f ca="1">IF(OR(CC$9="×",CC$110="×"),"×",IF(SUMIFS(OFFSET(データ_研究棟施設!$M$5:$M$1048576,0,ROUND(CC$8*24,1)),データ_研究棟施設!$J$5:$J$1048576,OFFSET($G$9,ROW()-ROW($N$9),CC$6-$D$4))&gt;=50,IF(SUMIFS(OFFSET(データ_研究棟施設!$M$5:$M$1048576,0,ROUND(CC$8*24,1)),データ_研究棟施設!$J$5:$J$1048576,OFFSET($G$9,ROW()-ROW($N$9),CC$6-$D$4))&gt;=100*$E104,"×","△"),IF(OR(CC$8&lt;9/24,CC$8&gt;=17/24,CC$110="△"),"△","〇")))</f>
        <v>△</v>
      </c>
      <c r="CD104" s="30" t="str">
        <f ca="1">IF(OR(CD$9="×",CD$110="×"),"×",IF(SUMIFS(OFFSET(データ_研究棟施設!$M$5:$M$1048576,0,ROUND(CD$8*24,1)),データ_研究棟施設!$J$5:$J$1048576,OFFSET($G$9,ROW()-ROW($N$9),CD$6-$D$4))&gt;=50,IF(SUMIFS(OFFSET(データ_研究棟施設!$M$5:$M$1048576,0,ROUND(CD$8*24,1)),データ_研究棟施設!$J$5:$J$1048576,OFFSET($G$9,ROW()-ROW($N$9),CD$6-$D$4))&gt;=100*$E104,"×","△"),IF(OR(CD$8&lt;9/24,CD$8&gt;=17/24,CD$110="△"),"△","〇")))</f>
        <v>△</v>
      </c>
      <c r="CE104" s="29" t="str">
        <f ca="1">IF(OR(CE$9="×",CE$110="×"),"×",IF(SUMIFS(OFFSET(データ_研究棟施設!$M$5:$M$1048576,0,ROUND(CE$8*24,1)),データ_研究棟施設!$J$5:$J$1048576,OFFSET($G$9,ROW()-ROW($N$9),CE$6-$D$4))&gt;=50,IF(SUMIFS(OFFSET(データ_研究棟施設!$M$5:$M$1048576,0,ROUND(CE$8*24,1)),データ_研究棟施設!$J$5:$J$1048576,OFFSET($G$9,ROW()-ROW($N$9),CE$6-$D$4))&gt;=100*$E104,"×","△"),IF(OR(CE$8&lt;9/24,CE$8&gt;=17/24,CE$110="△"),"△","〇")))</f>
        <v>△</v>
      </c>
      <c r="CF104" s="29" t="str">
        <f ca="1">IF(OR(CF$9="×",CF$110="×"),"×",IF(SUMIFS(OFFSET(データ_研究棟施設!$M$5:$M$1048576,0,ROUND(CF$8*24,1)),データ_研究棟施設!$J$5:$J$1048576,OFFSET($G$9,ROW()-ROW($N$9),CF$6-$D$4))&gt;=50,IF(SUMIFS(OFFSET(データ_研究棟施設!$M$5:$M$1048576,0,ROUND(CF$8*24,1)),データ_研究棟施設!$J$5:$J$1048576,OFFSET($G$9,ROW()-ROW($N$9),CF$6-$D$4))&gt;=100*$E104,"×","△"),IF(OR(CF$8&lt;9/24,CF$8&gt;=17/24,CF$110="△"),"△","〇")))</f>
        <v>△</v>
      </c>
      <c r="CG104" s="37" t="str">
        <f ca="1">IF(OR(CG$9="×",CG$110="×"),"×",IF(SUMIFS(OFFSET(データ_研究棟施設!$M$5:$M$1048576,0,ROUND(CG$8*24,1)),データ_研究棟施設!$J$5:$J$1048576,OFFSET($G$9,ROW()-ROW($N$9),CG$6-$D$4))&gt;=50,IF(SUMIFS(OFFSET(データ_研究棟施設!$M$5:$M$1048576,0,ROUND(CG$8*24,1)),データ_研究棟施設!$J$5:$J$1048576,OFFSET($G$9,ROW()-ROW($N$9),CG$6-$D$4))&gt;=100*$E104,"×","△"),IF(OR(CG$8&lt;9/24,CG$8&gt;=17/24,CG$110="△"),"△","〇")))</f>
        <v>△</v>
      </c>
      <c r="CH104" s="36" t="str">
        <f ca="1">IF(OR(CH$9="×",CH$110="×"),"×",IF(SUMIFS(OFFSET(データ_研究棟施設!$M$5:$M$1048576,0,ROUND(CH$8*24,1)),データ_研究棟施設!$J$5:$J$1048576,OFFSET($G$9,ROW()-ROW($N$9),CH$6-$D$4))&gt;=50,IF(SUMIFS(OFFSET(データ_研究棟施設!$M$5:$M$1048576,0,ROUND(CH$8*24,1)),データ_研究棟施設!$J$5:$J$1048576,OFFSET($G$9,ROW()-ROW($N$9),CH$6-$D$4))&gt;=100*$E104,"×","△"),IF(OR(CH$8&lt;9/24,CH$8&gt;=17/24,CH$110="△"),"△","〇")))</f>
        <v>△</v>
      </c>
      <c r="CI104" s="29" t="str">
        <f ca="1">IF(OR(CI$9="×",CI$110="×"),"×",IF(SUMIFS(OFFSET(データ_研究棟施設!$M$5:$M$1048576,0,ROUND(CI$8*24,1)),データ_研究棟施設!$J$5:$J$1048576,OFFSET($G$9,ROW()-ROW($N$9),CI$6-$D$4))&gt;=50,IF(SUMIFS(OFFSET(データ_研究棟施設!$M$5:$M$1048576,0,ROUND(CI$8*24,1)),データ_研究棟施設!$J$5:$J$1048576,OFFSET($G$9,ROW()-ROW($N$9),CI$6-$D$4))&gt;=100*$E104,"×","△"),IF(OR(CI$8&lt;9/24,CI$8&gt;=17/24,CI$110="△"),"△","〇")))</f>
        <v>△</v>
      </c>
      <c r="CJ104" s="29" t="str">
        <f ca="1">IF(OR(CJ$9="×",CJ$110="×"),"×",IF(SUMIFS(OFFSET(データ_研究棟施設!$M$5:$M$1048576,0,ROUND(CJ$8*24,1)),データ_研究棟施設!$J$5:$J$1048576,OFFSET($G$9,ROW()-ROW($N$9),CJ$6-$D$4))&gt;=50,IF(SUMIFS(OFFSET(データ_研究棟施設!$M$5:$M$1048576,0,ROUND(CJ$8*24,1)),データ_研究棟施設!$J$5:$J$1048576,OFFSET($G$9,ROW()-ROW($N$9),CJ$6-$D$4))&gt;=100*$E104,"×","△"),IF(OR(CJ$8&lt;9/24,CJ$8&gt;=17/24,CJ$110="△"),"△","〇")))</f>
        <v>△</v>
      </c>
      <c r="CK104" s="29" t="str">
        <f ca="1">IF(OR(CK$9="×",CK$110="×"),"×",IF(SUMIFS(OFFSET(データ_研究棟施設!$M$5:$M$1048576,0,ROUND(CK$8*24,1)),データ_研究棟施設!$J$5:$J$1048576,OFFSET($G$9,ROW()-ROW($N$9),CK$6-$D$4))&gt;=50,IF(SUMIFS(OFFSET(データ_研究棟施設!$M$5:$M$1048576,0,ROUND(CK$8*24,1)),データ_研究棟施設!$J$5:$J$1048576,OFFSET($G$9,ROW()-ROW($N$9),CK$6-$D$4))&gt;=100*$E104,"×","△"),IF(OR(CK$8&lt;9/24,CK$8&gt;=17/24,CK$110="△"),"△","〇")))</f>
        <v>△</v>
      </c>
      <c r="CL104" s="29" t="str">
        <f ca="1">IF(OR(CL$9="×",CL$110="×"),"×",IF(SUMIFS(OFFSET(データ_研究棟施設!$M$5:$M$1048576,0,ROUND(CL$8*24,1)),データ_研究棟施設!$J$5:$J$1048576,OFFSET($G$9,ROW()-ROW($N$9),CL$6-$D$4))&gt;=50,IF(SUMIFS(OFFSET(データ_研究棟施設!$M$5:$M$1048576,0,ROUND(CL$8*24,1)),データ_研究棟施設!$J$5:$J$1048576,OFFSET($G$9,ROW()-ROW($N$9),CL$6-$D$4))&gt;=100*$E104,"×","△"),IF(OR(CL$8&lt;9/24,CL$8&gt;=17/24,CL$110="△"),"△","〇")))</f>
        <v>△</v>
      </c>
      <c r="CM104" s="29" t="str">
        <f ca="1">IF(OR(CM$9="×",CM$110="×"),"×",IF(SUMIFS(OFFSET(データ_研究棟施設!$M$5:$M$1048576,0,ROUND(CM$8*24,1)),データ_研究棟施設!$J$5:$J$1048576,OFFSET($G$9,ROW()-ROW($N$9),CM$6-$D$4))&gt;=50,IF(SUMIFS(OFFSET(データ_研究棟施設!$M$5:$M$1048576,0,ROUND(CM$8*24,1)),データ_研究棟施設!$J$5:$J$1048576,OFFSET($G$9,ROW()-ROW($N$9),CM$6-$D$4))&gt;=100*$E104,"×","△"),IF(OR(CM$8&lt;9/24,CM$8&gt;=17/24,CM$110="△"),"△","〇")))</f>
        <v>△</v>
      </c>
      <c r="CN104" s="29" t="str">
        <f ca="1">IF(OR(CN$9="×",CN$110="×"),"×",IF(SUMIFS(OFFSET(データ_研究棟施設!$M$5:$M$1048576,0,ROUND(CN$8*24,1)),データ_研究棟施設!$J$5:$J$1048576,OFFSET($G$9,ROW()-ROW($N$9),CN$6-$D$4))&gt;=50,IF(SUMIFS(OFFSET(データ_研究棟施設!$M$5:$M$1048576,0,ROUND(CN$8*24,1)),データ_研究棟施設!$J$5:$J$1048576,OFFSET($G$9,ROW()-ROW($N$9),CN$6-$D$4))&gt;=100*$E104,"×","△"),IF(OR(CN$8&lt;9/24,CN$8&gt;=17/24,CN$110="△"),"△","〇")))</f>
        <v>△</v>
      </c>
      <c r="CO104" s="29" t="str">
        <f ca="1">IF(OR(CO$9="×",CO$110="×"),"×",IF(SUMIFS(OFFSET(データ_研究棟施設!$M$5:$M$1048576,0,ROUND(CO$8*24,1)),データ_研究棟施設!$J$5:$J$1048576,OFFSET($G$9,ROW()-ROW($N$9),CO$6-$D$4))&gt;=50,IF(SUMIFS(OFFSET(データ_研究棟施設!$M$5:$M$1048576,0,ROUND(CO$8*24,1)),データ_研究棟施設!$J$5:$J$1048576,OFFSET($G$9,ROW()-ROW($N$9),CO$6-$D$4))&gt;=100*$E104,"×","△"),IF(OR(CO$8&lt;9/24,CO$8&gt;=17/24,CO$110="△"),"△","〇")))</f>
        <v>△</v>
      </c>
      <c r="CP104" s="29" t="str">
        <f ca="1">IF(OR(CP$9="×",CP$110="×"),"×",IF(SUMIFS(OFFSET(データ_研究棟施設!$M$5:$M$1048576,0,ROUND(CP$8*24,1)),データ_研究棟施設!$J$5:$J$1048576,OFFSET($G$9,ROW()-ROW($N$9),CP$6-$D$4))&gt;=50,IF(SUMIFS(OFFSET(データ_研究棟施設!$M$5:$M$1048576,0,ROUND(CP$8*24,1)),データ_研究棟施設!$J$5:$J$1048576,OFFSET($G$9,ROW()-ROW($N$9),CP$6-$D$4))&gt;=100*$E104,"×","△"),IF(OR(CP$8&lt;9/24,CP$8&gt;=17/24,CP$110="△"),"△","〇")))</f>
        <v>△</v>
      </c>
      <c r="CQ104" s="28" t="str">
        <f ca="1">IF(OR(CQ$9="×",CQ$110="×"),"×",IF(SUMIFS(OFFSET(データ_研究棟施設!$M$5:$M$1048576,0,ROUND(CQ$8*24,1)),データ_研究棟施設!$J$5:$J$1048576,OFFSET($G$9,ROW()-ROW($N$9),CQ$6-$D$4))&gt;=50,IF(SUMIFS(OFFSET(データ_研究棟施設!$M$5:$M$1048576,0,ROUND(CQ$8*24,1)),データ_研究棟施設!$J$5:$J$1048576,OFFSET($G$9,ROW()-ROW($N$9),CQ$6-$D$4))&gt;=100*$E104,"×","△"),IF(OR(CQ$8&lt;9/24,CQ$8&gt;=17/24,CQ$110="△"),"△","〇")))</f>
        <v>〇</v>
      </c>
      <c r="CR104" s="29" t="str">
        <f ca="1">IF(OR(CR$9="×",CR$110="×"),"×",IF(SUMIFS(OFFSET(データ_研究棟施設!$M$5:$M$1048576,0,ROUND(CR$8*24,1)),データ_研究棟施設!$J$5:$J$1048576,OFFSET($G$9,ROW()-ROW($N$9),CR$6-$D$4))&gt;=50,IF(SUMIFS(OFFSET(データ_研究棟施設!$M$5:$M$1048576,0,ROUND(CR$8*24,1)),データ_研究棟施設!$J$5:$J$1048576,OFFSET($G$9,ROW()-ROW($N$9),CR$6-$D$4))&gt;=100*$E104,"×","△"),IF(OR(CR$8&lt;9/24,CR$8&gt;=17/24,CR$110="△"),"△","〇")))</f>
        <v>〇</v>
      </c>
      <c r="CS104" s="29" t="str">
        <f ca="1">IF(OR(CS$9="×",CS$110="×"),"×",IF(SUMIFS(OFFSET(データ_研究棟施設!$M$5:$M$1048576,0,ROUND(CS$8*24,1)),データ_研究棟施設!$J$5:$J$1048576,OFFSET($G$9,ROW()-ROW($N$9),CS$6-$D$4))&gt;=50,IF(SUMIFS(OFFSET(データ_研究棟施設!$M$5:$M$1048576,0,ROUND(CS$8*24,1)),データ_研究棟施設!$J$5:$J$1048576,OFFSET($G$9,ROW()-ROW($N$9),CS$6-$D$4))&gt;=100*$E104,"×","△"),IF(OR(CS$8&lt;9/24,CS$8&gt;=17/24,CS$110="△"),"△","〇")))</f>
        <v>〇</v>
      </c>
      <c r="CT104" s="30" t="str">
        <f ca="1">IF(OR(CT$9="×",CT$110="×"),"×",IF(SUMIFS(OFFSET(データ_研究棟施設!$M$5:$M$1048576,0,ROUND(CT$8*24,1)),データ_研究棟施設!$J$5:$J$1048576,OFFSET($G$9,ROW()-ROW($N$9),CT$6-$D$4))&gt;=50,IF(SUMIFS(OFFSET(データ_研究棟施設!$M$5:$M$1048576,0,ROUND(CT$8*24,1)),データ_研究棟施設!$J$5:$J$1048576,OFFSET($G$9,ROW()-ROW($N$9),CT$6-$D$4))&gt;=100*$E104,"×","△"),IF(OR(CT$8&lt;9/24,CT$8&gt;=17/24,CT$110="△"),"△","〇")))</f>
        <v>〇</v>
      </c>
      <c r="CU104" s="29" t="str">
        <f ca="1">IF(OR(CU$9="×",CU$110="×"),"×",IF(SUMIFS(OFFSET(データ_研究棟施設!$M$5:$M$1048576,0,ROUND(CU$8*24,1)),データ_研究棟施設!$J$5:$J$1048576,OFFSET($G$9,ROW()-ROW($N$9),CU$6-$D$4))&gt;=50,IF(SUMIFS(OFFSET(データ_研究棟施設!$M$5:$M$1048576,0,ROUND(CU$8*24,1)),データ_研究棟施設!$J$5:$J$1048576,OFFSET($G$9,ROW()-ROW($N$9),CU$6-$D$4))&gt;=100*$E104,"×","△"),IF(OR(CU$8&lt;9/24,CU$8&gt;=17/24,CU$110="△"),"△","〇")))</f>
        <v>〇</v>
      </c>
      <c r="CV104" s="29" t="str">
        <f ca="1">IF(OR(CV$9="×",CV$110="×"),"×",IF(SUMIFS(OFFSET(データ_研究棟施設!$M$5:$M$1048576,0,ROUND(CV$8*24,1)),データ_研究棟施設!$J$5:$J$1048576,OFFSET($G$9,ROW()-ROW($N$9),CV$6-$D$4))&gt;=50,IF(SUMIFS(OFFSET(データ_研究棟施設!$M$5:$M$1048576,0,ROUND(CV$8*24,1)),データ_研究棟施設!$J$5:$J$1048576,OFFSET($G$9,ROW()-ROW($N$9),CV$6-$D$4))&gt;=100*$E104,"×","△"),IF(OR(CV$8&lt;9/24,CV$8&gt;=17/24,CV$110="△"),"△","〇")))</f>
        <v>〇</v>
      </c>
      <c r="CW104" s="29" t="str">
        <f ca="1">IF(OR(CW$9="×",CW$110="×"),"×",IF(SUMIFS(OFFSET(データ_研究棟施設!$M$5:$M$1048576,0,ROUND(CW$8*24,1)),データ_研究棟施設!$J$5:$J$1048576,OFFSET($G$9,ROW()-ROW($N$9),CW$6-$D$4))&gt;=50,IF(SUMIFS(OFFSET(データ_研究棟施設!$M$5:$M$1048576,0,ROUND(CW$8*24,1)),データ_研究棟施設!$J$5:$J$1048576,OFFSET($G$9,ROW()-ROW($N$9),CW$6-$D$4))&gt;=100*$E104,"×","△"),IF(OR(CW$8&lt;9/24,CW$8&gt;=17/24,CW$110="△"),"△","〇")))</f>
        <v>〇</v>
      </c>
      <c r="CX104" s="29" t="str">
        <f ca="1">IF(OR(CX$9="×",CX$110="×"),"×",IF(SUMIFS(OFFSET(データ_研究棟施設!$M$5:$M$1048576,0,ROUND(CX$8*24,1)),データ_研究棟施設!$J$5:$J$1048576,OFFSET($G$9,ROW()-ROW($N$9),CX$6-$D$4))&gt;=50,IF(SUMIFS(OFFSET(データ_研究棟施設!$M$5:$M$1048576,0,ROUND(CX$8*24,1)),データ_研究棟施設!$J$5:$J$1048576,OFFSET($G$9,ROW()-ROW($N$9),CX$6-$D$4))&gt;=100*$E104,"×","△"),IF(OR(CX$8&lt;9/24,CX$8&gt;=17/24,CX$110="△"),"△","〇")))</f>
        <v>〇</v>
      </c>
      <c r="CY104" s="28" t="str">
        <f ca="1">IF(OR(CY$9="×",CY$110="×"),"×",IF(SUMIFS(OFFSET(データ_研究棟施設!$M$5:$M$1048576,0,ROUND(CY$8*24,1)),データ_研究棟施設!$J$5:$J$1048576,OFFSET($G$9,ROW()-ROW($N$9),CY$6-$D$4))&gt;=50,IF(SUMIFS(OFFSET(データ_研究棟施設!$M$5:$M$1048576,0,ROUND(CY$8*24,1)),データ_研究棟施設!$J$5:$J$1048576,OFFSET($G$9,ROW()-ROW($N$9),CY$6-$D$4))&gt;=100*$E104,"×","△"),IF(OR(CY$8&lt;9/24,CY$8&gt;=17/24,CY$110="△"),"△","〇")))</f>
        <v>△</v>
      </c>
      <c r="CZ104" s="29" t="str">
        <f ca="1">IF(OR(CZ$9="×",CZ$110="×"),"×",IF(SUMIFS(OFFSET(データ_研究棟施設!$M$5:$M$1048576,0,ROUND(CZ$8*24,1)),データ_研究棟施設!$J$5:$J$1048576,OFFSET($G$9,ROW()-ROW($N$9),CZ$6-$D$4))&gt;=50,IF(SUMIFS(OFFSET(データ_研究棟施設!$M$5:$M$1048576,0,ROUND(CZ$8*24,1)),データ_研究棟施設!$J$5:$J$1048576,OFFSET($G$9,ROW()-ROW($N$9),CZ$6-$D$4))&gt;=100*$E104,"×","△"),IF(OR(CZ$8&lt;9/24,CZ$8&gt;=17/24,CZ$110="△"),"△","〇")))</f>
        <v>△</v>
      </c>
      <c r="DA104" s="29" t="str">
        <f ca="1">IF(OR(DA$9="×",DA$110="×"),"×",IF(SUMIFS(OFFSET(データ_研究棟施設!$M$5:$M$1048576,0,ROUND(DA$8*24,1)),データ_研究棟施設!$J$5:$J$1048576,OFFSET($G$9,ROW()-ROW($N$9),DA$6-$D$4))&gt;=50,IF(SUMIFS(OFFSET(データ_研究棟施設!$M$5:$M$1048576,0,ROUND(DA$8*24,1)),データ_研究棟施設!$J$5:$J$1048576,OFFSET($G$9,ROW()-ROW($N$9),DA$6-$D$4))&gt;=100*$E104,"×","△"),IF(OR(DA$8&lt;9/24,DA$8&gt;=17/24,DA$110="△"),"△","〇")))</f>
        <v>△</v>
      </c>
      <c r="DB104" s="30" t="str">
        <f ca="1">IF(OR(DB$9="×",DB$110="×"),"×",IF(SUMIFS(OFFSET(データ_研究棟施設!$M$5:$M$1048576,0,ROUND(DB$8*24,1)),データ_研究棟施設!$J$5:$J$1048576,OFFSET($G$9,ROW()-ROW($N$9),DB$6-$D$4))&gt;=50,IF(SUMIFS(OFFSET(データ_研究棟施設!$M$5:$M$1048576,0,ROUND(DB$8*24,1)),データ_研究棟施設!$J$5:$J$1048576,OFFSET($G$9,ROW()-ROW($N$9),DB$6-$D$4))&gt;=100*$E104,"×","△"),IF(OR(DB$8&lt;9/24,DB$8&gt;=17/24,DB$110="△"),"△","〇")))</f>
        <v>△</v>
      </c>
      <c r="DC104" s="29" t="str">
        <f ca="1">IF(OR(DC$9="×",DC$110="×"),"×",IF(SUMIFS(OFFSET(データ_研究棟施設!$M$5:$M$1048576,0,ROUND(DC$8*24,1)),データ_研究棟施設!$J$5:$J$1048576,OFFSET($G$9,ROW()-ROW($N$9),DC$6-$D$4))&gt;=50,IF(SUMIFS(OFFSET(データ_研究棟施設!$M$5:$M$1048576,0,ROUND(DC$8*24,1)),データ_研究棟施設!$J$5:$J$1048576,OFFSET($G$9,ROW()-ROW($N$9),DC$6-$D$4))&gt;=100*$E104,"×","△"),IF(OR(DC$8&lt;9/24,DC$8&gt;=17/24,DC$110="△"),"△","〇")))</f>
        <v>△</v>
      </c>
      <c r="DD104" s="29" t="str">
        <f ca="1">IF(OR(DD$9="×",DD$110="×"),"×",IF(SUMIFS(OFFSET(データ_研究棟施設!$M$5:$M$1048576,0,ROUND(DD$8*24,1)),データ_研究棟施設!$J$5:$J$1048576,OFFSET($G$9,ROW()-ROW($N$9),DD$6-$D$4))&gt;=50,IF(SUMIFS(OFFSET(データ_研究棟施設!$M$5:$M$1048576,0,ROUND(DD$8*24,1)),データ_研究棟施設!$J$5:$J$1048576,OFFSET($G$9,ROW()-ROW($N$9),DD$6-$D$4))&gt;=100*$E104,"×","△"),IF(OR(DD$8&lt;9/24,DD$8&gt;=17/24,DD$110="△"),"△","〇")))</f>
        <v>△</v>
      </c>
      <c r="DE104" s="37" t="str">
        <f ca="1">IF(OR(DE$9="×",DE$110="×"),"×",IF(SUMIFS(OFFSET(データ_研究棟施設!$M$5:$M$1048576,0,ROUND(DE$8*24,1)),データ_研究棟施設!$J$5:$J$1048576,OFFSET($G$9,ROW()-ROW($N$9),DE$6-$D$4))&gt;=50,IF(SUMIFS(OFFSET(データ_研究棟施設!$M$5:$M$1048576,0,ROUND(DE$8*24,1)),データ_研究棟施設!$J$5:$J$1048576,OFFSET($G$9,ROW()-ROW($N$9),DE$6-$D$4))&gt;=100*$E104,"×","△"),IF(OR(DE$8&lt;9/24,DE$8&gt;=17/24,DE$110="△"),"△","〇")))</f>
        <v>△</v>
      </c>
      <c r="DF104" s="36" t="str">
        <f ca="1">IF(OR(DF$9="×",DF$110="×"),"×",IF(SUMIFS(OFFSET(データ_研究棟施設!$M$5:$M$1048576,0,ROUND(DF$8*24,1)),データ_研究棟施設!$J$5:$J$1048576,OFFSET($G$9,ROW()-ROW($N$9),DF$6-$D$4))&gt;=50,IF(SUMIFS(OFFSET(データ_研究棟施設!$M$5:$M$1048576,0,ROUND(DF$8*24,1)),データ_研究棟施設!$J$5:$J$1048576,OFFSET($G$9,ROW()-ROW($N$9),DF$6-$D$4))&gt;=100*$E104,"×","△"),IF(OR(DF$8&lt;9/24,DF$8&gt;=17/24,DF$110="△"),"△","〇")))</f>
        <v>△</v>
      </c>
      <c r="DG104" s="29" t="str">
        <f ca="1">IF(OR(DG$9="×",DG$110="×"),"×",IF(SUMIFS(OFFSET(データ_研究棟施設!$M$5:$M$1048576,0,ROUND(DG$8*24,1)),データ_研究棟施設!$J$5:$J$1048576,OFFSET($G$9,ROW()-ROW($N$9),DG$6-$D$4))&gt;=50,IF(SUMIFS(OFFSET(データ_研究棟施設!$M$5:$M$1048576,0,ROUND(DG$8*24,1)),データ_研究棟施設!$J$5:$J$1048576,OFFSET($G$9,ROW()-ROW($N$9),DG$6-$D$4))&gt;=100*$E104,"×","△"),IF(OR(DG$8&lt;9/24,DG$8&gt;=17/24,DG$110="△"),"△","〇")))</f>
        <v>△</v>
      </c>
      <c r="DH104" s="29" t="str">
        <f ca="1">IF(OR(DH$9="×",DH$110="×"),"×",IF(SUMIFS(OFFSET(データ_研究棟施設!$M$5:$M$1048576,0,ROUND(DH$8*24,1)),データ_研究棟施設!$J$5:$J$1048576,OFFSET($G$9,ROW()-ROW($N$9),DH$6-$D$4))&gt;=50,IF(SUMIFS(OFFSET(データ_研究棟施設!$M$5:$M$1048576,0,ROUND(DH$8*24,1)),データ_研究棟施設!$J$5:$J$1048576,OFFSET($G$9,ROW()-ROW($N$9),DH$6-$D$4))&gt;=100*$E104,"×","△"),IF(OR(DH$8&lt;9/24,DH$8&gt;=17/24,DH$110="△"),"△","〇")))</f>
        <v>△</v>
      </c>
      <c r="DI104" s="29" t="str">
        <f ca="1">IF(OR(DI$9="×",DI$110="×"),"×",IF(SUMIFS(OFFSET(データ_研究棟施設!$M$5:$M$1048576,0,ROUND(DI$8*24,1)),データ_研究棟施設!$J$5:$J$1048576,OFFSET($G$9,ROW()-ROW($N$9),DI$6-$D$4))&gt;=50,IF(SUMIFS(OFFSET(データ_研究棟施設!$M$5:$M$1048576,0,ROUND(DI$8*24,1)),データ_研究棟施設!$J$5:$J$1048576,OFFSET($G$9,ROW()-ROW($N$9),DI$6-$D$4))&gt;=100*$E104,"×","△"),IF(OR(DI$8&lt;9/24,DI$8&gt;=17/24,DI$110="△"),"△","〇")))</f>
        <v>△</v>
      </c>
      <c r="DJ104" s="29" t="str">
        <f ca="1">IF(OR(DJ$9="×",DJ$110="×"),"×",IF(SUMIFS(OFFSET(データ_研究棟施設!$M$5:$M$1048576,0,ROUND(DJ$8*24,1)),データ_研究棟施設!$J$5:$J$1048576,OFFSET($G$9,ROW()-ROW($N$9),DJ$6-$D$4))&gt;=50,IF(SUMIFS(OFFSET(データ_研究棟施設!$M$5:$M$1048576,0,ROUND(DJ$8*24,1)),データ_研究棟施設!$J$5:$J$1048576,OFFSET($G$9,ROW()-ROW($N$9),DJ$6-$D$4))&gt;=100*$E104,"×","△"),IF(OR(DJ$8&lt;9/24,DJ$8&gt;=17/24,DJ$110="△"),"△","〇")))</f>
        <v>△</v>
      </c>
      <c r="DK104" s="29" t="str">
        <f ca="1">IF(OR(DK$9="×",DK$110="×"),"×",IF(SUMIFS(OFFSET(データ_研究棟施設!$M$5:$M$1048576,0,ROUND(DK$8*24,1)),データ_研究棟施設!$J$5:$J$1048576,OFFSET($G$9,ROW()-ROW($N$9),DK$6-$D$4))&gt;=50,IF(SUMIFS(OFFSET(データ_研究棟施設!$M$5:$M$1048576,0,ROUND(DK$8*24,1)),データ_研究棟施設!$J$5:$J$1048576,OFFSET($G$9,ROW()-ROW($N$9),DK$6-$D$4))&gt;=100*$E104,"×","△"),IF(OR(DK$8&lt;9/24,DK$8&gt;=17/24,DK$110="△"),"△","〇")))</f>
        <v>△</v>
      </c>
      <c r="DL104" s="29" t="str">
        <f ca="1">IF(OR(DL$9="×",DL$110="×"),"×",IF(SUMIFS(OFFSET(データ_研究棟施設!$M$5:$M$1048576,0,ROUND(DL$8*24,1)),データ_研究棟施設!$J$5:$J$1048576,OFFSET($G$9,ROW()-ROW($N$9),DL$6-$D$4))&gt;=50,IF(SUMIFS(OFFSET(データ_研究棟施設!$M$5:$M$1048576,0,ROUND(DL$8*24,1)),データ_研究棟施設!$J$5:$J$1048576,OFFSET($G$9,ROW()-ROW($N$9),DL$6-$D$4))&gt;=100*$E104,"×","△"),IF(OR(DL$8&lt;9/24,DL$8&gt;=17/24,DL$110="△"),"△","〇")))</f>
        <v>△</v>
      </c>
      <c r="DM104" s="29" t="str">
        <f ca="1">IF(OR(DM$9="×",DM$110="×"),"×",IF(SUMIFS(OFFSET(データ_研究棟施設!$M$5:$M$1048576,0,ROUND(DM$8*24,1)),データ_研究棟施設!$J$5:$J$1048576,OFFSET($G$9,ROW()-ROW($N$9),DM$6-$D$4))&gt;=50,IF(SUMIFS(OFFSET(データ_研究棟施設!$M$5:$M$1048576,0,ROUND(DM$8*24,1)),データ_研究棟施設!$J$5:$J$1048576,OFFSET($G$9,ROW()-ROW($N$9),DM$6-$D$4))&gt;=100*$E104,"×","△"),IF(OR(DM$8&lt;9/24,DM$8&gt;=17/24,DM$110="△"),"△","〇")))</f>
        <v>△</v>
      </c>
      <c r="DN104" s="29" t="str">
        <f ca="1">IF(OR(DN$9="×",DN$110="×"),"×",IF(SUMIFS(OFFSET(データ_研究棟施設!$M$5:$M$1048576,0,ROUND(DN$8*24,1)),データ_研究棟施設!$J$5:$J$1048576,OFFSET($G$9,ROW()-ROW($N$9),DN$6-$D$4))&gt;=50,IF(SUMIFS(OFFSET(データ_研究棟施設!$M$5:$M$1048576,0,ROUND(DN$8*24,1)),データ_研究棟施設!$J$5:$J$1048576,OFFSET($G$9,ROW()-ROW($N$9),DN$6-$D$4))&gt;=100*$E104,"×","△"),IF(OR(DN$8&lt;9/24,DN$8&gt;=17/24,DN$110="△"),"△","〇")))</f>
        <v>△</v>
      </c>
      <c r="DO104" s="28" t="str">
        <f ca="1">IF(OR(DO$9="×",DO$110="×"),"×",IF(SUMIFS(OFFSET(データ_研究棟施設!$M$5:$M$1048576,0,ROUND(DO$8*24,1)),データ_研究棟施設!$J$5:$J$1048576,OFFSET($G$9,ROW()-ROW($N$9),DO$6-$D$4))&gt;=50,IF(SUMIFS(OFFSET(データ_研究棟施設!$M$5:$M$1048576,0,ROUND(DO$8*24,1)),データ_研究棟施設!$J$5:$J$1048576,OFFSET($G$9,ROW()-ROW($N$9),DO$6-$D$4))&gt;=100*$E104,"×","△"),IF(OR(DO$8&lt;9/24,DO$8&gt;=17/24,DO$110="△"),"△","〇")))</f>
        <v>〇</v>
      </c>
      <c r="DP104" s="29" t="str">
        <f ca="1">IF(OR(DP$9="×",DP$110="×"),"×",IF(SUMIFS(OFFSET(データ_研究棟施設!$M$5:$M$1048576,0,ROUND(DP$8*24,1)),データ_研究棟施設!$J$5:$J$1048576,OFFSET($G$9,ROW()-ROW($N$9),DP$6-$D$4))&gt;=50,IF(SUMIFS(OFFSET(データ_研究棟施設!$M$5:$M$1048576,0,ROUND(DP$8*24,1)),データ_研究棟施設!$J$5:$J$1048576,OFFSET($G$9,ROW()-ROW($N$9),DP$6-$D$4))&gt;=100*$E104,"×","△"),IF(OR(DP$8&lt;9/24,DP$8&gt;=17/24,DP$110="△"),"△","〇")))</f>
        <v>〇</v>
      </c>
      <c r="DQ104" s="29" t="str">
        <f ca="1">IF(OR(DQ$9="×",DQ$110="×"),"×",IF(SUMIFS(OFFSET(データ_研究棟施設!$M$5:$M$1048576,0,ROUND(DQ$8*24,1)),データ_研究棟施設!$J$5:$J$1048576,OFFSET($G$9,ROW()-ROW($N$9),DQ$6-$D$4))&gt;=50,IF(SUMIFS(OFFSET(データ_研究棟施設!$M$5:$M$1048576,0,ROUND(DQ$8*24,1)),データ_研究棟施設!$J$5:$J$1048576,OFFSET($G$9,ROW()-ROW($N$9),DQ$6-$D$4))&gt;=100*$E104,"×","△"),IF(OR(DQ$8&lt;9/24,DQ$8&gt;=17/24,DQ$110="△"),"△","〇")))</f>
        <v>〇</v>
      </c>
      <c r="DR104" s="30" t="str">
        <f ca="1">IF(OR(DR$9="×",DR$110="×"),"×",IF(SUMIFS(OFFSET(データ_研究棟施設!$M$5:$M$1048576,0,ROUND(DR$8*24,1)),データ_研究棟施設!$J$5:$J$1048576,OFFSET($G$9,ROW()-ROW($N$9),DR$6-$D$4))&gt;=50,IF(SUMIFS(OFFSET(データ_研究棟施設!$M$5:$M$1048576,0,ROUND(DR$8*24,1)),データ_研究棟施設!$J$5:$J$1048576,OFFSET($G$9,ROW()-ROW($N$9),DR$6-$D$4))&gt;=100*$E104,"×","△"),IF(OR(DR$8&lt;9/24,DR$8&gt;=17/24,DR$110="△"),"△","〇")))</f>
        <v>〇</v>
      </c>
      <c r="DS104" s="29" t="str">
        <f ca="1">IF(OR(DS$9="×",DS$110="×"),"×",IF(SUMIFS(OFFSET(データ_研究棟施設!$M$5:$M$1048576,0,ROUND(DS$8*24,1)),データ_研究棟施設!$J$5:$J$1048576,OFFSET($G$9,ROW()-ROW($N$9),DS$6-$D$4))&gt;=50,IF(SUMIFS(OFFSET(データ_研究棟施設!$M$5:$M$1048576,0,ROUND(DS$8*24,1)),データ_研究棟施設!$J$5:$J$1048576,OFFSET($G$9,ROW()-ROW($N$9),DS$6-$D$4))&gt;=100*$E104,"×","△"),IF(OR(DS$8&lt;9/24,DS$8&gt;=17/24,DS$110="△"),"△","〇")))</f>
        <v>〇</v>
      </c>
      <c r="DT104" s="29" t="str">
        <f ca="1">IF(OR(DT$9="×",DT$110="×"),"×",IF(SUMIFS(OFFSET(データ_研究棟施設!$M$5:$M$1048576,0,ROUND(DT$8*24,1)),データ_研究棟施設!$J$5:$J$1048576,OFFSET($G$9,ROW()-ROW($N$9),DT$6-$D$4))&gt;=50,IF(SUMIFS(OFFSET(データ_研究棟施設!$M$5:$M$1048576,0,ROUND(DT$8*24,1)),データ_研究棟施設!$J$5:$J$1048576,OFFSET($G$9,ROW()-ROW($N$9),DT$6-$D$4))&gt;=100*$E104,"×","△"),IF(OR(DT$8&lt;9/24,DT$8&gt;=17/24,DT$110="△"),"△","〇")))</f>
        <v>〇</v>
      </c>
      <c r="DU104" s="29" t="str">
        <f ca="1">IF(OR(DU$9="×",DU$110="×"),"×",IF(SUMIFS(OFFSET(データ_研究棟施設!$M$5:$M$1048576,0,ROUND(DU$8*24,1)),データ_研究棟施設!$J$5:$J$1048576,OFFSET($G$9,ROW()-ROW($N$9),DU$6-$D$4))&gt;=50,IF(SUMIFS(OFFSET(データ_研究棟施設!$M$5:$M$1048576,0,ROUND(DU$8*24,1)),データ_研究棟施設!$J$5:$J$1048576,OFFSET($G$9,ROW()-ROW($N$9),DU$6-$D$4))&gt;=100*$E104,"×","△"),IF(OR(DU$8&lt;9/24,DU$8&gt;=17/24,DU$110="△"),"△","〇")))</f>
        <v>〇</v>
      </c>
      <c r="DV104" s="29" t="str">
        <f ca="1">IF(OR(DV$9="×",DV$110="×"),"×",IF(SUMIFS(OFFSET(データ_研究棟施設!$M$5:$M$1048576,0,ROUND(DV$8*24,1)),データ_研究棟施設!$J$5:$J$1048576,OFFSET($G$9,ROW()-ROW($N$9),DV$6-$D$4))&gt;=50,IF(SUMIFS(OFFSET(データ_研究棟施設!$M$5:$M$1048576,0,ROUND(DV$8*24,1)),データ_研究棟施設!$J$5:$J$1048576,OFFSET($G$9,ROW()-ROW($N$9),DV$6-$D$4))&gt;=100*$E104,"×","△"),IF(OR(DV$8&lt;9/24,DV$8&gt;=17/24,DV$110="△"),"△","〇")))</f>
        <v>〇</v>
      </c>
      <c r="DW104" s="28" t="str">
        <f ca="1">IF(OR(DW$9="×",DW$110="×"),"×",IF(SUMIFS(OFFSET(データ_研究棟施設!$M$5:$M$1048576,0,ROUND(DW$8*24,1)),データ_研究棟施設!$J$5:$J$1048576,OFFSET($G$9,ROW()-ROW($N$9),DW$6-$D$4))&gt;=50,IF(SUMIFS(OFFSET(データ_研究棟施設!$M$5:$M$1048576,0,ROUND(DW$8*24,1)),データ_研究棟施設!$J$5:$J$1048576,OFFSET($G$9,ROW()-ROW($N$9),DW$6-$D$4))&gt;=100*$E104,"×","△"),IF(OR(DW$8&lt;9/24,DW$8&gt;=17/24,DW$110="△"),"△","〇")))</f>
        <v>△</v>
      </c>
      <c r="DX104" s="29" t="str">
        <f ca="1">IF(OR(DX$9="×",DX$110="×"),"×",IF(SUMIFS(OFFSET(データ_研究棟施設!$M$5:$M$1048576,0,ROUND(DX$8*24,1)),データ_研究棟施設!$J$5:$J$1048576,OFFSET($G$9,ROW()-ROW($N$9),DX$6-$D$4))&gt;=50,IF(SUMIFS(OFFSET(データ_研究棟施設!$M$5:$M$1048576,0,ROUND(DX$8*24,1)),データ_研究棟施設!$J$5:$J$1048576,OFFSET($G$9,ROW()-ROW($N$9),DX$6-$D$4))&gt;=100*$E104,"×","△"),IF(OR(DX$8&lt;9/24,DX$8&gt;=17/24,DX$110="△"),"△","〇")))</f>
        <v>△</v>
      </c>
      <c r="DY104" s="29" t="str">
        <f ca="1">IF(OR(DY$9="×",DY$110="×"),"×",IF(SUMIFS(OFFSET(データ_研究棟施設!$M$5:$M$1048576,0,ROUND(DY$8*24,1)),データ_研究棟施設!$J$5:$J$1048576,OFFSET($G$9,ROW()-ROW($N$9),DY$6-$D$4))&gt;=50,IF(SUMIFS(OFFSET(データ_研究棟施設!$M$5:$M$1048576,0,ROUND(DY$8*24,1)),データ_研究棟施設!$J$5:$J$1048576,OFFSET($G$9,ROW()-ROW($N$9),DY$6-$D$4))&gt;=100*$E104,"×","△"),IF(OR(DY$8&lt;9/24,DY$8&gt;=17/24,DY$110="△"),"△","〇")))</f>
        <v>△</v>
      </c>
      <c r="DZ104" s="30" t="str">
        <f ca="1">IF(OR(DZ$9="×",DZ$110="×"),"×",IF(SUMIFS(OFFSET(データ_研究棟施設!$M$5:$M$1048576,0,ROUND(DZ$8*24,1)),データ_研究棟施設!$J$5:$J$1048576,OFFSET($G$9,ROW()-ROW($N$9),DZ$6-$D$4))&gt;=50,IF(SUMIFS(OFFSET(データ_研究棟施設!$M$5:$M$1048576,0,ROUND(DZ$8*24,1)),データ_研究棟施設!$J$5:$J$1048576,OFFSET($G$9,ROW()-ROW($N$9),DZ$6-$D$4))&gt;=100*$E104,"×","△"),IF(OR(DZ$8&lt;9/24,DZ$8&gt;=17/24,DZ$110="△"),"△","〇")))</f>
        <v>△</v>
      </c>
      <c r="EA104" s="29" t="str">
        <f ca="1">IF(OR(EA$9="×",EA$110="×"),"×",IF(SUMIFS(OFFSET(データ_研究棟施設!$M$5:$M$1048576,0,ROUND(EA$8*24,1)),データ_研究棟施設!$J$5:$J$1048576,OFFSET($G$9,ROW()-ROW($N$9),EA$6-$D$4))&gt;=50,IF(SUMIFS(OFFSET(データ_研究棟施設!$M$5:$M$1048576,0,ROUND(EA$8*24,1)),データ_研究棟施設!$J$5:$J$1048576,OFFSET($G$9,ROW()-ROW($N$9),EA$6-$D$4))&gt;=100*$E104,"×","△"),IF(OR(EA$8&lt;9/24,EA$8&gt;=17/24,EA$110="△"),"△","〇")))</f>
        <v>△</v>
      </c>
      <c r="EB104" s="29" t="str">
        <f ca="1">IF(OR(EB$9="×",EB$110="×"),"×",IF(SUMIFS(OFFSET(データ_研究棟施設!$M$5:$M$1048576,0,ROUND(EB$8*24,1)),データ_研究棟施設!$J$5:$J$1048576,OFFSET($G$9,ROW()-ROW($N$9),EB$6-$D$4))&gt;=50,IF(SUMIFS(OFFSET(データ_研究棟施設!$M$5:$M$1048576,0,ROUND(EB$8*24,1)),データ_研究棟施設!$J$5:$J$1048576,OFFSET($G$9,ROW()-ROW($N$9),EB$6-$D$4))&gt;=100*$E104,"×","△"),IF(OR(EB$8&lt;9/24,EB$8&gt;=17/24,EB$110="△"),"△","〇")))</f>
        <v>△</v>
      </c>
      <c r="EC104" s="37" t="str">
        <f ca="1">IF(OR(EC$9="×",EC$110="×"),"×",IF(SUMIFS(OFFSET(データ_研究棟施設!$M$5:$M$1048576,0,ROUND(EC$8*24,1)),データ_研究棟施設!$J$5:$J$1048576,OFFSET($G$9,ROW()-ROW($N$9),EC$6-$D$4))&gt;=50,IF(SUMIFS(OFFSET(データ_研究棟施設!$M$5:$M$1048576,0,ROUND(EC$8*24,1)),データ_研究棟施設!$J$5:$J$1048576,OFFSET($G$9,ROW()-ROW($N$9),EC$6-$D$4))&gt;=100*$E104,"×","△"),IF(OR(EC$8&lt;9/24,EC$8&gt;=17/24,EC$110="△"),"△","〇")))</f>
        <v>△</v>
      </c>
      <c r="ED104" s="36" t="str">
        <f ca="1">IF(OR(ED$9="×",ED$110="×"),"×",IF(SUMIFS(OFFSET(データ_研究棟施設!$M$5:$M$1048576,0,ROUND(ED$8*24,1)),データ_研究棟施設!$J$5:$J$1048576,OFFSET($G$9,ROW()-ROW($N$9),ED$6-$D$4))&gt;=50,IF(SUMIFS(OFFSET(データ_研究棟施設!$M$5:$M$1048576,0,ROUND(ED$8*24,1)),データ_研究棟施設!$J$5:$J$1048576,OFFSET($G$9,ROW()-ROW($N$9),ED$6-$D$4))&gt;=100*$E104,"×","△"),IF(OR(ED$8&lt;9/24,ED$8&gt;=17/24,ED$110="△"),"△","〇")))</f>
        <v>×</v>
      </c>
      <c r="EE104" s="29" t="str">
        <f ca="1">IF(OR(EE$9="×",EE$110="×"),"×",IF(SUMIFS(OFFSET(データ_研究棟施設!$M$5:$M$1048576,0,ROUND(EE$8*24,1)),データ_研究棟施設!$J$5:$J$1048576,OFFSET($G$9,ROW()-ROW($N$9),EE$6-$D$4))&gt;=50,IF(SUMIFS(OFFSET(データ_研究棟施設!$M$5:$M$1048576,0,ROUND(EE$8*24,1)),データ_研究棟施設!$J$5:$J$1048576,OFFSET($G$9,ROW()-ROW($N$9),EE$6-$D$4))&gt;=100*$E104,"×","△"),IF(OR(EE$8&lt;9/24,EE$8&gt;=17/24,EE$110="△"),"△","〇")))</f>
        <v>×</v>
      </c>
      <c r="EF104" s="29" t="str">
        <f ca="1">IF(OR(EF$9="×",EF$110="×"),"×",IF(SUMIFS(OFFSET(データ_研究棟施設!$M$5:$M$1048576,0,ROUND(EF$8*24,1)),データ_研究棟施設!$J$5:$J$1048576,OFFSET($G$9,ROW()-ROW($N$9),EF$6-$D$4))&gt;=50,IF(SUMIFS(OFFSET(データ_研究棟施設!$M$5:$M$1048576,0,ROUND(EF$8*24,1)),データ_研究棟施設!$J$5:$J$1048576,OFFSET($G$9,ROW()-ROW($N$9),EF$6-$D$4))&gt;=100*$E104,"×","△"),IF(OR(EF$8&lt;9/24,EF$8&gt;=17/24,EF$110="△"),"△","〇")))</f>
        <v>×</v>
      </c>
      <c r="EG104" s="29" t="str">
        <f ca="1">IF(OR(EG$9="×",EG$110="×"),"×",IF(SUMIFS(OFFSET(データ_研究棟施設!$M$5:$M$1048576,0,ROUND(EG$8*24,1)),データ_研究棟施設!$J$5:$J$1048576,OFFSET($G$9,ROW()-ROW($N$9),EG$6-$D$4))&gt;=50,IF(SUMIFS(OFFSET(データ_研究棟施設!$M$5:$M$1048576,0,ROUND(EG$8*24,1)),データ_研究棟施設!$J$5:$J$1048576,OFFSET($G$9,ROW()-ROW($N$9),EG$6-$D$4))&gt;=100*$E104,"×","△"),IF(OR(EG$8&lt;9/24,EG$8&gt;=17/24,EG$110="△"),"△","〇")))</f>
        <v>×</v>
      </c>
      <c r="EH104" s="29" t="str">
        <f ca="1">IF(OR(EH$9="×",EH$110="×"),"×",IF(SUMIFS(OFFSET(データ_研究棟施設!$M$5:$M$1048576,0,ROUND(EH$8*24,1)),データ_研究棟施設!$J$5:$J$1048576,OFFSET($G$9,ROW()-ROW($N$9),EH$6-$D$4))&gt;=50,IF(SUMIFS(OFFSET(データ_研究棟施設!$M$5:$M$1048576,0,ROUND(EH$8*24,1)),データ_研究棟施設!$J$5:$J$1048576,OFFSET($G$9,ROW()-ROW($N$9),EH$6-$D$4))&gt;=100*$E104,"×","△"),IF(OR(EH$8&lt;9/24,EH$8&gt;=17/24,EH$110="△"),"△","〇")))</f>
        <v>×</v>
      </c>
      <c r="EI104" s="29" t="str">
        <f ca="1">IF(OR(EI$9="×",EI$110="×"),"×",IF(SUMIFS(OFFSET(データ_研究棟施設!$M$5:$M$1048576,0,ROUND(EI$8*24,1)),データ_研究棟施設!$J$5:$J$1048576,OFFSET($G$9,ROW()-ROW($N$9),EI$6-$D$4))&gt;=50,IF(SUMIFS(OFFSET(データ_研究棟施設!$M$5:$M$1048576,0,ROUND(EI$8*24,1)),データ_研究棟施設!$J$5:$J$1048576,OFFSET($G$9,ROW()-ROW($N$9),EI$6-$D$4))&gt;=100*$E104,"×","△"),IF(OR(EI$8&lt;9/24,EI$8&gt;=17/24,EI$110="△"),"△","〇")))</f>
        <v>×</v>
      </c>
      <c r="EJ104" s="29" t="str">
        <f ca="1">IF(OR(EJ$9="×",EJ$110="×"),"×",IF(SUMIFS(OFFSET(データ_研究棟施設!$M$5:$M$1048576,0,ROUND(EJ$8*24,1)),データ_研究棟施設!$J$5:$J$1048576,OFFSET($G$9,ROW()-ROW($N$9),EJ$6-$D$4))&gt;=50,IF(SUMIFS(OFFSET(データ_研究棟施設!$M$5:$M$1048576,0,ROUND(EJ$8*24,1)),データ_研究棟施設!$J$5:$J$1048576,OFFSET($G$9,ROW()-ROW($N$9),EJ$6-$D$4))&gt;=100*$E104,"×","△"),IF(OR(EJ$8&lt;9/24,EJ$8&gt;=17/24,EJ$110="△"),"△","〇")))</f>
        <v>×</v>
      </c>
      <c r="EK104" s="29" t="str">
        <f ca="1">IF(OR(EK$9="×",EK$110="×"),"×",IF(SUMIFS(OFFSET(データ_研究棟施設!$M$5:$M$1048576,0,ROUND(EK$8*24,1)),データ_研究棟施設!$J$5:$J$1048576,OFFSET($G$9,ROW()-ROW($N$9),EK$6-$D$4))&gt;=50,IF(SUMIFS(OFFSET(データ_研究棟施設!$M$5:$M$1048576,0,ROUND(EK$8*24,1)),データ_研究棟施設!$J$5:$J$1048576,OFFSET($G$9,ROW()-ROW($N$9),EK$6-$D$4))&gt;=100*$E104,"×","△"),IF(OR(EK$8&lt;9/24,EK$8&gt;=17/24,EK$110="△"),"△","〇")))</f>
        <v>×</v>
      </c>
      <c r="EL104" s="29" t="str">
        <f ca="1">IF(OR(EL$9="×",EL$110="×"),"×",IF(SUMIFS(OFFSET(データ_研究棟施設!$M$5:$M$1048576,0,ROUND(EL$8*24,1)),データ_研究棟施設!$J$5:$J$1048576,OFFSET($G$9,ROW()-ROW($N$9),EL$6-$D$4))&gt;=50,IF(SUMIFS(OFFSET(データ_研究棟施設!$M$5:$M$1048576,0,ROUND(EL$8*24,1)),データ_研究棟施設!$J$5:$J$1048576,OFFSET($G$9,ROW()-ROW($N$9),EL$6-$D$4))&gt;=100*$E104,"×","△"),IF(OR(EL$8&lt;9/24,EL$8&gt;=17/24,EL$110="△"),"△","〇")))</f>
        <v>×</v>
      </c>
      <c r="EM104" s="28" t="str">
        <f ca="1">IF(OR(EM$9="×",EM$110="×"),"×",IF(SUMIFS(OFFSET(データ_研究棟施設!$M$5:$M$1048576,0,ROUND(EM$8*24,1)),データ_研究棟施設!$J$5:$J$1048576,OFFSET($G$9,ROW()-ROW($N$9),EM$6-$D$4))&gt;=50,IF(SUMIFS(OFFSET(データ_研究棟施設!$M$5:$M$1048576,0,ROUND(EM$8*24,1)),データ_研究棟施設!$J$5:$J$1048576,OFFSET($G$9,ROW()-ROW($N$9),EM$6-$D$4))&gt;=100*$E104,"×","△"),IF(OR(EM$8&lt;9/24,EM$8&gt;=17/24,EM$110="△"),"△","〇")))</f>
        <v>×</v>
      </c>
      <c r="EN104" s="29" t="str">
        <f ca="1">IF(OR(EN$9="×",EN$110="×"),"×",IF(SUMIFS(OFFSET(データ_研究棟施設!$M$5:$M$1048576,0,ROUND(EN$8*24,1)),データ_研究棟施設!$J$5:$J$1048576,OFFSET($G$9,ROW()-ROW($N$9),EN$6-$D$4))&gt;=50,IF(SUMIFS(OFFSET(データ_研究棟施設!$M$5:$M$1048576,0,ROUND(EN$8*24,1)),データ_研究棟施設!$J$5:$J$1048576,OFFSET($G$9,ROW()-ROW($N$9),EN$6-$D$4))&gt;=100*$E104,"×","△"),IF(OR(EN$8&lt;9/24,EN$8&gt;=17/24,EN$110="△"),"△","〇")))</f>
        <v>×</v>
      </c>
      <c r="EO104" s="29" t="str">
        <f ca="1">IF(OR(EO$9="×",EO$110="×"),"×",IF(SUMIFS(OFFSET(データ_研究棟施設!$M$5:$M$1048576,0,ROUND(EO$8*24,1)),データ_研究棟施設!$J$5:$J$1048576,OFFSET($G$9,ROW()-ROW($N$9),EO$6-$D$4))&gt;=50,IF(SUMIFS(OFFSET(データ_研究棟施設!$M$5:$M$1048576,0,ROUND(EO$8*24,1)),データ_研究棟施設!$J$5:$J$1048576,OFFSET($G$9,ROW()-ROW($N$9),EO$6-$D$4))&gt;=100*$E104,"×","△"),IF(OR(EO$8&lt;9/24,EO$8&gt;=17/24,EO$110="△"),"△","〇")))</f>
        <v>×</v>
      </c>
      <c r="EP104" s="30" t="str">
        <f ca="1">IF(OR(EP$9="×",EP$110="×"),"×",IF(SUMIFS(OFFSET(データ_研究棟施設!$M$5:$M$1048576,0,ROUND(EP$8*24,1)),データ_研究棟施設!$J$5:$J$1048576,OFFSET($G$9,ROW()-ROW($N$9),EP$6-$D$4))&gt;=50,IF(SUMIFS(OFFSET(データ_研究棟施設!$M$5:$M$1048576,0,ROUND(EP$8*24,1)),データ_研究棟施設!$J$5:$J$1048576,OFFSET($G$9,ROW()-ROW($N$9),EP$6-$D$4))&gt;=100*$E104,"×","△"),IF(OR(EP$8&lt;9/24,EP$8&gt;=17/24,EP$110="△"),"△","〇")))</f>
        <v>×</v>
      </c>
      <c r="EQ104" s="29" t="str">
        <f ca="1">IF(OR(EQ$9="×",EQ$110="×"),"×",IF(SUMIFS(OFFSET(データ_研究棟施設!$M$5:$M$1048576,0,ROUND(EQ$8*24,1)),データ_研究棟施設!$J$5:$J$1048576,OFFSET($G$9,ROW()-ROW($N$9),EQ$6-$D$4))&gt;=50,IF(SUMIFS(OFFSET(データ_研究棟施設!$M$5:$M$1048576,0,ROUND(EQ$8*24,1)),データ_研究棟施設!$J$5:$J$1048576,OFFSET($G$9,ROW()-ROW($N$9),EQ$6-$D$4))&gt;=100*$E104,"×","△"),IF(OR(EQ$8&lt;9/24,EQ$8&gt;=17/24,EQ$110="△"),"△","〇")))</f>
        <v>×</v>
      </c>
      <c r="ER104" s="29" t="str">
        <f ca="1">IF(OR(ER$9="×",ER$110="×"),"×",IF(SUMIFS(OFFSET(データ_研究棟施設!$M$5:$M$1048576,0,ROUND(ER$8*24,1)),データ_研究棟施設!$J$5:$J$1048576,OFFSET($G$9,ROW()-ROW($N$9),ER$6-$D$4))&gt;=50,IF(SUMIFS(OFFSET(データ_研究棟施設!$M$5:$M$1048576,0,ROUND(ER$8*24,1)),データ_研究棟施設!$J$5:$J$1048576,OFFSET($G$9,ROW()-ROW($N$9),ER$6-$D$4))&gt;=100*$E104,"×","△"),IF(OR(ER$8&lt;9/24,ER$8&gt;=17/24,ER$110="△"),"△","〇")))</f>
        <v>×</v>
      </c>
      <c r="ES104" s="29" t="str">
        <f ca="1">IF(OR(ES$9="×",ES$110="×"),"×",IF(SUMIFS(OFFSET(データ_研究棟施設!$M$5:$M$1048576,0,ROUND(ES$8*24,1)),データ_研究棟施設!$J$5:$J$1048576,OFFSET($G$9,ROW()-ROW($N$9),ES$6-$D$4))&gt;=50,IF(SUMIFS(OFFSET(データ_研究棟施設!$M$5:$M$1048576,0,ROUND(ES$8*24,1)),データ_研究棟施設!$J$5:$J$1048576,OFFSET($G$9,ROW()-ROW($N$9),ES$6-$D$4))&gt;=100*$E104,"×","△"),IF(OR(ES$8&lt;9/24,ES$8&gt;=17/24,ES$110="△"),"△","〇")))</f>
        <v>×</v>
      </c>
      <c r="ET104" s="29" t="str">
        <f ca="1">IF(OR(ET$9="×",ET$110="×"),"×",IF(SUMIFS(OFFSET(データ_研究棟施設!$M$5:$M$1048576,0,ROUND(ET$8*24,1)),データ_研究棟施設!$J$5:$J$1048576,OFFSET($G$9,ROW()-ROW($N$9),ET$6-$D$4))&gt;=50,IF(SUMIFS(OFFSET(データ_研究棟施設!$M$5:$M$1048576,0,ROUND(ET$8*24,1)),データ_研究棟施設!$J$5:$J$1048576,OFFSET($G$9,ROW()-ROW($N$9),ET$6-$D$4))&gt;=100*$E104,"×","△"),IF(OR(ET$8&lt;9/24,ET$8&gt;=17/24,ET$110="△"),"△","〇")))</f>
        <v>×</v>
      </c>
      <c r="EU104" s="28" t="str">
        <f ca="1">IF(OR(EU$9="×",EU$110="×"),"×",IF(SUMIFS(OFFSET(データ_研究棟施設!$M$5:$M$1048576,0,ROUND(EU$8*24,1)),データ_研究棟施設!$J$5:$J$1048576,OFFSET($G$9,ROW()-ROW($N$9),EU$6-$D$4))&gt;=50,IF(SUMIFS(OFFSET(データ_研究棟施設!$M$5:$M$1048576,0,ROUND(EU$8*24,1)),データ_研究棟施設!$J$5:$J$1048576,OFFSET($G$9,ROW()-ROW($N$9),EU$6-$D$4))&gt;=100*$E104,"×","△"),IF(OR(EU$8&lt;9/24,EU$8&gt;=17/24,EU$110="△"),"△","〇")))</f>
        <v>×</v>
      </c>
      <c r="EV104" s="29" t="str">
        <f ca="1">IF(OR(EV$9="×",EV$110="×"),"×",IF(SUMIFS(OFFSET(データ_研究棟施設!$M$5:$M$1048576,0,ROUND(EV$8*24,1)),データ_研究棟施設!$J$5:$J$1048576,OFFSET($G$9,ROW()-ROW($N$9),EV$6-$D$4))&gt;=50,IF(SUMIFS(OFFSET(データ_研究棟施設!$M$5:$M$1048576,0,ROUND(EV$8*24,1)),データ_研究棟施設!$J$5:$J$1048576,OFFSET($G$9,ROW()-ROW($N$9),EV$6-$D$4))&gt;=100*$E104,"×","△"),IF(OR(EV$8&lt;9/24,EV$8&gt;=17/24,EV$110="△"),"△","〇")))</f>
        <v>×</v>
      </c>
      <c r="EW104" s="29" t="str">
        <f ca="1">IF(OR(EW$9="×",EW$110="×"),"×",IF(SUMIFS(OFFSET(データ_研究棟施設!$M$5:$M$1048576,0,ROUND(EW$8*24,1)),データ_研究棟施設!$J$5:$J$1048576,OFFSET($G$9,ROW()-ROW($N$9),EW$6-$D$4))&gt;=50,IF(SUMIFS(OFFSET(データ_研究棟施設!$M$5:$M$1048576,0,ROUND(EW$8*24,1)),データ_研究棟施設!$J$5:$J$1048576,OFFSET($G$9,ROW()-ROW($N$9),EW$6-$D$4))&gt;=100*$E104,"×","△"),IF(OR(EW$8&lt;9/24,EW$8&gt;=17/24,EW$110="△"),"△","〇")))</f>
        <v>×</v>
      </c>
      <c r="EX104" s="30" t="str">
        <f ca="1">IF(OR(EX$9="×",EX$110="×"),"×",IF(SUMIFS(OFFSET(データ_研究棟施設!$M$5:$M$1048576,0,ROUND(EX$8*24,1)),データ_研究棟施設!$J$5:$J$1048576,OFFSET($G$9,ROW()-ROW($N$9),EX$6-$D$4))&gt;=50,IF(SUMIFS(OFFSET(データ_研究棟施設!$M$5:$M$1048576,0,ROUND(EX$8*24,1)),データ_研究棟施設!$J$5:$J$1048576,OFFSET($G$9,ROW()-ROW($N$9),EX$6-$D$4))&gt;=100*$E104,"×","△"),IF(OR(EX$8&lt;9/24,EX$8&gt;=17/24,EX$110="△"),"△","〇")))</f>
        <v>×</v>
      </c>
      <c r="EY104" s="29" t="str">
        <f ca="1">IF(OR(EY$9="×",EY$110="×"),"×",IF(SUMIFS(OFFSET(データ_研究棟施設!$M$5:$M$1048576,0,ROUND(EY$8*24,1)),データ_研究棟施設!$J$5:$J$1048576,OFFSET($G$9,ROW()-ROW($N$9),EY$6-$D$4))&gt;=50,IF(SUMIFS(OFFSET(データ_研究棟施設!$M$5:$M$1048576,0,ROUND(EY$8*24,1)),データ_研究棟施設!$J$5:$J$1048576,OFFSET($G$9,ROW()-ROW($N$9),EY$6-$D$4))&gt;=100*$E104,"×","△"),IF(OR(EY$8&lt;9/24,EY$8&gt;=17/24,EY$110="△"),"△","〇")))</f>
        <v>×</v>
      </c>
      <c r="EZ104" s="29" t="str">
        <f ca="1">IF(OR(EZ$9="×",EZ$110="×"),"×",IF(SUMIFS(OFFSET(データ_研究棟施設!$M$5:$M$1048576,0,ROUND(EZ$8*24,1)),データ_研究棟施設!$J$5:$J$1048576,OFFSET($G$9,ROW()-ROW($N$9),EZ$6-$D$4))&gt;=50,IF(SUMIFS(OFFSET(データ_研究棟施設!$M$5:$M$1048576,0,ROUND(EZ$8*24,1)),データ_研究棟施設!$J$5:$J$1048576,OFFSET($G$9,ROW()-ROW($N$9),EZ$6-$D$4))&gt;=100*$E104,"×","△"),IF(OR(EZ$8&lt;9/24,EZ$8&gt;=17/24,EZ$110="△"),"△","〇")))</f>
        <v>×</v>
      </c>
      <c r="FA104" s="37" t="str">
        <f ca="1">IF(OR(FA$9="×",FA$110="×"),"×",IF(SUMIFS(OFFSET(データ_研究棟施設!$M$5:$M$1048576,0,ROUND(FA$8*24,1)),データ_研究棟施設!$J$5:$J$1048576,OFFSET($G$9,ROW()-ROW($N$9),FA$6-$D$4))&gt;=50,IF(SUMIFS(OFFSET(データ_研究棟施設!$M$5:$M$1048576,0,ROUND(FA$8*24,1)),データ_研究棟施設!$J$5:$J$1048576,OFFSET($G$9,ROW()-ROW($N$9),FA$6-$D$4))&gt;=100*$E104,"×","△"),IF(OR(FA$8&lt;9/24,FA$8&gt;=17/24,FA$110="△"),"△","〇")))</f>
        <v>×</v>
      </c>
      <c r="FB104" s="36" t="str">
        <f ca="1">IF(OR(FB$9="×",FB$110="×"),"×",IF(SUMIFS(OFFSET(データ_研究棟施設!$M$5:$M$1048576,0,ROUND(FB$8*24,1)),データ_研究棟施設!$J$5:$J$1048576,OFFSET($G$9,ROW()-ROW($N$9),FB$6-$D$4))&gt;=50,IF(SUMIFS(OFFSET(データ_研究棟施設!$M$5:$M$1048576,0,ROUND(FB$8*24,1)),データ_研究棟施設!$J$5:$J$1048576,OFFSET($G$9,ROW()-ROW($N$9),FB$6-$D$4))&gt;=100*$E104,"×","△"),IF(OR(FB$8&lt;9/24,FB$8&gt;=17/24,FB$110="△"),"△","〇")))</f>
        <v>×</v>
      </c>
      <c r="FC104" s="29" t="str">
        <f ca="1">IF(OR(FC$9="×",FC$110="×"),"×",IF(SUMIFS(OFFSET(データ_研究棟施設!$M$5:$M$1048576,0,ROUND(FC$8*24,1)),データ_研究棟施設!$J$5:$J$1048576,OFFSET($G$9,ROW()-ROW($N$9),FC$6-$D$4))&gt;=50,IF(SUMIFS(OFFSET(データ_研究棟施設!$M$5:$M$1048576,0,ROUND(FC$8*24,1)),データ_研究棟施設!$J$5:$J$1048576,OFFSET($G$9,ROW()-ROW($N$9),FC$6-$D$4))&gt;=100*$E104,"×","△"),IF(OR(FC$8&lt;9/24,FC$8&gt;=17/24,FC$110="△"),"△","〇")))</f>
        <v>×</v>
      </c>
      <c r="FD104" s="29" t="str">
        <f ca="1">IF(OR(FD$9="×",FD$110="×"),"×",IF(SUMIFS(OFFSET(データ_研究棟施設!$M$5:$M$1048576,0,ROUND(FD$8*24,1)),データ_研究棟施設!$J$5:$J$1048576,OFFSET($G$9,ROW()-ROW($N$9),FD$6-$D$4))&gt;=50,IF(SUMIFS(OFFSET(データ_研究棟施設!$M$5:$M$1048576,0,ROUND(FD$8*24,1)),データ_研究棟施設!$J$5:$J$1048576,OFFSET($G$9,ROW()-ROW($N$9),FD$6-$D$4))&gt;=100*$E104,"×","△"),IF(OR(FD$8&lt;9/24,FD$8&gt;=17/24,FD$110="△"),"△","〇")))</f>
        <v>×</v>
      </c>
      <c r="FE104" s="29" t="str">
        <f ca="1">IF(OR(FE$9="×",FE$110="×"),"×",IF(SUMIFS(OFFSET(データ_研究棟施設!$M$5:$M$1048576,0,ROUND(FE$8*24,1)),データ_研究棟施設!$J$5:$J$1048576,OFFSET($G$9,ROW()-ROW($N$9),FE$6-$D$4))&gt;=50,IF(SUMIFS(OFFSET(データ_研究棟施設!$M$5:$M$1048576,0,ROUND(FE$8*24,1)),データ_研究棟施設!$J$5:$J$1048576,OFFSET($G$9,ROW()-ROW($N$9),FE$6-$D$4))&gt;=100*$E104,"×","△"),IF(OR(FE$8&lt;9/24,FE$8&gt;=17/24,FE$110="△"),"△","〇")))</f>
        <v>×</v>
      </c>
      <c r="FF104" s="29" t="str">
        <f ca="1">IF(OR(FF$9="×",FF$110="×"),"×",IF(SUMIFS(OFFSET(データ_研究棟施設!$M$5:$M$1048576,0,ROUND(FF$8*24,1)),データ_研究棟施設!$J$5:$J$1048576,OFFSET($G$9,ROW()-ROW($N$9),FF$6-$D$4))&gt;=50,IF(SUMIFS(OFFSET(データ_研究棟施設!$M$5:$M$1048576,0,ROUND(FF$8*24,1)),データ_研究棟施設!$J$5:$J$1048576,OFFSET($G$9,ROW()-ROW($N$9),FF$6-$D$4))&gt;=100*$E104,"×","△"),IF(OR(FF$8&lt;9/24,FF$8&gt;=17/24,FF$110="△"),"△","〇")))</f>
        <v>×</v>
      </c>
      <c r="FG104" s="29" t="str">
        <f ca="1">IF(OR(FG$9="×",FG$110="×"),"×",IF(SUMIFS(OFFSET(データ_研究棟施設!$M$5:$M$1048576,0,ROUND(FG$8*24,1)),データ_研究棟施設!$J$5:$J$1048576,OFFSET($G$9,ROW()-ROW($N$9),FG$6-$D$4))&gt;=50,IF(SUMIFS(OFFSET(データ_研究棟施設!$M$5:$M$1048576,0,ROUND(FG$8*24,1)),データ_研究棟施設!$J$5:$J$1048576,OFFSET($G$9,ROW()-ROW($N$9),FG$6-$D$4))&gt;=100*$E104,"×","△"),IF(OR(FG$8&lt;9/24,FG$8&gt;=17/24,FG$110="△"),"△","〇")))</f>
        <v>×</v>
      </c>
      <c r="FH104" s="29" t="str">
        <f ca="1">IF(OR(FH$9="×",FH$110="×"),"×",IF(SUMIFS(OFFSET(データ_研究棟施設!$M$5:$M$1048576,0,ROUND(FH$8*24,1)),データ_研究棟施設!$J$5:$J$1048576,OFFSET($G$9,ROW()-ROW($N$9),FH$6-$D$4))&gt;=50,IF(SUMIFS(OFFSET(データ_研究棟施設!$M$5:$M$1048576,0,ROUND(FH$8*24,1)),データ_研究棟施設!$J$5:$J$1048576,OFFSET($G$9,ROW()-ROW($N$9),FH$6-$D$4))&gt;=100*$E104,"×","△"),IF(OR(FH$8&lt;9/24,FH$8&gt;=17/24,FH$110="△"),"△","〇")))</f>
        <v>×</v>
      </c>
      <c r="FI104" s="29" t="str">
        <f ca="1">IF(OR(FI$9="×",FI$110="×"),"×",IF(SUMIFS(OFFSET(データ_研究棟施設!$M$5:$M$1048576,0,ROUND(FI$8*24,1)),データ_研究棟施設!$J$5:$J$1048576,OFFSET($G$9,ROW()-ROW($N$9),FI$6-$D$4))&gt;=50,IF(SUMIFS(OFFSET(データ_研究棟施設!$M$5:$M$1048576,0,ROUND(FI$8*24,1)),データ_研究棟施設!$J$5:$J$1048576,OFFSET($G$9,ROW()-ROW($N$9),FI$6-$D$4))&gt;=100*$E104,"×","△"),IF(OR(FI$8&lt;9/24,FI$8&gt;=17/24,FI$110="△"),"△","〇")))</f>
        <v>×</v>
      </c>
      <c r="FJ104" s="29" t="str">
        <f ca="1">IF(OR(FJ$9="×",FJ$110="×"),"×",IF(SUMIFS(OFFSET(データ_研究棟施設!$M$5:$M$1048576,0,ROUND(FJ$8*24,1)),データ_研究棟施設!$J$5:$J$1048576,OFFSET($G$9,ROW()-ROW($N$9),FJ$6-$D$4))&gt;=50,IF(SUMIFS(OFFSET(データ_研究棟施設!$M$5:$M$1048576,0,ROUND(FJ$8*24,1)),データ_研究棟施設!$J$5:$J$1048576,OFFSET($G$9,ROW()-ROW($N$9),FJ$6-$D$4))&gt;=100*$E104,"×","△"),IF(OR(FJ$8&lt;9/24,FJ$8&gt;=17/24,FJ$110="△"),"△","〇")))</f>
        <v>×</v>
      </c>
      <c r="FK104" s="28" t="str">
        <f ca="1">IF(OR(FK$9="×",FK$110="×"),"×",IF(SUMIFS(OFFSET(データ_研究棟施設!$M$5:$M$1048576,0,ROUND(FK$8*24,1)),データ_研究棟施設!$J$5:$J$1048576,OFFSET($G$9,ROW()-ROW($N$9),FK$6-$D$4))&gt;=50,IF(SUMIFS(OFFSET(データ_研究棟施設!$M$5:$M$1048576,0,ROUND(FK$8*24,1)),データ_研究棟施設!$J$5:$J$1048576,OFFSET($G$9,ROW()-ROW($N$9),FK$6-$D$4))&gt;=100*$E104,"×","△"),IF(OR(FK$8&lt;9/24,FK$8&gt;=17/24,FK$110="△"),"△","〇")))</f>
        <v>×</v>
      </c>
      <c r="FL104" s="29" t="str">
        <f ca="1">IF(OR(FL$9="×",FL$110="×"),"×",IF(SUMIFS(OFFSET(データ_研究棟施設!$M$5:$M$1048576,0,ROUND(FL$8*24,1)),データ_研究棟施設!$J$5:$J$1048576,OFFSET($G$9,ROW()-ROW($N$9),FL$6-$D$4))&gt;=50,IF(SUMIFS(OFFSET(データ_研究棟施設!$M$5:$M$1048576,0,ROUND(FL$8*24,1)),データ_研究棟施設!$J$5:$J$1048576,OFFSET($G$9,ROW()-ROW($N$9),FL$6-$D$4))&gt;=100*$E104,"×","△"),IF(OR(FL$8&lt;9/24,FL$8&gt;=17/24,FL$110="△"),"△","〇")))</f>
        <v>×</v>
      </c>
      <c r="FM104" s="29" t="str">
        <f ca="1">IF(OR(FM$9="×",FM$110="×"),"×",IF(SUMIFS(OFFSET(データ_研究棟施設!$M$5:$M$1048576,0,ROUND(FM$8*24,1)),データ_研究棟施設!$J$5:$J$1048576,OFFSET($G$9,ROW()-ROW($N$9),FM$6-$D$4))&gt;=50,IF(SUMIFS(OFFSET(データ_研究棟施設!$M$5:$M$1048576,0,ROUND(FM$8*24,1)),データ_研究棟施設!$J$5:$J$1048576,OFFSET($G$9,ROW()-ROW($N$9),FM$6-$D$4))&gt;=100*$E104,"×","△"),IF(OR(FM$8&lt;9/24,FM$8&gt;=17/24,FM$110="△"),"△","〇")))</f>
        <v>×</v>
      </c>
      <c r="FN104" s="30" t="str">
        <f ca="1">IF(OR(FN$9="×",FN$110="×"),"×",IF(SUMIFS(OFFSET(データ_研究棟施設!$M$5:$M$1048576,0,ROUND(FN$8*24,1)),データ_研究棟施設!$J$5:$J$1048576,OFFSET($G$9,ROW()-ROW($N$9),FN$6-$D$4))&gt;=50,IF(SUMIFS(OFFSET(データ_研究棟施設!$M$5:$M$1048576,0,ROUND(FN$8*24,1)),データ_研究棟施設!$J$5:$J$1048576,OFFSET($G$9,ROW()-ROW($N$9),FN$6-$D$4))&gt;=100*$E104,"×","△"),IF(OR(FN$8&lt;9/24,FN$8&gt;=17/24,FN$110="△"),"△","〇")))</f>
        <v>×</v>
      </c>
      <c r="FO104" s="29" t="str">
        <f ca="1">IF(OR(FO$9="×",FO$110="×"),"×",IF(SUMIFS(OFFSET(データ_研究棟施設!$M$5:$M$1048576,0,ROUND(FO$8*24,1)),データ_研究棟施設!$J$5:$J$1048576,OFFSET($G$9,ROW()-ROW($N$9),FO$6-$D$4))&gt;=50,IF(SUMIFS(OFFSET(データ_研究棟施設!$M$5:$M$1048576,0,ROUND(FO$8*24,1)),データ_研究棟施設!$J$5:$J$1048576,OFFSET($G$9,ROW()-ROW($N$9),FO$6-$D$4))&gt;=100*$E104,"×","△"),IF(OR(FO$8&lt;9/24,FO$8&gt;=17/24,FO$110="△"),"△","〇")))</f>
        <v>×</v>
      </c>
      <c r="FP104" s="29" t="str">
        <f ca="1">IF(OR(FP$9="×",FP$110="×"),"×",IF(SUMIFS(OFFSET(データ_研究棟施設!$M$5:$M$1048576,0,ROUND(FP$8*24,1)),データ_研究棟施設!$J$5:$J$1048576,OFFSET($G$9,ROW()-ROW($N$9),FP$6-$D$4))&gt;=50,IF(SUMIFS(OFFSET(データ_研究棟施設!$M$5:$M$1048576,0,ROUND(FP$8*24,1)),データ_研究棟施設!$J$5:$J$1048576,OFFSET($G$9,ROW()-ROW($N$9),FP$6-$D$4))&gt;=100*$E104,"×","△"),IF(OR(FP$8&lt;9/24,FP$8&gt;=17/24,FP$110="△"),"△","〇")))</f>
        <v>×</v>
      </c>
      <c r="FQ104" s="29" t="str">
        <f ca="1">IF(OR(FQ$9="×",FQ$110="×"),"×",IF(SUMIFS(OFFSET(データ_研究棟施設!$M$5:$M$1048576,0,ROUND(FQ$8*24,1)),データ_研究棟施設!$J$5:$J$1048576,OFFSET($G$9,ROW()-ROW($N$9),FQ$6-$D$4))&gt;=50,IF(SUMIFS(OFFSET(データ_研究棟施設!$M$5:$M$1048576,0,ROUND(FQ$8*24,1)),データ_研究棟施設!$J$5:$J$1048576,OFFSET($G$9,ROW()-ROW($N$9),FQ$6-$D$4))&gt;=100*$E104,"×","△"),IF(OR(FQ$8&lt;9/24,FQ$8&gt;=17/24,FQ$110="△"),"△","〇")))</f>
        <v>×</v>
      </c>
      <c r="FR104" s="29" t="str">
        <f ca="1">IF(OR(FR$9="×",FR$110="×"),"×",IF(SUMIFS(OFFSET(データ_研究棟施設!$M$5:$M$1048576,0,ROUND(FR$8*24,1)),データ_研究棟施設!$J$5:$J$1048576,OFFSET($G$9,ROW()-ROW($N$9),FR$6-$D$4))&gt;=50,IF(SUMIFS(OFFSET(データ_研究棟施設!$M$5:$M$1048576,0,ROUND(FR$8*24,1)),データ_研究棟施設!$J$5:$J$1048576,OFFSET($G$9,ROW()-ROW($N$9),FR$6-$D$4))&gt;=100*$E104,"×","△"),IF(OR(FR$8&lt;9/24,FR$8&gt;=17/24,FR$110="△"),"△","〇")))</f>
        <v>×</v>
      </c>
      <c r="FS104" s="28" t="str">
        <f ca="1">IF(OR(FS$9="×",FS$110="×"),"×",IF(SUMIFS(OFFSET(データ_研究棟施設!$M$5:$M$1048576,0,ROUND(FS$8*24,1)),データ_研究棟施設!$J$5:$J$1048576,OFFSET($G$9,ROW()-ROW($N$9),FS$6-$D$4))&gt;=50,IF(SUMIFS(OFFSET(データ_研究棟施設!$M$5:$M$1048576,0,ROUND(FS$8*24,1)),データ_研究棟施設!$J$5:$J$1048576,OFFSET($G$9,ROW()-ROW($N$9),FS$6-$D$4))&gt;=100*$E104,"×","△"),IF(OR(FS$8&lt;9/24,FS$8&gt;=17/24,FS$110="△"),"△","〇")))</f>
        <v>×</v>
      </c>
      <c r="FT104" s="29" t="str">
        <f ca="1">IF(OR(FT$9="×",FT$110="×"),"×",IF(SUMIFS(OFFSET(データ_研究棟施設!$M$5:$M$1048576,0,ROUND(FT$8*24,1)),データ_研究棟施設!$J$5:$J$1048576,OFFSET($G$9,ROW()-ROW($N$9),FT$6-$D$4))&gt;=50,IF(SUMIFS(OFFSET(データ_研究棟施設!$M$5:$M$1048576,0,ROUND(FT$8*24,1)),データ_研究棟施設!$J$5:$J$1048576,OFFSET($G$9,ROW()-ROW($N$9),FT$6-$D$4))&gt;=100*$E104,"×","△"),IF(OR(FT$8&lt;9/24,FT$8&gt;=17/24,FT$110="△"),"△","〇")))</f>
        <v>×</v>
      </c>
      <c r="FU104" s="29" t="str">
        <f ca="1">IF(OR(FU$9="×",FU$110="×"),"×",IF(SUMIFS(OFFSET(データ_研究棟施設!$M$5:$M$1048576,0,ROUND(FU$8*24,1)),データ_研究棟施設!$J$5:$J$1048576,OFFSET($G$9,ROW()-ROW($N$9),FU$6-$D$4))&gt;=50,IF(SUMIFS(OFFSET(データ_研究棟施設!$M$5:$M$1048576,0,ROUND(FU$8*24,1)),データ_研究棟施設!$J$5:$J$1048576,OFFSET($G$9,ROW()-ROW($N$9),FU$6-$D$4))&gt;=100*$E104,"×","△"),IF(OR(FU$8&lt;9/24,FU$8&gt;=17/24,FU$110="△"),"△","〇")))</f>
        <v>×</v>
      </c>
      <c r="FV104" s="30" t="str">
        <f ca="1">IF(OR(FV$9="×",FV$110="×"),"×",IF(SUMIFS(OFFSET(データ_研究棟施設!$M$5:$M$1048576,0,ROUND(FV$8*24,1)),データ_研究棟施設!$J$5:$J$1048576,OFFSET($G$9,ROW()-ROW($N$9),FV$6-$D$4))&gt;=50,IF(SUMIFS(OFFSET(データ_研究棟施設!$M$5:$M$1048576,0,ROUND(FV$8*24,1)),データ_研究棟施設!$J$5:$J$1048576,OFFSET($G$9,ROW()-ROW($N$9),FV$6-$D$4))&gt;=100*$E104,"×","△"),IF(OR(FV$8&lt;9/24,FV$8&gt;=17/24,FV$110="△"),"△","〇")))</f>
        <v>×</v>
      </c>
      <c r="FW104" s="29" t="str">
        <f ca="1">IF(OR(FW$9="×",FW$110="×"),"×",IF(SUMIFS(OFFSET(データ_研究棟施設!$M$5:$M$1048576,0,ROUND(FW$8*24,1)),データ_研究棟施設!$J$5:$J$1048576,OFFSET($G$9,ROW()-ROW($N$9),FW$6-$D$4))&gt;=50,IF(SUMIFS(OFFSET(データ_研究棟施設!$M$5:$M$1048576,0,ROUND(FW$8*24,1)),データ_研究棟施設!$J$5:$J$1048576,OFFSET($G$9,ROW()-ROW($N$9),FW$6-$D$4))&gt;=100*$E104,"×","△"),IF(OR(FW$8&lt;9/24,FW$8&gt;=17/24,FW$110="△"),"△","〇")))</f>
        <v>×</v>
      </c>
      <c r="FX104" s="29" t="str">
        <f ca="1">IF(OR(FX$9="×",FX$110="×"),"×",IF(SUMIFS(OFFSET(データ_研究棟施設!$M$5:$M$1048576,0,ROUND(FX$8*24,1)),データ_研究棟施設!$J$5:$J$1048576,OFFSET($G$9,ROW()-ROW($N$9),FX$6-$D$4))&gt;=50,IF(SUMIFS(OFFSET(データ_研究棟施設!$M$5:$M$1048576,0,ROUND(FX$8*24,1)),データ_研究棟施設!$J$5:$J$1048576,OFFSET($G$9,ROW()-ROW($N$9),FX$6-$D$4))&gt;=100*$E104,"×","△"),IF(OR(FX$8&lt;9/24,FX$8&gt;=17/24,FX$110="△"),"△","〇")))</f>
        <v>×</v>
      </c>
      <c r="FY104" s="37" t="str">
        <f ca="1">IF(OR(FY$9="×",FY$110="×"),"×",IF(SUMIFS(OFFSET(データ_研究棟施設!$M$5:$M$1048576,0,ROUND(FY$8*24,1)),データ_研究棟施設!$J$5:$J$1048576,OFFSET($G$9,ROW()-ROW($N$9),FY$6-$D$4))&gt;=50,IF(SUMIFS(OFFSET(データ_研究棟施設!$M$5:$M$1048576,0,ROUND(FY$8*24,1)),データ_研究棟施設!$J$5:$J$1048576,OFFSET($G$9,ROW()-ROW($N$9),FY$6-$D$4))&gt;=100*$E104,"×","△"),IF(OR(FY$8&lt;9/24,FY$8&gt;=17/24,FY$110="△"),"△","〇")))</f>
        <v>×</v>
      </c>
    </row>
    <row r="105" spans="1:181">
      <c r="A105" s="17"/>
      <c r="B105" s="81" t="s">
        <v>307</v>
      </c>
      <c r="C105" s="82"/>
      <c r="D105" s="11" t="s">
        <v>273</v>
      </c>
      <c r="E105" s="10" t="str">
        <f>INDEX(施設情報!$D$1:$D$1000,MATCH(D105,施設情報!$C$1:$C$1000,0))</f>
        <v>1</v>
      </c>
      <c r="F105" s="11" t="s">
        <v>275</v>
      </c>
      <c r="G105" s="8" t="str">
        <f t="shared" si="29"/>
        <v>123-46391</v>
      </c>
      <c r="H105" s="10" t="str">
        <f t="shared" si="30"/>
        <v>123-46392</v>
      </c>
      <c r="I105" s="10" t="str">
        <f t="shared" si="31"/>
        <v>123-46393</v>
      </c>
      <c r="J105" s="10" t="str">
        <f t="shared" si="32"/>
        <v>123-46394</v>
      </c>
      <c r="K105" s="10" t="str">
        <f t="shared" si="33"/>
        <v>123-46395</v>
      </c>
      <c r="L105" s="10" t="str">
        <f t="shared" si="34"/>
        <v>123-46396</v>
      </c>
      <c r="M105" s="10" t="str">
        <f t="shared" si="35"/>
        <v>123-46397</v>
      </c>
      <c r="N105" s="36" t="str">
        <f ca="1">IF(OR(N$9="×",N$110="×"),"×",IF(SUMIFS(OFFSET(データ_研究棟施設!$M$5:$M$1048576,0,ROUND(N$8*24,1)),データ_研究棟施設!$J$5:$J$1048576,OFFSET($G$9,ROW()-ROW($N$9),N$6-$D$4))&gt;=50,IF(SUMIFS(OFFSET(データ_研究棟施設!$M$5:$M$1048576,0,ROUND(N$8*24,1)),データ_研究棟施設!$J$5:$J$1048576,OFFSET($G$9,ROW()-ROW($N$9),N$6-$D$4))&gt;=100*$E105,"×","△"),IF(OR(N$8&lt;9/24,N$8&gt;=17/24,N$110="△"),"△","〇")))</f>
        <v>△</v>
      </c>
      <c r="O105" s="29" t="str">
        <f ca="1">IF(OR(O$9="×",O$110="×"),"×",IF(SUMIFS(OFFSET(データ_研究棟施設!$M$5:$M$1048576,0,ROUND(O$8*24,1)),データ_研究棟施設!$J$5:$J$1048576,OFFSET($G$9,ROW()-ROW($N$9),O$6-$D$4))&gt;=50,IF(SUMIFS(OFFSET(データ_研究棟施設!$M$5:$M$1048576,0,ROUND(O$8*24,1)),データ_研究棟施設!$J$5:$J$1048576,OFFSET($G$9,ROW()-ROW($N$9),O$6-$D$4))&gt;=100*$E105,"×","△"),IF(OR(O$8&lt;9/24,O$8&gt;=17/24,O$110="△"),"△","〇")))</f>
        <v>△</v>
      </c>
      <c r="P105" s="29" t="str">
        <f ca="1">IF(OR(P$9="×",P$110="×"),"×",IF(SUMIFS(OFFSET(データ_研究棟施設!$M$5:$M$1048576,0,ROUND(P$8*24,1)),データ_研究棟施設!$J$5:$J$1048576,OFFSET($G$9,ROW()-ROW($N$9),P$6-$D$4))&gt;=50,IF(SUMIFS(OFFSET(データ_研究棟施設!$M$5:$M$1048576,0,ROUND(P$8*24,1)),データ_研究棟施設!$J$5:$J$1048576,OFFSET($G$9,ROW()-ROW($N$9),P$6-$D$4))&gt;=100*$E105,"×","△"),IF(OR(P$8&lt;9/24,P$8&gt;=17/24,P$110="△"),"△","〇")))</f>
        <v>△</v>
      </c>
      <c r="Q105" s="29" t="str">
        <f ca="1">IF(OR(Q$9="×",Q$110="×"),"×",IF(SUMIFS(OFFSET(データ_研究棟施設!$M$5:$M$1048576,0,ROUND(Q$8*24,1)),データ_研究棟施設!$J$5:$J$1048576,OFFSET($G$9,ROW()-ROW($N$9),Q$6-$D$4))&gt;=50,IF(SUMIFS(OFFSET(データ_研究棟施設!$M$5:$M$1048576,0,ROUND(Q$8*24,1)),データ_研究棟施設!$J$5:$J$1048576,OFFSET($G$9,ROW()-ROW($N$9),Q$6-$D$4))&gt;=100*$E105,"×","△"),IF(OR(Q$8&lt;9/24,Q$8&gt;=17/24,Q$110="△"),"△","〇")))</f>
        <v>△</v>
      </c>
      <c r="R105" s="29" t="str">
        <f ca="1">IF(OR(R$9="×",R$110="×"),"×",IF(SUMIFS(OFFSET(データ_研究棟施設!$M$5:$M$1048576,0,ROUND(R$8*24,1)),データ_研究棟施設!$J$5:$J$1048576,OFFSET($G$9,ROW()-ROW($N$9),R$6-$D$4))&gt;=50,IF(SUMIFS(OFFSET(データ_研究棟施設!$M$5:$M$1048576,0,ROUND(R$8*24,1)),データ_研究棟施設!$J$5:$J$1048576,OFFSET($G$9,ROW()-ROW($N$9),R$6-$D$4))&gt;=100*$E105,"×","△"),IF(OR(R$8&lt;9/24,R$8&gt;=17/24,R$110="△"),"△","〇")))</f>
        <v>△</v>
      </c>
      <c r="S105" s="29" t="str">
        <f ca="1">IF(OR(S$9="×",S$110="×"),"×",IF(SUMIFS(OFFSET(データ_研究棟施設!$M$5:$M$1048576,0,ROUND(S$8*24,1)),データ_研究棟施設!$J$5:$J$1048576,OFFSET($G$9,ROW()-ROW($N$9),S$6-$D$4))&gt;=50,IF(SUMIFS(OFFSET(データ_研究棟施設!$M$5:$M$1048576,0,ROUND(S$8*24,1)),データ_研究棟施設!$J$5:$J$1048576,OFFSET($G$9,ROW()-ROW($N$9),S$6-$D$4))&gt;=100*$E105,"×","△"),IF(OR(S$8&lt;9/24,S$8&gt;=17/24,S$110="△"),"△","〇")))</f>
        <v>△</v>
      </c>
      <c r="T105" s="29" t="str">
        <f ca="1">IF(OR(T$9="×",T$110="×"),"×",IF(SUMIFS(OFFSET(データ_研究棟施設!$M$5:$M$1048576,0,ROUND(T$8*24,1)),データ_研究棟施設!$J$5:$J$1048576,OFFSET($G$9,ROW()-ROW($N$9),T$6-$D$4))&gt;=50,IF(SUMIFS(OFFSET(データ_研究棟施設!$M$5:$M$1048576,0,ROUND(T$8*24,1)),データ_研究棟施設!$J$5:$J$1048576,OFFSET($G$9,ROW()-ROW($N$9),T$6-$D$4))&gt;=100*$E105,"×","△"),IF(OR(T$8&lt;9/24,T$8&gt;=17/24,T$110="△"),"△","〇")))</f>
        <v>△</v>
      </c>
      <c r="U105" s="29" t="str">
        <f ca="1">IF(OR(U$9="×",U$110="×"),"×",IF(SUMIFS(OFFSET(データ_研究棟施設!$M$5:$M$1048576,0,ROUND(U$8*24,1)),データ_研究棟施設!$J$5:$J$1048576,OFFSET($G$9,ROW()-ROW($N$9),U$6-$D$4))&gt;=50,IF(SUMIFS(OFFSET(データ_研究棟施設!$M$5:$M$1048576,0,ROUND(U$8*24,1)),データ_研究棟施設!$J$5:$J$1048576,OFFSET($G$9,ROW()-ROW($N$9),U$6-$D$4))&gt;=100*$E105,"×","△"),IF(OR(U$8&lt;9/24,U$8&gt;=17/24,U$110="△"),"△","〇")))</f>
        <v>△</v>
      </c>
      <c r="V105" s="29" t="str">
        <f ca="1">IF(OR(V$9="×",V$110="×"),"×",IF(SUMIFS(OFFSET(データ_研究棟施設!$M$5:$M$1048576,0,ROUND(V$8*24,1)),データ_研究棟施設!$J$5:$J$1048576,OFFSET($G$9,ROW()-ROW($N$9),V$6-$D$4))&gt;=50,IF(SUMIFS(OFFSET(データ_研究棟施設!$M$5:$M$1048576,0,ROUND(V$8*24,1)),データ_研究棟施設!$J$5:$J$1048576,OFFSET($G$9,ROW()-ROW($N$9),V$6-$D$4))&gt;=100*$E105,"×","△"),IF(OR(V$8&lt;9/24,V$8&gt;=17/24,V$110="△"),"△","〇")))</f>
        <v>△</v>
      </c>
      <c r="W105" s="28" t="str">
        <f ca="1">IF(OR(W$9="×",W$110="×"),"×",IF(SUMIFS(OFFSET(データ_研究棟施設!$M$5:$M$1048576,0,ROUND(W$8*24,1)),データ_研究棟施設!$J$5:$J$1048576,OFFSET($G$9,ROW()-ROW($N$9),W$6-$D$4))&gt;=50,IF(SUMIFS(OFFSET(データ_研究棟施設!$M$5:$M$1048576,0,ROUND(W$8*24,1)),データ_研究棟施設!$J$5:$J$1048576,OFFSET($G$9,ROW()-ROW($N$9),W$6-$D$4))&gt;=100*$E105,"×","△"),IF(OR(W$8&lt;9/24,W$8&gt;=17/24,W$110="△"),"△","〇")))</f>
        <v>〇</v>
      </c>
      <c r="X105" s="29" t="str">
        <f ca="1">IF(OR(X$9="×",X$110="×"),"×",IF(SUMIFS(OFFSET(データ_研究棟施設!$M$5:$M$1048576,0,ROUND(X$8*24,1)),データ_研究棟施設!$J$5:$J$1048576,OFFSET($G$9,ROW()-ROW($N$9),X$6-$D$4))&gt;=50,IF(SUMIFS(OFFSET(データ_研究棟施設!$M$5:$M$1048576,0,ROUND(X$8*24,1)),データ_研究棟施設!$J$5:$J$1048576,OFFSET($G$9,ROW()-ROW($N$9),X$6-$D$4))&gt;=100*$E105,"×","△"),IF(OR(X$8&lt;9/24,X$8&gt;=17/24,X$110="△"),"△","〇")))</f>
        <v>〇</v>
      </c>
      <c r="Y105" s="29" t="str">
        <f ca="1">IF(OR(Y$9="×",Y$110="×"),"×",IF(SUMIFS(OFFSET(データ_研究棟施設!$M$5:$M$1048576,0,ROUND(Y$8*24,1)),データ_研究棟施設!$J$5:$J$1048576,OFFSET($G$9,ROW()-ROW($N$9),Y$6-$D$4))&gt;=50,IF(SUMIFS(OFFSET(データ_研究棟施設!$M$5:$M$1048576,0,ROUND(Y$8*24,1)),データ_研究棟施設!$J$5:$J$1048576,OFFSET($G$9,ROW()-ROW($N$9),Y$6-$D$4))&gt;=100*$E105,"×","△"),IF(OR(Y$8&lt;9/24,Y$8&gt;=17/24,Y$110="△"),"△","〇")))</f>
        <v>〇</v>
      </c>
      <c r="Z105" s="30" t="str">
        <f ca="1">IF(OR(Z$9="×",Z$110="×"),"×",IF(SUMIFS(OFFSET(データ_研究棟施設!$M$5:$M$1048576,0,ROUND(Z$8*24,1)),データ_研究棟施設!$J$5:$J$1048576,OFFSET($G$9,ROW()-ROW($N$9),Z$6-$D$4))&gt;=50,IF(SUMIFS(OFFSET(データ_研究棟施設!$M$5:$M$1048576,0,ROUND(Z$8*24,1)),データ_研究棟施設!$J$5:$J$1048576,OFFSET($G$9,ROW()-ROW($N$9),Z$6-$D$4))&gt;=100*$E105,"×","△"),IF(OR(Z$8&lt;9/24,Z$8&gt;=17/24,Z$110="△"),"△","〇")))</f>
        <v>〇</v>
      </c>
      <c r="AA105" s="29" t="str">
        <f ca="1">IF(OR(AA$9="×",AA$110="×"),"×",IF(SUMIFS(OFFSET(データ_研究棟施設!$M$5:$M$1048576,0,ROUND(AA$8*24,1)),データ_研究棟施設!$J$5:$J$1048576,OFFSET($G$9,ROW()-ROW($N$9),AA$6-$D$4))&gt;=50,IF(SUMIFS(OFFSET(データ_研究棟施設!$M$5:$M$1048576,0,ROUND(AA$8*24,1)),データ_研究棟施設!$J$5:$J$1048576,OFFSET($G$9,ROW()-ROW($N$9),AA$6-$D$4))&gt;=100*$E105,"×","△"),IF(OR(AA$8&lt;9/24,AA$8&gt;=17/24,AA$110="△"),"△","〇")))</f>
        <v>〇</v>
      </c>
      <c r="AB105" s="29" t="str">
        <f ca="1">IF(OR(AB$9="×",AB$110="×"),"×",IF(SUMIFS(OFFSET(データ_研究棟施設!$M$5:$M$1048576,0,ROUND(AB$8*24,1)),データ_研究棟施設!$J$5:$J$1048576,OFFSET($G$9,ROW()-ROW($N$9),AB$6-$D$4))&gt;=50,IF(SUMIFS(OFFSET(データ_研究棟施設!$M$5:$M$1048576,0,ROUND(AB$8*24,1)),データ_研究棟施設!$J$5:$J$1048576,OFFSET($G$9,ROW()-ROW($N$9),AB$6-$D$4))&gt;=100*$E105,"×","△"),IF(OR(AB$8&lt;9/24,AB$8&gt;=17/24,AB$110="△"),"△","〇")))</f>
        <v>〇</v>
      </c>
      <c r="AC105" s="29" t="str">
        <f ca="1">IF(OR(AC$9="×",AC$110="×"),"×",IF(SUMIFS(OFFSET(データ_研究棟施設!$M$5:$M$1048576,0,ROUND(AC$8*24,1)),データ_研究棟施設!$J$5:$J$1048576,OFFSET($G$9,ROW()-ROW($N$9),AC$6-$D$4))&gt;=50,IF(SUMIFS(OFFSET(データ_研究棟施設!$M$5:$M$1048576,0,ROUND(AC$8*24,1)),データ_研究棟施設!$J$5:$J$1048576,OFFSET($G$9,ROW()-ROW($N$9),AC$6-$D$4))&gt;=100*$E105,"×","△"),IF(OR(AC$8&lt;9/24,AC$8&gt;=17/24,AC$110="△"),"△","〇")))</f>
        <v>〇</v>
      </c>
      <c r="AD105" s="29" t="str">
        <f ca="1">IF(OR(AD$9="×",AD$110="×"),"×",IF(SUMIFS(OFFSET(データ_研究棟施設!$M$5:$M$1048576,0,ROUND(AD$8*24,1)),データ_研究棟施設!$J$5:$J$1048576,OFFSET($G$9,ROW()-ROW($N$9),AD$6-$D$4))&gt;=50,IF(SUMIFS(OFFSET(データ_研究棟施設!$M$5:$M$1048576,0,ROUND(AD$8*24,1)),データ_研究棟施設!$J$5:$J$1048576,OFFSET($G$9,ROW()-ROW($N$9),AD$6-$D$4))&gt;=100*$E105,"×","△"),IF(OR(AD$8&lt;9/24,AD$8&gt;=17/24,AD$110="△"),"△","〇")))</f>
        <v>〇</v>
      </c>
      <c r="AE105" s="28" t="str">
        <f ca="1">IF(OR(AE$9="×",AE$110="×"),"×",IF(SUMIFS(OFFSET(データ_研究棟施設!$M$5:$M$1048576,0,ROUND(AE$8*24,1)),データ_研究棟施設!$J$5:$J$1048576,OFFSET($G$9,ROW()-ROW($N$9),AE$6-$D$4))&gt;=50,IF(SUMIFS(OFFSET(データ_研究棟施設!$M$5:$M$1048576,0,ROUND(AE$8*24,1)),データ_研究棟施設!$J$5:$J$1048576,OFFSET($G$9,ROW()-ROW($N$9),AE$6-$D$4))&gt;=100*$E105,"×","△"),IF(OR(AE$8&lt;9/24,AE$8&gt;=17/24,AE$110="△"),"△","〇")))</f>
        <v>△</v>
      </c>
      <c r="AF105" s="29" t="str">
        <f ca="1">IF(OR(AF$9="×",AF$110="×"),"×",IF(SUMIFS(OFFSET(データ_研究棟施設!$M$5:$M$1048576,0,ROUND(AF$8*24,1)),データ_研究棟施設!$J$5:$J$1048576,OFFSET($G$9,ROW()-ROW($N$9),AF$6-$D$4))&gt;=50,IF(SUMIFS(OFFSET(データ_研究棟施設!$M$5:$M$1048576,0,ROUND(AF$8*24,1)),データ_研究棟施設!$J$5:$J$1048576,OFFSET($G$9,ROW()-ROW($N$9),AF$6-$D$4))&gt;=100*$E105,"×","△"),IF(OR(AF$8&lt;9/24,AF$8&gt;=17/24,AF$110="△"),"△","〇")))</f>
        <v>△</v>
      </c>
      <c r="AG105" s="29" t="str">
        <f ca="1">IF(OR(AG$9="×",AG$110="×"),"×",IF(SUMIFS(OFFSET(データ_研究棟施設!$M$5:$M$1048576,0,ROUND(AG$8*24,1)),データ_研究棟施設!$J$5:$J$1048576,OFFSET($G$9,ROW()-ROW($N$9),AG$6-$D$4))&gt;=50,IF(SUMIFS(OFFSET(データ_研究棟施設!$M$5:$M$1048576,0,ROUND(AG$8*24,1)),データ_研究棟施設!$J$5:$J$1048576,OFFSET($G$9,ROW()-ROW($N$9),AG$6-$D$4))&gt;=100*$E105,"×","△"),IF(OR(AG$8&lt;9/24,AG$8&gt;=17/24,AG$110="△"),"△","〇")))</f>
        <v>△</v>
      </c>
      <c r="AH105" s="30" t="str">
        <f ca="1">IF(OR(AH$9="×",AH$110="×"),"×",IF(SUMIFS(OFFSET(データ_研究棟施設!$M$5:$M$1048576,0,ROUND(AH$8*24,1)),データ_研究棟施設!$J$5:$J$1048576,OFFSET($G$9,ROW()-ROW($N$9),AH$6-$D$4))&gt;=50,IF(SUMIFS(OFFSET(データ_研究棟施設!$M$5:$M$1048576,0,ROUND(AH$8*24,1)),データ_研究棟施設!$J$5:$J$1048576,OFFSET($G$9,ROW()-ROW($N$9),AH$6-$D$4))&gt;=100*$E105,"×","△"),IF(OR(AH$8&lt;9/24,AH$8&gt;=17/24,AH$110="△"),"△","〇")))</f>
        <v>△</v>
      </c>
      <c r="AI105" s="29" t="str">
        <f ca="1">IF(OR(AI$9="×",AI$110="×"),"×",IF(SUMIFS(OFFSET(データ_研究棟施設!$M$5:$M$1048576,0,ROUND(AI$8*24,1)),データ_研究棟施設!$J$5:$J$1048576,OFFSET($G$9,ROW()-ROW($N$9),AI$6-$D$4))&gt;=50,IF(SUMIFS(OFFSET(データ_研究棟施設!$M$5:$M$1048576,0,ROUND(AI$8*24,1)),データ_研究棟施設!$J$5:$J$1048576,OFFSET($G$9,ROW()-ROW($N$9),AI$6-$D$4))&gt;=100*$E105,"×","△"),IF(OR(AI$8&lt;9/24,AI$8&gt;=17/24,AI$110="△"),"△","〇")))</f>
        <v>△</v>
      </c>
      <c r="AJ105" s="29" t="str">
        <f ca="1">IF(OR(AJ$9="×",AJ$110="×"),"×",IF(SUMIFS(OFFSET(データ_研究棟施設!$M$5:$M$1048576,0,ROUND(AJ$8*24,1)),データ_研究棟施設!$J$5:$J$1048576,OFFSET($G$9,ROW()-ROW($N$9),AJ$6-$D$4))&gt;=50,IF(SUMIFS(OFFSET(データ_研究棟施設!$M$5:$M$1048576,0,ROUND(AJ$8*24,1)),データ_研究棟施設!$J$5:$J$1048576,OFFSET($G$9,ROW()-ROW($N$9),AJ$6-$D$4))&gt;=100*$E105,"×","△"),IF(OR(AJ$8&lt;9/24,AJ$8&gt;=17/24,AJ$110="△"),"△","〇")))</f>
        <v>△</v>
      </c>
      <c r="AK105" s="37" t="str">
        <f ca="1">IF(OR(AK$9="×",AK$110="×"),"×",IF(SUMIFS(OFFSET(データ_研究棟施設!$M$5:$M$1048576,0,ROUND(AK$8*24,1)),データ_研究棟施設!$J$5:$J$1048576,OFFSET($G$9,ROW()-ROW($N$9),AK$6-$D$4))&gt;=50,IF(SUMIFS(OFFSET(データ_研究棟施設!$M$5:$M$1048576,0,ROUND(AK$8*24,1)),データ_研究棟施設!$J$5:$J$1048576,OFFSET($G$9,ROW()-ROW($N$9),AK$6-$D$4))&gt;=100*$E105,"×","△"),IF(OR(AK$8&lt;9/24,AK$8&gt;=17/24,AK$110="△"),"△","〇")))</f>
        <v>△</v>
      </c>
      <c r="AL105" s="36" t="str">
        <f ca="1">IF(OR(AL$9="×",AL$110="×"),"×",IF(SUMIFS(OFFSET(データ_研究棟施設!$M$5:$M$1048576,0,ROUND(AL$8*24,1)),データ_研究棟施設!$J$5:$J$1048576,OFFSET($G$9,ROW()-ROW($N$9),AL$6-$D$4))&gt;=50,IF(SUMIFS(OFFSET(データ_研究棟施設!$M$5:$M$1048576,0,ROUND(AL$8*24,1)),データ_研究棟施設!$J$5:$J$1048576,OFFSET($G$9,ROW()-ROW($N$9),AL$6-$D$4))&gt;=100*$E105,"×","△"),IF(OR(AL$8&lt;9/24,AL$8&gt;=17/24,AL$110="△"),"△","〇")))</f>
        <v>△</v>
      </c>
      <c r="AM105" s="29" t="str">
        <f ca="1">IF(OR(AM$9="×",AM$110="×"),"×",IF(SUMIFS(OFFSET(データ_研究棟施設!$M$5:$M$1048576,0,ROUND(AM$8*24,1)),データ_研究棟施設!$J$5:$J$1048576,OFFSET($G$9,ROW()-ROW($N$9),AM$6-$D$4))&gt;=50,IF(SUMIFS(OFFSET(データ_研究棟施設!$M$5:$M$1048576,0,ROUND(AM$8*24,1)),データ_研究棟施設!$J$5:$J$1048576,OFFSET($G$9,ROW()-ROW($N$9),AM$6-$D$4))&gt;=100*$E105,"×","△"),IF(OR(AM$8&lt;9/24,AM$8&gt;=17/24,AM$110="△"),"△","〇")))</f>
        <v>△</v>
      </c>
      <c r="AN105" s="29" t="str">
        <f ca="1">IF(OR(AN$9="×",AN$110="×"),"×",IF(SUMIFS(OFFSET(データ_研究棟施設!$M$5:$M$1048576,0,ROUND(AN$8*24,1)),データ_研究棟施設!$J$5:$J$1048576,OFFSET($G$9,ROW()-ROW($N$9),AN$6-$D$4))&gt;=50,IF(SUMIFS(OFFSET(データ_研究棟施設!$M$5:$M$1048576,0,ROUND(AN$8*24,1)),データ_研究棟施設!$J$5:$J$1048576,OFFSET($G$9,ROW()-ROW($N$9),AN$6-$D$4))&gt;=100*$E105,"×","△"),IF(OR(AN$8&lt;9/24,AN$8&gt;=17/24,AN$110="△"),"△","〇")))</f>
        <v>△</v>
      </c>
      <c r="AO105" s="29" t="str">
        <f ca="1">IF(OR(AO$9="×",AO$110="×"),"×",IF(SUMIFS(OFFSET(データ_研究棟施設!$M$5:$M$1048576,0,ROUND(AO$8*24,1)),データ_研究棟施設!$J$5:$J$1048576,OFFSET($G$9,ROW()-ROW($N$9),AO$6-$D$4))&gt;=50,IF(SUMIFS(OFFSET(データ_研究棟施設!$M$5:$M$1048576,0,ROUND(AO$8*24,1)),データ_研究棟施設!$J$5:$J$1048576,OFFSET($G$9,ROW()-ROW($N$9),AO$6-$D$4))&gt;=100*$E105,"×","△"),IF(OR(AO$8&lt;9/24,AO$8&gt;=17/24,AO$110="△"),"△","〇")))</f>
        <v>△</v>
      </c>
      <c r="AP105" s="29" t="str">
        <f ca="1">IF(OR(AP$9="×",AP$110="×"),"×",IF(SUMIFS(OFFSET(データ_研究棟施設!$M$5:$M$1048576,0,ROUND(AP$8*24,1)),データ_研究棟施設!$J$5:$J$1048576,OFFSET($G$9,ROW()-ROW($N$9),AP$6-$D$4))&gt;=50,IF(SUMIFS(OFFSET(データ_研究棟施設!$M$5:$M$1048576,0,ROUND(AP$8*24,1)),データ_研究棟施設!$J$5:$J$1048576,OFFSET($G$9,ROW()-ROW($N$9),AP$6-$D$4))&gt;=100*$E105,"×","△"),IF(OR(AP$8&lt;9/24,AP$8&gt;=17/24,AP$110="△"),"△","〇")))</f>
        <v>△</v>
      </c>
      <c r="AQ105" s="29" t="str">
        <f ca="1">IF(OR(AQ$9="×",AQ$110="×"),"×",IF(SUMIFS(OFFSET(データ_研究棟施設!$M$5:$M$1048576,0,ROUND(AQ$8*24,1)),データ_研究棟施設!$J$5:$J$1048576,OFFSET($G$9,ROW()-ROW($N$9),AQ$6-$D$4))&gt;=50,IF(SUMIFS(OFFSET(データ_研究棟施設!$M$5:$M$1048576,0,ROUND(AQ$8*24,1)),データ_研究棟施設!$J$5:$J$1048576,OFFSET($G$9,ROW()-ROW($N$9),AQ$6-$D$4))&gt;=100*$E105,"×","△"),IF(OR(AQ$8&lt;9/24,AQ$8&gt;=17/24,AQ$110="△"),"△","〇")))</f>
        <v>△</v>
      </c>
      <c r="AR105" s="29" t="str">
        <f ca="1">IF(OR(AR$9="×",AR$110="×"),"×",IF(SUMIFS(OFFSET(データ_研究棟施設!$M$5:$M$1048576,0,ROUND(AR$8*24,1)),データ_研究棟施設!$J$5:$J$1048576,OFFSET($G$9,ROW()-ROW($N$9),AR$6-$D$4))&gt;=50,IF(SUMIFS(OFFSET(データ_研究棟施設!$M$5:$M$1048576,0,ROUND(AR$8*24,1)),データ_研究棟施設!$J$5:$J$1048576,OFFSET($G$9,ROW()-ROW($N$9),AR$6-$D$4))&gt;=100*$E105,"×","△"),IF(OR(AR$8&lt;9/24,AR$8&gt;=17/24,AR$110="△"),"△","〇")))</f>
        <v>△</v>
      </c>
      <c r="AS105" s="29" t="str">
        <f ca="1">IF(OR(AS$9="×",AS$110="×"),"×",IF(SUMIFS(OFFSET(データ_研究棟施設!$M$5:$M$1048576,0,ROUND(AS$8*24,1)),データ_研究棟施設!$J$5:$J$1048576,OFFSET($G$9,ROW()-ROW($N$9),AS$6-$D$4))&gt;=50,IF(SUMIFS(OFFSET(データ_研究棟施設!$M$5:$M$1048576,0,ROUND(AS$8*24,1)),データ_研究棟施設!$J$5:$J$1048576,OFFSET($G$9,ROW()-ROW($N$9),AS$6-$D$4))&gt;=100*$E105,"×","△"),IF(OR(AS$8&lt;9/24,AS$8&gt;=17/24,AS$110="△"),"△","〇")))</f>
        <v>△</v>
      </c>
      <c r="AT105" s="29" t="str">
        <f ca="1">IF(OR(AT$9="×",AT$110="×"),"×",IF(SUMIFS(OFFSET(データ_研究棟施設!$M$5:$M$1048576,0,ROUND(AT$8*24,1)),データ_研究棟施設!$J$5:$J$1048576,OFFSET($G$9,ROW()-ROW($N$9),AT$6-$D$4))&gt;=50,IF(SUMIFS(OFFSET(データ_研究棟施設!$M$5:$M$1048576,0,ROUND(AT$8*24,1)),データ_研究棟施設!$J$5:$J$1048576,OFFSET($G$9,ROW()-ROW($N$9),AT$6-$D$4))&gt;=100*$E105,"×","△"),IF(OR(AT$8&lt;9/24,AT$8&gt;=17/24,AT$110="△"),"△","〇")))</f>
        <v>△</v>
      </c>
      <c r="AU105" s="28" t="str">
        <f ca="1">IF(OR(AU$9="×",AU$110="×"),"×",IF(SUMIFS(OFFSET(データ_研究棟施設!$M$5:$M$1048576,0,ROUND(AU$8*24,1)),データ_研究棟施設!$J$5:$J$1048576,OFFSET($G$9,ROW()-ROW($N$9),AU$6-$D$4))&gt;=50,IF(SUMIFS(OFFSET(データ_研究棟施設!$M$5:$M$1048576,0,ROUND(AU$8*24,1)),データ_研究棟施設!$J$5:$J$1048576,OFFSET($G$9,ROW()-ROW($N$9),AU$6-$D$4))&gt;=100*$E105,"×","△"),IF(OR(AU$8&lt;9/24,AU$8&gt;=17/24,AU$110="△"),"△","〇")))</f>
        <v>〇</v>
      </c>
      <c r="AV105" s="29" t="str">
        <f ca="1">IF(OR(AV$9="×",AV$110="×"),"×",IF(SUMIFS(OFFSET(データ_研究棟施設!$M$5:$M$1048576,0,ROUND(AV$8*24,1)),データ_研究棟施設!$J$5:$J$1048576,OFFSET($G$9,ROW()-ROW($N$9),AV$6-$D$4))&gt;=50,IF(SUMIFS(OFFSET(データ_研究棟施設!$M$5:$M$1048576,0,ROUND(AV$8*24,1)),データ_研究棟施設!$J$5:$J$1048576,OFFSET($G$9,ROW()-ROW($N$9),AV$6-$D$4))&gt;=100*$E105,"×","△"),IF(OR(AV$8&lt;9/24,AV$8&gt;=17/24,AV$110="△"),"△","〇")))</f>
        <v>〇</v>
      </c>
      <c r="AW105" s="29" t="str">
        <f ca="1">IF(OR(AW$9="×",AW$110="×"),"×",IF(SUMIFS(OFFSET(データ_研究棟施設!$M$5:$M$1048576,0,ROUND(AW$8*24,1)),データ_研究棟施設!$J$5:$J$1048576,OFFSET($G$9,ROW()-ROW($N$9),AW$6-$D$4))&gt;=50,IF(SUMIFS(OFFSET(データ_研究棟施設!$M$5:$M$1048576,0,ROUND(AW$8*24,1)),データ_研究棟施設!$J$5:$J$1048576,OFFSET($G$9,ROW()-ROW($N$9),AW$6-$D$4))&gt;=100*$E105,"×","△"),IF(OR(AW$8&lt;9/24,AW$8&gt;=17/24,AW$110="△"),"△","〇")))</f>
        <v>〇</v>
      </c>
      <c r="AX105" s="30" t="str">
        <f ca="1">IF(OR(AX$9="×",AX$110="×"),"×",IF(SUMIFS(OFFSET(データ_研究棟施設!$M$5:$M$1048576,0,ROUND(AX$8*24,1)),データ_研究棟施設!$J$5:$J$1048576,OFFSET($G$9,ROW()-ROW($N$9),AX$6-$D$4))&gt;=50,IF(SUMIFS(OFFSET(データ_研究棟施設!$M$5:$M$1048576,0,ROUND(AX$8*24,1)),データ_研究棟施設!$J$5:$J$1048576,OFFSET($G$9,ROW()-ROW($N$9),AX$6-$D$4))&gt;=100*$E105,"×","△"),IF(OR(AX$8&lt;9/24,AX$8&gt;=17/24,AX$110="△"),"△","〇")))</f>
        <v>〇</v>
      </c>
      <c r="AY105" s="29" t="str">
        <f ca="1">IF(OR(AY$9="×",AY$110="×"),"×",IF(SUMIFS(OFFSET(データ_研究棟施設!$M$5:$M$1048576,0,ROUND(AY$8*24,1)),データ_研究棟施設!$J$5:$J$1048576,OFFSET($G$9,ROW()-ROW($N$9),AY$6-$D$4))&gt;=50,IF(SUMIFS(OFFSET(データ_研究棟施設!$M$5:$M$1048576,0,ROUND(AY$8*24,1)),データ_研究棟施設!$J$5:$J$1048576,OFFSET($G$9,ROW()-ROW($N$9),AY$6-$D$4))&gt;=100*$E105,"×","△"),IF(OR(AY$8&lt;9/24,AY$8&gt;=17/24,AY$110="△"),"△","〇")))</f>
        <v>〇</v>
      </c>
      <c r="AZ105" s="29" t="str">
        <f ca="1">IF(OR(AZ$9="×",AZ$110="×"),"×",IF(SUMIFS(OFFSET(データ_研究棟施設!$M$5:$M$1048576,0,ROUND(AZ$8*24,1)),データ_研究棟施設!$J$5:$J$1048576,OFFSET($G$9,ROW()-ROW($N$9),AZ$6-$D$4))&gt;=50,IF(SUMIFS(OFFSET(データ_研究棟施設!$M$5:$M$1048576,0,ROUND(AZ$8*24,1)),データ_研究棟施設!$J$5:$J$1048576,OFFSET($G$9,ROW()-ROW($N$9),AZ$6-$D$4))&gt;=100*$E105,"×","△"),IF(OR(AZ$8&lt;9/24,AZ$8&gt;=17/24,AZ$110="△"),"△","〇")))</f>
        <v>〇</v>
      </c>
      <c r="BA105" s="29" t="str">
        <f ca="1">IF(OR(BA$9="×",BA$110="×"),"×",IF(SUMIFS(OFFSET(データ_研究棟施設!$M$5:$M$1048576,0,ROUND(BA$8*24,1)),データ_研究棟施設!$J$5:$J$1048576,OFFSET($G$9,ROW()-ROW($N$9),BA$6-$D$4))&gt;=50,IF(SUMIFS(OFFSET(データ_研究棟施設!$M$5:$M$1048576,0,ROUND(BA$8*24,1)),データ_研究棟施設!$J$5:$J$1048576,OFFSET($G$9,ROW()-ROW($N$9),BA$6-$D$4))&gt;=100*$E105,"×","△"),IF(OR(BA$8&lt;9/24,BA$8&gt;=17/24,BA$110="△"),"△","〇")))</f>
        <v>〇</v>
      </c>
      <c r="BB105" s="29" t="str">
        <f ca="1">IF(OR(BB$9="×",BB$110="×"),"×",IF(SUMIFS(OFFSET(データ_研究棟施設!$M$5:$M$1048576,0,ROUND(BB$8*24,1)),データ_研究棟施設!$J$5:$J$1048576,OFFSET($G$9,ROW()-ROW($N$9),BB$6-$D$4))&gt;=50,IF(SUMIFS(OFFSET(データ_研究棟施設!$M$5:$M$1048576,0,ROUND(BB$8*24,1)),データ_研究棟施設!$J$5:$J$1048576,OFFSET($G$9,ROW()-ROW($N$9),BB$6-$D$4))&gt;=100*$E105,"×","△"),IF(OR(BB$8&lt;9/24,BB$8&gt;=17/24,BB$110="△"),"△","〇")))</f>
        <v>〇</v>
      </c>
      <c r="BC105" s="28" t="str">
        <f ca="1">IF(OR(BC$9="×",BC$110="×"),"×",IF(SUMIFS(OFFSET(データ_研究棟施設!$M$5:$M$1048576,0,ROUND(BC$8*24,1)),データ_研究棟施設!$J$5:$J$1048576,OFFSET($G$9,ROW()-ROW($N$9),BC$6-$D$4))&gt;=50,IF(SUMIFS(OFFSET(データ_研究棟施設!$M$5:$M$1048576,0,ROUND(BC$8*24,1)),データ_研究棟施設!$J$5:$J$1048576,OFFSET($G$9,ROW()-ROW($N$9),BC$6-$D$4))&gt;=100*$E105,"×","△"),IF(OR(BC$8&lt;9/24,BC$8&gt;=17/24,BC$110="△"),"△","〇")))</f>
        <v>△</v>
      </c>
      <c r="BD105" s="29" t="str">
        <f ca="1">IF(OR(BD$9="×",BD$110="×"),"×",IF(SUMIFS(OFFSET(データ_研究棟施設!$M$5:$M$1048576,0,ROUND(BD$8*24,1)),データ_研究棟施設!$J$5:$J$1048576,OFFSET($G$9,ROW()-ROW($N$9),BD$6-$D$4))&gt;=50,IF(SUMIFS(OFFSET(データ_研究棟施設!$M$5:$M$1048576,0,ROUND(BD$8*24,1)),データ_研究棟施設!$J$5:$J$1048576,OFFSET($G$9,ROW()-ROW($N$9),BD$6-$D$4))&gt;=100*$E105,"×","△"),IF(OR(BD$8&lt;9/24,BD$8&gt;=17/24,BD$110="△"),"△","〇")))</f>
        <v>△</v>
      </c>
      <c r="BE105" s="29" t="str">
        <f ca="1">IF(OR(BE$9="×",BE$110="×"),"×",IF(SUMIFS(OFFSET(データ_研究棟施設!$M$5:$M$1048576,0,ROUND(BE$8*24,1)),データ_研究棟施設!$J$5:$J$1048576,OFFSET($G$9,ROW()-ROW($N$9),BE$6-$D$4))&gt;=50,IF(SUMIFS(OFFSET(データ_研究棟施設!$M$5:$M$1048576,0,ROUND(BE$8*24,1)),データ_研究棟施設!$J$5:$J$1048576,OFFSET($G$9,ROW()-ROW($N$9),BE$6-$D$4))&gt;=100*$E105,"×","△"),IF(OR(BE$8&lt;9/24,BE$8&gt;=17/24,BE$110="△"),"△","〇")))</f>
        <v>△</v>
      </c>
      <c r="BF105" s="30" t="str">
        <f ca="1">IF(OR(BF$9="×",BF$110="×"),"×",IF(SUMIFS(OFFSET(データ_研究棟施設!$M$5:$M$1048576,0,ROUND(BF$8*24,1)),データ_研究棟施設!$J$5:$J$1048576,OFFSET($G$9,ROW()-ROW($N$9),BF$6-$D$4))&gt;=50,IF(SUMIFS(OFFSET(データ_研究棟施設!$M$5:$M$1048576,0,ROUND(BF$8*24,1)),データ_研究棟施設!$J$5:$J$1048576,OFFSET($G$9,ROW()-ROW($N$9),BF$6-$D$4))&gt;=100*$E105,"×","△"),IF(OR(BF$8&lt;9/24,BF$8&gt;=17/24,BF$110="△"),"△","〇")))</f>
        <v>△</v>
      </c>
      <c r="BG105" s="29" t="str">
        <f ca="1">IF(OR(BG$9="×",BG$110="×"),"×",IF(SUMIFS(OFFSET(データ_研究棟施設!$M$5:$M$1048576,0,ROUND(BG$8*24,1)),データ_研究棟施設!$J$5:$J$1048576,OFFSET($G$9,ROW()-ROW($N$9),BG$6-$D$4))&gt;=50,IF(SUMIFS(OFFSET(データ_研究棟施設!$M$5:$M$1048576,0,ROUND(BG$8*24,1)),データ_研究棟施設!$J$5:$J$1048576,OFFSET($G$9,ROW()-ROW($N$9),BG$6-$D$4))&gt;=100*$E105,"×","△"),IF(OR(BG$8&lt;9/24,BG$8&gt;=17/24,BG$110="△"),"△","〇")))</f>
        <v>△</v>
      </c>
      <c r="BH105" s="29" t="str">
        <f ca="1">IF(OR(BH$9="×",BH$110="×"),"×",IF(SUMIFS(OFFSET(データ_研究棟施設!$M$5:$M$1048576,0,ROUND(BH$8*24,1)),データ_研究棟施設!$J$5:$J$1048576,OFFSET($G$9,ROW()-ROW($N$9),BH$6-$D$4))&gt;=50,IF(SUMIFS(OFFSET(データ_研究棟施設!$M$5:$M$1048576,0,ROUND(BH$8*24,1)),データ_研究棟施設!$J$5:$J$1048576,OFFSET($G$9,ROW()-ROW($N$9),BH$6-$D$4))&gt;=100*$E105,"×","△"),IF(OR(BH$8&lt;9/24,BH$8&gt;=17/24,BH$110="△"),"△","〇")))</f>
        <v>△</v>
      </c>
      <c r="BI105" s="37" t="str">
        <f ca="1">IF(OR(BI$9="×",BI$110="×"),"×",IF(SUMIFS(OFFSET(データ_研究棟施設!$M$5:$M$1048576,0,ROUND(BI$8*24,1)),データ_研究棟施設!$J$5:$J$1048576,OFFSET($G$9,ROW()-ROW($N$9),BI$6-$D$4))&gt;=50,IF(SUMIFS(OFFSET(データ_研究棟施設!$M$5:$M$1048576,0,ROUND(BI$8*24,1)),データ_研究棟施設!$J$5:$J$1048576,OFFSET($G$9,ROW()-ROW($N$9),BI$6-$D$4))&gt;=100*$E105,"×","△"),IF(OR(BI$8&lt;9/24,BI$8&gt;=17/24,BI$110="△"),"△","〇")))</f>
        <v>△</v>
      </c>
      <c r="BJ105" s="36" t="str">
        <f ca="1">IF(OR(BJ$9="×",BJ$110="×"),"×",IF(SUMIFS(OFFSET(データ_研究棟施設!$M$5:$M$1048576,0,ROUND(BJ$8*24,1)),データ_研究棟施設!$J$5:$J$1048576,OFFSET($G$9,ROW()-ROW($N$9),BJ$6-$D$4))&gt;=50,IF(SUMIFS(OFFSET(データ_研究棟施設!$M$5:$M$1048576,0,ROUND(BJ$8*24,1)),データ_研究棟施設!$J$5:$J$1048576,OFFSET($G$9,ROW()-ROW($N$9),BJ$6-$D$4))&gt;=100*$E105,"×","△"),IF(OR(BJ$8&lt;9/24,BJ$8&gt;=17/24,BJ$110="△"),"△","〇")))</f>
        <v>△</v>
      </c>
      <c r="BK105" s="29" t="str">
        <f ca="1">IF(OR(BK$9="×",BK$110="×"),"×",IF(SUMIFS(OFFSET(データ_研究棟施設!$M$5:$M$1048576,0,ROUND(BK$8*24,1)),データ_研究棟施設!$J$5:$J$1048576,OFFSET($G$9,ROW()-ROW($N$9),BK$6-$D$4))&gt;=50,IF(SUMIFS(OFFSET(データ_研究棟施設!$M$5:$M$1048576,0,ROUND(BK$8*24,1)),データ_研究棟施設!$J$5:$J$1048576,OFFSET($G$9,ROW()-ROW($N$9),BK$6-$D$4))&gt;=100*$E105,"×","△"),IF(OR(BK$8&lt;9/24,BK$8&gt;=17/24,BK$110="△"),"△","〇")))</f>
        <v>△</v>
      </c>
      <c r="BL105" s="29" t="str">
        <f ca="1">IF(OR(BL$9="×",BL$110="×"),"×",IF(SUMIFS(OFFSET(データ_研究棟施設!$M$5:$M$1048576,0,ROUND(BL$8*24,1)),データ_研究棟施設!$J$5:$J$1048576,OFFSET($G$9,ROW()-ROW($N$9),BL$6-$D$4))&gt;=50,IF(SUMIFS(OFFSET(データ_研究棟施設!$M$5:$M$1048576,0,ROUND(BL$8*24,1)),データ_研究棟施設!$J$5:$J$1048576,OFFSET($G$9,ROW()-ROW($N$9),BL$6-$D$4))&gt;=100*$E105,"×","△"),IF(OR(BL$8&lt;9/24,BL$8&gt;=17/24,BL$110="△"),"△","〇")))</f>
        <v>△</v>
      </c>
      <c r="BM105" s="29" t="str">
        <f ca="1">IF(OR(BM$9="×",BM$110="×"),"×",IF(SUMIFS(OFFSET(データ_研究棟施設!$M$5:$M$1048576,0,ROUND(BM$8*24,1)),データ_研究棟施設!$J$5:$J$1048576,OFFSET($G$9,ROW()-ROW($N$9),BM$6-$D$4))&gt;=50,IF(SUMIFS(OFFSET(データ_研究棟施設!$M$5:$M$1048576,0,ROUND(BM$8*24,1)),データ_研究棟施設!$J$5:$J$1048576,OFFSET($G$9,ROW()-ROW($N$9),BM$6-$D$4))&gt;=100*$E105,"×","△"),IF(OR(BM$8&lt;9/24,BM$8&gt;=17/24,BM$110="△"),"△","〇")))</f>
        <v>△</v>
      </c>
      <c r="BN105" s="29" t="str">
        <f ca="1">IF(OR(BN$9="×",BN$110="×"),"×",IF(SUMIFS(OFFSET(データ_研究棟施設!$M$5:$M$1048576,0,ROUND(BN$8*24,1)),データ_研究棟施設!$J$5:$J$1048576,OFFSET($G$9,ROW()-ROW($N$9),BN$6-$D$4))&gt;=50,IF(SUMIFS(OFFSET(データ_研究棟施設!$M$5:$M$1048576,0,ROUND(BN$8*24,1)),データ_研究棟施設!$J$5:$J$1048576,OFFSET($G$9,ROW()-ROW($N$9),BN$6-$D$4))&gt;=100*$E105,"×","△"),IF(OR(BN$8&lt;9/24,BN$8&gt;=17/24,BN$110="△"),"△","〇")))</f>
        <v>△</v>
      </c>
      <c r="BO105" s="29" t="str">
        <f ca="1">IF(OR(BO$9="×",BO$110="×"),"×",IF(SUMIFS(OFFSET(データ_研究棟施設!$M$5:$M$1048576,0,ROUND(BO$8*24,1)),データ_研究棟施設!$J$5:$J$1048576,OFFSET($G$9,ROW()-ROW($N$9),BO$6-$D$4))&gt;=50,IF(SUMIFS(OFFSET(データ_研究棟施設!$M$5:$M$1048576,0,ROUND(BO$8*24,1)),データ_研究棟施設!$J$5:$J$1048576,OFFSET($G$9,ROW()-ROW($N$9),BO$6-$D$4))&gt;=100*$E105,"×","△"),IF(OR(BO$8&lt;9/24,BO$8&gt;=17/24,BO$110="△"),"△","〇")))</f>
        <v>△</v>
      </c>
      <c r="BP105" s="29" t="str">
        <f ca="1">IF(OR(BP$9="×",BP$110="×"),"×",IF(SUMIFS(OFFSET(データ_研究棟施設!$M$5:$M$1048576,0,ROUND(BP$8*24,1)),データ_研究棟施設!$J$5:$J$1048576,OFFSET($G$9,ROW()-ROW($N$9),BP$6-$D$4))&gt;=50,IF(SUMIFS(OFFSET(データ_研究棟施設!$M$5:$M$1048576,0,ROUND(BP$8*24,1)),データ_研究棟施設!$J$5:$J$1048576,OFFSET($G$9,ROW()-ROW($N$9),BP$6-$D$4))&gt;=100*$E105,"×","△"),IF(OR(BP$8&lt;9/24,BP$8&gt;=17/24,BP$110="△"),"△","〇")))</f>
        <v>△</v>
      </c>
      <c r="BQ105" s="29" t="str">
        <f ca="1">IF(OR(BQ$9="×",BQ$110="×"),"×",IF(SUMIFS(OFFSET(データ_研究棟施設!$M$5:$M$1048576,0,ROUND(BQ$8*24,1)),データ_研究棟施設!$J$5:$J$1048576,OFFSET($G$9,ROW()-ROW($N$9),BQ$6-$D$4))&gt;=50,IF(SUMIFS(OFFSET(データ_研究棟施設!$M$5:$M$1048576,0,ROUND(BQ$8*24,1)),データ_研究棟施設!$J$5:$J$1048576,OFFSET($G$9,ROW()-ROW($N$9),BQ$6-$D$4))&gt;=100*$E105,"×","△"),IF(OR(BQ$8&lt;9/24,BQ$8&gt;=17/24,BQ$110="△"),"△","〇")))</f>
        <v>△</v>
      </c>
      <c r="BR105" s="29" t="str">
        <f ca="1">IF(OR(BR$9="×",BR$110="×"),"×",IF(SUMIFS(OFFSET(データ_研究棟施設!$M$5:$M$1048576,0,ROUND(BR$8*24,1)),データ_研究棟施設!$J$5:$J$1048576,OFFSET($G$9,ROW()-ROW($N$9),BR$6-$D$4))&gt;=50,IF(SUMIFS(OFFSET(データ_研究棟施設!$M$5:$M$1048576,0,ROUND(BR$8*24,1)),データ_研究棟施設!$J$5:$J$1048576,OFFSET($G$9,ROW()-ROW($N$9),BR$6-$D$4))&gt;=100*$E105,"×","△"),IF(OR(BR$8&lt;9/24,BR$8&gt;=17/24,BR$110="△"),"△","〇")))</f>
        <v>△</v>
      </c>
      <c r="BS105" s="28" t="str">
        <f ca="1">IF(OR(BS$9="×",BS$110="×"),"×",IF(SUMIFS(OFFSET(データ_研究棟施設!$M$5:$M$1048576,0,ROUND(BS$8*24,1)),データ_研究棟施設!$J$5:$J$1048576,OFFSET($G$9,ROW()-ROW($N$9),BS$6-$D$4))&gt;=50,IF(SUMIFS(OFFSET(データ_研究棟施設!$M$5:$M$1048576,0,ROUND(BS$8*24,1)),データ_研究棟施設!$J$5:$J$1048576,OFFSET($G$9,ROW()-ROW($N$9),BS$6-$D$4))&gt;=100*$E105,"×","△"),IF(OR(BS$8&lt;9/24,BS$8&gt;=17/24,BS$110="△"),"△","〇")))</f>
        <v>〇</v>
      </c>
      <c r="BT105" s="29" t="str">
        <f ca="1">IF(OR(BT$9="×",BT$110="×"),"×",IF(SUMIFS(OFFSET(データ_研究棟施設!$M$5:$M$1048576,0,ROUND(BT$8*24,1)),データ_研究棟施設!$J$5:$J$1048576,OFFSET($G$9,ROW()-ROW($N$9),BT$6-$D$4))&gt;=50,IF(SUMIFS(OFFSET(データ_研究棟施設!$M$5:$M$1048576,0,ROUND(BT$8*24,1)),データ_研究棟施設!$J$5:$J$1048576,OFFSET($G$9,ROW()-ROW($N$9),BT$6-$D$4))&gt;=100*$E105,"×","△"),IF(OR(BT$8&lt;9/24,BT$8&gt;=17/24,BT$110="△"),"△","〇")))</f>
        <v>〇</v>
      </c>
      <c r="BU105" s="29" t="str">
        <f ca="1">IF(OR(BU$9="×",BU$110="×"),"×",IF(SUMIFS(OFFSET(データ_研究棟施設!$M$5:$M$1048576,0,ROUND(BU$8*24,1)),データ_研究棟施設!$J$5:$J$1048576,OFFSET($G$9,ROW()-ROW($N$9),BU$6-$D$4))&gt;=50,IF(SUMIFS(OFFSET(データ_研究棟施設!$M$5:$M$1048576,0,ROUND(BU$8*24,1)),データ_研究棟施設!$J$5:$J$1048576,OFFSET($G$9,ROW()-ROW($N$9),BU$6-$D$4))&gt;=100*$E105,"×","△"),IF(OR(BU$8&lt;9/24,BU$8&gt;=17/24,BU$110="△"),"△","〇")))</f>
        <v>〇</v>
      </c>
      <c r="BV105" s="30" t="str">
        <f ca="1">IF(OR(BV$9="×",BV$110="×"),"×",IF(SUMIFS(OFFSET(データ_研究棟施設!$M$5:$M$1048576,0,ROUND(BV$8*24,1)),データ_研究棟施設!$J$5:$J$1048576,OFFSET($G$9,ROW()-ROW($N$9),BV$6-$D$4))&gt;=50,IF(SUMIFS(OFFSET(データ_研究棟施設!$M$5:$M$1048576,0,ROUND(BV$8*24,1)),データ_研究棟施設!$J$5:$J$1048576,OFFSET($G$9,ROW()-ROW($N$9),BV$6-$D$4))&gt;=100*$E105,"×","△"),IF(OR(BV$8&lt;9/24,BV$8&gt;=17/24,BV$110="△"),"△","〇")))</f>
        <v>〇</v>
      </c>
      <c r="BW105" s="29" t="str">
        <f ca="1">IF(OR(BW$9="×",BW$110="×"),"×",IF(SUMIFS(OFFSET(データ_研究棟施設!$M$5:$M$1048576,0,ROUND(BW$8*24,1)),データ_研究棟施設!$J$5:$J$1048576,OFFSET($G$9,ROW()-ROW($N$9),BW$6-$D$4))&gt;=50,IF(SUMIFS(OFFSET(データ_研究棟施設!$M$5:$M$1048576,0,ROUND(BW$8*24,1)),データ_研究棟施設!$J$5:$J$1048576,OFFSET($G$9,ROW()-ROW($N$9),BW$6-$D$4))&gt;=100*$E105,"×","△"),IF(OR(BW$8&lt;9/24,BW$8&gt;=17/24,BW$110="△"),"△","〇")))</f>
        <v>〇</v>
      </c>
      <c r="BX105" s="29" t="str">
        <f ca="1">IF(OR(BX$9="×",BX$110="×"),"×",IF(SUMIFS(OFFSET(データ_研究棟施設!$M$5:$M$1048576,0,ROUND(BX$8*24,1)),データ_研究棟施設!$J$5:$J$1048576,OFFSET($G$9,ROW()-ROW($N$9),BX$6-$D$4))&gt;=50,IF(SUMIFS(OFFSET(データ_研究棟施設!$M$5:$M$1048576,0,ROUND(BX$8*24,1)),データ_研究棟施設!$J$5:$J$1048576,OFFSET($G$9,ROW()-ROW($N$9),BX$6-$D$4))&gt;=100*$E105,"×","△"),IF(OR(BX$8&lt;9/24,BX$8&gt;=17/24,BX$110="△"),"△","〇")))</f>
        <v>〇</v>
      </c>
      <c r="BY105" s="29" t="str">
        <f ca="1">IF(OR(BY$9="×",BY$110="×"),"×",IF(SUMIFS(OFFSET(データ_研究棟施設!$M$5:$M$1048576,0,ROUND(BY$8*24,1)),データ_研究棟施設!$J$5:$J$1048576,OFFSET($G$9,ROW()-ROW($N$9),BY$6-$D$4))&gt;=50,IF(SUMIFS(OFFSET(データ_研究棟施設!$M$5:$M$1048576,0,ROUND(BY$8*24,1)),データ_研究棟施設!$J$5:$J$1048576,OFFSET($G$9,ROW()-ROW($N$9),BY$6-$D$4))&gt;=100*$E105,"×","△"),IF(OR(BY$8&lt;9/24,BY$8&gt;=17/24,BY$110="△"),"△","〇")))</f>
        <v>〇</v>
      </c>
      <c r="BZ105" s="29" t="str">
        <f ca="1">IF(OR(BZ$9="×",BZ$110="×"),"×",IF(SUMIFS(OFFSET(データ_研究棟施設!$M$5:$M$1048576,0,ROUND(BZ$8*24,1)),データ_研究棟施設!$J$5:$J$1048576,OFFSET($G$9,ROW()-ROW($N$9),BZ$6-$D$4))&gt;=50,IF(SUMIFS(OFFSET(データ_研究棟施設!$M$5:$M$1048576,0,ROUND(BZ$8*24,1)),データ_研究棟施設!$J$5:$J$1048576,OFFSET($G$9,ROW()-ROW($N$9),BZ$6-$D$4))&gt;=100*$E105,"×","△"),IF(OR(BZ$8&lt;9/24,BZ$8&gt;=17/24,BZ$110="△"),"△","〇")))</f>
        <v>〇</v>
      </c>
      <c r="CA105" s="28" t="str">
        <f ca="1">IF(OR(CA$9="×",CA$110="×"),"×",IF(SUMIFS(OFFSET(データ_研究棟施設!$M$5:$M$1048576,0,ROUND(CA$8*24,1)),データ_研究棟施設!$J$5:$J$1048576,OFFSET($G$9,ROW()-ROW($N$9),CA$6-$D$4))&gt;=50,IF(SUMIFS(OFFSET(データ_研究棟施設!$M$5:$M$1048576,0,ROUND(CA$8*24,1)),データ_研究棟施設!$J$5:$J$1048576,OFFSET($G$9,ROW()-ROW($N$9),CA$6-$D$4))&gt;=100*$E105,"×","△"),IF(OR(CA$8&lt;9/24,CA$8&gt;=17/24,CA$110="△"),"△","〇")))</f>
        <v>△</v>
      </c>
      <c r="CB105" s="29" t="str">
        <f ca="1">IF(OR(CB$9="×",CB$110="×"),"×",IF(SUMIFS(OFFSET(データ_研究棟施設!$M$5:$M$1048576,0,ROUND(CB$8*24,1)),データ_研究棟施設!$J$5:$J$1048576,OFFSET($G$9,ROW()-ROW($N$9),CB$6-$D$4))&gt;=50,IF(SUMIFS(OFFSET(データ_研究棟施設!$M$5:$M$1048576,0,ROUND(CB$8*24,1)),データ_研究棟施設!$J$5:$J$1048576,OFFSET($G$9,ROW()-ROW($N$9),CB$6-$D$4))&gt;=100*$E105,"×","△"),IF(OR(CB$8&lt;9/24,CB$8&gt;=17/24,CB$110="△"),"△","〇")))</f>
        <v>△</v>
      </c>
      <c r="CC105" s="29" t="str">
        <f ca="1">IF(OR(CC$9="×",CC$110="×"),"×",IF(SUMIFS(OFFSET(データ_研究棟施設!$M$5:$M$1048576,0,ROUND(CC$8*24,1)),データ_研究棟施設!$J$5:$J$1048576,OFFSET($G$9,ROW()-ROW($N$9),CC$6-$D$4))&gt;=50,IF(SUMIFS(OFFSET(データ_研究棟施設!$M$5:$M$1048576,0,ROUND(CC$8*24,1)),データ_研究棟施設!$J$5:$J$1048576,OFFSET($G$9,ROW()-ROW($N$9),CC$6-$D$4))&gt;=100*$E105,"×","△"),IF(OR(CC$8&lt;9/24,CC$8&gt;=17/24,CC$110="△"),"△","〇")))</f>
        <v>△</v>
      </c>
      <c r="CD105" s="30" t="str">
        <f ca="1">IF(OR(CD$9="×",CD$110="×"),"×",IF(SUMIFS(OFFSET(データ_研究棟施設!$M$5:$M$1048576,0,ROUND(CD$8*24,1)),データ_研究棟施設!$J$5:$J$1048576,OFFSET($G$9,ROW()-ROW($N$9),CD$6-$D$4))&gt;=50,IF(SUMIFS(OFFSET(データ_研究棟施設!$M$5:$M$1048576,0,ROUND(CD$8*24,1)),データ_研究棟施設!$J$5:$J$1048576,OFFSET($G$9,ROW()-ROW($N$9),CD$6-$D$4))&gt;=100*$E105,"×","△"),IF(OR(CD$8&lt;9/24,CD$8&gt;=17/24,CD$110="△"),"△","〇")))</f>
        <v>△</v>
      </c>
      <c r="CE105" s="29" t="str">
        <f ca="1">IF(OR(CE$9="×",CE$110="×"),"×",IF(SUMIFS(OFFSET(データ_研究棟施設!$M$5:$M$1048576,0,ROUND(CE$8*24,1)),データ_研究棟施設!$J$5:$J$1048576,OFFSET($G$9,ROW()-ROW($N$9),CE$6-$D$4))&gt;=50,IF(SUMIFS(OFFSET(データ_研究棟施設!$M$5:$M$1048576,0,ROUND(CE$8*24,1)),データ_研究棟施設!$J$5:$J$1048576,OFFSET($G$9,ROW()-ROW($N$9),CE$6-$D$4))&gt;=100*$E105,"×","△"),IF(OR(CE$8&lt;9/24,CE$8&gt;=17/24,CE$110="△"),"△","〇")))</f>
        <v>△</v>
      </c>
      <c r="CF105" s="29" t="str">
        <f ca="1">IF(OR(CF$9="×",CF$110="×"),"×",IF(SUMIFS(OFFSET(データ_研究棟施設!$M$5:$M$1048576,0,ROUND(CF$8*24,1)),データ_研究棟施設!$J$5:$J$1048576,OFFSET($G$9,ROW()-ROW($N$9),CF$6-$D$4))&gt;=50,IF(SUMIFS(OFFSET(データ_研究棟施設!$M$5:$M$1048576,0,ROUND(CF$8*24,1)),データ_研究棟施設!$J$5:$J$1048576,OFFSET($G$9,ROW()-ROW($N$9),CF$6-$D$4))&gt;=100*$E105,"×","△"),IF(OR(CF$8&lt;9/24,CF$8&gt;=17/24,CF$110="△"),"△","〇")))</f>
        <v>△</v>
      </c>
      <c r="CG105" s="37" t="str">
        <f ca="1">IF(OR(CG$9="×",CG$110="×"),"×",IF(SUMIFS(OFFSET(データ_研究棟施設!$M$5:$M$1048576,0,ROUND(CG$8*24,1)),データ_研究棟施設!$J$5:$J$1048576,OFFSET($G$9,ROW()-ROW($N$9),CG$6-$D$4))&gt;=50,IF(SUMIFS(OFFSET(データ_研究棟施設!$M$5:$M$1048576,0,ROUND(CG$8*24,1)),データ_研究棟施設!$J$5:$J$1048576,OFFSET($G$9,ROW()-ROW($N$9),CG$6-$D$4))&gt;=100*$E105,"×","△"),IF(OR(CG$8&lt;9/24,CG$8&gt;=17/24,CG$110="△"),"△","〇")))</f>
        <v>△</v>
      </c>
      <c r="CH105" s="36" t="str">
        <f ca="1">IF(OR(CH$9="×",CH$110="×"),"×",IF(SUMIFS(OFFSET(データ_研究棟施設!$M$5:$M$1048576,0,ROUND(CH$8*24,1)),データ_研究棟施設!$J$5:$J$1048576,OFFSET($G$9,ROW()-ROW($N$9),CH$6-$D$4))&gt;=50,IF(SUMIFS(OFFSET(データ_研究棟施設!$M$5:$M$1048576,0,ROUND(CH$8*24,1)),データ_研究棟施設!$J$5:$J$1048576,OFFSET($G$9,ROW()-ROW($N$9),CH$6-$D$4))&gt;=100*$E105,"×","△"),IF(OR(CH$8&lt;9/24,CH$8&gt;=17/24,CH$110="△"),"△","〇")))</f>
        <v>△</v>
      </c>
      <c r="CI105" s="29" t="str">
        <f ca="1">IF(OR(CI$9="×",CI$110="×"),"×",IF(SUMIFS(OFFSET(データ_研究棟施設!$M$5:$M$1048576,0,ROUND(CI$8*24,1)),データ_研究棟施設!$J$5:$J$1048576,OFFSET($G$9,ROW()-ROW($N$9),CI$6-$D$4))&gt;=50,IF(SUMIFS(OFFSET(データ_研究棟施設!$M$5:$M$1048576,0,ROUND(CI$8*24,1)),データ_研究棟施設!$J$5:$J$1048576,OFFSET($G$9,ROW()-ROW($N$9),CI$6-$D$4))&gt;=100*$E105,"×","△"),IF(OR(CI$8&lt;9/24,CI$8&gt;=17/24,CI$110="△"),"△","〇")))</f>
        <v>△</v>
      </c>
      <c r="CJ105" s="29" t="str">
        <f ca="1">IF(OR(CJ$9="×",CJ$110="×"),"×",IF(SUMIFS(OFFSET(データ_研究棟施設!$M$5:$M$1048576,0,ROUND(CJ$8*24,1)),データ_研究棟施設!$J$5:$J$1048576,OFFSET($G$9,ROW()-ROW($N$9),CJ$6-$D$4))&gt;=50,IF(SUMIFS(OFFSET(データ_研究棟施設!$M$5:$M$1048576,0,ROUND(CJ$8*24,1)),データ_研究棟施設!$J$5:$J$1048576,OFFSET($G$9,ROW()-ROW($N$9),CJ$6-$D$4))&gt;=100*$E105,"×","△"),IF(OR(CJ$8&lt;9/24,CJ$8&gt;=17/24,CJ$110="△"),"△","〇")))</f>
        <v>△</v>
      </c>
      <c r="CK105" s="29" t="str">
        <f ca="1">IF(OR(CK$9="×",CK$110="×"),"×",IF(SUMIFS(OFFSET(データ_研究棟施設!$M$5:$M$1048576,0,ROUND(CK$8*24,1)),データ_研究棟施設!$J$5:$J$1048576,OFFSET($G$9,ROW()-ROW($N$9),CK$6-$D$4))&gt;=50,IF(SUMIFS(OFFSET(データ_研究棟施設!$M$5:$M$1048576,0,ROUND(CK$8*24,1)),データ_研究棟施設!$J$5:$J$1048576,OFFSET($G$9,ROW()-ROW($N$9),CK$6-$D$4))&gt;=100*$E105,"×","△"),IF(OR(CK$8&lt;9/24,CK$8&gt;=17/24,CK$110="△"),"△","〇")))</f>
        <v>△</v>
      </c>
      <c r="CL105" s="29" t="str">
        <f ca="1">IF(OR(CL$9="×",CL$110="×"),"×",IF(SUMIFS(OFFSET(データ_研究棟施設!$M$5:$M$1048576,0,ROUND(CL$8*24,1)),データ_研究棟施設!$J$5:$J$1048576,OFFSET($G$9,ROW()-ROW($N$9),CL$6-$D$4))&gt;=50,IF(SUMIFS(OFFSET(データ_研究棟施設!$M$5:$M$1048576,0,ROUND(CL$8*24,1)),データ_研究棟施設!$J$5:$J$1048576,OFFSET($G$9,ROW()-ROW($N$9),CL$6-$D$4))&gt;=100*$E105,"×","△"),IF(OR(CL$8&lt;9/24,CL$8&gt;=17/24,CL$110="△"),"△","〇")))</f>
        <v>△</v>
      </c>
      <c r="CM105" s="29" t="str">
        <f ca="1">IF(OR(CM$9="×",CM$110="×"),"×",IF(SUMIFS(OFFSET(データ_研究棟施設!$M$5:$M$1048576,0,ROUND(CM$8*24,1)),データ_研究棟施設!$J$5:$J$1048576,OFFSET($G$9,ROW()-ROW($N$9),CM$6-$D$4))&gt;=50,IF(SUMIFS(OFFSET(データ_研究棟施設!$M$5:$M$1048576,0,ROUND(CM$8*24,1)),データ_研究棟施設!$J$5:$J$1048576,OFFSET($G$9,ROW()-ROW($N$9),CM$6-$D$4))&gt;=100*$E105,"×","△"),IF(OR(CM$8&lt;9/24,CM$8&gt;=17/24,CM$110="△"),"△","〇")))</f>
        <v>△</v>
      </c>
      <c r="CN105" s="29" t="str">
        <f ca="1">IF(OR(CN$9="×",CN$110="×"),"×",IF(SUMIFS(OFFSET(データ_研究棟施設!$M$5:$M$1048576,0,ROUND(CN$8*24,1)),データ_研究棟施設!$J$5:$J$1048576,OFFSET($G$9,ROW()-ROW($N$9),CN$6-$D$4))&gt;=50,IF(SUMIFS(OFFSET(データ_研究棟施設!$M$5:$M$1048576,0,ROUND(CN$8*24,1)),データ_研究棟施設!$J$5:$J$1048576,OFFSET($G$9,ROW()-ROW($N$9),CN$6-$D$4))&gt;=100*$E105,"×","△"),IF(OR(CN$8&lt;9/24,CN$8&gt;=17/24,CN$110="△"),"△","〇")))</f>
        <v>△</v>
      </c>
      <c r="CO105" s="29" t="str">
        <f ca="1">IF(OR(CO$9="×",CO$110="×"),"×",IF(SUMIFS(OFFSET(データ_研究棟施設!$M$5:$M$1048576,0,ROUND(CO$8*24,1)),データ_研究棟施設!$J$5:$J$1048576,OFFSET($G$9,ROW()-ROW($N$9),CO$6-$D$4))&gt;=50,IF(SUMIFS(OFFSET(データ_研究棟施設!$M$5:$M$1048576,0,ROUND(CO$8*24,1)),データ_研究棟施設!$J$5:$J$1048576,OFFSET($G$9,ROW()-ROW($N$9),CO$6-$D$4))&gt;=100*$E105,"×","△"),IF(OR(CO$8&lt;9/24,CO$8&gt;=17/24,CO$110="△"),"△","〇")))</f>
        <v>△</v>
      </c>
      <c r="CP105" s="29" t="str">
        <f ca="1">IF(OR(CP$9="×",CP$110="×"),"×",IF(SUMIFS(OFFSET(データ_研究棟施設!$M$5:$M$1048576,0,ROUND(CP$8*24,1)),データ_研究棟施設!$J$5:$J$1048576,OFFSET($G$9,ROW()-ROW($N$9),CP$6-$D$4))&gt;=50,IF(SUMIFS(OFFSET(データ_研究棟施設!$M$5:$M$1048576,0,ROUND(CP$8*24,1)),データ_研究棟施設!$J$5:$J$1048576,OFFSET($G$9,ROW()-ROW($N$9),CP$6-$D$4))&gt;=100*$E105,"×","△"),IF(OR(CP$8&lt;9/24,CP$8&gt;=17/24,CP$110="△"),"△","〇")))</f>
        <v>△</v>
      </c>
      <c r="CQ105" s="28" t="str">
        <f ca="1">IF(OR(CQ$9="×",CQ$110="×"),"×",IF(SUMIFS(OFFSET(データ_研究棟施設!$M$5:$M$1048576,0,ROUND(CQ$8*24,1)),データ_研究棟施設!$J$5:$J$1048576,OFFSET($G$9,ROW()-ROW($N$9),CQ$6-$D$4))&gt;=50,IF(SUMIFS(OFFSET(データ_研究棟施設!$M$5:$M$1048576,0,ROUND(CQ$8*24,1)),データ_研究棟施設!$J$5:$J$1048576,OFFSET($G$9,ROW()-ROW($N$9),CQ$6-$D$4))&gt;=100*$E105,"×","△"),IF(OR(CQ$8&lt;9/24,CQ$8&gt;=17/24,CQ$110="△"),"△","〇")))</f>
        <v>〇</v>
      </c>
      <c r="CR105" s="29" t="str">
        <f ca="1">IF(OR(CR$9="×",CR$110="×"),"×",IF(SUMIFS(OFFSET(データ_研究棟施設!$M$5:$M$1048576,0,ROUND(CR$8*24,1)),データ_研究棟施設!$J$5:$J$1048576,OFFSET($G$9,ROW()-ROW($N$9),CR$6-$D$4))&gt;=50,IF(SUMIFS(OFFSET(データ_研究棟施設!$M$5:$M$1048576,0,ROUND(CR$8*24,1)),データ_研究棟施設!$J$5:$J$1048576,OFFSET($G$9,ROW()-ROW($N$9),CR$6-$D$4))&gt;=100*$E105,"×","△"),IF(OR(CR$8&lt;9/24,CR$8&gt;=17/24,CR$110="△"),"△","〇")))</f>
        <v>〇</v>
      </c>
      <c r="CS105" s="29" t="str">
        <f ca="1">IF(OR(CS$9="×",CS$110="×"),"×",IF(SUMIFS(OFFSET(データ_研究棟施設!$M$5:$M$1048576,0,ROUND(CS$8*24,1)),データ_研究棟施設!$J$5:$J$1048576,OFFSET($G$9,ROW()-ROW($N$9),CS$6-$D$4))&gt;=50,IF(SUMIFS(OFFSET(データ_研究棟施設!$M$5:$M$1048576,0,ROUND(CS$8*24,1)),データ_研究棟施設!$J$5:$J$1048576,OFFSET($G$9,ROW()-ROW($N$9),CS$6-$D$4))&gt;=100*$E105,"×","△"),IF(OR(CS$8&lt;9/24,CS$8&gt;=17/24,CS$110="△"),"△","〇")))</f>
        <v>〇</v>
      </c>
      <c r="CT105" s="30" t="str">
        <f ca="1">IF(OR(CT$9="×",CT$110="×"),"×",IF(SUMIFS(OFFSET(データ_研究棟施設!$M$5:$M$1048576,0,ROUND(CT$8*24,1)),データ_研究棟施設!$J$5:$J$1048576,OFFSET($G$9,ROW()-ROW($N$9),CT$6-$D$4))&gt;=50,IF(SUMIFS(OFFSET(データ_研究棟施設!$M$5:$M$1048576,0,ROUND(CT$8*24,1)),データ_研究棟施設!$J$5:$J$1048576,OFFSET($G$9,ROW()-ROW($N$9),CT$6-$D$4))&gt;=100*$E105,"×","△"),IF(OR(CT$8&lt;9/24,CT$8&gt;=17/24,CT$110="△"),"△","〇")))</f>
        <v>〇</v>
      </c>
      <c r="CU105" s="29" t="str">
        <f ca="1">IF(OR(CU$9="×",CU$110="×"),"×",IF(SUMIFS(OFFSET(データ_研究棟施設!$M$5:$M$1048576,0,ROUND(CU$8*24,1)),データ_研究棟施設!$J$5:$J$1048576,OFFSET($G$9,ROW()-ROW($N$9),CU$6-$D$4))&gt;=50,IF(SUMIFS(OFFSET(データ_研究棟施設!$M$5:$M$1048576,0,ROUND(CU$8*24,1)),データ_研究棟施設!$J$5:$J$1048576,OFFSET($G$9,ROW()-ROW($N$9),CU$6-$D$4))&gt;=100*$E105,"×","△"),IF(OR(CU$8&lt;9/24,CU$8&gt;=17/24,CU$110="△"),"△","〇")))</f>
        <v>〇</v>
      </c>
      <c r="CV105" s="29" t="str">
        <f ca="1">IF(OR(CV$9="×",CV$110="×"),"×",IF(SUMIFS(OFFSET(データ_研究棟施設!$M$5:$M$1048576,0,ROUND(CV$8*24,1)),データ_研究棟施設!$J$5:$J$1048576,OFFSET($G$9,ROW()-ROW($N$9),CV$6-$D$4))&gt;=50,IF(SUMIFS(OFFSET(データ_研究棟施設!$M$5:$M$1048576,0,ROUND(CV$8*24,1)),データ_研究棟施設!$J$5:$J$1048576,OFFSET($G$9,ROW()-ROW($N$9),CV$6-$D$4))&gt;=100*$E105,"×","△"),IF(OR(CV$8&lt;9/24,CV$8&gt;=17/24,CV$110="△"),"△","〇")))</f>
        <v>〇</v>
      </c>
      <c r="CW105" s="29" t="str">
        <f ca="1">IF(OR(CW$9="×",CW$110="×"),"×",IF(SUMIFS(OFFSET(データ_研究棟施設!$M$5:$M$1048576,0,ROUND(CW$8*24,1)),データ_研究棟施設!$J$5:$J$1048576,OFFSET($G$9,ROW()-ROW($N$9),CW$6-$D$4))&gt;=50,IF(SUMIFS(OFFSET(データ_研究棟施設!$M$5:$M$1048576,0,ROUND(CW$8*24,1)),データ_研究棟施設!$J$5:$J$1048576,OFFSET($G$9,ROW()-ROW($N$9),CW$6-$D$4))&gt;=100*$E105,"×","△"),IF(OR(CW$8&lt;9/24,CW$8&gt;=17/24,CW$110="△"),"△","〇")))</f>
        <v>〇</v>
      </c>
      <c r="CX105" s="29" t="str">
        <f ca="1">IF(OR(CX$9="×",CX$110="×"),"×",IF(SUMIFS(OFFSET(データ_研究棟施設!$M$5:$M$1048576,0,ROUND(CX$8*24,1)),データ_研究棟施設!$J$5:$J$1048576,OFFSET($G$9,ROW()-ROW($N$9),CX$6-$D$4))&gt;=50,IF(SUMIFS(OFFSET(データ_研究棟施設!$M$5:$M$1048576,0,ROUND(CX$8*24,1)),データ_研究棟施設!$J$5:$J$1048576,OFFSET($G$9,ROW()-ROW($N$9),CX$6-$D$4))&gt;=100*$E105,"×","△"),IF(OR(CX$8&lt;9/24,CX$8&gt;=17/24,CX$110="△"),"△","〇")))</f>
        <v>〇</v>
      </c>
      <c r="CY105" s="28" t="str">
        <f ca="1">IF(OR(CY$9="×",CY$110="×"),"×",IF(SUMIFS(OFFSET(データ_研究棟施設!$M$5:$M$1048576,0,ROUND(CY$8*24,1)),データ_研究棟施設!$J$5:$J$1048576,OFFSET($G$9,ROW()-ROW($N$9),CY$6-$D$4))&gt;=50,IF(SUMIFS(OFFSET(データ_研究棟施設!$M$5:$M$1048576,0,ROUND(CY$8*24,1)),データ_研究棟施設!$J$5:$J$1048576,OFFSET($G$9,ROW()-ROW($N$9),CY$6-$D$4))&gt;=100*$E105,"×","△"),IF(OR(CY$8&lt;9/24,CY$8&gt;=17/24,CY$110="△"),"△","〇")))</f>
        <v>△</v>
      </c>
      <c r="CZ105" s="29" t="str">
        <f ca="1">IF(OR(CZ$9="×",CZ$110="×"),"×",IF(SUMIFS(OFFSET(データ_研究棟施設!$M$5:$M$1048576,0,ROUND(CZ$8*24,1)),データ_研究棟施設!$J$5:$J$1048576,OFFSET($G$9,ROW()-ROW($N$9),CZ$6-$D$4))&gt;=50,IF(SUMIFS(OFFSET(データ_研究棟施設!$M$5:$M$1048576,0,ROUND(CZ$8*24,1)),データ_研究棟施設!$J$5:$J$1048576,OFFSET($G$9,ROW()-ROW($N$9),CZ$6-$D$4))&gt;=100*$E105,"×","△"),IF(OR(CZ$8&lt;9/24,CZ$8&gt;=17/24,CZ$110="△"),"△","〇")))</f>
        <v>△</v>
      </c>
      <c r="DA105" s="29" t="str">
        <f ca="1">IF(OR(DA$9="×",DA$110="×"),"×",IF(SUMIFS(OFFSET(データ_研究棟施設!$M$5:$M$1048576,0,ROUND(DA$8*24,1)),データ_研究棟施設!$J$5:$J$1048576,OFFSET($G$9,ROW()-ROW($N$9),DA$6-$D$4))&gt;=50,IF(SUMIFS(OFFSET(データ_研究棟施設!$M$5:$M$1048576,0,ROUND(DA$8*24,1)),データ_研究棟施設!$J$5:$J$1048576,OFFSET($G$9,ROW()-ROW($N$9),DA$6-$D$4))&gt;=100*$E105,"×","△"),IF(OR(DA$8&lt;9/24,DA$8&gt;=17/24,DA$110="△"),"△","〇")))</f>
        <v>△</v>
      </c>
      <c r="DB105" s="30" t="str">
        <f ca="1">IF(OR(DB$9="×",DB$110="×"),"×",IF(SUMIFS(OFFSET(データ_研究棟施設!$M$5:$M$1048576,0,ROUND(DB$8*24,1)),データ_研究棟施設!$J$5:$J$1048576,OFFSET($G$9,ROW()-ROW($N$9),DB$6-$D$4))&gt;=50,IF(SUMIFS(OFFSET(データ_研究棟施設!$M$5:$M$1048576,0,ROUND(DB$8*24,1)),データ_研究棟施設!$J$5:$J$1048576,OFFSET($G$9,ROW()-ROW($N$9),DB$6-$D$4))&gt;=100*$E105,"×","△"),IF(OR(DB$8&lt;9/24,DB$8&gt;=17/24,DB$110="△"),"△","〇")))</f>
        <v>△</v>
      </c>
      <c r="DC105" s="29" t="str">
        <f ca="1">IF(OR(DC$9="×",DC$110="×"),"×",IF(SUMIFS(OFFSET(データ_研究棟施設!$M$5:$M$1048576,0,ROUND(DC$8*24,1)),データ_研究棟施設!$J$5:$J$1048576,OFFSET($G$9,ROW()-ROW($N$9),DC$6-$D$4))&gt;=50,IF(SUMIFS(OFFSET(データ_研究棟施設!$M$5:$M$1048576,0,ROUND(DC$8*24,1)),データ_研究棟施設!$J$5:$J$1048576,OFFSET($G$9,ROW()-ROW($N$9),DC$6-$D$4))&gt;=100*$E105,"×","△"),IF(OR(DC$8&lt;9/24,DC$8&gt;=17/24,DC$110="△"),"△","〇")))</f>
        <v>△</v>
      </c>
      <c r="DD105" s="29" t="str">
        <f ca="1">IF(OR(DD$9="×",DD$110="×"),"×",IF(SUMIFS(OFFSET(データ_研究棟施設!$M$5:$M$1048576,0,ROUND(DD$8*24,1)),データ_研究棟施設!$J$5:$J$1048576,OFFSET($G$9,ROW()-ROW($N$9),DD$6-$D$4))&gt;=50,IF(SUMIFS(OFFSET(データ_研究棟施設!$M$5:$M$1048576,0,ROUND(DD$8*24,1)),データ_研究棟施設!$J$5:$J$1048576,OFFSET($G$9,ROW()-ROW($N$9),DD$6-$D$4))&gt;=100*$E105,"×","△"),IF(OR(DD$8&lt;9/24,DD$8&gt;=17/24,DD$110="△"),"△","〇")))</f>
        <v>△</v>
      </c>
      <c r="DE105" s="37" t="str">
        <f ca="1">IF(OR(DE$9="×",DE$110="×"),"×",IF(SUMIFS(OFFSET(データ_研究棟施設!$M$5:$M$1048576,0,ROUND(DE$8*24,1)),データ_研究棟施設!$J$5:$J$1048576,OFFSET($G$9,ROW()-ROW($N$9),DE$6-$D$4))&gt;=50,IF(SUMIFS(OFFSET(データ_研究棟施設!$M$5:$M$1048576,0,ROUND(DE$8*24,1)),データ_研究棟施設!$J$5:$J$1048576,OFFSET($G$9,ROW()-ROW($N$9),DE$6-$D$4))&gt;=100*$E105,"×","△"),IF(OR(DE$8&lt;9/24,DE$8&gt;=17/24,DE$110="△"),"△","〇")))</f>
        <v>△</v>
      </c>
      <c r="DF105" s="36" t="str">
        <f ca="1">IF(OR(DF$9="×",DF$110="×"),"×",IF(SUMIFS(OFFSET(データ_研究棟施設!$M$5:$M$1048576,0,ROUND(DF$8*24,1)),データ_研究棟施設!$J$5:$J$1048576,OFFSET($G$9,ROW()-ROW($N$9),DF$6-$D$4))&gt;=50,IF(SUMIFS(OFFSET(データ_研究棟施設!$M$5:$M$1048576,0,ROUND(DF$8*24,1)),データ_研究棟施設!$J$5:$J$1048576,OFFSET($G$9,ROW()-ROW($N$9),DF$6-$D$4))&gt;=100*$E105,"×","△"),IF(OR(DF$8&lt;9/24,DF$8&gt;=17/24,DF$110="△"),"△","〇")))</f>
        <v>△</v>
      </c>
      <c r="DG105" s="29" t="str">
        <f ca="1">IF(OR(DG$9="×",DG$110="×"),"×",IF(SUMIFS(OFFSET(データ_研究棟施設!$M$5:$M$1048576,0,ROUND(DG$8*24,1)),データ_研究棟施設!$J$5:$J$1048576,OFFSET($G$9,ROW()-ROW($N$9),DG$6-$D$4))&gt;=50,IF(SUMIFS(OFFSET(データ_研究棟施設!$M$5:$M$1048576,0,ROUND(DG$8*24,1)),データ_研究棟施設!$J$5:$J$1048576,OFFSET($G$9,ROW()-ROW($N$9),DG$6-$D$4))&gt;=100*$E105,"×","△"),IF(OR(DG$8&lt;9/24,DG$8&gt;=17/24,DG$110="△"),"△","〇")))</f>
        <v>△</v>
      </c>
      <c r="DH105" s="29" t="str">
        <f ca="1">IF(OR(DH$9="×",DH$110="×"),"×",IF(SUMIFS(OFFSET(データ_研究棟施設!$M$5:$M$1048576,0,ROUND(DH$8*24,1)),データ_研究棟施設!$J$5:$J$1048576,OFFSET($G$9,ROW()-ROW($N$9),DH$6-$D$4))&gt;=50,IF(SUMIFS(OFFSET(データ_研究棟施設!$M$5:$M$1048576,0,ROUND(DH$8*24,1)),データ_研究棟施設!$J$5:$J$1048576,OFFSET($G$9,ROW()-ROW($N$9),DH$6-$D$4))&gt;=100*$E105,"×","△"),IF(OR(DH$8&lt;9/24,DH$8&gt;=17/24,DH$110="△"),"△","〇")))</f>
        <v>△</v>
      </c>
      <c r="DI105" s="29" t="str">
        <f ca="1">IF(OR(DI$9="×",DI$110="×"),"×",IF(SUMIFS(OFFSET(データ_研究棟施設!$M$5:$M$1048576,0,ROUND(DI$8*24,1)),データ_研究棟施設!$J$5:$J$1048576,OFFSET($G$9,ROW()-ROW($N$9),DI$6-$D$4))&gt;=50,IF(SUMIFS(OFFSET(データ_研究棟施設!$M$5:$M$1048576,0,ROUND(DI$8*24,1)),データ_研究棟施設!$J$5:$J$1048576,OFFSET($G$9,ROW()-ROW($N$9),DI$6-$D$4))&gt;=100*$E105,"×","△"),IF(OR(DI$8&lt;9/24,DI$8&gt;=17/24,DI$110="△"),"△","〇")))</f>
        <v>△</v>
      </c>
      <c r="DJ105" s="29" t="str">
        <f ca="1">IF(OR(DJ$9="×",DJ$110="×"),"×",IF(SUMIFS(OFFSET(データ_研究棟施設!$M$5:$M$1048576,0,ROUND(DJ$8*24,1)),データ_研究棟施設!$J$5:$J$1048576,OFFSET($G$9,ROW()-ROW($N$9),DJ$6-$D$4))&gt;=50,IF(SUMIFS(OFFSET(データ_研究棟施設!$M$5:$M$1048576,0,ROUND(DJ$8*24,1)),データ_研究棟施設!$J$5:$J$1048576,OFFSET($G$9,ROW()-ROW($N$9),DJ$6-$D$4))&gt;=100*$E105,"×","△"),IF(OR(DJ$8&lt;9/24,DJ$8&gt;=17/24,DJ$110="△"),"△","〇")))</f>
        <v>△</v>
      </c>
      <c r="DK105" s="29" t="str">
        <f ca="1">IF(OR(DK$9="×",DK$110="×"),"×",IF(SUMIFS(OFFSET(データ_研究棟施設!$M$5:$M$1048576,0,ROUND(DK$8*24,1)),データ_研究棟施設!$J$5:$J$1048576,OFFSET($G$9,ROW()-ROW($N$9),DK$6-$D$4))&gt;=50,IF(SUMIFS(OFFSET(データ_研究棟施設!$M$5:$M$1048576,0,ROUND(DK$8*24,1)),データ_研究棟施設!$J$5:$J$1048576,OFFSET($G$9,ROW()-ROW($N$9),DK$6-$D$4))&gt;=100*$E105,"×","△"),IF(OR(DK$8&lt;9/24,DK$8&gt;=17/24,DK$110="△"),"△","〇")))</f>
        <v>△</v>
      </c>
      <c r="DL105" s="29" t="str">
        <f ca="1">IF(OR(DL$9="×",DL$110="×"),"×",IF(SUMIFS(OFFSET(データ_研究棟施設!$M$5:$M$1048576,0,ROUND(DL$8*24,1)),データ_研究棟施設!$J$5:$J$1048576,OFFSET($G$9,ROW()-ROW($N$9),DL$6-$D$4))&gt;=50,IF(SUMIFS(OFFSET(データ_研究棟施設!$M$5:$M$1048576,0,ROUND(DL$8*24,1)),データ_研究棟施設!$J$5:$J$1048576,OFFSET($G$9,ROW()-ROW($N$9),DL$6-$D$4))&gt;=100*$E105,"×","△"),IF(OR(DL$8&lt;9/24,DL$8&gt;=17/24,DL$110="△"),"△","〇")))</f>
        <v>△</v>
      </c>
      <c r="DM105" s="29" t="str">
        <f ca="1">IF(OR(DM$9="×",DM$110="×"),"×",IF(SUMIFS(OFFSET(データ_研究棟施設!$M$5:$M$1048576,0,ROUND(DM$8*24,1)),データ_研究棟施設!$J$5:$J$1048576,OFFSET($G$9,ROW()-ROW($N$9),DM$6-$D$4))&gt;=50,IF(SUMIFS(OFFSET(データ_研究棟施設!$M$5:$M$1048576,0,ROUND(DM$8*24,1)),データ_研究棟施設!$J$5:$J$1048576,OFFSET($G$9,ROW()-ROW($N$9),DM$6-$D$4))&gt;=100*$E105,"×","△"),IF(OR(DM$8&lt;9/24,DM$8&gt;=17/24,DM$110="△"),"△","〇")))</f>
        <v>△</v>
      </c>
      <c r="DN105" s="29" t="str">
        <f ca="1">IF(OR(DN$9="×",DN$110="×"),"×",IF(SUMIFS(OFFSET(データ_研究棟施設!$M$5:$M$1048576,0,ROUND(DN$8*24,1)),データ_研究棟施設!$J$5:$J$1048576,OFFSET($G$9,ROW()-ROW($N$9),DN$6-$D$4))&gt;=50,IF(SUMIFS(OFFSET(データ_研究棟施設!$M$5:$M$1048576,0,ROUND(DN$8*24,1)),データ_研究棟施設!$J$5:$J$1048576,OFFSET($G$9,ROW()-ROW($N$9),DN$6-$D$4))&gt;=100*$E105,"×","△"),IF(OR(DN$8&lt;9/24,DN$8&gt;=17/24,DN$110="△"),"△","〇")))</f>
        <v>△</v>
      </c>
      <c r="DO105" s="28" t="str">
        <f ca="1">IF(OR(DO$9="×",DO$110="×"),"×",IF(SUMIFS(OFFSET(データ_研究棟施設!$M$5:$M$1048576,0,ROUND(DO$8*24,1)),データ_研究棟施設!$J$5:$J$1048576,OFFSET($G$9,ROW()-ROW($N$9),DO$6-$D$4))&gt;=50,IF(SUMIFS(OFFSET(データ_研究棟施設!$M$5:$M$1048576,0,ROUND(DO$8*24,1)),データ_研究棟施設!$J$5:$J$1048576,OFFSET($G$9,ROW()-ROW($N$9),DO$6-$D$4))&gt;=100*$E105,"×","△"),IF(OR(DO$8&lt;9/24,DO$8&gt;=17/24,DO$110="△"),"△","〇")))</f>
        <v>〇</v>
      </c>
      <c r="DP105" s="29" t="str">
        <f ca="1">IF(OR(DP$9="×",DP$110="×"),"×",IF(SUMIFS(OFFSET(データ_研究棟施設!$M$5:$M$1048576,0,ROUND(DP$8*24,1)),データ_研究棟施設!$J$5:$J$1048576,OFFSET($G$9,ROW()-ROW($N$9),DP$6-$D$4))&gt;=50,IF(SUMIFS(OFFSET(データ_研究棟施設!$M$5:$M$1048576,0,ROUND(DP$8*24,1)),データ_研究棟施設!$J$5:$J$1048576,OFFSET($G$9,ROW()-ROW($N$9),DP$6-$D$4))&gt;=100*$E105,"×","△"),IF(OR(DP$8&lt;9/24,DP$8&gt;=17/24,DP$110="△"),"△","〇")))</f>
        <v>〇</v>
      </c>
      <c r="DQ105" s="29" t="str">
        <f ca="1">IF(OR(DQ$9="×",DQ$110="×"),"×",IF(SUMIFS(OFFSET(データ_研究棟施設!$M$5:$M$1048576,0,ROUND(DQ$8*24,1)),データ_研究棟施設!$J$5:$J$1048576,OFFSET($G$9,ROW()-ROW($N$9),DQ$6-$D$4))&gt;=50,IF(SUMIFS(OFFSET(データ_研究棟施設!$M$5:$M$1048576,0,ROUND(DQ$8*24,1)),データ_研究棟施設!$J$5:$J$1048576,OFFSET($G$9,ROW()-ROW($N$9),DQ$6-$D$4))&gt;=100*$E105,"×","△"),IF(OR(DQ$8&lt;9/24,DQ$8&gt;=17/24,DQ$110="△"),"△","〇")))</f>
        <v>〇</v>
      </c>
      <c r="DR105" s="30" t="str">
        <f ca="1">IF(OR(DR$9="×",DR$110="×"),"×",IF(SUMIFS(OFFSET(データ_研究棟施設!$M$5:$M$1048576,0,ROUND(DR$8*24,1)),データ_研究棟施設!$J$5:$J$1048576,OFFSET($G$9,ROW()-ROW($N$9),DR$6-$D$4))&gt;=50,IF(SUMIFS(OFFSET(データ_研究棟施設!$M$5:$M$1048576,0,ROUND(DR$8*24,1)),データ_研究棟施設!$J$5:$J$1048576,OFFSET($G$9,ROW()-ROW($N$9),DR$6-$D$4))&gt;=100*$E105,"×","△"),IF(OR(DR$8&lt;9/24,DR$8&gt;=17/24,DR$110="△"),"△","〇")))</f>
        <v>〇</v>
      </c>
      <c r="DS105" s="29" t="str">
        <f ca="1">IF(OR(DS$9="×",DS$110="×"),"×",IF(SUMIFS(OFFSET(データ_研究棟施設!$M$5:$M$1048576,0,ROUND(DS$8*24,1)),データ_研究棟施設!$J$5:$J$1048576,OFFSET($G$9,ROW()-ROW($N$9),DS$6-$D$4))&gt;=50,IF(SUMIFS(OFFSET(データ_研究棟施設!$M$5:$M$1048576,0,ROUND(DS$8*24,1)),データ_研究棟施設!$J$5:$J$1048576,OFFSET($G$9,ROW()-ROW($N$9),DS$6-$D$4))&gt;=100*$E105,"×","△"),IF(OR(DS$8&lt;9/24,DS$8&gt;=17/24,DS$110="△"),"△","〇")))</f>
        <v>〇</v>
      </c>
      <c r="DT105" s="29" t="str">
        <f ca="1">IF(OR(DT$9="×",DT$110="×"),"×",IF(SUMIFS(OFFSET(データ_研究棟施設!$M$5:$M$1048576,0,ROUND(DT$8*24,1)),データ_研究棟施設!$J$5:$J$1048576,OFFSET($G$9,ROW()-ROW($N$9),DT$6-$D$4))&gt;=50,IF(SUMIFS(OFFSET(データ_研究棟施設!$M$5:$M$1048576,0,ROUND(DT$8*24,1)),データ_研究棟施設!$J$5:$J$1048576,OFFSET($G$9,ROW()-ROW($N$9),DT$6-$D$4))&gt;=100*$E105,"×","△"),IF(OR(DT$8&lt;9/24,DT$8&gt;=17/24,DT$110="△"),"△","〇")))</f>
        <v>〇</v>
      </c>
      <c r="DU105" s="29" t="str">
        <f ca="1">IF(OR(DU$9="×",DU$110="×"),"×",IF(SUMIFS(OFFSET(データ_研究棟施設!$M$5:$M$1048576,0,ROUND(DU$8*24,1)),データ_研究棟施設!$J$5:$J$1048576,OFFSET($G$9,ROW()-ROW($N$9),DU$6-$D$4))&gt;=50,IF(SUMIFS(OFFSET(データ_研究棟施設!$M$5:$M$1048576,0,ROUND(DU$8*24,1)),データ_研究棟施設!$J$5:$J$1048576,OFFSET($G$9,ROW()-ROW($N$9),DU$6-$D$4))&gt;=100*$E105,"×","△"),IF(OR(DU$8&lt;9/24,DU$8&gt;=17/24,DU$110="△"),"△","〇")))</f>
        <v>〇</v>
      </c>
      <c r="DV105" s="29" t="str">
        <f ca="1">IF(OR(DV$9="×",DV$110="×"),"×",IF(SUMIFS(OFFSET(データ_研究棟施設!$M$5:$M$1048576,0,ROUND(DV$8*24,1)),データ_研究棟施設!$J$5:$J$1048576,OFFSET($G$9,ROW()-ROW($N$9),DV$6-$D$4))&gt;=50,IF(SUMIFS(OFFSET(データ_研究棟施設!$M$5:$M$1048576,0,ROUND(DV$8*24,1)),データ_研究棟施設!$J$5:$J$1048576,OFFSET($G$9,ROW()-ROW($N$9),DV$6-$D$4))&gt;=100*$E105,"×","△"),IF(OR(DV$8&lt;9/24,DV$8&gt;=17/24,DV$110="△"),"△","〇")))</f>
        <v>〇</v>
      </c>
      <c r="DW105" s="28" t="str">
        <f ca="1">IF(OR(DW$9="×",DW$110="×"),"×",IF(SUMIFS(OFFSET(データ_研究棟施設!$M$5:$M$1048576,0,ROUND(DW$8*24,1)),データ_研究棟施設!$J$5:$J$1048576,OFFSET($G$9,ROW()-ROW($N$9),DW$6-$D$4))&gt;=50,IF(SUMIFS(OFFSET(データ_研究棟施設!$M$5:$M$1048576,0,ROUND(DW$8*24,1)),データ_研究棟施設!$J$5:$J$1048576,OFFSET($G$9,ROW()-ROW($N$9),DW$6-$D$4))&gt;=100*$E105,"×","△"),IF(OR(DW$8&lt;9/24,DW$8&gt;=17/24,DW$110="△"),"△","〇")))</f>
        <v>△</v>
      </c>
      <c r="DX105" s="29" t="str">
        <f ca="1">IF(OR(DX$9="×",DX$110="×"),"×",IF(SUMIFS(OFFSET(データ_研究棟施設!$M$5:$M$1048576,0,ROUND(DX$8*24,1)),データ_研究棟施設!$J$5:$J$1048576,OFFSET($G$9,ROW()-ROW($N$9),DX$6-$D$4))&gt;=50,IF(SUMIFS(OFFSET(データ_研究棟施設!$M$5:$M$1048576,0,ROUND(DX$8*24,1)),データ_研究棟施設!$J$5:$J$1048576,OFFSET($G$9,ROW()-ROW($N$9),DX$6-$D$4))&gt;=100*$E105,"×","△"),IF(OR(DX$8&lt;9/24,DX$8&gt;=17/24,DX$110="△"),"△","〇")))</f>
        <v>△</v>
      </c>
      <c r="DY105" s="29" t="str">
        <f ca="1">IF(OR(DY$9="×",DY$110="×"),"×",IF(SUMIFS(OFFSET(データ_研究棟施設!$M$5:$M$1048576,0,ROUND(DY$8*24,1)),データ_研究棟施設!$J$5:$J$1048576,OFFSET($G$9,ROW()-ROW($N$9),DY$6-$D$4))&gt;=50,IF(SUMIFS(OFFSET(データ_研究棟施設!$M$5:$M$1048576,0,ROUND(DY$8*24,1)),データ_研究棟施設!$J$5:$J$1048576,OFFSET($G$9,ROW()-ROW($N$9),DY$6-$D$4))&gt;=100*$E105,"×","△"),IF(OR(DY$8&lt;9/24,DY$8&gt;=17/24,DY$110="△"),"△","〇")))</f>
        <v>△</v>
      </c>
      <c r="DZ105" s="30" t="str">
        <f ca="1">IF(OR(DZ$9="×",DZ$110="×"),"×",IF(SUMIFS(OFFSET(データ_研究棟施設!$M$5:$M$1048576,0,ROUND(DZ$8*24,1)),データ_研究棟施設!$J$5:$J$1048576,OFFSET($G$9,ROW()-ROW($N$9),DZ$6-$D$4))&gt;=50,IF(SUMIFS(OFFSET(データ_研究棟施設!$M$5:$M$1048576,0,ROUND(DZ$8*24,1)),データ_研究棟施設!$J$5:$J$1048576,OFFSET($G$9,ROW()-ROW($N$9),DZ$6-$D$4))&gt;=100*$E105,"×","△"),IF(OR(DZ$8&lt;9/24,DZ$8&gt;=17/24,DZ$110="△"),"△","〇")))</f>
        <v>△</v>
      </c>
      <c r="EA105" s="29" t="str">
        <f ca="1">IF(OR(EA$9="×",EA$110="×"),"×",IF(SUMIFS(OFFSET(データ_研究棟施設!$M$5:$M$1048576,0,ROUND(EA$8*24,1)),データ_研究棟施設!$J$5:$J$1048576,OFFSET($G$9,ROW()-ROW($N$9),EA$6-$D$4))&gt;=50,IF(SUMIFS(OFFSET(データ_研究棟施設!$M$5:$M$1048576,0,ROUND(EA$8*24,1)),データ_研究棟施設!$J$5:$J$1048576,OFFSET($G$9,ROW()-ROW($N$9),EA$6-$D$4))&gt;=100*$E105,"×","△"),IF(OR(EA$8&lt;9/24,EA$8&gt;=17/24,EA$110="△"),"△","〇")))</f>
        <v>△</v>
      </c>
      <c r="EB105" s="29" t="str">
        <f ca="1">IF(OR(EB$9="×",EB$110="×"),"×",IF(SUMIFS(OFFSET(データ_研究棟施設!$M$5:$M$1048576,0,ROUND(EB$8*24,1)),データ_研究棟施設!$J$5:$J$1048576,OFFSET($G$9,ROW()-ROW($N$9),EB$6-$D$4))&gt;=50,IF(SUMIFS(OFFSET(データ_研究棟施設!$M$5:$M$1048576,0,ROUND(EB$8*24,1)),データ_研究棟施設!$J$5:$J$1048576,OFFSET($G$9,ROW()-ROW($N$9),EB$6-$D$4))&gt;=100*$E105,"×","△"),IF(OR(EB$8&lt;9/24,EB$8&gt;=17/24,EB$110="△"),"△","〇")))</f>
        <v>△</v>
      </c>
      <c r="EC105" s="37" t="str">
        <f ca="1">IF(OR(EC$9="×",EC$110="×"),"×",IF(SUMIFS(OFFSET(データ_研究棟施設!$M$5:$M$1048576,0,ROUND(EC$8*24,1)),データ_研究棟施設!$J$5:$J$1048576,OFFSET($G$9,ROW()-ROW($N$9),EC$6-$D$4))&gt;=50,IF(SUMIFS(OFFSET(データ_研究棟施設!$M$5:$M$1048576,0,ROUND(EC$8*24,1)),データ_研究棟施設!$J$5:$J$1048576,OFFSET($G$9,ROW()-ROW($N$9),EC$6-$D$4))&gt;=100*$E105,"×","△"),IF(OR(EC$8&lt;9/24,EC$8&gt;=17/24,EC$110="△"),"△","〇")))</f>
        <v>△</v>
      </c>
      <c r="ED105" s="36" t="str">
        <f ca="1">IF(OR(ED$9="×",ED$110="×"),"×",IF(SUMIFS(OFFSET(データ_研究棟施設!$M$5:$M$1048576,0,ROUND(ED$8*24,1)),データ_研究棟施設!$J$5:$J$1048576,OFFSET($G$9,ROW()-ROW($N$9),ED$6-$D$4))&gt;=50,IF(SUMIFS(OFFSET(データ_研究棟施設!$M$5:$M$1048576,0,ROUND(ED$8*24,1)),データ_研究棟施設!$J$5:$J$1048576,OFFSET($G$9,ROW()-ROW($N$9),ED$6-$D$4))&gt;=100*$E105,"×","△"),IF(OR(ED$8&lt;9/24,ED$8&gt;=17/24,ED$110="△"),"△","〇")))</f>
        <v>×</v>
      </c>
      <c r="EE105" s="29" t="str">
        <f ca="1">IF(OR(EE$9="×",EE$110="×"),"×",IF(SUMIFS(OFFSET(データ_研究棟施設!$M$5:$M$1048576,0,ROUND(EE$8*24,1)),データ_研究棟施設!$J$5:$J$1048576,OFFSET($G$9,ROW()-ROW($N$9),EE$6-$D$4))&gt;=50,IF(SUMIFS(OFFSET(データ_研究棟施設!$M$5:$M$1048576,0,ROUND(EE$8*24,1)),データ_研究棟施設!$J$5:$J$1048576,OFFSET($G$9,ROW()-ROW($N$9),EE$6-$D$4))&gt;=100*$E105,"×","△"),IF(OR(EE$8&lt;9/24,EE$8&gt;=17/24,EE$110="△"),"△","〇")))</f>
        <v>×</v>
      </c>
      <c r="EF105" s="29" t="str">
        <f ca="1">IF(OR(EF$9="×",EF$110="×"),"×",IF(SUMIFS(OFFSET(データ_研究棟施設!$M$5:$M$1048576,0,ROUND(EF$8*24,1)),データ_研究棟施設!$J$5:$J$1048576,OFFSET($G$9,ROW()-ROW($N$9),EF$6-$D$4))&gt;=50,IF(SUMIFS(OFFSET(データ_研究棟施設!$M$5:$M$1048576,0,ROUND(EF$8*24,1)),データ_研究棟施設!$J$5:$J$1048576,OFFSET($G$9,ROW()-ROW($N$9),EF$6-$D$4))&gt;=100*$E105,"×","△"),IF(OR(EF$8&lt;9/24,EF$8&gt;=17/24,EF$110="△"),"△","〇")))</f>
        <v>×</v>
      </c>
      <c r="EG105" s="29" t="str">
        <f ca="1">IF(OR(EG$9="×",EG$110="×"),"×",IF(SUMIFS(OFFSET(データ_研究棟施設!$M$5:$M$1048576,0,ROUND(EG$8*24,1)),データ_研究棟施設!$J$5:$J$1048576,OFFSET($G$9,ROW()-ROW($N$9),EG$6-$D$4))&gt;=50,IF(SUMIFS(OFFSET(データ_研究棟施設!$M$5:$M$1048576,0,ROUND(EG$8*24,1)),データ_研究棟施設!$J$5:$J$1048576,OFFSET($G$9,ROW()-ROW($N$9),EG$6-$D$4))&gt;=100*$E105,"×","△"),IF(OR(EG$8&lt;9/24,EG$8&gt;=17/24,EG$110="△"),"△","〇")))</f>
        <v>×</v>
      </c>
      <c r="EH105" s="29" t="str">
        <f ca="1">IF(OR(EH$9="×",EH$110="×"),"×",IF(SUMIFS(OFFSET(データ_研究棟施設!$M$5:$M$1048576,0,ROUND(EH$8*24,1)),データ_研究棟施設!$J$5:$J$1048576,OFFSET($G$9,ROW()-ROW($N$9),EH$6-$D$4))&gt;=50,IF(SUMIFS(OFFSET(データ_研究棟施設!$M$5:$M$1048576,0,ROUND(EH$8*24,1)),データ_研究棟施設!$J$5:$J$1048576,OFFSET($G$9,ROW()-ROW($N$9),EH$6-$D$4))&gt;=100*$E105,"×","△"),IF(OR(EH$8&lt;9/24,EH$8&gt;=17/24,EH$110="△"),"△","〇")))</f>
        <v>×</v>
      </c>
      <c r="EI105" s="29" t="str">
        <f ca="1">IF(OR(EI$9="×",EI$110="×"),"×",IF(SUMIFS(OFFSET(データ_研究棟施設!$M$5:$M$1048576,0,ROUND(EI$8*24,1)),データ_研究棟施設!$J$5:$J$1048576,OFFSET($G$9,ROW()-ROW($N$9),EI$6-$D$4))&gt;=50,IF(SUMIFS(OFFSET(データ_研究棟施設!$M$5:$M$1048576,0,ROUND(EI$8*24,1)),データ_研究棟施設!$J$5:$J$1048576,OFFSET($G$9,ROW()-ROW($N$9),EI$6-$D$4))&gt;=100*$E105,"×","△"),IF(OR(EI$8&lt;9/24,EI$8&gt;=17/24,EI$110="△"),"△","〇")))</f>
        <v>×</v>
      </c>
      <c r="EJ105" s="29" t="str">
        <f ca="1">IF(OR(EJ$9="×",EJ$110="×"),"×",IF(SUMIFS(OFFSET(データ_研究棟施設!$M$5:$M$1048576,0,ROUND(EJ$8*24,1)),データ_研究棟施設!$J$5:$J$1048576,OFFSET($G$9,ROW()-ROW($N$9),EJ$6-$D$4))&gt;=50,IF(SUMIFS(OFFSET(データ_研究棟施設!$M$5:$M$1048576,0,ROUND(EJ$8*24,1)),データ_研究棟施設!$J$5:$J$1048576,OFFSET($G$9,ROW()-ROW($N$9),EJ$6-$D$4))&gt;=100*$E105,"×","△"),IF(OR(EJ$8&lt;9/24,EJ$8&gt;=17/24,EJ$110="△"),"△","〇")))</f>
        <v>×</v>
      </c>
      <c r="EK105" s="29" t="str">
        <f ca="1">IF(OR(EK$9="×",EK$110="×"),"×",IF(SUMIFS(OFFSET(データ_研究棟施設!$M$5:$M$1048576,0,ROUND(EK$8*24,1)),データ_研究棟施設!$J$5:$J$1048576,OFFSET($G$9,ROW()-ROW($N$9),EK$6-$D$4))&gt;=50,IF(SUMIFS(OFFSET(データ_研究棟施設!$M$5:$M$1048576,0,ROUND(EK$8*24,1)),データ_研究棟施設!$J$5:$J$1048576,OFFSET($G$9,ROW()-ROW($N$9),EK$6-$D$4))&gt;=100*$E105,"×","△"),IF(OR(EK$8&lt;9/24,EK$8&gt;=17/24,EK$110="△"),"△","〇")))</f>
        <v>×</v>
      </c>
      <c r="EL105" s="29" t="str">
        <f ca="1">IF(OR(EL$9="×",EL$110="×"),"×",IF(SUMIFS(OFFSET(データ_研究棟施設!$M$5:$M$1048576,0,ROUND(EL$8*24,1)),データ_研究棟施設!$J$5:$J$1048576,OFFSET($G$9,ROW()-ROW($N$9),EL$6-$D$4))&gt;=50,IF(SUMIFS(OFFSET(データ_研究棟施設!$M$5:$M$1048576,0,ROUND(EL$8*24,1)),データ_研究棟施設!$J$5:$J$1048576,OFFSET($G$9,ROW()-ROW($N$9),EL$6-$D$4))&gt;=100*$E105,"×","△"),IF(OR(EL$8&lt;9/24,EL$8&gt;=17/24,EL$110="△"),"△","〇")))</f>
        <v>×</v>
      </c>
      <c r="EM105" s="28" t="str">
        <f ca="1">IF(OR(EM$9="×",EM$110="×"),"×",IF(SUMIFS(OFFSET(データ_研究棟施設!$M$5:$M$1048576,0,ROUND(EM$8*24,1)),データ_研究棟施設!$J$5:$J$1048576,OFFSET($G$9,ROW()-ROW($N$9),EM$6-$D$4))&gt;=50,IF(SUMIFS(OFFSET(データ_研究棟施設!$M$5:$M$1048576,0,ROUND(EM$8*24,1)),データ_研究棟施設!$J$5:$J$1048576,OFFSET($G$9,ROW()-ROW($N$9),EM$6-$D$4))&gt;=100*$E105,"×","△"),IF(OR(EM$8&lt;9/24,EM$8&gt;=17/24,EM$110="△"),"△","〇")))</f>
        <v>×</v>
      </c>
      <c r="EN105" s="29" t="str">
        <f ca="1">IF(OR(EN$9="×",EN$110="×"),"×",IF(SUMIFS(OFFSET(データ_研究棟施設!$M$5:$M$1048576,0,ROUND(EN$8*24,1)),データ_研究棟施設!$J$5:$J$1048576,OFFSET($G$9,ROW()-ROW($N$9),EN$6-$D$4))&gt;=50,IF(SUMIFS(OFFSET(データ_研究棟施設!$M$5:$M$1048576,0,ROUND(EN$8*24,1)),データ_研究棟施設!$J$5:$J$1048576,OFFSET($G$9,ROW()-ROW($N$9),EN$6-$D$4))&gt;=100*$E105,"×","△"),IF(OR(EN$8&lt;9/24,EN$8&gt;=17/24,EN$110="△"),"△","〇")))</f>
        <v>×</v>
      </c>
      <c r="EO105" s="29" t="str">
        <f ca="1">IF(OR(EO$9="×",EO$110="×"),"×",IF(SUMIFS(OFFSET(データ_研究棟施設!$M$5:$M$1048576,0,ROUND(EO$8*24,1)),データ_研究棟施設!$J$5:$J$1048576,OFFSET($G$9,ROW()-ROW($N$9),EO$6-$D$4))&gt;=50,IF(SUMIFS(OFFSET(データ_研究棟施設!$M$5:$M$1048576,0,ROUND(EO$8*24,1)),データ_研究棟施設!$J$5:$J$1048576,OFFSET($G$9,ROW()-ROW($N$9),EO$6-$D$4))&gt;=100*$E105,"×","△"),IF(OR(EO$8&lt;9/24,EO$8&gt;=17/24,EO$110="△"),"△","〇")))</f>
        <v>×</v>
      </c>
      <c r="EP105" s="30" t="str">
        <f ca="1">IF(OR(EP$9="×",EP$110="×"),"×",IF(SUMIFS(OFFSET(データ_研究棟施設!$M$5:$M$1048576,0,ROUND(EP$8*24,1)),データ_研究棟施設!$J$5:$J$1048576,OFFSET($G$9,ROW()-ROW($N$9),EP$6-$D$4))&gt;=50,IF(SUMIFS(OFFSET(データ_研究棟施設!$M$5:$M$1048576,0,ROUND(EP$8*24,1)),データ_研究棟施設!$J$5:$J$1048576,OFFSET($G$9,ROW()-ROW($N$9),EP$6-$D$4))&gt;=100*$E105,"×","△"),IF(OR(EP$8&lt;9/24,EP$8&gt;=17/24,EP$110="△"),"△","〇")))</f>
        <v>×</v>
      </c>
      <c r="EQ105" s="29" t="str">
        <f ca="1">IF(OR(EQ$9="×",EQ$110="×"),"×",IF(SUMIFS(OFFSET(データ_研究棟施設!$M$5:$M$1048576,0,ROUND(EQ$8*24,1)),データ_研究棟施設!$J$5:$J$1048576,OFFSET($G$9,ROW()-ROW($N$9),EQ$6-$D$4))&gt;=50,IF(SUMIFS(OFFSET(データ_研究棟施設!$M$5:$M$1048576,0,ROUND(EQ$8*24,1)),データ_研究棟施設!$J$5:$J$1048576,OFFSET($G$9,ROW()-ROW($N$9),EQ$6-$D$4))&gt;=100*$E105,"×","△"),IF(OR(EQ$8&lt;9/24,EQ$8&gt;=17/24,EQ$110="△"),"△","〇")))</f>
        <v>×</v>
      </c>
      <c r="ER105" s="29" t="str">
        <f ca="1">IF(OR(ER$9="×",ER$110="×"),"×",IF(SUMIFS(OFFSET(データ_研究棟施設!$M$5:$M$1048576,0,ROUND(ER$8*24,1)),データ_研究棟施設!$J$5:$J$1048576,OFFSET($G$9,ROW()-ROW($N$9),ER$6-$D$4))&gt;=50,IF(SUMIFS(OFFSET(データ_研究棟施設!$M$5:$M$1048576,0,ROUND(ER$8*24,1)),データ_研究棟施設!$J$5:$J$1048576,OFFSET($G$9,ROW()-ROW($N$9),ER$6-$D$4))&gt;=100*$E105,"×","△"),IF(OR(ER$8&lt;9/24,ER$8&gt;=17/24,ER$110="△"),"△","〇")))</f>
        <v>×</v>
      </c>
      <c r="ES105" s="29" t="str">
        <f ca="1">IF(OR(ES$9="×",ES$110="×"),"×",IF(SUMIFS(OFFSET(データ_研究棟施設!$M$5:$M$1048576,0,ROUND(ES$8*24,1)),データ_研究棟施設!$J$5:$J$1048576,OFFSET($G$9,ROW()-ROW($N$9),ES$6-$D$4))&gt;=50,IF(SUMIFS(OFFSET(データ_研究棟施設!$M$5:$M$1048576,0,ROUND(ES$8*24,1)),データ_研究棟施設!$J$5:$J$1048576,OFFSET($G$9,ROW()-ROW($N$9),ES$6-$D$4))&gt;=100*$E105,"×","△"),IF(OR(ES$8&lt;9/24,ES$8&gt;=17/24,ES$110="△"),"△","〇")))</f>
        <v>×</v>
      </c>
      <c r="ET105" s="29" t="str">
        <f ca="1">IF(OR(ET$9="×",ET$110="×"),"×",IF(SUMIFS(OFFSET(データ_研究棟施設!$M$5:$M$1048576,0,ROUND(ET$8*24,1)),データ_研究棟施設!$J$5:$J$1048576,OFFSET($G$9,ROW()-ROW($N$9),ET$6-$D$4))&gt;=50,IF(SUMIFS(OFFSET(データ_研究棟施設!$M$5:$M$1048576,0,ROUND(ET$8*24,1)),データ_研究棟施設!$J$5:$J$1048576,OFFSET($G$9,ROW()-ROW($N$9),ET$6-$D$4))&gt;=100*$E105,"×","△"),IF(OR(ET$8&lt;9/24,ET$8&gt;=17/24,ET$110="△"),"△","〇")))</f>
        <v>×</v>
      </c>
      <c r="EU105" s="28" t="str">
        <f ca="1">IF(OR(EU$9="×",EU$110="×"),"×",IF(SUMIFS(OFFSET(データ_研究棟施設!$M$5:$M$1048576,0,ROUND(EU$8*24,1)),データ_研究棟施設!$J$5:$J$1048576,OFFSET($G$9,ROW()-ROW($N$9),EU$6-$D$4))&gt;=50,IF(SUMIFS(OFFSET(データ_研究棟施設!$M$5:$M$1048576,0,ROUND(EU$8*24,1)),データ_研究棟施設!$J$5:$J$1048576,OFFSET($G$9,ROW()-ROW($N$9),EU$6-$D$4))&gt;=100*$E105,"×","△"),IF(OR(EU$8&lt;9/24,EU$8&gt;=17/24,EU$110="△"),"△","〇")))</f>
        <v>×</v>
      </c>
      <c r="EV105" s="29" t="str">
        <f ca="1">IF(OR(EV$9="×",EV$110="×"),"×",IF(SUMIFS(OFFSET(データ_研究棟施設!$M$5:$M$1048576,0,ROUND(EV$8*24,1)),データ_研究棟施設!$J$5:$J$1048576,OFFSET($G$9,ROW()-ROW($N$9),EV$6-$D$4))&gt;=50,IF(SUMIFS(OFFSET(データ_研究棟施設!$M$5:$M$1048576,0,ROUND(EV$8*24,1)),データ_研究棟施設!$J$5:$J$1048576,OFFSET($G$9,ROW()-ROW($N$9),EV$6-$D$4))&gt;=100*$E105,"×","△"),IF(OR(EV$8&lt;9/24,EV$8&gt;=17/24,EV$110="△"),"△","〇")))</f>
        <v>×</v>
      </c>
      <c r="EW105" s="29" t="str">
        <f ca="1">IF(OR(EW$9="×",EW$110="×"),"×",IF(SUMIFS(OFFSET(データ_研究棟施設!$M$5:$M$1048576,0,ROUND(EW$8*24,1)),データ_研究棟施設!$J$5:$J$1048576,OFFSET($G$9,ROW()-ROW($N$9),EW$6-$D$4))&gt;=50,IF(SUMIFS(OFFSET(データ_研究棟施設!$M$5:$M$1048576,0,ROUND(EW$8*24,1)),データ_研究棟施設!$J$5:$J$1048576,OFFSET($G$9,ROW()-ROW($N$9),EW$6-$D$4))&gt;=100*$E105,"×","△"),IF(OR(EW$8&lt;9/24,EW$8&gt;=17/24,EW$110="△"),"△","〇")))</f>
        <v>×</v>
      </c>
      <c r="EX105" s="30" t="str">
        <f ca="1">IF(OR(EX$9="×",EX$110="×"),"×",IF(SUMIFS(OFFSET(データ_研究棟施設!$M$5:$M$1048576,0,ROUND(EX$8*24,1)),データ_研究棟施設!$J$5:$J$1048576,OFFSET($G$9,ROW()-ROW($N$9),EX$6-$D$4))&gt;=50,IF(SUMIFS(OFFSET(データ_研究棟施設!$M$5:$M$1048576,0,ROUND(EX$8*24,1)),データ_研究棟施設!$J$5:$J$1048576,OFFSET($G$9,ROW()-ROW($N$9),EX$6-$D$4))&gt;=100*$E105,"×","△"),IF(OR(EX$8&lt;9/24,EX$8&gt;=17/24,EX$110="△"),"△","〇")))</f>
        <v>×</v>
      </c>
      <c r="EY105" s="29" t="str">
        <f ca="1">IF(OR(EY$9="×",EY$110="×"),"×",IF(SUMIFS(OFFSET(データ_研究棟施設!$M$5:$M$1048576,0,ROUND(EY$8*24,1)),データ_研究棟施設!$J$5:$J$1048576,OFFSET($G$9,ROW()-ROW($N$9),EY$6-$D$4))&gt;=50,IF(SUMIFS(OFFSET(データ_研究棟施設!$M$5:$M$1048576,0,ROUND(EY$8*24,1)),データ_研究棟施設!$J$5:$J$1048576,OFFSET($G$9,ROW()-ROW($N$9),EY$6-$D$4))&gt;=100*$E105,"×","△"),IF(OR(EY$8&lt;9/24,EY$8&gt;=17/24,EY$110="△"),"△","〇")))</f>
        <v>×</v>
      </c>
      <c r="EZ105" s="29" t="str">
        <f ca="1">IF(OR(EZ$9="×",EZ$110="×"),"×",IF(SUMIFS(OFFSET(データ_研究棟施設!$M$5:$M$1048576,0,ROUND(EZ$8*24,1)),データ_研究棟施設!$J$5:$J$1048576,OFFSET($G$9,ROW()-ROW($N$9),EZ$6-$D$4))&gt;=50,IF(SUMIFS(OFFSET(データ_研究棟施設!$M$5:$M$1048576,0,ROUND(EZ$8*24,1)),データ_研究棟施設!$J$5:$J$1048576,OFFSET($G$9,ROW()-ROW($N$9),EZ$6-$D$4))&gt;=100*$E105,"×","△"),IF(OR(EZ$8&lt;9/24,EZ$8&gt;=17/24,EZ$110="△"),"△","〇")))</f>
        <v>×</v>
      </c>
      <c r="FA105" s="37" t="str">
        <f ca="1">IF(OR(FA$9="×",FA$110="×"),"×",IF(SUMIFS(OFFSET(データ_研究棟施設!$M$5:$M$1048576,0,ROUND(FA$8*24,1)),データ_研究棟施設!$J$5:$J$1048576,OFFSET($G$9,ROW()-ROW($N$9),FA$6-$D$4))&gt;=50,IF(SUMIFS(OFFSET(データ_研究棟施設!$M$5:$M$1048576,0,ROUND(FA$8*24,1)),データ_研究棟施設!$J$5:$J$1048576,OFFSET($G$9,ROW()-ROW($N$9),FA$6-$D$4))&gt;=100*$E105,"×","△"),IF(OR(FA$8&lt;9/24,FA$8&gt;=17/24,FA$110="△"),"△","〇")))</f>
        <v>×</v>
      </c>
      <c r="FB105" s="36" t="str">
        <f ca="1">IF(OR(FB$9="×",FB$110="×"),"×",IF(SUMIFS(OFFSET(データ_研究棟施設!$M$5:$M$1048576,0,ROUND(FB$8*24,1)),データ_研究棟施設!$J$5:$J$1048576,OFFSET($G$9,ROW()-ROW($N$9),FB$6-$D$4))&gt;=50,IF(SUMIFS(OFFSET(データ_研究棟施設!$M$5:$M$1048576,0,ROUND(FB$8*24,1)),データ_研究棟施設!$J$5:$J$1048576,OFFSET($G$9,ROW()-ROW($N$9),FB$6-$D$4))&gt;=100*$E105,"×","△"),IF(OR(FB$8&lt;9/24,FB$8&gt;=17/24,FB$110="△"),"△","〇")))</f>
        <v>×</v>
      </c>
      <c r="FC105" s="29" t="str">
        <f ca="1">IF(OR(FC$9="×",FC$110="×"),"×",IF(SUMIFS(OFFSET(データ_研究棟施設!$M$5:$M$1048576,0,ROUND(FC$8*24,1)),データ_研究棟施設!$J$5:$J$1048576,OFFSET($G$9,ROW()-ROW($N$9),FC$6-$D$4))&gt;=50,IF(SUMIFS(OFFSET(データ_研究棟施設!$M$5:$M$1048576,0,ROUND(FC$8*24,1)),データ_研究棟施設!$J$5:$J$1048576,OFFSET($G$9,ROW()-ROW($N$9),FC$6-$D$4))&gt;=100*$E105,"×","△"),IF(OR(FC$8&lt;9/24,FC$8&gt;=17/24,FC$110="△"),"△","〇")))</f>
        <v>×</v>
      </c>
      <c r="FD105" s="29" t="str">
        <f ca="1">IF(OR(FD$9="×",FD$110="×"),"×",IF(SUMIFS(OFFSET(データ_研究棟施設!$M$5:$M$1048576,0,ROUND(FD$8*24,1)),データ_研究棟施設!$J$5:$J$1048576,OFFSET($G$9,ROW()-ROW($N$9),FD$6-$D$4))&gt;=50,IF(SUMIFS(OFFSET(データ_研究棟施設!$M$5:$M$1048576,0,ROUND(FD$8*24,1)),データ_研究棟施設!$J$5:$J$1048576,OFFSET($G$9,ROW()-ROW($N$9),FD$6-$D$4))&gt;=100*$E105,"×","△"),IF(OR(FD$8&lt;9/24,FD$8&gt;=17/24,FD$110="△"),"△","〇")))</f>
        <v>×</v>
      </c>
      <c r="FE105" s="29" t="str">
        <f ca="1">IF(OR(FE$9="×",FE$110="×"),"×",IF(SUMIFS(OFFSET(データ_研究棟施設!$M$5:$M$1048576,0,ROUND(FE$8*24,1)),データ_研究棟施設!$J$5:$J$1048576,OFFSET($G$9,ROW()-ROW($N$9),FE$6-$D$4))&gt;=50,IF(SUMIFS(OFFSET(データ_研究棟施設!$M$5:$M$1048576,0,ROUND(FE$8*24,1)),データ_研究棟施設!$J$5:$J$1048576,OFFSET($G$9,ROW()-ROW($N$9),FE$6-$D$4))&gt;=100*$E105,"×","△"),IF(OR(FE$8&lt;9/24,FE$8&gt;=17/24,FE$110="△"),"△","〇")))</f>
        <v>×</v>
      </c>
      <c r="FF105" s="29" t="str">
        <f ca="1">IF(OR(FF$9="×",FF$110="×"),"×",IF(SUMIFS(OFFSET(データ_研究棟施設!$M$5:$M$1048576,0,ROUND(FF$8*24,1)),データ_研究棟施設!$J$5:$J$1048576,OFFSET($G$9,ROW()-ROW($N$9),FF$6-$D$4))&gt;=50,IF(SUMIFS(OFFSET(データ_研究棟施設!$M$5:$M$1048576,0,ROUND(FF$8*24,1)),データ_研究棟施設!$J$5:$J$1048576,OFFSET($G$9,ROW()-ROW($N$9),FF$6-$D$4))&gt;=100*$E105,"×","△"),IF(OR(FF$8&lt;9/24,FF$8&gt;=17/24,FF$110="△"),"△","〇")))</f>
        <v>×</v>
      </c>
      <c r="FG105" s="29" t="str">
        <f ca="1">IF(OR(FG$9="×",FG$110="×"),"×",IF(SUMIFS(OFFSET(データ_研究棟施設!$M$5:$M$1048576,0,ROUND(FG$8*24,1)),データ_研究棟施設!$J$5:$J$1048576,OFFSET($G$9,ROW()-ROW($N$9),FG$6-$D$4))&gt;=50,IF(SUMIFS(OFFSET(データ_研究棟施設!$M$5:$M$1048576,0,ROUND(FG$8*24,1)),データ_研究棟施設!$J$5:$J$1048576,OFFSET($G$9,ROW()-ROW($N$9),FG$6-$D$4))&gt;=100*$E105,"×","△"),IF(OR(FG$8&lt;9/24,FG$8&gt;=17/24,FG$110="△"),"△","〇")))</f>
        <v>×</v>
      </c>
      <c r="FH105" s="29" t="str">
        <f ca="1">IF(OR(FH$9="×",FH$110="×"),"×",IF(SUMIFS(OFFSET(データ_研究棟施設!$M$5:$M$1048576,0,ROUND(FH$8*24,1)),データ_研究棟施設!$J$5:$J$1048576,OFFSET($G$9,ROW()-ROW($N$9),FH$6-$D$4))&gt;=50,IF(SUMIFS(OFFSET(データ_研究棟施設!$M$5:$M$1048576,0,ROUND(FH$8*24,1)),データ_研究棟施設!$J$5:$J$1048576,OFFSET($G$9,ROW()-ROW($N$9),FH$6-$D$4))&gt;=100*$E105,"×","△"),IF(OR(FH$8&lt;9/24,FH$8&gt;=17/24,FH$110="△"),"△","〇")))</f>
        <v>×</v>
      </c>
      <c r="FI105" s="29" t="str">
        <f ca="1">IF(OR(FI$9="×",FI$110="×"),"×",IF(SUMIFS(OFFSET(データ_研究棟施設!$M$5:$M$1048576,0,ROUND(FI$8*24,1)),データ_研究棟施設!$J$5:$J$1048576,OFFSET($G$9,ROW()-ROW($N$9),FI$6-$D$4))&gt;=50,IF(SUMIFS(OFFSET(データ_研究棟施設!$M$5:$M$1048576,0,ROUND(FI$8*24,1)),データ_研究棟施設!$J$5:$J$1048576,OFFSET($G$9,ROW()-ROW($N$9),FI$6-$D$4))&gt;=100*$E105,"×","△"),IF(OR(FI$8&lt;9/24,FI$8&gt;=17/24,FI$110="△"),"△","〇")))</f>
        <v>×</v>
      </c>
      <c r="FJ105" s="29" t="str">
        <f ca="1">IF(OR(FJ$9="×",FJ$110="×"),"×",IF(SUMIFS(OFFSET(データ_研究棟施設!$M$5:$M$1048576,0,ROUND(FJ$8*24,1)),データ_研究棟施設!$J$5:$J$1048576,OFFSET($G$9,ROW()-ROW($N$9),FJ$6-$D$4))&gt;=50,IF(SUMIFS(OFFSET(データ_研究棟施設!$M$5:$M$1048576,0,ROUND(FJ$8*24,1)),データ_研究棟施設!$J$5:$J$1048576,OFFSET($G$9,ROW()-ROW($N$9),FJ$6-$D$4))&gt;=100*$E105,"×","△"),IF(OR(FJ$8&lt;9/24,FJ$8&gt;=17/24,FJ$110="△"),"△","〇")))</f>
        <v>×</v>
      </c>
      <c r="FK105" s="28" t="str">
        <f ca="1">IF(OR(FK$9="×",FK$110="×"),"×",IF(SUMIFS(OFFSET(データ_研究棟施設!$M$5:$M$1048576,0,ROUND(FK$8*24,1)),データ_研究棟施設!$J$5:$J$1048576,OFFSET($G$9,ROW()-ROW($N$9),FK$6-$D$4))&gt;=50,IF(SUMIFS(OFFSET(データ_研究棟施設!$M$5:$M$1048576,0,ROUND(FK$8*24,1)),データ_研究棟施設!$J$5:$J$1048576,OFFSET($G$9,ROW()-ROW($N$9),FK$6-$D$4))&gt;=100*$E105,"×","△"),IF(OR(FK$8&lt;9/24,FK$8&gt;=17/24,FK$110="△"),"△","〇")))</f>
        <v>×</v>
      </c>
      <c r="FL105" s="29" t="str">
        <f ca="1">IF(OR(FL$9="×",FL$110="×"),"×",IF(SUMIFS(OFFSET(データ_研究棟施設!$M$5:$M$1048576,0,ROUND(FL$8*24,1)),データ_研究棟施設!$J$5:$J$1048576,OFFSET($G$9,ROW()-ROW($N$9),FL$6-$D$4))&gt;=50,IF(SUMIFS(OFFSET(データ_研究棟施設!$M$5:$M$1048576,0,ROUND(FL$8*24,1)),データ_研究棟施設!$J$5:$J$1048576,OFFSET($G$9,ROW()-ROW($N$9),FL$6-$D$4))&gt;=100*$E105,"×","△"),IF(OR(FL$8&lt;9/24,FL$8&gt;=17/24,FL$110="△"),"△","〇")))</f>
        <v>×</v>
      </c>
      <c r="FM105" s="29" t="str">
        <f ca="1">IF(OR(FM$9="×",FM$110="×"),"×",IF(SUMIFS(OFFSET(データ_研究棟施設!$M$5:$M$1048576,0,ROUND(FM$8*24,1)),データ_研究棟施設!$J$5:$J$1048576,OFFSET($G$9,ROW()-ROW($N$9),FM$6-$D$4))&gt;=50,IF(SUMIFS(OFFSET(データ_研究棟施設!$M$5:$M$1048576,0,ROUND(FM$8*24,1)),データ_研究棟施設!$J$5:$J$1048576,OFFSET($G$9,ROW()-ROW($N$9),FM$6-$D$4))&gt;=100*$E105,"×","△"),IF(OR(FM$8&lt;9/24,FM$8&gt;=17/24,FM$110="△"),"△","〇")))</f>
        <v>×</v>
      </c>
      <c r="FN105" s="30" t="str">
        <f ca="1">IF(OR(FN$9="×",FN$110="×"),"×",IF(SUMIFS(OFFSET(データ_研究棟施設!$M$5:$M$1048576,0,ROUND(FN$8*24,1)),データ_研究棟施設!$J$5:$J$1048576,OFFSET($G$9,ROW()-ROW($N$9),FN$6-$D$4))&gt;=50,IF(SUMIFS(OFFSET(データ_研究棟施設!$M$5:$M$1048576,0,ROUND(FN$8*24,1)),データ_研究棟施設!$J$5:$J$1048576,OFFSET($G$9,ROW()-ROW($N$9),FN$6-$D$4))&gt;=100*$E105,"×","△"),IF(OR(FN$8&lt;9/24,FN$8&gt;=17/24,FN$110="△"),"△","〇")))</f>
        <v>×</v>
      </c>
      <c r="FO105" s="29" t="str">
        <f ca="1">IF(OR(FO$9="×",FO$110="×"),"×",IF(SUMIFS(OFFSET(データ_研究棟施設!$M$5:$M$1048576,0,ROUND(FO$8*24,1)),データ_研究棟施設!$J$5:$J$1048576,OFFSET($G$9,ROW()-ROW($N$9),FO$6-$D$4))&gt;=50,IF(SUMIFS(OFFSET(データ_研究棟施設!$M$5:$M$1048576,0,ROUND(FO$8*24,1)),データ_研究棟施設!$J$5:$J$1048576,OFFSET($G$9,ROW()-ROW($N$9),FO$6-$D$4))&gt;=100*$E105,"×","△"),IF(OR(FO$8&lt;9/24,FO$8&gt;=17/24,FO$110="△"),"△","〇")))</f>
        <v>×</v>
      </c>
      <c r="FP105" s="29" t="str">
        <f ca="1">IF(OR(FP$9="×",FP$110="×"),"×",IF(SUMIFS(OFFSET(データ_研究棟施設!$M$5:$M$1048576,0,ROUND(FP$8*24,1)),データ_研究棟施設!$J$5:$J$1048576,OFFSET($G$9,ROW()-ROW($N$9),FP$6-$D$4))&gt;=50,IF(SUMIFS(OFFSET(データ_研究棟施設!$M$5:$M$1048576,0,ROUND(FP$8*24,1)),データ_研究棟施設!$J$5:$J$1048576,OFFSET($G$9,ROW()-ROW($N$9),FP$6-$D$4))&gt;=100*$E105,"×","△"),IF(OR(FP$8&lt;9/24,FP$8&gt;=17/24,FP$110="△"),"△","〇")))</f>
        <v>×</v>
      </c>
      <c r="FQ105" s="29" t="str">
        <f ca="1">IF(OR(FQ$9="×",FQ$110="×"),"×",IF(SUMIFS(OFFSET(データ_研究棟施設!$M$5:$M$1048576,0,ROUND(FQ$8*24,1)),データ_研究棟施設!$J$5:$J$1048576,OFFSET($G$9,ROW()-ROW($N$9),FQ$6-$D$4))&gt;=50,IF(SUMIFS(OFFSET(データ_研究棟施設!$M$5:$M$1048576,0,ROUND(FQ$8*24,1)),データ_研究棟施設!$J$5:$J$1048576,OFFSET($G$9,ROW()-ROW($N$9),FQ$6-$D$4))&gt;=100*$E105,"×","△"),IF(OR(FQ$8&lt;9/24,FQ$8&gt;=17/24,FQ$110="△"),"△","〇")))</f>
        <v>×</v>
      </c>
      <c r="FR105" s="29" t="str">
        <f ca="1">IF(OR(FR$9="×",FR$110="×"),"×",IF(SUMIFS(OFFSET(データ_研究棟施設!$M$5:$M$1048576,0,ROUND(FR$8*24,1)),データ_研究棟施設!$J$5:$J$1048576,OFFSET($G$9,ROW()-ROW($N$9),FR$6-$D$4))&gt;=50,IF(SUMIFS(OFFSET(データ_研究棟施設!$M$5:$M$1048576,0,ROUND(FR$8*24,1)),データ_研究棟施設!$J$5:$J$1048576,OFFSET($G$9,ROW()-ROW($N$9),FR$6-$D$4))&gt;=100*$E105,"×","△"),IF(OR(FR$8&lt;9/24,FR$8&gt;=17/24,FR$110="△"),"△","〇")))</f>
        <v>×</v>
      </c>
      <c r="FS105" s="28" t="str">
        <f ca="1">IF(OR(FS$9="×",FS$110="×"),"×",IF(SUMIFS(OFFSET(データ_研究棟施設!$M$5:$M$1048576,0,ROUND(FS$8*24,1)),データ_研究棟施設!$J$5:$J$1048576,OFFSET($G$9,ROW()-ROW($N$9),FS$6-$D$4))&gt;=50,IF(SUMIFS(OFFSET(データ_研究棟施設!$M$5:$M$1048576,0,ROUND(FS$8*24,1)),データ_研究棟施設!$J$5:$J$1048576,OFFSET($G$9,ROW()-ROW($N$9),FS$6-$D$4))&gt;=100*$E105,"×","△"),IF(OR(FS$8&lt;9/24,FS$8&gt;=17/24,FS$110="△"),"△","〇")))</f>
        <v>×</v>
      </c>
      <c r="FT105" s="29" t="str">
        <f ca="1">IF(OR(FT$9="×",FT$110="×"),"×",IF(SUMIFS(OFFSET(データ_研究棟施設!$M$5:$M$1048576,0,ROUND(FT$8*24,1)),データ_研究棟施設!$J$5:$J$1048576,OFFSET($G$9,ROW()-ROW($N$9),FT$6-$D$4))&gt;=50,IF(SUMIFS(OFFSET(データ_研究棟施設!$M$5:$M$1048576,0,ROUND(FT$8*24,1)),データ_研究棟施設!$J$5:$J$1048576,OFFSET($G$9,ROW()-ROW($N$9),FT$6-$D$4))&gt;=100*$E105,"×","△"),IF(OR(FT$8&lt;9/24,FT$8&gt;=17/24,FT$110="△"),"△","〇")))</f>
        <v>×</v>
      </c>
      <c r="FU105" s="29" t="str">
        <f ca="1">IF(OR(FU$9="×",FU$110="×"),"×",IF(SUMIFS(OFFSET(データ_研究棟施設!$M$5:$M$1048576,0,ROUND(FU$8*24,1)),データ_研究棟施設!$J$5:$J$1048576,OFFSET($G$9,ROW()-ROW($N$9),FU$6-$D$4))&gt;=50,IF(SUMIFS(OFFSET(データ_研究棟施設!$M$5:$M$1048576,0,ROUND(FU$8*24,1)),データ_研究棟施設!$J$5:$J$1048576,OFFSET($G$9,ROW()-ROW($N$9),FU$6-$D$4))&gt;=100*$E105,"×","△"),IF(OR(FU$8&lt;9/24,FU$8&gt;=17/24,FU$110="△"),"△","〇")))</f>
        <v>×</v>
      </c>
      <c r="FV105" s="30" t="str">
        <f ca="1">IF(OR(FV$9="×",FV$110="×"),"×",IF(SUMIFS(OFFSET(データ_研究棟施設!$M$5:$M$1048576,0,ROUND(FV$8*24,1)),データ_研究棟施設!$J$5:$J$1048576,OFFSET($G$9,ROW()-ROW($N$9),FV$6-$D$4))&gt;=50,IF(SUMIFS(OFFSET(データ_研究棟施設!$M$5:$M$1048576,0,ROUND(FV$8*24,1)),データ_研究棟施設!$J$5:$J$1048576,OFFSET($G$9,ROW()-ROW($N$9),FV$6-$D$4))&gt;=100*$E105,"×","△"),IF(OR(FV$8&lt;9/24,FV$8&gt;=17/24,FV$110="△"),"△","〇")))</f>
        <v>×</v>
      </c>
      <c r="FW105" s="29" t="str">
        <f ca="1">IF(OR(FW$9="×",FW$110="×"),"×",IF(SUMIFS(OFFSET(データ_研究棟施設!$M$5:$M$1048576,0,ROUND(FW$8*24,1)),データ_研究棟施設!$J$5:$J$1048576,OFFSET($G$9,ROW()-ROW($N$9),FW$6-$D$4))&gt;=50,IF(SUMIFS(OFFSET(データ_研究棟施設!$M$5:$M$1048576,0,ROUND(FW$8*24,1)),データ_研究棟施設!$J$5:$J$1048576,OFFSET($G$9,ROW()-ROW($N$9),FW$6-$D$4))&gt;=100*$E105,"×","△"),IF(OR(FW$8&lt;9/24,FW$8&gt;=17/24,FW$110="△"),"△","〇")))</f>
        <v>×</v>
      </c>
      <c r="FX105" s="29" t="str">
        <f ca="1">IF(OR(FX$9="×",FX$110="×"),"×",IF(SUMIFS(OFFSET(データ_研究棟施設!$M$5:$M$1048576,0,ROUND(FX$8*24,1)),データ_研究棟施設!$J$5:$J$1048576,OFFSET($G$9,ROW()-ROW($N$9),FX$6-$D$4))&gt;=50,IF(SUMIFS(OFFSET(データ_研究棟施設!$M$5:$M$1048576,0,ROUND(FX$8*24,1)),データ_研究棟施設!$J$5:$J$1048576,OFFSET($G$9,ROW()-ROW($N$9),FX$6-$D$4))&gt;=100*$E105,"×","△"),IF(OR(FX$8&lt;9/24,FX$8&gt;=17/24,FX$110="△"),"△","〇")))</f>
        <v>×</v>
      </c>
      <c r="FY105" s="37" t="str">
        <f ca="1">IF(OR(FY$9="×",FY$110="×"),"×",IF(SUMIFS(OFFSET(データ_研究棟施設!$M$5:$M$1048576,0,ROUND(FY$8*24,1)),データ_研究棟施設!$J$5:$J$1048576,OFFSET($G$9,ROW()-ROW($N$9),FY$6-$D$4))&gt;=50,IF(SUMIFS(OFFSET(データ_研究棟施設!$M$5:$M$1048576,0,ROUND(FY$8*24,1)),データ_研究棟施設!$J$5:$J$1048576,OFFSET($G$9,ROW()-ROW($N$9),FY$6-$D$4))&gt;=100*$E105,"×","△"),IF(OR(FY$8&lt;9/24,FY$8&gt;=17/24,FY$110="△"),"△","〇")))</f>
        <v>×</v>
      </c>
    </row>
    <row r="106" spans="1:181">
      <c r="A106" s="11"/>
      <c r="D106" s="11"/>
      <c r="E106" s="11"/>
      <c r="F106" s="11"/>
      <c r="G106" s="8"/>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row>
    <row r="107" spans="1:181" hidden="1">
      <c r="A107" s="11"/>
      <c r="B107" t="s">
        <v>115</v>
      </c>
      <c r="D107" s="11">
        <v>999</v>
      </c>
      <c r="E107" s="11"/>
      <c r="F107" s="11"/>
      <c r="G107" s="8" t="str">
        <f t="shared" ref="G107" si="36">$D107&amp;"-"&amp;$N$5</f>
        <v>999-46391</v>
      </c>
      <c r="H107" s="10" t="str">
        <f t="shared" ref="H107" si="37">$D107&amp;"-"&amp;$AL$5</f>
        <v>999-46392</v>
      </c>
      <c r="I107" s="10" t="str">
        <f t="shared" ref="I107" si="38">$D107&amp;"-"&amp;$BJ$5</f>
        <v>999-46393</v>
      </c>
      <c r="J107" s="10" t="str">
        <f t="shared" si="32"/>
        <v>999-46394</v>
      </c>
      <c r="K107" s="10" t="str">
        <f t="shared" si="33"/>
        <v>999-46395</v>
      </c>
      <c r="L107" s="10" t="str">
        <f t="shared" si="34"/>
        <v>999-46396</v>
      </c>
      <c r="M107" s="10" t="str">
        <f t="shared" si="35"/>
        <v>999-46397</v>
      </c>
      <c r="N107" s="10" t="str">
        <f ca="1">IF(OR(N$9="×",N$10="×"),"×",IF(SUMIFS(OFFSET(データ_フィールド施設!$M$5:$M$1048576,0,ROUND(N$8*24,1)),データ_フィールド施設!$J$5:$J$1048576,$G107)&gt;=100,"×",IF(OR(N$8&lt;9/24,N$8&gt;=17/24),"△","〇")))</f>
        <v>△</v>
      </c>
      <c r="O107" s="10" t="str">
        <f ca="1">IF(OR(O$9="×",O$10="×"),"×",IF(SUMIFS(データ_フィールド施設!M$5:M$1048576,データ_フィールド施設!$J$5:$J$1048576,$G107)&gt;=100,"×",IF(OR(O$8&lt;9/24,O$8&gt;=17/24),"△","〇")))</f>
        <v>△</v>
      </c>
      <c r="P107" s="10" t="str">
        <f ca="1">IF(OR(P$9="×",P$10="×"),"×",IF(SUMIFS(データ_フィールド施設!O$5:O$1048576,データ_フィールド施設!$J$5:$J$1048576,$G107)&gt;=100,"×",IF(OR(P$8&lt;9/24,P$8&gt;=17/24),"△","〇")))</f>
        <v>△</v>
      </c>
      <c r="Q107" s="10" t="str">
        <f ca="1">IF(OR(Q$9="×",Q$10="×"),"×",IF(SUMIFS(データ_フィールド施設!P$5:P$1048576,データ_フィールド施設!$J$5:$J$1048576,$G107)&gt;=100,"×",IF(OR(Q$8&lt;9/24,Q$8&gt;=17/24),"△","〇")))</f>
        <v>△</v>
      </c>
      <c r="R107" s="10" t="str">
        <f ca="1">IF(OR(R$9="×",R$10="×"),"×",IF(SUMIFS(データ_フィールド施設!Q$5:Q$1048576,データ_フィールド施設!$J$5:$J$1048576,$G107)&gt;=100,"×",IF(OR(R$8&lt;9/24,R$8&gt;=17/24),"△","〇")))</f>
        <v>△</v>
      </c>
      <c r="S107" s="10" t="str">
        <f ca="1">IF(OR(S$9="×",S$10="×"),"×",IF(SUMIFS(データ_フィールド施設!R$5:R$1048576,データ_フィールド施設!$J$5:$J$1048576,$G107)&gt;=100,"×",IF(OR(S$8&lt;9/24,S$8&gt;=17/24),"△","〇")))</f>
        <v>△</v>
      </c>
      <c r="T107" s="10" t="str">
        <f ca="1">IF(OR(T$9="×",T$10="×"),"×",IF(SUMIFS(データ_フィールド施設!S$5:S$1048576,データ_フィールド施設!$J$5:$J$1048576,$G107)&gt;=100,"×",IF(OR(T$8&lt;9/24,T$8&gt;=17/24),"△","〇")))</f>
        <v>△</v>
      </c>
      <c r="U107" s="10" t="str">
        <f ca="1">IF(OR(U$9="×",U$10="×"),"×",IF(SUMIFS(データ_フィールド施設!T$5:T$1048576,データ_フィールド施設!$J$5:$J$1048576,$G107)&gt;=100,"×",IF(OR(U$8&lt;9/24,U$8&gt;=17/24),"△","〇")))</f>
        <v>△</v>
      </c>
      <c r="V107" s="10" t="str">
        <f ca="1">IF(OR(V$9="×",V$10="×"),"×",IF(SUMIFS(データ_フィールド施設!U$5:U$1048576,データ_フィールド施設!$J$5:$J$1048576,$G107)&gt;=100,"×",IF(OR(V$8&lt;9/24,V$8&gt;=17/24),"△","〇")))</f>
        <v>△</v>
      </c>
      <c r="W107" s="10" t="str">
        <f ca="1">IF(OR(W$9="×",W$10="×"),"×",IF(SUMIFS(データ_フィールド施設!V$5:V$1048576,データ_フィールド施設!$J$5:$J$1048576,$G107)&gt;=100,"×",IF(OR(W$8&lt;9/24,W$8&gt;=17/24),"△","〇")))</f>
        <v>〇</v>
      </c>
      <c r="X107" s="10" t="str">
        <f ca="1">IF(OR(X$9="×",X$10="×"),"×",IF(SUMIFS(データ_フィールド施設!W$5:W$1048576,データ_フィールド施設!$J$5:$J$1048576,$G107)&gt;=100,"×",IF(OR(X$8&lt;9/24,X$8&gt;=17/24),"△","〇")))</f>
        <v>〇</v>
      </c>
      <c r="Y107" s="10" t="str">
        <f ca="1">IF(OR(Y$9="×",Y$10="×"),"×",IF(SUMIFS(データ_フィールド施設!X$5:X$1048576,データ_フィールド施設!$J$5:$J$1048576,$G107)&gt;=100,"×",IF(OR(Y$8&lt;9/24,Y$8&gt;=17/24),"△","〇")))</f>
        <v>〇</v>
      </c>
      <c r="Z107" s="10" t="str">
        <f ca="1">IF(OR(Z$9="×",Z$10="×"),"×",IF(SUMIFS(データ_フィールド施設!Y$5:Y$1048576,データ_フィールド施設!$J$5:$J$1048576,$G107)&gt;=100,"×",IF(OR(Z$8&lt;9/24,Z$8&gt;=17/24),"△","〇")))</f>
        <v>〇</v>
      </c>
      <c r="AA107" s="10" t="str">
        <f ca="1">IF(OR(AA$9="×",AA$10="×"),"×",IF(SUMIFS(データ_フィールド施設!Z$5:Z$1048576,データ_フィールド施設!$J$5:$J$1048576,$G107)&gt;=100,"×",IF(OR(AA$8&lt;9/24,AA$8&gt;=17/24),"△","〇")))</f>
        <v>〇</v>
      </c>
      <c r="AB107" s="10" t="str">
        <f ca="1">IF(OR(AB$9="×",AB$10="×"),"×",IF(SUMIFS(データ_フィールド施設!AA$5:AA$1048576,データ_フィールド施設!$J$5:$J$1048576,$G107)&gt;=100,"×",IF(OR(AB$8&lt;9/24,AB$8&gt;=17/24),"△","〇")))</f>
        <v>〇</v>
      </c>
      <c r="AC107" s="10" t="str">
        <f ca="1">IF(OR(AC$9="×",AC$10="×"),"×",IF(SUMIFS(データ_フィールド施設!AB$5:AB$1048576,データ_フィールド施設!$J$5:$J$1048576,$G107)&gt;=100,"×",IF(OR(AC$8&lt;9/24,AC$8&gt;=17/24),"△","〇")))</f>
        <v>〇</v>
      </c>
      <c r="AD107" s="10" t="str">
        <f ca="1">IF(OR(AD$9="×",AD$10="×"),"×",IF(SUMIFS(データ_フィールド施設!AC$5:AC$1048576,データ_フィールド施設!$J$5:$J$1048576,$G107)&gt;=100,"×",IF(OR(AD$8&lt;9/24,AD$8&gt;=17/24),"△","〇")))</f>
        <v>〇</v>
      </c>
      <c r="AE107" s="10" t="str">
        <f ca="1">IF(OR(AE$9="×",AE$10="×"),"×",IF(SUMIFS(データ_フィールド施設!AD$5:AD$1048576,データ_フィールド施設!$J$5:$J$1048576,$G107)&gt;=100,"×",IF(OR(AE$8&lt;9/24,AE$8&gt;=17/24),"△","〇")))</f>
        <v>△</v>
      </c>
      <c r="AF107" s="10" t="str">
        <f ca="1">IF(OR(AF$9="×",AF$10="×"),"×",IF(SUMIFS(データ_フィールド施設!AE$5:AE$1048576,データ_フィールド施設!$J$5:$J$1048576,$G107)&gt;=100,"×",IF(OR(AF$8&lt;9/24,AF$8&gt;=17/24),"△","〇")))</f>
        <v>△</v>
      </c>
      <c r="AG107" s="10" t="str">
        <f ca="1">IF(OR(AG$9="×",AG$10="×"),"×",IF(SUMIFS(データ_フィールド施設!AF$5:AF$1048576,データ_フィールド施設!$J$5:$J$1048576,$G107)&gt;=100,"×",IF(OR(AG$8&lt;9/24,AG$8&gt;=17/24),"△","〇")))</f>
        <v>△</v>
      </c>
      <c r="AH107" s="10" t="str">
        <f ca="1">IF(OR(AH$9="×",AH$10="×"),"×",IF(SUMIFS(データ_フィールド施設!AG$5:AG$1048576,データ_フィールド施設!$J$5:$J$1048576,$G107)&gt;=100,"×",IF(OR(AH$8&lt;9/24,AH$8&gt;=17/24),"△","〇")))</f>
        <v>△</v>
      </c>
      <c r="AI107" s="10" t="str">
        <f ca="1">IF(OR(AI$9="×",AI$10="×"),"×",IF(SUMIFS(データ_フィールド施設!AH$5:AH$1048576,データ_フィールド施設!$J$5:$J$1048576,$G107)&gt;=100,"×",IF(OR(AI$8&lt;9/24,AI$8&gt;=17/24),"△","〇")))</f>
        <v>△</v>
      </c>
      <c r="AJ107" s="10" t="str">
        <f ca="1">IF(OR(AJ$9="×",AJ$10="×"),"×",IF(SUMIFS(データ_フィールド施設!AI$5:AI$1048576,データ_フィールド施設!$J$5:$J$1048576,$G107)&gt;=100,"×",IF(OR(AJ$8&lt;9/24,AJ$8&gt;=17/24),"△","〇")))</f>
        <v>△</v>
      </c>
      <c r="AK107" s="10" t="str">
        <f ca="1">IF(OR(AK$9="×",AK$10="×"),"×",IF(SUMIFS(データ_フィールド施設!AJ$5:AJ$1048576,データ_フィールド施設!$J$5:$J$1048576,$G107)&gt;=100,"×",IF(OR(AK$8&lt;9/24,AK$8&gt;=17/24),"△","〇")))</f>
        <v>△</v>
      </c>
      <c r="AL107" s="10" t="str">
        <f ca="1">IF(OR(AL$9="×",AL$10="×"),"×",IF(SUMIFS(OFFSET(データ_フィールド施設!$M$5:$M$1048576,0,ROUND(N$8*24,1)),データ_フィールド施設!$J$5:$J$1048576,$H107)&gt;=100,"×",IF(OR(AL$8&lt;9/24,AL$8&gt;=17/24),"△","〇")))</f>
        <v>△</v>
      </c>
      <c r="AM107" s="10" t="str">
        <f ca="1">IF(OR(AM$9="×",AM$10="×"),"×",IF(SUMIFS(データ_フィールド施設!M$5:M$1048576,データ_フィールド施設!$J$5:$J$1048576,$H107)&gt;=100,"×",IF(OR(AM$8&lt;9/24,AM$8&gt;=17/24),"△","〇")))</f>
        <v>△</v>
      </c>
      <c r="AN107" s="10" t="str">
        <f ca="1">IF(OR(AN$9="×",AN$10="×"),"×",IF(SUMIFS(データ_フィールド施設!O$5:O$1048576,データ_フィールド施設!$J$5:$J$1048576,$H107)&gt;=100,"×",IF(OR(AN$8&lt;9/24,AN$8&gt;=17/24),"△","〇")))</f>
        <v>△</v>
      </c>
      <c r="AO107" s="10" t="str">
        <f ca="1">IF(OR(AO$9="×",AO$10="×"),"×",IF(SUMIFS(データ_フィールド施設!P$5:P$1048576,データ_フィールド施設!$J$5:$J$1048576,$H107)&gt;=100,"×",IF(OR(AO$8&lt;9/24,AO$8&gt;=17/24),"△","〇")))</f>
        <v>△</v>
      </c>
      <c r="AP107" s="10" t="str">
        <f ca="1">IF(OR(AP$9="×",AP$10="×"),"×",IF(SUMIFS(データ_フィールド施設!Q$5:Q$1048576,データ_フィールド施設!$J$5:$J$1048576,$H107)&gt;=100,"×",IF(OR(AP$8&lt;9/24,AP$8&gt;=17/24),"△","〇")))</f>
        <v>△</v>
      </c>
      <c r="AQ107" s="10" t="str">
        <f ca="1">IF(OR(AQ$9="×",AQ$10="×"),"×",IF(SUMIFS(データ_フィールド施設!R$5:R$1048576,データ_フィールド施設!$J$5:$J$1048576,$H107)&gt;=100,"×",IF(OR(AQ$8&lt;9/24,AQ$8&gt;=17/24),"△","〇")))</f>
        <v>△</v>
      </c>
      <c r="AR107" s="10" t="str">
        <f ca="1">IF(OR(AR$9="×",AR$10="×"),"×",IF(SUMIFS(データ_フィールド施設!S$5:S$1048576,データ_フィールド施設!$J$5:$J$1048576,$H107)&gt;=100,"×",IF(OR(AR$8&lt;9/24,AR$8&gt;=17/24),"△","〇")))</f>
        <v>△</v>
      </c>
      <c r="AS107" s="10" t="str">
        <f ca="1">IF(OR(AS$9="×",AS$10="×"),"×",IF(SUMIFS(データ_フィールド施設!T$5:T$1048576,データ_フィールド施設!$J$5:$J$1048576,$H107)&gt;=100,"×",IF(OR(AS$8&lt;9/24,AS$8&gt;=17/24),"△","〇")))</f>
        <v>△</v>
      </c>
      <c r="AT107" s="10" t="str">
        <f ca="1">IF(OR(AT$9="×",AT$10="×"),"×",IF(SUMIFS(データ_フィールド施設!U$5:U$1048576,データ_フィールド施設!$J$5:$J$1048576,$H107)&gt;=100,"×",IF(OR(AT$8&lt;9/24,AT$8&gt;=17/24),"△","〇")))</f>
        <v>△</v>
      </c>
      <c r="AU107" s="10" t="str">
        <f ca="1">IF(OR(AU$9="×",AU$10="×"),"×",IF(SUMIFS(データ_フィールド施設!V$5:V$1048576,データ_フィールド施設!$J$5:$J$1048576,$H107)&gt;=100,"×",IF(OR(AU$8&lt;9/24,AU$8&gt;=17/24),"△","〇")))</f>
        <v>〇</v>
      </c>
      <c r="AV107" s="10" t="str">
        <f ca="1">IF(OR(AV$9="×",AV$10="×"),"×",IF(SUMIFS(データ_フィールド施設!W$5:W$1048576,データ_フィールド施設!$J$5:$J$1048576,$H107)&gt;=100,"×",IF(OR(AV$8&lt;9/24,AV$8&gt;=17/24),"△","〇")))</f>
        <v>〇</v>
      </c>
      <c r="AW107" s="10" t="str">
        <f ca="1">IF(OR(AW$9="×",AW$10="×"),"×",IF(SUMIFS(データ_フィールド施設!X$5:X$1048576,データ_フィールド施設!$J$5:$J$1048576,$H107)&gt;=100,"×",IF(OR(AW$8&lt;9/24,AW$8&gt;=17/24),"△","〇")))</f>
        <v>〇</v>
      </c>
      <c r="AX107" s="10" t="str">
        <f ca="1">IF(OR(AX$9="×",AX$10="×"),"×",IF(SUMIFS(データ_フィールド施設!Y$5:Y$1048576,データ_フィールド施設!$J$5:$J$1048576,$H107)&gt;=100,"×",IF(OR(AX$8&lt;9/24,AX$8&gt;=17/24),"△","〇")))</f>
        <v>〇</v>
      </c>
      <c r="AY107" s="10" t="str">
        <f ca="1">IF(OR(AY$9="×",AY$10="×"),"×",IF(SUMIFS(データ_フィールド施設!Z$5:Z$1048576,データ_フィールド施設!$J$5:$J$1048576,$H107)&gt;=100,"×",IF(OR(AY$8&lt;9/24,AY$8&gt;=17/24),"△","〇")))</f>
        <v>〇</v>
      </c>
      <c r="AZ107" s="10" t="str">
        <f ca="1">IF(OR(AZ$9="×",AZ$10="×"),"×",IF(SUMIFS(データ_フィールド施設!AA$5:AA$1048576,データ_フィールド施設!$J$5:$J$1048576,$H107)&gt;=100,"×",IF(OR(AZ$8&lt;9/24,AZ$8&gt;=17/24),"△","〇")))</f>
        <v>〇</v>
      </c>
      <c r="BA107" s="10" t="str">
        <f ca="1">IF(OR(BA$9="×",BA$10="×"),"×",IF(SUMIFS(データ_フィールド施設!AB$5:AB$1048576,データ_フィールド施設!$J$5:$J$1048576,$H107)&gt;=100,"×",IF(OR(BA$8&lt;9/24,BA$8&gt;=17/24),"△","〇")))</f>
        <v>〇</v>
      </c>
      <c r="BB107" s="10" t="str">
        <f ca="1">IF(OR(BB$9="×",BB$10="×"),"×",IF(SUMIFS(データ_フィールド施設!AC$5:AC$1048576,データ_フィールド施設!$J$5:$J$1048576,$H107)&gt;=100,"×",IF(OR(BB$8&lt;9/24,BB$8&gt;=17/24),"△","〇")))</f>
        <v>〇</v>
      </c>
      <c r="BC107" s="10" t="str">
        <f ca="1">IF(OR(BC$9="×",BC$10="×"),"×",IF(SUMIFS(データ_フィールド施設!AD$5:AD$1048576,データ_フィールド施設!$J$5:$J$1048576,$H107)&gt;=100,"×",IF(OR(BC$8&lt;9/24,BC$8&gt;=17/24),"△","〇")))</f>
        <v>△</v>
      </c>
      <c r="BD107" s="10" t="str">
        <f ca="1">IF(OR(BD$9="×",BD$10="×"),"×",IF(SUMIFS(データ_フィールド施設!AE$5:AE$1048576,データ_フィールド施設!$J$5:$J$1048576,$H107)&gt;=100,"×",IF(OR(BD$8&lt;9/24,BD$8&gt;=17/24),"△","〇")))</f>
        <v>△</v>
      </c>
      <c r="BE107" s="10" t="str">
        <f ca="1">IF(OR(BE$9="×",BE$10="×"),"×",IF(SUMIFS(データ_フィールド施設!AF$5:AF$1048576,データ_フィールド施設!$J$5:$J$1048576,$H107)&gt;=100,"×",IF(OR(BE$8&lt;9/24,BE$8&gt;=17/24),"△","〇")))</f>
        <v>△</v>
      </c>
      <c r="BF107" s="10" t="str">
        <f ca="1">IF(OR(BF$9="×",BF$10="×"),"×",IF(SUMIFS(データ_フィールド施設!AG$5:AG$1048576,データ_フィールド施設!$J$5:$J$1048576,$H107)&gt;=100,"×",IF(OR(BF$8&lt;9/24,BF$8&gt;=17/24),"△","〇")))</f>
        <v>△</v>
      </c>
      <c r="BG107" s="10" t="str">
        <f ca="1">IF(OR(BG$9="×",BG$10="×"),"×",IF(SUMIFS(データ_フィールド施設!AH$5:AH$1048576,データ_フィールド施設!$J$5:$J$1048576,$H107)&gt;=100,"×",IF(OR(BG$8&lt;9/24,BG$8&gt;=17/24),"△","〇")))</f>
        <v>△</v>
      </c>
      <c r="BH107" s="10" t="str">
        <f ca="1">IF(OR(BH$9="×",BH$10="×"),"×",IF(SUMIFS(データ_フィールド施設!AI$5:AI$1048576,データ_フィールド施設!$J$5:$J$1048576,$H107)&gt;=100,"×",IF(OR(BH$8&lt;9/24,BH$8&gt;=17/24),"△","〇")))</f>
        <v>△</v>
      </c>
      <c r="BI107" s="10" t="str">
        <f ca="1">IF(OR(BI$9="×",BI$10="×"),"×",IF(SUMIFS(データ_フィールド施設!AJ$5:AJ$1048576,データ_フィールド施設!$J$5:$J$1048576,$H107)&gt;=100,"×",IF(OR(BI$8&lt;9/24,BI$8&gt;=17/24),"△","〇")))</f>
        <v>△</v>
      </c>
      <c r="BJ107" s="10" t="str">
        <f ca="1">IF(OR(BJ$9="×",BJ$10="×"),"×",IF(SUMIFS(OFFSET(データ_フィールド施設!$M$5:$M$1048576,0,ROUND(N$8*24,1)),データ_フィールド施設!$J$5:$J$1048576,$I107)&gt;=100,"×",IF(OR(BJ$8&lt;9/24,BJ$8&gt;=17/24),"△","〇")))</f>
        <v>△</v>
      </c>
      <c r="BK107" s="10" t="str">
        <f ca="1">IF(OR(BK$9="×",BK$10="×"),"×",IF(SUMIFS(データ_フィールド施設!M$5:M$1048576,データ_フィールド施設!$J$5:$J$1048576,$I107)&gt;=100,"×",IF(OR(BK$8&lt;9/24,BK$8&gt;=17/24),"△","〇")))</f>
        <v>△</v>
      </c>
      <c r="BL107" s="10" t="str">
        <f ca="1">IF(OR(BL$9="×",BL$10="×"),"×",IF(SUMIFS(データ_フィールド施設!O$5:O$1048576,データ_フィールド施設!$J$5:$J$1048576,$I107)&gt;=100,"×",IF(OR(BL$8&lt;9/24,BL$8&gt;=17/24),"△","〇")))</f>
        <v>△</v>
      </c>
      <c r="BM107" s="10" t="str">
        <f ca="1">IF(OR(BM$9="×",BM$10="×"),"×",IF(SUMIFS(データ_フィールド施設!P$5:P$1048576,データ_フィールド施設!$J$5:$J$1048576,$I107)&gt;=100,"×",IF(OR(BM$8&lt;9/24,BM$8&gt;=17/24),"△","〇")))</f>
        <v>△</v>
      </c>
      <c r="BN107" s="10" t="str">
        <f ca="1">IF(OR(BN$9="×",BN$10="×"),"×",IF(SUMIFS(データ_フィールド施設!Q$5:Q$1048576,データ_フィールド施設!$J$5:$J$1048576,$I107)&gt;=100,"×",IF(OR(BN$8&lt;9/24,BN$8&gt;=17/24),"△","〇")))</f>
        <v>△</v>
      </c>
      <c r="BO107" s="10" t="str">
        <f ca="1">IF(OR(BO$9="×",BO$10="×"),"×",IF(SUMIFS(データ_フィールド施設!R$5:R$1048576,データ_フィールド施設!$J$5:$J$1048576,$I107)&gt;=100,"×",IF(OR(BO$8&lt;9/24,BO$8&gt;=17/24),"△","〇")))</f>
        <v>△</v>
      </c>
      <c r="BP107" s="10" t="str">
        <f ca="1">IF(OR(BP$9="×",BP$10="×"),"×",IF(SUMIFS(データ_フィールド施設!S$5:S$1048576,データ_フィールド施設!$J$5:$J$1048576,$I107)&gt;=100,"×",IF(OR(BP$8&lt;9/24,BP$8&gt;=17/24),"△","〇")))</f>
        <v>△</v>
      </c>
      <c r="BQ107" s="10" t="str">
        <f ca="1">IF(OR(BQ$9="×",BQ$10="×"),"×",IF(SUMIFS(データ_フィールド施設!T$5:T$1048576,データ_フィールド施設!$J$5:$J$1048576,$I107)&gt;=100,"×",IF(OR(BQ$8&lt;9/24,BQ$8&gt;=17/24),"△","〇")))</f>
        <v>△</v>
      </c>
      <c r="BR107" s="10" t="str">
        <f ca="1">IF(OR(BR$9="×",BR$10="×"),"×",IF(SUMIFS(データ_フィールド施設!U$5:U$1048576,データ_フィールド施設!$J$5:$J$1048576,$I107)&gt;=100,"×",IF(OR(BR$8&lt;9/24,BR$8&gt;=17/24),"△","〇")))</f>
        <v>△</v>
      </c>
      <c r="BS107" s="10" t="str">
        <f ca="1">IF(OR(BS$9="×",BS$10="×"),"×",IF(SUMIFS(データ_フィールド施設!V$5:V$1048576,データ_フィールド施設!$J$5:$J$1048576,$I107)&gt;=100,"×",IF(OR(BS$8&lt;9/24,BS$8&gt;=17/24),"△","〇")))</f>
        <v>〇</v>
      </c>
      <c r="BT107" s="10" t="str">
        <f ca="1">IF(OR(BT$9="×",BT$10="×"),"×",IF(SUMIFS(データ_フィールド施設!W$5:W$1048576,データ_フィールド施設!$J$5:$J$1048576,$I107)&gt;=100,"×",IF(OR(BT$8&lt;9/24,BT$8&gt;=17/24),"△","〇")))</f>
        <v>〇</v>
      </c>
      <c r="BU107" s="10" t="str">
        <f ca="1">IF(OR(BU$9="×",BU$10="×"),"×",IF(SUMIFS(データ_フィールド施設!X$5:X$1048576,データ_フィールド施設!$J$5:$J$1048576,$I107)&gt;=100,"×",IF(OR(BU$8&lt;9/24,BU$8&gt;=17/24),"△","〇")))</f>
        <v>〇</v>
      </c>
      <c r="BV107" s="10" t="str">
        <f ca="1">IF(OR(BV$9="×",BV$10="×"),"×",IF(SUMIFS(データ_フィールド施設!Y$5:Y$1048576,データ_フィールド施設!$J$5:$J$1048576,$I107)&gt;=100,"×",IF(OR(BV$8&lt;9/24,BV$8&gt;=17/24),"△","〇")))</f>
        <v>〇</v>
      </c>
      <c r="BW107" s="10" t="str">
        <f ca="1">IF(OR(BW$9="×",BW$10="×"),"×",IF(SUMIFS(データ_フィールド施設!Z$5:Z$1048576,データ_フィールド施設!$J$5:$J$1048576,$I107)&gt;=100,"×",IF(OR(BW$8&lt;9/24,BW$8&gt;=17/24),"△","〇")))</f>
        <v>〇</v>
      </c>
      <c r="BX107" s="10" t="str">
        <f ca="1">IF(OR(BX$9="×",BX$10="×"),"×",IF(SUMIFS(データ_フィールド施設!AA$5:AA$1048576,データ_フィールド施設!$J$5:$J$1048576,$I107)&gt;=100,"×",IF(OR(BX$8&lt;9/24,BX$8&gt;=17/24),"△","〇")))</f>
        <v>〇</v>
      </c>
      <c r="BY107" s="10" t="str">
        <f ca="1">IF(OR(BY$9="×",BY$10="×"),"×",IF(SUMIFS(データ_フィールド施設!AB$5:AB$1048576,データ_フィールド施設!$J$5:$J$1048576,$I107)&gt;=100,"×",IF(OR(BY$8&lt;9/24,BY$8&gt;=17/24),"△","〇")))</f>
        <v>〇</v>
      </c>
      <c r="BZ107" s="10" t="str">
        <f ca="1">IF(OR(BZ$9="×",BZ$10="×"),"×",IF(SUMIFS(データ_フィールド施設!AC$5:AC$1048576,データ_フィールド施設!$J$5:$J$1048576,$I107)&gt;=100,"×",IF(OR(BZ$8&lt;9/24,BZ$8&gt;=17/24),"△","〇")))</f>
        <v>〇</v>
      </c>
      <c r="CA107" s="10" t="str">
        <f ca="1">IF(OR(CA$9="×",CA$10="×"),"×",IF(SUMIFS(データ_フィールド施設!AD$5:AD$1048576,データ_フィールド施設!$J$5:$J$1048576,$I107)&gt;=100,"×",IF(OR(CA$8&lt;9/24,CA$8&gt;=17/24),"△","〇")))</f>
        <v>△</v>
      </c>
      <c r="CB107" s="10" t="str">
        <f ca="1">IF(OR(CB$9="×",CB$10="×"),"×",IF(SUMIFS(データ_フィールド施設!AE$5:AE$1048576,データ_フィールド施設!$J$5:$J$1048576,$I107)&gt;=100,"×",IF(OR(CB$8&lt;9/24,CB$8&gt;=17/24),"△","〇")))</f>
        <v>△</v>
      </c>
      <c r="CC107" s="10" t="str">
        <f ca="1">IF(OR(CC$9="×",CC$10="×"),"×",IF(SUMIFS(データ_フィールド施設!AF$5:AF$1048576,データ_フィールド施設!$J$5:$J$1048576,$I107)&gt;=100,"×",IF(OR(CC$8&lt;9/24,CC$8&gt;=17/24),"△","〇")))</f>
        <v>△</v>
      </c>
      <c r="CD107" s="10" t="str">
        <f ca="1">IF(OR(CD$9="×",CD$10="×"),"×",IF(SUMIFS(データ_フィールド施設!AG$5:AG$1048576,データ_フィールド施設!$J$5:$J$1048576,$I107)&gt;=100,"×",IF(OR(CD$8&lt;9/24,CD$8&gt;=17/24),"△","〇")))</f>
        <v>△</v>
      </c>
      <c r="CE107" s="10" t="str">
        <f ca="1">IF(OR(CE$9="×",CE$10="×"),"×",IF(SUMIFS(データ_フィールド施設!AH$5:AH$1048576,データ_フィールド施設!$J$5:$J$1048576,$I107)&gt;=100,"×",IF(OR(CE$8&lt;9/24,CE$8&gt;=17/24),"△","〇")))</f>
        <v>△</v>
      </c>
      <c r="CF107" s="10" t="str">
        <f ca="1">IF(OR(CF$9="×",CF$10="×"),"×",IF(SUMIFS(データ_フィールド施設!AI$5:AI$1048576,データ_フィールド施設!$J$5:$J$1048576,$I107)&gt;=100,"×",IF(OR(CF$8&lt;9/24,CF$8&gt;=17/24),"△","〇")))</f>
        <v>△</v>
      </c>
      <c r="CG107" s="10" t="str">
        <f ca="1">IF(OR(CG$9="×",CG$10="×"),"×",IF(SUMIFS(データ_フィールド施設!AJ$5:AJ$1048576,データ_フィールド施設!$J$5:$J$1048576,$I107)&gt;=100,"×",IF(OR(CG$8&lt;9/24,CG$8&gt;=17/24),"△","〇")))</f>
        <v>△</v>
      </c>
      <c r="CH107" s="10" t="str">
        <f ca="1">IF(OR(CH$9="×",CH$10="×"),"×",IF(SUMIFS(OFFSET(データ_フィールド施設!$M$5:$M$1048576,0,ROUND(N$8*24,1)),データ_フィールド施設!$J$5:$J$1048576,$J107)&gt;=100,"×",IF(OR(CH$8&lt;9/24,CH$8&gt;=17/24),"△","〇")))</f>
        <v>△</v>
      </c>
      <c r="CI107" s="10" t="str">
        <f ca="1">IF(OR(CI$9="×",CI$10="×"),"×",IF(SUMIFS(データ_フィールド施設!M$5:M$1048576,データ_フィールド施設!$J$5:$J$1048576,$J107)&gt;=100,"×",IF(OR(CI$8&lt;9/24,CI$8&gt;=17/24),"△","〇")))</f>
        <v>△</v>
      </c>
      <c r="CJ107" s="10" t="str">
        <f ca="1">IF(OR(CJ$9="×",CJ$10="×"),"×",IF(SUMIFS(データ_フィールド施設!O$5:O$1048576,データ_フィールド施設!$J$5:$J$1048576,$J107)&gt;=100,"×",IF(OR(CJ$8&lt;9/24,CJ$8&gt;=17/24),"△","〇")))</f>
        <v>△</v>
      </c>
      <c r="CK107" s="10" t="str">
        <f ca="1">IF(OR(CK$9="×",CK$10="×"),"×",IF(SUMIFS(データ_フィールド施設!P$5:P$1048576,データ_フィールド施設!$J$5:$J$1048576,$J107)&gt;=100,"×",IF(OR(CK$8&lt;9/24,CK$8&gt;=17/24),"△","〇")))</f>
        <v>△</v>
      </c>
      <c r="CL107" s="10" t="str">
        <f ca="1">IF(OR(CL$9="×",CL$10="×"),"×",IF(SUMIFS(データ_フィールド施設!Q$5:Q$1048576,データ_フィールド施設!$J$5:$J$1048576,$J107)&gt;=100,"×",IF(OR(CL$8&lt;9/24,CL$8&gt;=17/24),"△","〇")))</f>
        <v>△</v>
      </c>
      <c r="CM107" s="10" t="str">
        <f ca="1">IF(OR(CM$9="×",CM$10="×"),"×",IF(SUMIFS(データ_フィールド施設!R$5:R$1048576,データ_フィールド施設!$J$5:$J$1048576,$J107)&gt;=100,"×",IF(OR(CM$8&lt;9/24,CM$8&gt;=17/24),"△","〇")))</f>
        <v>△</v>
      </c>
      <c r="CN107" s="10" t="str">
        <f ca="1">IF(OR(CN$9="×",CN$10="×"),"×",IF(SUMIFS(データ_フィールド施設!S$5:S$1048576,データ_フィールド施設!$J$5:$J$1048576,$J107)&gt;=100,"×",IF(OR(CN$8&lt;9/24,CN$8&gt;=17/24),"△","〇")))</f>
        <v>△</v>
      </c>
      <c r="CO107" s="10" t="str">
        <f ca="1">IF(OR(CO$9="×",CO$10="×"),"×",IF(SUMIFS(データ_フィールド施設!T$5:T$1048576,データ_フィールド施設!$J$5:$J$1048576,$J107)&gt;=100,"×",IF(OR(CO$8&lt;9/24,CO$8&gt;=17/24),"△","〇")))</f>
        <v>△</v>
      </c>
      <c r="CP107" s="10" t="str">
        <f ca="1">IF(OR(CP$9="×",CP$10="×"),"×",IF(SUMIFS(データ_フィールド施設!U$5:U$1048576,データ_フィールド施設!$J$5:$J$1048576,$J107)&gt;=100,"×",IF(OR(CP$8&lt;9/24,CP$8&gt;=17/24),"△","〇")))</f>
        <v>△</v>
      </c>
      <c r="CQ107" s="10" t="str">
        <f ca="1">IF(OR(CQ$9="×",CQ$10="×"),"×",IF(SUMIFS(データ_フィールド施設!V$5:V$1048576,データ_フィールド施設!$J$5:$J$1048576,$J107)&gt;=100,"×",IF(OR(CQ$8&lt;9/24,CQ$8&gt;=17/24),"△","〇")))</f>
        <v>〇</v>
      </c>
      <c r="CR107" s="10" t="str">
        <f ca="1">IF(OR(CR$9="×",CR$10="×"),"×",IF(SUMIFS(データ_フィールド施設!W$5:W$1048576,データ_フィールド施設!$J$5:$J$1048576,$J107)&gt;=100,"×",IF(OR(CR$8&lt;9/24,CR$8&gt;=17/24),"△","〇")))</f>
        <v>〇</v>
      </c>
      <c r="CS107" s="10" t="str">
        <f ca="1">IF(OR(CS$9="×",CS$10="×"),"×",IF(SUMIFS(データ_フィールド施設!X$5:X$1048576,データ_フィールド施設!$J$5:$J$1048576,$J107)&gt;=100,"×",IF(OR(CS$8&lt;9/24,CS$8&gt;=17/24),"△","〇")))</f>
        <v>〇</v>
      </c>
      <c r="CT107" s="10" t="str">
        <f ca="1">IF(OR(CT$9="×",CT$10="×"),"×",IF(SUMIFS(データ_フィールド施設!Y$5:Y$1048576,データ_フィールド施設!$J$5:$J$1048576,$J107)&gt;=100,"×",IF(OR(CT$8&lt;9/24,CT$8&gt;=17/24),"△","〇")))</f>
        <v>〇</v>
      </c>
      <c r="CU107" s="10" t="str">
        <f ca="1">IF(OR(CU$9="×",CU$10="×"),"×",IF(SUMIFS(データ_フィールド施設!Z$5:Z$1048576,データ_フィールド施設!$J$5:$J$1048576,$J107)&gt;=100,"×",IF(OR(CU$8&lt;9/24,CU$8&gt;=17/24),"△","〇")))</f>
        <v>〇</v>
      </c>
      <c r="CV107" s="10" t="str">
        <f ca="1">IF(OR(CV$9="×",CV$10="×"),"×",IF(SUMIFS(データ_フィールド施設!AA$5:AA$1048576,データ_フィールド施設!$J$5:$J$1048576,$J107)&gt;=100,"×",IF(OR(CV$8&lt;9/24,CV$8&gt;=17/24),"△","〇")))</f>
        <v>〇</v>
      </c>
      <c r="CW107" s="10" t="str">
        <f ca="1">IF(OR(CW$9="×",CW$10="×"),"×",IF(SUMIFS(データ_フィールド施設!AB$5:AB$1048576,データ_フィールド施設!$J$5:$J$1048576,$J107)&gt;=100,"×",IF(OR(CW$8&lt;9/24,CW$8&gt;=17/24),"△","〇")))</f>
        <v>〇</v>
      </c>
      <c r="CX107" s="10" t="str">
        <f ca="1">IF(OR(CX$9="×",CX$10="×"),"×",IF(SUMIFS(データ_フィールド施設!AC$5:AC$1048576,データ_フィールド施設!$J$5:$J$1048576,$J107)&gt;=100,"×",IF(OR(CX$8&lt;9/24,CX$8&gt;=17/24),"△","〇")))</f>
        <v>〇</v>
      </c>
      <c r="CY107" s="10" t="str">
        <f ca="1">IF(OR(CY$9="×",CY$10="×"),"×",IF(SUMIFS(データ_フィールド施設!AD$5:AD$1048576,データ_フィールド施設!$J$5:$J$1048576,$J107)&gt;=100,"×",IF(OR(CY$8&lt;9/24,CY$8&gt;=17/24),"△","〇")))</f>
        <v>△</v>
      </c>
      <c r="CZ107" s="10" t="str">
        <f ca="1">IF(OR(CZ$9="×",CZ$10="×"),"×",IF(SUMIFS(データ_フィールド施設!AE$5:AE$1048576,データ_フィールド施設!$J$5:$J$1048576,$J107)&gt;=100,"×",IF(OR(CZ$8&lt;9/24,CZ$8&gt;=17/24),"△","〇")))</f>
        <v>△</v>
      </c>
      <c r="DA107" s="10" t="str">
        <f ca="1">IF(OR(DA$9="×",DA$10="×"),"×",IF(SUMIFS(データ_フィールド施設!AF$5:AF$1048576,データ_フィールド施設!$J$5:$J$1048576,$J107)&gt;=100,"×",IF(OR(DA$8&lt;9/24,DA$8&gt;=17/24),"△","〇")))</f>
        <v>△</v>
      </c>
      <c r="DB107" s="10" t="str">
        <f ca="1">IF(OR(DB$9="×",DB$10="×"),"×",IF(SUMIFS(データ_フィールド施設!AG$5:AG$1048576,データ_フィールド施設!$J$5:$J$1048576,$J107)&gt;=100,"×",IF(OR(DB$8&lt;9/24,DB$8&gt;=17/24),"△","〇")))</f>
        <v>△</v>
      </c>
      <c r="DC107" s="10" t="str">
        <f ca="1">IF(OR(DC$9="×",DC$10="×"),"×",IF(SUMIFS(データ_フィールド施設!AH$5:AH$1048576,データ_フィールド施設!$J$5:$J$1048576,$J107)&gt;=100,"×",IF(OR(DC$8&lt;9/24,DC$8&gt;=17/24),"△","〇")))</f>
        <v>△</v>
      </c>
      <c r="DD107" s="10" t="str">
        <f ca="1">IF(OR(DD$9="×",DD$10="×"),"×",IF(SUMIFS(データ_フィールド施設!AI$5:AI$1048576,データ_フィールド施設!$J$5:$J$1048576,$J107)&gt;=100,"×",IF(OR(DD$8&lt;9/24,DD$8&gt;=17/24),"△","〇")))</f>
        <v>△</v>
      </c>
      <c r="DE107" s="10" t="str">
        <f ca="1">IF(OR(DE$9="×",DE$10="×"),"×",IF(SUMIFS(データ_フィールド施設!AJ$5:AJ$1048576,データ_フィールド施設!$J$5:$J$1048576,$J107)&gt;=100,"×",IF(OR(DE$8&lt;9/24,DE$8&gt;=17/24),"△","〇")))</f>
        <v>△</v>
      </c>
      <c r="DF107" s="10" t="str">
        <f ca="1">IF(OR(DF$9="×",DF$10="×"),"×",IF(SUMIFS(OFFSET(データ_フィールド施設!$M$5:$M$1048576,0,ROUND(N$8*24,1)),データ_フィールド施設!$J$5:$J$1048576,$K107)&gt;=100,"×",IF(OR(DF$8&lt;9/24,DF$8&gt;=17/24),"△","〇")))</f>
        <v>△</v>
      </c>
      <c r="DG107" s="10" t="str">
        <f ca="1">IF(OR(DG$9="×",DG$10="×"),"×",IF(SUMIFS(データ_フィールド施設!M$5:M$1048576,データ_フィールド施設!$J$5:$J$1048576,$K107)&gt;=100,"×",IF(OR(DG$8&lt;9/24,DG$8&gt;=17/24),"△","〇")))</f>
        <v>△</v>
      </c>
      <c r="DH107" s="10" t="str">
        <f ca="1">IF(OR(DH$9="×",DH$10="×"),"×",IF(SUMIFS(データ_フィールド施設!O$5:O$1048576,データ_フィールド施設!$J$5:$J$1048576,$K107)&gt;=100,"×",IF(OR(DH$8&lt;9/24,DH$8&gt;=17/24),"△","〇")))</f>
        <v>△</v>
      </c>
      <c r="DI107" s="10" t="str">
        <f ca="1">IF(OR(DI$9="×",DI$10="×"),"×",IF(SUMIFS(データ_フィールド施設!P$5:P$1048576,データ_フィールド施設!$J$5:$J$1048576,$K107)&gt;=100,"×",IF(OR(DI$8&lt;9/24,DI$8&gt;=17/24),"△","〇")))</f>
        <v>△</v>
      </c>
      <c r="DJ107" s="10" t="str">
        <f ca="1">IF(OR(DJ$9="×",DJ$10="×"),"×",IF(SUMIFS(データ_フィールド施設!Q$5:Q$1048576,データ_フィールド施設!$J$5:$J$1048576,$K107)&gt;=100,"×",IF(OR(DJ$8&lt;9/24,DJ$8&gt;=17/24),"△","〇")))</f>
        <v>△</v>
      </c>
      <c r="DK107" s="10" t="str">
        <f ca="1">IF(OR(DK$9="×",DK$10="×"),"×",IF(SUMIFS(データ_フィールド施設!R$5:R$1048576,データ_フィールド施設!$J$5:$J$1048576,$K107)&gt;=100,"×",IF(OR(DK$8&lt;9/24,DK$8&gt;=17/24),"△","〇")))</f>
        <v>△</v>
      </c>
      <c r="DL107" s="10" t="str">
        <f ca="1">IF(OR(DL$9="×",DL$10="×"),"×",IF(SUMIFS(データ_フィールド施設!S$5:S$1048576,データ_フィールド施設!$J$5:$J$1048576,$K107)&gt;=100,"×",IF(OR(DL$8&lt;9/24,DL$8&gt;=17/24),"△","〇")))</f>
        <v>△</v>
      </c>
      <c r="DM107" s="10" t="str">
        <f ca="1">IF(OR(DM$9="×",DM$10="×"),"×",IF(SUMIFS(データ_フィールド施設!T$5:T$1048576,データ_フィールド施設!$J$5:$J$1048576,$K107)&gt;=100,"×",IF(OR(DM$8&lt;9/24,DM$8&gt;=17/24),"△","〇")))</f>
        <v>△</v>
      </c>
      <c r="DN107" s="10" t="str">
        <f ca="1">IF(OR(DN$9="×",DN$10="×"),"×",IF(SUMIFS(データ_フィールド施設!U$5:U$1048576,データ_フィールド施設!$J$5:$J$1048576,$K107)&gt;=100,"×",IF(OR(DN$8&lt;9/24,DN$8&gt;=17/24),"△","〇")))</f>
        <v>△</v>
      </c>
      <c r="DO107" s="10" t="str">
        <f ca="1">IF(OR(DO$9="×",DO$10="×"),"×",IF(SUMIFS(データ_フィールド施設!V$5:V$1048576,データ_フィールド施設!$J$5:$J$1048576,$K107)&gt;=100,"×",IF(OR(DO$8&lt;9/24,DO$8&gt;=17/24),"△","〇")))</f>
        <v>〇</v>
      </c>
      <c r="DP107" s="10" t="str">
        <f ca="1">IF(OR(DP$9="×",DP$10="×"),"×",IF(SUMIFS(データ_フィールド施設!W$5:W$1048576,データ_フィールド施設!$J$5:$J$1048576,$K107)&gt;=100,"×",IF(OR(DP$8&lt;9/24,DP$8&gt;=17/24),"△","〇")))</f>
        <v>〇</v>
      </c>
      <c r="DQ107" s="10" t="str">
        <f ca="1">IF(OR(DQ$9="×",DQ$10="×"),"×",IF(SUMIFS(データ_フィールド施設!X$5:X$1048576,データ_フィールド施設!$J$5:$J$1048576,$K107)&gt;=100,"×",IF(OR(DQ$8&lt;9/24,DQ$8&gt;=17/24),"△","〇")))</f>
        <v>〇</v>
      </c>
      <c r="DR107" s="10" t="str">
        <f ca="1">IF(OR(DR$9="×",DR$10="×"),"×",IF(SUMIFS(データ_フィールド施設!Y$5:Y$1048576,データ_フィールド施設!$J$5:$J$1048576,$K107)&gt;=100,"×",IF(OR(DR$8&lt;9/24,DR$8&gt;=17/24),"△","〇")))</f>
        <v>〇</v>
      </c>
      <c r="DS107" s="10" t="str">
        <f ca="1">IF(OR(DS$9="×",DS$10="×"),"×",IF(SUMIFS(データ_フィールド施設!Z$5:Z$1048576,データ_フィールド施設!$J$5:$J$1048576,$K107)&gt;=100,"×",IF(OR(DS$8&lt;9/24,DS$8&gt;=17/24),"△","〇")))</f>
        <v>〇</v>
      </c>
      <c r="DT107" s="10" t="str">
        <f ca="1">IF(OR(DT$9="×",DT$10="×"),"×",IF(SUMIFS(データ_フィールド施設!AA$5:AA$1048576,データ_フィールド施設!$J$5:$J$1048576,$K107)&gt;=100,"×",IF(OR(DT$8&lt;9/24,DT$8&gt;=17/24),"△","〇")))</f>
        <v>〇</v>
      </c>
      <c r="DU107" s="10" t="str">
        <f ca="1">IF(OR(DU$9="×",DU$10="×"),"×",IF(SUMIFS(データ_フィールド施設!AB$5:AB$1048576,データ_フィールド施設!$J$5:$J$1048576,$K107)&gt;=100,"×",IF(OR(DU$8&lt;9/24,DU$8&gt;=17/24),"△","〇")))</f>
        <v>〇</v>
      </c>
      <c r="DV107" s="10" t="str">
        <f ca="1">IF(OR(DV$9="×",DV$10="×"),"×",IF(SUMIFS(データ_フィールド施設!AC$5:AC$1048576,データ_フィールド施設!$J$5:$J$1048576,$K107)&gt;=100,"×",IF(OR(DV$8&lt;9/24,DV$8&gt;=17/24),"△","〇")))</f>
        <v>〇</v>
      </c>
      <c r="DW107" s="10" t="str">
        <f ca="1">IF(OR(DW$9="×",DW$10="×"),"×",IF(SUMIFS(データ_フィールド施設!AD$5:AD$1048576,データ_フィールド施設!$J$5:$J$1048576,$K107)&gt;=100,"×",IF(OR(DW$8&lt;9/24,DW$8&gt;=17/24),"△","〇")))</f>
        <v>△</v>
      </c>
      <c r="DX107" s="10" t="str">
        <f ca="1">IF(OR(DX$9="×",DX$10="×"),"×",IF(SUMIFS(データ_フィールド施設!AE$5:AE$1048576,データ_フィールド施設!$J$5:$J$1048576,$K107)&gt;=100,"×",IF(OR(DX$8&lt;9/24,DX$8&gt;=17/24),"△","〇")))</f>
        <v>△</v>
      </c>
      <c r="DY107" s="10" t="str">
        <f ca="1">IF(OR(DY$9="×",DY$10="×"),"×",IF(SUMIFS(データ_フィールド施設!AF$5:AF$1048576,データ_フィールド施設!$J$5:$J$1048576,$K107)&gt;=100,"×",IF(OR(DY$8&lt;9/24,DY$8&gt;=17/24),"△","〇")))</f>
        <v>△</v>
      </c>
      <c r="DZ107" s="10" t="str">
        <f ca="1">IF(OR(DZ$9="×",DZ$10="×"),"×",IF(SUMIFS(データ_フィールド施設!AG$5:AG$1048576,データ_フィールド施設!$J$5:$J$1048576,$K107)&gt;=100,"×",IF(OR(DZ$8&lt;9/24,DZ$8&gt;=17/24),"△","〇")))</f>
        <v>△</v>
      </c>
      <c r="EA107" s="10" t="str">
        <f ca="1">IF(OR(EA$9="×",EA$10="×"),"×",IF(SUMIFS(データ_フィールド施設!AH$5:AH$1048576,データ_フィールド施設!$J$5:$J$1048576,$K107)&gt;=100,"×",IF(OR(EA$8&lt;9/24,EA$8&gt;=17/24),"△","〇")))</f>
        <v>△</v>
      </c>
      <c r="EB107" s="10" t="str">
        <f ca="1">IF(OR(EB$9="×",EB$10="×"),"×",IF(SUMIFS(データ_フィールド施設!AI$5:AI$1048576,データ_フィールド施設!$J$5:$J$1048576,$K107)&gt;=100,"×",IF(OR(EB$8&lt;9/24,EB$8&gt;=17/24),"△","〇")))</f>
        <v>△</v>
      </c>
      <c r="EC107" s="10" t="str">
        <f ca="1">IF(OR(EC$9="×",EC$10="×"),"×",IF(SUMIFS(データ_フィールド施設!AJ$5:AJ$1048576,データ_フィールド施設!$J$5:$J$1048576,$K107)&gt;=100,"×",IF(OR(EC$8&lt;9/24,EC$8&gt;=17/24),"△","〇")))</f>
        <v>△</v>
      </c>
      <c r="ED107" s="10" t="str">
        <f ca="1">IF(OR(ED$9="×",ED$10="×"),"×",IF(SUMIFS(OFFSET(データ_フィールド施設!$M$5:$M$1048576,0,ROUND(N$8*24,1)),データ_フィールド施設!$J$5:$J$1048576,$L107)&gt;=100,"×",IF(OR(ED$8&lt;9/24,ED$8&gt;=17/24),"△","〇")))</f>
        <v>×</v>
      </c>
      <c r="EE107" s="10" t="str">
        <f ca="1">IF(OR(EE$9="×",EE$10="×"),"×",IF(SUMIFS(データ_フィールド施設!M$5:M$1048576,データ_フィールド施設!$J$5:$J$1048576,$L107)&gt;=100,"×",IF(OR(EE$8&lt;9/24,EE$8&gt;=17/24),"△","〇")))</f>
        <v>×</v>
      </c>
      <c r="EF107" s="10" t="str">
        <f ca="1">IF(OR(EF$9="×",EF$10="×"),"×",IF(SUMIFS(データ_フィールド施設!O$5:O$1048576,データ_フィールド施設!$J$5:$J$1048576,$L107)&gt;=100,"×",IF(OR(EF$8&lt;9/24,EF$8&gt;=17/24),"△","〇")))</f>
        <v>×</v>
      </c>
      <c r="EG107" s="10" t="str">
        <f ca="1">IF(OR(EG$9="×",EG$10="×"),"×",IF(SUMIFS(データ_フィールド施設!P$5:P$1048576,データ_フィールド施設!$J$5:$J$1048576,$L107)&gt;=100,"×",IF(OR(EG$8&lt;9/24,EG$8&gt;=17/24),"△","〇")))</f>
        <v>×</v>
      </c>
      <c r="EH107" s="10" t="str">
        <f ca="1">IF(OR(EH$9="×",EH$10="×"),"×",IF(SUMIFS(データ_フィールド施設!Q$5:Q$1048576,データ_フィールド施設!$J$5:$J$1048576,$L107)&gt;=100,"×",IF(OR(EH$8&lt;9/24,EH$8&gt;=17/24),"△","〇")))</f>
        <v>×</v>
      </c>
      <c r="EI107" s="10" t="str">
        <f ca="1">IF(OR(EI$9="×",EI$10="×"),"×",IF(SUMIFS(データ_フィールド施設!R$5:R$1048576,データ_フィールド施設!$J$5:$J$1048576,$L107)&gt;=100,"×",IF(OR(EI$8&lt;9/24,EI$8&gt;=17/24),"△","〇")))</f>
        <v>×</v>
      </c>
      <c r="EJ107" s="10" t="str">
        <f ca="1">IF(OR(EJ$9="×",EJ$10="×"),"×",IF(SUMIFS(データ_フィールド施設!S$5:S$1048576,データ_フィールド施設!$J$5:$J$1048576,$L107)&gt;=100,"×",IF(OR(EJ$8&lt;9/24,EJ$8&gt;=17/24),"△","〇")))</f>
        <v>×</v>
      </c>
      <c r="EK107" s="10" t="str">
        <f ca="1">IF(OR(EK$9="×",EK$10="×"),"×",IF(SUMIFS(データ_フィールド施設!T$5:T$1048576,データ_フィールド施設!$J$5:$J$1048576,$L107)&gt;=100,"×",IF(OR(EK$8&lt;9/24,EK$8&gt;=17/24),"△","〇")))</f>
        <v>×</v>
      </c>
      <c r="EL107" s="10" t="str">
        <f ca="1">IF(OR(EL$9="×",EL$10="×"),"×",IF(SUMIFS(データ_フィールド施設!U$5:U$1048576,データ_フィールド施設!$J$5:$J$1048576,$L107)&gt;=100,"×",IF(OR(EL$8&lt;9/24,EL$8&gt;=17/24),"△","〇")))</f>
        <v>×</v>
      </c>
      <c r="EM107" s="10" t="str">
        <f ca="1">IF(OR(EM$9="×",EM$10="×"),"×",IF(SUMIFS(データ_フィールド施設!V$5:V$1048576,データ_フィールド施設!$J$5:$J$1048576,$L107)&gt;=100,"×",IF(OR(EM$8&lt;9/24,EM$8&gt;=17/24),"△","〇")))</f>
        <v>×</v>
      </c>
      <c r="EN107" s="10" t="str">
        <f ca="1">IF(OR(EN$9="×",EN$10="×"),"×",IF(SUMIFS(データ_フィールド施設!W$5:W$1048576,データ_フィールド施設!$J$5:$J$1048576,$L107)&gt;=100,"×",IF(OR(EN$8&lt;9/24,EN$8&gt;=17/24),"△","〇")))</f>
        <v>×</v>
      </c>
      <c r="EO107" s="10" t="str">
        <f ca="1">IF(OR(EO$9="×",EO$10="×"),"×",IF(SUMIFS(データ_フィールド施設!X$5:X$1048576,データ_フィールド施設!$J$5:$J$1048576,$L107)&gt;=100,"×",IF(OR(EO$8&lt;9/24,EO$8&gt;=17/24),"△","〇")))</f>
        <v>×</v>
      </c>
      <c r="EP107" s="10" t="str">
        <f ca="1">IF(OR(EP$9="×",EP$10="×"),"×",IF(SUMIFS(データ_フィールド施設!Y$5:Y$1048576,データ_フィールド施設!$J$5:$J$1048576,$L107)&gt;=100,"×",IF(OR(EP$8&lt;9/24,EP$8&gt;=17/24),"△","〇")))</f>
        <v>×</v>
      </c>
      <c r="EQ107" s="10" t="str">
        <f ca="1">IF(OR(EQ$9="×",EQ$10="×"),"×",IF(SUMIFS(データ_フィールド施設!Z$5:Z$1048576,データ_フィールド施設!$J$5:$J$1048576,$L107)&gt;=100,"×",IF(OR(EQ$8&lt;9/24,EQ$8&gt;=17/24),"△","〇")))</f>
        <v>×</v>
      </c>
      <c r="ER107" s="10" t="str">
        <f ca="1">IF(OR(ER$9="×",ER$10="×"),"×",IF(SUMIFS(データ_フィールド施設!AA$5:AA$1048576,データ_フィールド施設!$J$5:$J$1048576,$L107)&gt;=100,"×",IF(OR(ER$8&lt;9/24,ER$8&gt;=17/24),"△","〇")))</f>
        <v>×</v>
      </c>
      <c r="ES107" s="10" t="str">
        <f ca="1">IF(OR(ES$9="×",ES$10="×"),"×",IF(SUMIFS(データ_フィールド施設!AB$5:AB$1048576,データ_フィールド施設!$J$5:$J$1048576,$L107)&gt;=100,"×",IF(OR(ES$8&lt;9/24,ES$8&gt;=17/24),"△","〇")))</f>
        <v>×</v>
      </c>
      <c r="ET107" s="10" t="str">
        <f ca="1">IF(OR(ET$9="×",ET$10="×"),"×",IF(SUMIFS(データ_フィールド施設!AC$5:AC$1048576,データ_フィールド施設!$J$5:$J$1048576,$L107)&gt;=100,"×",IF(OR(ET$8&lt;9/24,ET$8&gt;=17/24),"△","〇")))</f>
        <v>×</v>
      </c>
      <c r="EU107" s="10" t="str">
        <f ca="1">IF(OR(EU$9="×",EU$10="×"),"×",IF(SUMIFS(データ_フィールド施設!AD$5:AD$1048576,データ_フィールド施設!$J$5:$J$1048576,$L107)&gt;=100,"×",IF(OR(EU$8&lt;9/24,EU$8&gt;=17/24),"△","〇")))</f>
        <v>×</v>
      </c>
      <c r="EV107" s="10" t="str">
        <f ca="1">IF(OR(EV$9="×",EV$10="×"),"×",IF(SUMIFS(データ_フィールド施設!AE$5:AE$1048576,データ_フィールド施設!$J$5:$J$1048576,$L107)&gt;=100,"×",IF(OR(EV$8&lt;9/24,EV$8&gt;=17/24),"△","〇")))</f>
        <v>×</v>
      </c>
      <c r="EW107" s="10" t="str">
        <f ca="1">IF(OR(EW$9="×",EW$10="×"),"×",IF(SUMIFS(データ_フィールド施設!AF$5:AF$1048576,データ_フィールド施設!$J$5:$J$1048576,$L107)&gt;=100,"×",IF(OR(EW$8&lt;9/24,EW$8&gt;=17/24),"△","〇")))</f>
        <v>×</v>
      </c>
      <c r="EX107" s="10" t="str">
        <f ca="1">IF(OR(EX$9="×",EX$10="×"),"×",IF(SUMIFS(データ_フィールド施設!AG$5:AG$1048576,データ_フィールド施設!$J$5:$J$1048576,$L107)&gt;=100,"×",IF(OR(EX$8&lt;9/24,EX$8&gt;=17/24),"△","〇")))</f>
        <v>×</v>
      </c>
      <c r="EY107" s="10" t="str">
        <f ca="1">IF(OR(EY$9="×",EY$10="×"),"×",IF(SUMIFS(データ_フィールド施設!AH$5:AH$1048576,データ_フィールド施設!$J$5:$J$1048576,$L107)&gt;=100,"×",IF(OR(EY$8&lt;9/24,EY$8&gt;=17/24),"△","〇")))</f>
        <v>×</v>
      </c>
      <c r="EZ107" s="10" t="str">
        <f ca="1">IF(OR(EZ$9="×",EZ$10="×"),"×",IF(SUMIFS(データ_フィールド施設!AI$5:AI$1048576,データ_フィールド施設!$J$5:$J$1048576,$L107)&gt;=100,"×",IF(OR(EZ$8&lt;9/24,EZ$8&gt;=17/24),"△","〇")))</f>
        <v>×</v>
      </c>
      <c r="FA107" s="10" t="str">
        <f ca="1">IF(OR(FA$9="×",FA$10="×"),"×",IF(SUMIFS(データ_フィールド施設!AJ$5:AJ$1048576,データ_フィールド施設!$J$5:$J$1048576,$L107)&gt;=100,"×",IF(OR(FA$8&lt;9/24,FA$8&gt;=17/24),"△","〇")))</f>
        <v>×</v>
      </c>
      <c r="FB107" s="10" t="str">
        <f ca="1">IF(FB$9="×","×",IF(SUMIFS(OFFSET(データ_フィールド施設!$M$5:$M$1048576,0,ROUND(N$8*24,1)),データ_フィールド施設!$J$5:$J$1048576,$M107)&gt;=100,"×",IF(OR(FB$8&lt;9/24,FB$8&gt;=17/24),"△","〇")))</f>
        <v>×</v>
      </c>
      <c r="FC107" s="10" t="str">
        <f ca="1">IF(FC$9="×","×",IF(SUMIFS(データ_フィールド施設!M$5:M$1048576,データ_フィールド施設!$J$5:$J$1048576,$M107)&gt;=100,"×",IF(OR(FC$8&lt;9/24,FC$8&gt;=17/24),"△","〇")))</f>
        <v>×</v>
      </c>
      <c r="FD107" s="10" t="str">
        <f ca="1">IF(FD$9="×","×",IF(SUMIFS(データ_フィールド施設!O$5:O$1048576,データ_フィールド施設!$J$5:$J$1048576,$M107)&gt;=100,"×",IF(OR(FD$8&lt;9/24,FD$8&gt;=17/24),"△","〇")))</f>
        <v>×</v>
      </c>
      <c r="FE107" s="10" t="str">
        <f ca="1">IF(FE$9="×","×",IF(SUMIFS(データ_フィールド施設!P$5:P$1048576,データ_フィールド施設!$J$5:$J$1048576,$M107)&gt;=100,"×",IF(OR(FE$8&lt;9/24,FE$8&gt;=17/24),"△","〇")))</f>
        <v>×</v>
      </c>
      <c r="FF107" s="10" t="str">
        <f ca="1">IF(FF$9="×","×",IF(SUMIFS(データ_フィールド施設!Q$5:Q$1048576,データ_フィールド施設!$J$5:$J$1048576,$M107)&gt;=100,"×",IF(OR(FF$8&lt;9/24,FF$8&gt;=17/24),"△","〇")))</f>
        <v>×</v>
      </c>
      <c r="FG107" s="10" t="str">
        <f ca="1">IF(FG$9="×","×",IF(SUMIFS(データ_フィールド施設!R$5:R$1048576,データ_フィールド施設!$J$5:$J$1048576,$M107)&gt;=100,"×",IF(OR(FG$8&lt;9/24,FG$8&gt;=17/24),"△","〇")))</f>
        <v>×</v>
      </c>
      <c r="FH107" s="10" t="str">
        <f ca="1">IF(FH$9="×","×",IF(SUMIFS(データ_フィールド施設!S$5:S$1048576,データ_フィールド施設!$J$5:$J$1048576,$M107)&gt;=100,"×",IF(OR(FH$8&lt;9/24,FH$8&gt;=17/24),"△","〇")))</f>
        <v>×</v>
      </c>
      <c r="FI107" s="10" t="str">
        <f ca="1">IF(FI$9="×","×",IF(SUMIFS(データ_フィールド施設!T$5:T$1048576,データ_フィールド施設!$J$5:$J$1048576,$M107)&gt;=100,"×",IF(OR(FI$8&lt;9/24,FI$8&gt;=17/24),"△","〇")))</f>
        <v>×</v>
      </c>
      <c r="FJ107" s="10" t="str">
        <f ca="1">IF(FJ$9="×","×",IF(SUMIFS(データ_フィールド施設!U$5:U$1048576,データ_フィールド施設!$J$5:$J$1048576,$M107)&gt;=100,"×",IF(OR(FJ$8&lt;9/24,FJ$8&gt;=17/24),"△","〇")))</f>
        <v>×</v>
      </c>
      <c r="FK107" s="10" t="str">
        <f ca="1">IF(FK$9="×","×",IF(SUMIFS(データ_フィールド施設!V$5:V$1048576,データ_フィールド施設!$J$5:$J$1048576,$M107)&gt;=100,"×",IF(OR(FK$8&lt;9/24,FK$8&gt;=17/24),"△","〇")))</f>
        <v>×</v>
      </c>
      <c r="FL107" s="10" t="str">
        <f ca="1">IF(FL$9="×","×",IF(SUMIFS(データ_フィールド施設!W$5:W$1048576,データ_フィールド施設!$J$5:$J$1048576,$M107)&gt;=100,"×",IF(OR(FL$8&lt;9/24,FL$8&gt;=17/24),"△","〇")))</f>
        <v>×</v>
      </c>
      <c r="FM107" s="10" t="str">
        <f ca="1">IF(FM$9="×","×",IF(SUMIFS(データ_フィールド施設!X$5:X$1048576,データ_フィールド施設!$J$5:$J$1048576,$M107)&gt;=100,"×",IF(OR(FM$8&lt;9/24,FM$8&gt;=17/24),"△","〇")))</f>
        <v>×</v>
      </c>
      <c r="FN107" s="10" t="str">
        <f ca="1">IF(FN$9="×","×",IF(SUMIFS(データ_フィールド施設!Y$5:Y$1048576,データ_フィールド施設!$J$5:$J$1048576,$M107)&gt;=100,"×",IF(OR(FN$8&lt;9/24,FN$8&gt;=17/24),"△","〇")))</f>
        <v>×</v>
      </c>
      <c r="FO107" s="10" t="str">
        <f ca="1">IF(FO$9="×","×",IF(SUMIFS(データ_フィールド施設!Z$5:Z$1048576,データ_フィールド施設!$J$5:$J$1048576,$M107)&gt;=100,"×",IF(OR(FO$8&lt;9/24,FO$8&gt;=17/24),"△","〇")))</f>
        <v>×</v>
      </c>
      <c r="FP107" s="10" t="str">
        <f ca="1">IF(FP$9="×","×",IF(SUMIFS(データ_フィールド施設!AA$5:AA$1048576,データ_フィールド施設!$J$5:$J$1048576,$M107)&gt;=100,"×",IF(OR(FP$8&lt;9/24,FP$8&gt;=17/24),"△","〇")))</f>
        <v>×</v>
      </c>
      <c r="FQ107" s="10" t="str">
        <f ca="1">IF(FQ$9="×","×",IF(SUMIFS(データ_フィールド施設!AB$5:AB$1048576,データ_フィールド施設!$J$5:$J$1048576,$M107)&gt;=100,"×",IF(OR(FQ$8&lt;9/24,FQ$8&gt;=17/24),"△","〇")))</f>
        <v>×</v>
      </c>
      <c r="FR107" s="10" t="str">
        <f ca="1">IF(FR$9="×","×",IF(SUMIFS(データ_フィールド施設!AC$5:AC$1048576,データ_フィールド施設!$J$5:$J$1048576,$M107)&gt;=100,"×",IF(OR(FR$8&lt;9/24,FR$8&gt;=17/24),"△","〇")))</f>
        <v>×</v>
      </c>
      <c r="FS107" s="10" t="str">
        <f ca="1">IF(FS$9="×","×",IF(SUMIFS(データ_フィールド施設!AD$5:AD$1048576,データ_フィールド施設!$J$5:$J$1048576,$M107)&gt;=100,"×",IF(OR(FS$8&lt;9/24,FS$8&gt;=17/24),"△","〇")))</f>
        <v>×</v>
      </c>
      <c r="FT107" s="10" t="str">
        <f ca="1">IF(FT$9="×","×",IF(SUMIFS(データ_フィールド施設!AE$5:AE$1048576,データ_フィールド施設!$J$5:$J$1048576,$M107)&gt;=100,"×",IF(OR(FT$8&lt;9/24,FT$8&gt;=17/24),"△","〇")))</f>
        <v>×</v>
      </c>
      <c r="FU107" s="10" t="str">
        <f ca="1">IF(FU$9="×","×",IF(SUMIFS(データ_フィールド施設!AF$5:AF$1048576,データ_フィールド施設!$J$5:$J$1048576,$M107)&gt;=100,"×",IF(OR(FU$8&lt;9/24,FU$8&gt;=17/24),"△","〇")))</f>
        <v>×</v>
      </c>
      <c r="FV107" s="10" t="str">
        <f ca="1">IF(FV$9="×","×",IF(SUMIFS(データ_フィールド施設!AG$5:AG$1048576,データ_フィールド施設!$J$5:$J$1048576,$M107)&gt;=100,"×",IF(OR(FV$8&lt;9/24,FV$8&gt;=17/24),"△","〇")))</f>
        <v>×</v>
      </c>
      <c r="FW107" s="10" t="str">
        <f ca="1">IF(FW$9="×","×",IF(SUMIFS(データ_フィールド施設!AH$5:AH$1048576,データ_フィールド施設!$J$5:$J$1048576,$M107)&gt;=100,"×",IF(OR(FW$8&lt;9/24,FW$8&gt;=17/24),"△","〇")))</f>
        <v>×</v>
      </c>
      <c r="FX107" s="10" t="str">
        <f ca="1">IF(FX$9="×","×",IF(SUMIFS(データ_フィールド施設!AI$5:AI$1048576,データ_フィールド施設!$J$5:$J$1048576,$M107)&gt;=100,"×",IF(OR(FX$8&lt;9/24,FX$8&gt;=17/24),"△","〇")))</f>
        <v>×</v>
      </c>
      <c r="FY107" s="10" t="str">
        <f ca="1">IF(FY$9="×","×",IF(SUMIFS(データ_フィールド施設!AJ$5:AJ$1048576,データ_フィールド施設!$J$5:$J$1048576,$M107)&gt;=100,"×",IF(OR(FY$8&lt;9/24,FY$8&gt;=17/24),"△","〇")))</f>
        <v>×</v>
      </c>
    </row>
    <row r="109" spans="1:181">
      <c r="B109" s="206" t="s">
        <v>470</v>
      </c>
    </row>
    <row r="110" spans="1:181">
      <c r="A110" s="14" t="s">
        <v>471</v>
      </c>
      <c r="D110" s="11" t="s">
        <v>220</v>
      </c>
      <c r="E110" s="10" t="str">
        <f>INDEX(施設情報!$D$1:$D$1000,MATCH(D110,施設情報!$C$1:$C$1000,0))</f>
        <v>1</v>
      </c>
      <c r="F110" s="11"/>
      <c r="G110" s="8" t="str">
        <f>$D110&amp;"-"&amp;$N$5</f>
        <v>002-46391</v>
      </c>
      <c r="H110" s="10" t="str">
        <f>$D110&amp;"-"&amp;$AL$5</f>
        <v>002-46392</v>
      </c>
      <c r="I110" s="10" t="str">
        <f>$D110&amp;"-"&amp;$BJ$5</f>
        <v>002-46393</v>
      </c>
      <c r="J110" s="10" t="str">
        <f>$D110&amp;"-"&amp;$CH$5</f>
        <v>002-46394</v>
      </c>
      <c r="K110" s="10" t="str">
        <f>$D110&amp;"-"&amp;$DF$5</f>
        <v>002-46395</v>
      </c>
      <c r="L110" s="10" t="str">
        <f>$D110&amp;"-"&amp;$ED$5</f>
        <v>002-46396</v>
      </c>
      <c r="M110" s="10" t="str">
        <f>$D110&amp;"-"&amp;$FB$5</f>
        <v>002-46397</v>
      </c>
      <c r="N110" s="32" t="str">
        <f ca="1">IF(SUMIFS(OFFSET(データ_フィールド施設!$M$5:$M$1048576,0,ROUND(N$8*24,1)),データ_フィールド施設!$J$5:$J$1048576,OFFSET($G$9,ROW()-ROW($N$9),N$6-$D$4))&gt;=40,IF(SUMIFS(OFFSET(データ_フィールド施設!$M$5:$M$1048576,0,ROUND(N$8*24,1)),データ_フィールド施設!$J$5:$J$1048576,OFFSET($G$9,ROW()-ROW($N$9),N$6-$D$4))&gt;=100,"×","△"),IF(OR(N$8&lt;9/24,N$8&gt;=17/24),"-","〇"))</f>
        <v>-</v>
      </c>
      <c r="O110" s="10" t="str">
        <f ca="1">IF(SUMIFS(OFFSET(データ_フィールド施設!$M$5:$M$1048576,0,ROUND(O$8*24,1)),データ_フィールド施設!$J$5:$J$1048576,OFFSET($G$9,ROW()-ROW($N$9),O$6-$D$4))&gt;=40,IF(SUMIFS(OFFSET(データ_フィールド施設!$M$5:$M$1048576,0,ROUND(O$8*24,1)),データ_フィールド施設!$J$5:$J$1048576,OFFSET($G$9,ROW()-ROW($N$9),O$6-$D$4))&gt;=100,"×","△"),IF(OR(O$8&lt;9/24,O$8&gt;=17/24),"-","〇"))</f>
        <v>-</v>
      </c>
      <c r="P110" s="10" t="str">
        <f ca="1">IF(SUMIFS(OFFSET(データ_フィールド施設!$M$5:$M$1048576,0,ROUND(P$8*24,1)),データ_フィールド施設!$J$5:$J$1048576,OFFSET($G$9,ROW()-ROW($N$9),P$6-$D$4))&gt;=40,IF(SUMIFS(OFFSET(データ_フィールド施設!$M$5:$M$1048576,0,ROUND(P$8*24,1)),データ_フィールド施設!$J$5:$J$1048576,OFFSET($G$9,ROW()-ROW($N$9),P$6-$D$4))&gt;=100,"×","△"),IF(OR(P$8&lt;9/24,P$8&gt;=17/24),"-","〇"))</f>
        <v>-</v>
      </c>
      <c r="Q110" s="10" t="str">
        <f ca="1">IF(SUMIFS(OFFSET(データ_フィールド施設!$M$5:$M$1048576,0,ROUND(Q$8*24,1)),データ_フィールド施設!$J$5:$J$1048576,OFFSET($G$9,ROW()-ROW($N$9),Q$6-$D$4))&gt;=40,IF(SUMIFS(OFFSET(データ_フィールド施設!$M$5:$M$1048576,0,ROUND(Q$8*24,1)),データ_フィールド施設!$J$5:$J$1048576,OFFSET($G$9,ROW()-ROW($N$9),Q$6-$D$4))&gt;=100,"×","△"),IF(OR(Q$8&lt;9/24,Q$8&gt;=17/24),"-","〇"))</f>
        <v>-</v>
      </c>
      <c r="R110" s="10" t="str">
        <f ca="1">IF(SUMIFS(OFFSET(データ_フィールド施設!$M$5:$M$1048576,0,ROUND(R$8*24,1)),データ_フィールド施設!$J$5:$J$1048576,OFFSET($G$9,ROW()-ROW($N$9),R$6-$D$4))&gt;=40,IF(SUMIFS(OFFSET(データ_フィールド施設!$M$5:$M$1048576,0,ROUND(R$8*24,1)),データ_フィールド施設!$J$5:$J$1048576,OFFSET($G$9,ROW()-ROW($N$9),R$6-$D$4))&gt;=100,"×","△"),IF(OR(R$8&lt;9/24,R$8&gt;=17/24),"-","〇"))</f>
        <v>-</v>
      </c>
      <c r="S110" s="10" t="str">
        <f ca="1">IF(SUMIFS(OFFSET(データ_フィールド施設!$M$5:$M$1048576,0,ROUND(S$8*24,1)),データ_フィールド施設!$J$5:$J$1048576,OFFSET($G$9,ROW()-ROW($N$9),S$6-$D$4))&gt;=40,IF(SUMIFS(OFFSET(データ_フィールド施設!$M$5:$M$1048576,0,ROUND(S$8*24,1)),データ_フィールド施設!$J$5:$J$1048576,OFFSET($G$9,ROW()-ROW($N$9),S$6-$D$4))&gt;=100,"×","△"),IF(OR(S$8&lt;9/24,S$8&gt;=17/24),"-","〇"))</f>
        <v>-</v>
      </c>
      <c r="T110" s="10" t="str">
        <f ca="1">IF(SUMIFS(OFFSET(データ_フィールド施設!$M$5:$M$1048576,0,ROUND(T$8*24,1)),データ_フィールド施設!$J$5:$J$1048576,OFFSET($G$9,ROW()-ROW($N$9),T$6-$D$4))&gt;=40,IF(SUMIFS(OFFSET(データ_フィールド施設!$M$5:$M$1048576,0,ROUND(T$8*24,1)),データ_フィールド施設!$J$5:$J$1048576,OFFSET($G$9,ROW()-ROW($N$9),T$6-$D$4))&gt;=100,"×","△"),IF(OR(T$8&lt;9/24,T$8&gt;=17/24),"-","〇"))</f>
        <v>-</v>
      </c>
      <c r="U110" s="10" t="str">
        <f ca="1">IF(SUMIFS(OFFSET(データ_フィールド施設!$M$5:$M$1048576,0,ROUND(U$8*24,1)),データ_フィールド施設!$J$5:$J$1048576,OFFSET($G$9,ROW()-ROW($N$9),U$6-$D$4))&gt;=40,IF(SUMIFS(OFFSET(データ_フィールド施設!$M$5:$M$1048576,0,ROUND(U$8*24,1)),データ_フィールド施設!$J$5:$J$1048576,OFFSET($G$9,ROW()-ROW($N$9),U$6-$D$4))&gt;=100,"×","△"),IF(OR(U$8&lt;9/24,U$8&gt;=17/24),"-","〇"))</f>
        <v>-</v>
      </c>
      <c r="V110" s="10" t="str">
        <f ca="1">IF(SUMIFS(OFFSET(データ_フィールド施設!$M$5:$M$1048576,0,ROUND(V$8*24,1)),データ_フィールド施設!$J$5:$J$1048576,OFFSET($G$9,ROW()-ROW($N$9),V$6-$D$4))&gt;=40,IF(SUMIFS(OFFSET(データ_フィールド施設!$M$5:$M$1048576,0,ROUND(V$8*24,1)),データ_フィールド施設!$J$5:$J$1048576,OFFSET($G$9,ROW()-ROW($N$9),V$6-$D$4))&gt;=100,"×","△"),IF(OR(V$8&lt;9/24,V$8&gt;=17/24),"-","〇"))</f>
        <v>-</v>
      </c>
      <c r="W110" s="26" t="str">
        <f ca="1">IF(SUMIFS(OFFSET(データ_フィールド施設!$M$5:$M$1048576,0,ROUND(W$8*24,1)),データ_フィールド施設!$J$5:$J$1048576,OFFSET($G$9,ROW()-ROW($N$9),W$6-$D$4))&gt;=40,IF(SUMIFS(OFFSET(データ_フィールド施設!$M$5:$M$1048576,0,ROUND(W$8*24,1)),データ_フィールド施設!$J$5:$J$1048576,OFFSET($G$9,ROW()-ROW($N$9),W$6-$D$4))&gt;=100,"×","△"),IF(OR(W$8&lt;9/24,W$8&gt;=17/24),"-","〇"))</f>
        <v>〇</v>
      </c>
      <c r="X110" s="10" t="str">
        <f ca="1">IF(SUMIFS(OFFSET(データ_フィールド施設!$M$5:$M$1048576,0,ROUND(X$8*24,1)),データ_フィールド施設!$J$5:$J$1048576,OFFSET($G$9,ROW()-ROW($N$9),X$6-$D$4))&gt;=40,IF(SUMIFS(OFFSET(データ_フィールド施設!$M$5:$M$1048576,0,ROUND(X$8*24,1)),データ_フィールド施設!$J$5:$J$1048576,OFFSET($G$9,ROW()-ROW($N$9),X$6-$D$4))&gt;=100,"×","△"),IF(OR(X$8&lt;9/24,X$8&gt;=17/24),"-","〇"))</f>
        <v>〇</v>
      </c>
      <c r="Y110" s="10" t="str">
        <f ca="1">IF(SUMIFS(OFFSET(データ_フィールド施設!$M$5:$M$1048576,0,ROUND(Y$8*24,1)),データ_フィールド施設!$J$5:$J$1048576,OFFSET($G$9,ROW()-ROW($N$9),Y$6-$D$4))&gt;=40,IF(SUMIFS(OFFSET(データ_フィールド施設!$M$5:$M$1048576,0,ROUND(Y$8*24,1)),データ_フィールド施設!$J$5:$J$1048576,OFFSET($G$9,ROW()-ROW($N$9),Y$6-$D$4))&gt;=100,"×","△"),IF(OR(Y$8&lt;9/24,Y$8&gt;=17/24),"-","〇"))</f>
        <v>〇</v>
      </c>
      <c r="Z110" s="27" t="str">
        <f ca="1">IF(SUMIFS(OFFSET(データ_フィールド施設!$M$5:$M$1048576,0,ROUND(Z$8*24,1)),データ_フィールド施設!$J$5:$J$1048576,OFFSET($G$9,ROW()-ROW($N$9),Z$6-$D$4))&gt;=40,IF(SUMIFS(OFFSET(データ_フィールド施設!$M$5:$M$1048576,0,ROUND(Z$8*24,1)),データ_フィールド施設!$J$5:$J$1048576,OFFSET($G$9,ROW()-ROW($N$9),Z$6-$D$4))&gt;=100,"×","△"),IF(OR(Z$8&lt;9/24,Z$8&gt;=17/24),"-","〇"))</f>
        <v>〇</v>
      </c>
      <c r="AA110" s="10" t="str">
        <f ca="1">IF(SUMIFS(OFFSET(データ_フィールド施設!$M$5:$M$1048576,0,ROUND(AA$8*24,1)),データ_フィールド施設!$J$5:$J$1048576,OFFSET($G$9,ROW()-ROW($N$9),AA$6-$D$4))&gt;=40,IF(SUMIFS(OFFSET(データ_フィールド施設!$M$5:$M$1048576,0,ROUND(AA$8*24,1)),データ_フィールド施設!$J$5:$J$1048576,OFFSET($G$9,ROW()-ROW($N$9),AA$6-$D$4))&gt;=100,"×","△"),IF(OR(AA$8&lt;9/24,AA$8&gt;=17/24),"-","〇"))</f>
        <v>〇</v>
      </c>
      <c r="AB110" s="10" t="str">
        <f ca="1">IF(SUMIFS(OFFSET(データ_フィールド施設!$M$5:$M$1048576,0,ROUND(AB$8*24,1)),データ_フィールド施設!$J$5:$J$1048576,OFFSET($G$9,ROW()-ROW($N$9),AB$6-$D$4))&gt;=40,IF(SUMIFS(OFFSET(データ_フィールド施設!$M$5:$M$1048576,0,ROUND(AB$8*24,1)),データ_フィールド施設!$J$5:$J$1048576,OFFSET($G$9,ROW()-ROW($N$9),AB$6-$D$4))&gt;=100,"×","△"),IF(OR(AB$8&lt;9/24,AB$8&gt;=17/24),"-","〇"))</f>
        <v>〇</v>
      </c>
      <c r="AC110" s="10" t="str">
        <f ca="1">IF(SUMIFS(OFFSET(データ_フィールド施設!$M$5:$M$1048576,0,ROUND(AC$8*24,1)),データ_フィールド施設!$J$5:$J$1048576,OFFSET($G$9,ROW()-ROW($N$9),AC$6-$D$4))&gt;=40,IF(SUMIFS(OFFSET(データ_フィールド施設!$M$5:$M$1048576,0,ROUND(AC$8*24,1)),データ_フィールド施設!$J$5:$J$1048576,OFFSET($G$9,ROW()-ROW($N$9),AC$6-$D$4))&gt;=100,"×","△"),IF(OR(AC$8&lt;9/24,AC$8&gt;=17/24),"-","〇"))</f>
        <v>〇</v>
      </c>
      <c r="AD110" s="10" t="str">
        <f ca="1">IF(SUMIFS(OFFSET(データ_フィールド施設!$M$5:$M$1048576,0,ROUND(AD$8*24,1)),データ_フィールド施設!$J$5:$J$1048576,OFFSET($G$9,ROW()-ROW($N$9),AD$6-$D$4))&gt;=40,IF(SUMIFS(OFFSET(データ_フィールド施設!$M$5:$M$1048576,0,ROUND(AD$8*24,1)),データ_フィールド施設!$J$5:$J$1048576,OFFSET($G$9,ROW()-ROW($N$9),AD$6-$D$4))&gt;=100,"×","△"),IF(OR(AD$8&lt;9/24,AD$8&gt;=17/24),"-","〇"))</f>
        <v>〇</v>
      </c>
      <c r="AE110" s="26" t="str">
        <f ca="1">IF(SUMIFS(OFFSET(データ_フィールド施設!$M$5:$M$1048576,0,ROUND(AE$8*24,1)),データ_フィールド施設!$J$5:$J$1048576,OFFSET($G$9,ROW()-ROW($N$9),AE$6-$D$4))&gt;=40,IF(SUMIFS(OFFSET(データ_フィールド施設!$M$5:$M$1048576,0,ROUND(AE$8*24,1)),データ_フィールド施設!$J$5:$J$1048576,OFFSET($G$9,ROW()-ROW($N$9),AE$6-$D$4))&gt;=100,"×","△"),IF(OR(AE$8&lt;9/24,AE$8&gt;=17/24),"-","〇"))</f>
        <v>-</v>
      </c>
      <c r="AF110" s="10" t="str">
        <f ca="1">IF(SUMIFS(OFFSET(データ_フィールド施設!$M$5:$M$1048576,0,ROUND(AF$8*24,1)),データ_フィールド施設!$J$5:$J$1048576,OFFSET($G$9,ROW()-ROW($N$9),AF$6-$D$4))&gt;=40,IF(SUMIFS(OFFSET(データ_フィールド施設!$M$5:$M$1048576,0,ROUND(AF$8*24,1)),データ_フィールド施設!$J$5:$J$1048576,OFFSET($G$9,ROW()-ROW($N$9),AF$6-$D$4))&gt;=100,"×","△"),IF(OR(AF$8&lt;9/24,AF$8&gt;=17/24),"-","〇"))</f>
        <v>-</v>
      </c>
      <c r="AG110" s="10" t="str">
        <f ca="1">IF(SUMIFS(OFFSET(データ_フィールド施設!$M$5:$M$1048576,0,ROUND(AG$8*24,1)),データ_フィールド施設!$J$5:$J$1048576,OFFSET($G$9,ROW()-ROW($N$9),AG$6-$D$4))&gt;=40,IF(SUMIFS(OFFSET(データ_フィールド施設!$M$5:$M$1048576,0,ROUND(AG$8*24,1)),データ_フィールド施設!$J$5:$J$1048576,OFFSET($G$9,ROW()-ROW($N$9),AG$6-$D$4))&gt;=100,"×","△"),IF(OR(AG$8&lt;9/24,AG$8&gt;=17/24),"-","〇"))</f>
        <v>-</v>
      </c>
      <c r="AH110" s="27" t="str">
        <f ca="1">IF(SUMIFS(OFFSET(データ_フィールド施設!$M$5:$M$1048576,0,ROUND(AH$8*24,1)),データ_フィールド施設!$J$5:$J$1048576,OFFSET($G$9,ROW()-ROW($N$9),AH$6-$D$4))&gt;=40,IF(SUMIFS(OFFSET(データ_フィールド施設!$M$5:$M$1048576,0,ROUND(AH$8*24,1)),データ_フィールド施設!$J$5:$J$1048576,OFFSET($G$9,ROW()-ROW($N$9),AH$6-$D$4))&gt;=100,"×","△"),IF(OR(AH$8&lt;9/24,AH$8&gt;=17/24),"-","〇"))</f>
        <v>-</v>
      </c>
      <c r="AI110" s="10" t="str">
        <f ca="1">IF(SUMIFS(OFFSET(データ_フィールド施設!$M$5:$M$1048576,0,ROUND(AI$8*24,1)),データ_フィールド施設!$J$5:$J$1048576,OFFSET($G$9,ROW()-ROW($N$9),AI$6-$D$4))&gt;=40,IF(SUMIFS(OFFSET(データ_フィールド施設!$M$5:$M$1048576,0,ROUND(AI$8*24,1)),データ_フィールド施設!$J$5:$J$1048576,OFFSET($G$9,ROW()-ROW($N$9),AI$6-$D$4))&gt;=100,"×","△"),IF(OR(AI$8&lt;9/24,AI$8&gt;=17/24),"-","〇"))</f>
        <v>-</v>
      </c>
      <c r="AJ110" s="10" t="str">
        <f ca="1">IF(SUMIFS(OFFSET(データ_フィールド施設!$M$5:$M$1048576,0,ROUND(AJ$8*24,1)),データ_フィールド施設!$J$5:$J$1048576,OFFSET($G$9,ROW()-ROW($N$9),AJ$6-$D$4))&gt;=40,IF(SUMIFS(OFFSET(データ_フィールド施設!$M$5:$M$1048576,0,ROUND(AJ$8*24,1)),データ_フィールド施設!$J$5:$J$1048576,OFFSET($G$9,ROW()-ROW($N$9),AJ$6-$D$4))&gt;=100,"×","△"),IF(OR(AJ$8&lt;9/24,AJ$8&gt;=17/24),"-","〇"))</f>
        <v>-</v>
      </c>
      <c r="AK110" s="33" t="str">
        <f ca="1">IF(SUMIFS(OFFSET(データ_フィールド施設!$M$5:$M$1048576,0,ROUND(AK$8*24,1)),データ_フィールド施設!$J$5:$J$1048576,OFFSET($G$9,ROW()-ROW($N$9),AK$6-$D$4))&gt;=40,IF(SUMIFS(OFFSET(データ_フィールド施設!$M$5:$M$1048576,0,ROUND(AK$8*24,1)),データ_フィールド施設!$J$5:$J$1048576,OFFSET($G$9,ROW()-ROW($N$9),AK$6-$D$4))&gt;=100,"×","△"),IF(OR(AK$8&lt;9/24,AK$8&gt;=17/24),"-","〇"))</f>
        <v>-</v>
      </c>
      <c r="AL110" s="32" t="str">
        <f ca="1">IF(SUMIFS(OFFSET(データ_フィールド施設!$M$5:$M$1048576,0,ROUND(AL$8*24,1)),データ_フィールド施設!$J$5:$J$1048576,OFFSET($G$9,ROW()-ROW($N$9),AL$6-$D$4))&gt;=40,IF(SUMIFS(OFFSET(データ_フィールド施設!$M$5:$M$1048576,0,ROUND(AL$8*24,1)),データ_フィールド施設!$J$5:$J$1048576,OFFSET($G$9,ROW()-ROW($N$9),AL$6-$D$4))&gt;=100,"×","△"),IF(OR(AL$8&lt;9/24,AL$8&gt;=17/24),"-","〇"))</f>
        <v>-</v>
      </c>
      <c r="AM110" s="10" t="str">
        <f ca="1">IF(SUMIFS(OFFSET(データ_フィールド施設!$M$5:$M$1048576,0,ROUND(AM$8*24,1)),データ_フィールド施設!$J$5:$J$1048576,OFFSET($G$9,ROW()-ROW($N$9),AM$6-$D$4))&gt;=40,IF(SUMIFS(OFFSET(データ_フィールド施設!$M$5:$M$1048576,0,ROUND(AM$8*24,1)),データ_フィールド施設!$J$5:$J$1048576,OFFSET($G$9,ROW()-ROW($N$9),AM$6-$D$4))&gt;=100,"×","△"),IF(OR(AM$8&lt;9/24,AM$8&gt;=17/24),"-","〇"))</f>
        <v>-</v>
      </c>
      <c r="AN110" s="10" t="str">
        <f ca="1">IF(SUMIFS(OFFSET(データ_フィールド施設!$M$5:$M$1048576,0,ROUND(AN$8*24,1)),データ_フィールド施設!$J$5:$J$1048576,OFFSET($G$9,ROW()-ROW($N$9),AN$6-$D$4))&gt;=40,IF(SUMIFS(OFFSET(データ_フィールド施設!$M$5:$M$1048576,0,ROUND(AN$8*24,1)),データ_フィールド施設!$J$5:$J$1048576,OFFSET($G$9,ROW()-ROW($N$9),AN$6-$D$4))&gt;=100,"×","△"),IF(OR(AN$8&lt;9/24,AN$8&gt;=17/24),"-","〇"))</f>
        <v>-</v>
      </c>
      <c r="AO110" s="10" t="str">
        <f ca="1">IF(SUMIFS(OFFSET(データ_フィールド施設!$M$5:$M$1048576,0,ROUND(AO$8*24,1)),データ_フィールド施設!$J$5:$J$1048576,OFFSET($G$9,ROW()-ROW($N$9),AO$6-$D$4))&gt;=40,IF(SUMIFS(OFFSET(データ_フィールド施設!$M$5:$M$1048576,0,ROUND(AO$8*24,1)),データ_フィールド施設!$J$5:$J$1048576,OFFSET($G$9,ROW()-ROW($N$9),AO$6-$D$4))&gt;=100,"×","△"),IF(OR(AO$8&lt;9/24,AO$8&gt;=17/24),"-","〇"))</f>
        <v>-</v>
      </c>
      <c r="AP110" s="10" t="str">
        <f ca="1">IF(SUMIFS(OFFSET(データ_フィールド施設!$M$5:$M$1048576,0,ROUND(AP$8*24,1)),データ_フィールド施設!$J$5:$J$1048576,OFFSET($G$9,ROW()-ROW($N$9),AP$6-$D$4))&gt;=40,IF(SUMIFS(OFFSET(データ_フィールド施設!$M$5:$M$1048576,0,ROUND(AP$8*24,1)),データ_フィールド施設!$J$5:$J$1048576,OFFSET($G$9,ROW()-ROW($N$9),AP$6-$D$4))&gt;=100,"×","△"),IF(OR(AP$8&lt;9/24,AP$8&gt;=17/24),"-","〇"))</f>
        <v>-</v>
      </c>
      <c r="AQ110" s="10" t="str">
        <f ca="1">IF(SUMIFS(OFFSET(データ_フィールド施設!$M$5:$M$1048576,0,ROUND(AQ$8*24,1)),データ_フィールド施設!$J$5:$J$1048576,OFFSET($G$9,ROW()-ROW($N$9),AQ$6-$D$4))&gt;=40,IF(SUMIFS(OFFSET(データ_フィールド施設!$M$5:$M$1048576,0,ROUND(AQ$8*24,1)),データ_フィールド施設!$J$5:$J$1048576,OFFSET($G$9,ROW()-ROW($N$9),AQ$6-$D$4))&gt;=100,"×","△"),IF(OR(AQ$8&lt;9/24,AQ$8&gt;=17/24),"-","〇"))</f>
        <v>-</v>
      </c>
      <c r="AR110" s="10" t="str">
        <f ca="1">IF(SUMIFS(OFFSET(データ_フィールド施設!$M$5:$M$1048576,0,ROUND(AR$8*24,1)),データ_フィールド施設!$J$5:$J$1048576,OFFSET($G$9,ROW()-ROW($N$9),AR$6-$D$4))&gt;=40,IF(SUMIFS(OFFSET(データ_フィールド施設!$M$5:$M$1048576,0,ROUND(AR$8*24,1)),データ_フィールド施設!$J$5:$J$1048576,OFFSET($G$9,ROW()-ROW($N$9),AR$6-$D$4))&gt;=100,"×","△"),IF(OR(AR$8&lt;9/24,AR$8&gt;=17/24),"-","〇"))</f>
        <v>-</v>
      </c>
      <c r="AS110" s="10" t="str">
        <f ca="1">IF(SUMIFS(OFFSET(データ_フィールド施設!$M$5:$M$1048576,0,ROUND(AS$8*24,1)),データ_フィールド施設!$J$5:$J$1048576,OFFSET($G$9,ROW()-ROW($N$9),AS$6-$D$4))&gt;=40,IF(SUMIFS(OFFSET(データ_フィールド施設!$M$5:$M$1048576,0,ROUND(AS$8*24,1)),データ_フィールド施設!$J$5:$J$1048576,OFFSET($G$9,ROW()-ROW($N$9),AS$6-$D$4))&gt;=100,"×","△"),IF(OR(AS$8&lt;9/24,AS$8&gt;=17/24),"-","〇"))</f>
        <v>-</v>
      </c>
      <c r="AT110" s="10" t="str">
        <f ca="1">IF(SUMIFS(OFFSET(データ_フィールド施設!$M$5:$M$1048576,0,ROUND(AT$8*24,1)),データ_フィールド施設!$J$5:$J$1048576,OFFSET($G$9,ROW()-ROW($N$9),AT$6-$D$4))&gt;=40,IF(SUMIFS(OFFSET(データ_フィールド施設!$M$5:$M$1048576,0,ROUND(AT$8*24,1)),データ_フィールド施設!$J$5:$J$1048576,OFFSET($G$9,ROW()-ROW($N$9),AT$6-$D$4))&gt;=100,"×","△"),IF(OR(AT$8&lt;9/24,AT$8&gt;=17/24),"-","〇"))</f>
        <v>-</v>
      </c>
      <c r="AU110" s="26" t="str">
        <f ca="1">IF(SUMIFS(OFFSET(データ_フィールド施設!$M$5:$M$1048576,0,ROUND(AU$8*24,1)),データ_フィールド施設!$J$5:$J$1048576,OFFSET($G$9,ROW()-ROW($N$9),AU$6-$D$4))&gt;=40,IF(SUMIFS(OFFSET(データ_フィールド施設!$M$5:$M$1048576,0,ROUND(AU$8*24,1)),データ_フィールド施設!$J$5:$J$1048576,OFFSET($G$9,ROW()-ROW($N$9),AU$6-$D$4))&gt;=100,"×","△"),IF(OR(AU$8&lt;9/24,AU$8&gt;=17/24),"-","〇"))</f>
        <v>〇</v>
      </c>
      <c r="AV110" s="10" t="str">
        <f ca="1">IF(SUMIFS(OFFSET(データ_フィールド施設!$M$5:$M$1048576,0,ROUND(AV$8*24,1)),データ_フィールド施設!$J$5:$J$1048576,OFFSET($G$9,ROW()-ROW($N$9),AV$6-$D$4))&gt;=40,IF(SUMIFS(OFFSET(データ_フィールド施設!$M$5:$M$1048576,0,ROUND(AV$8*24,1)),データ_フィールド施設!$J$5:$J$1048576,OFFSET($G$9,ROW()-ROW($N$9),AV$6-$D$4))&gt;=100,"×","△"),IF(OR(AV$8&lt;9/24,AV$8&gt;=17/24),"-","〇"))</f>
        <v>〇</v>
      </c>
      <c r="AW110" s="10" t="str">
        <f ca="1">IF(SUMIFS(OFFSET(データ_フィールド施設!$M$5:$M$1048576,0,ROUND(AW$8*24,1)),データ_フィールド施設!$J$5:$J$1048576,OFFSET($G$9,ROW()-ROW($N$9),AW$6-$D$4))&gt;=40,IF(SUMIFS(OFFSET(データ_フィールド施設!$M$5:$M$1048576,0,ROUND(AW$8*24,1)),データ_フィールド施設!$J$5:$J$1048576,OFFSET($G$9,ROW()-ROW($N$9),AW$6-$D$4))&gt;=100,"×","△"),IF(OR(AW$8&lt;9/24,AW$8&gt;=17/24),"-","〇"))</f>
        <v>〇</v>
      </c>
      <c r="AX110" s="27" t="str">
        <f ca="1">IF(SUMIFS(OFFSET(データ_フィールド施設!$M$5:$M$1048576,0,ROUND(AX$8*24,1)),データ_フィールド施設!$J$5:$J$1048576,OFFSET($G$9,ROW()-ROW($N$9),AX$6-$D$4))&gt;=40,IF(SUMIFS(OFFSET(データ_フィールド施設!$M$5:$M$1048576,0,ROUND(AX$8*24,1)),データ_フィールド施設!$J$5:$J$1048576,OFFSET($G$9,ROW()-ROW($N$9),AX$6-$D$4))&gt;=100,"×","△"),IF(OR(AX$8&lt;9/24,AX$8&gt;=17/24),"-","〇"))</f>
        <v>〇</v>
      </c>
      <c r="AY110" s="10" t="str">
        <f ca="1">IF(SUMIFS(OFFSET(データ_フィールド施設!$M$5:$M$1048576,0,ROUND(AY$8*24,1)),データ_フィールド施設!$J$5:$J$1048576,OFFSET($G$9,ROW()-ROW($N$9),AY$6-$D$4))&gt;=40,IF(SUMIFS(OFFSET(データ_フィールド施設!$M$5:$M$1048576,0,ROUND(AY$8*24,1)),データ_フィールド施設!$J$5:$J$1048576,OFFSET($G$9,ROW()-ROW($N$9),AY$6-$D$4))&gt;=100,"×","△"),IF(OR(AY$8&lt;9/24,AY$8&gt;=17/24),"-","〇"))</f>
        <v>〇</v>
      </c>
      <c r="AZ110" s="10" t="str">
        <f ca="1">IF(SUMIFS(OFFSET(データ_フィールド施設!$M$5:$M$1048576,0,ROUND(AZ$8*24,1)),データ_フィールド施設!$J$5:$J$1048576,OFFSET($G$9,ROW()-ROW($N$9),AZ$6-$D$4))&gt;=40,IF(SUMIFS(OFFSET(データ_フィールド施設!$M$5:$M$1048576,0,ROUND(AZ$8*24,1)),データ_フィールド施設!$J$5:$J$1048576,OFFSET($G$9,ROW()-ROW($N$9),AZ$6-$D$4))&gt;=100,"×","△"),IF(OR(AZ$8&lt;9/24,AZ$8&gt;=17/24),"-","〇"))</f>
        <v>〇</v>
      </c>
      <c r="BA110" s="10" t="str">
        <f ca="1">IF(SUMIFS(OFFSET(データ_フィールド施設!$M$5:$M$1048576,0,ROUND(BA$8*24,1)),データ_フィールド施設!$J$5:$J$1048576,OFFSET($G$9,ROW()-ROW($N$9),BA$6-$D$4))&gt;=40,IF(SUMIFS(OFFSET(データ_フィールド施設!$M$5:$M$1048576,0,ROUND(BA$8*24,1)),データ_フィールド施設!$J$5:$J$1048576,OFFSET($G$9,ROW()-ROW($N$9),BA$6-$D$4))&gt;=100,"×","△"),IF(OR(BA$8&lt;9/24,BA$8&gt;=17/24),"-","〇"))</f>
        <v>〇</v>
      </c>
      <c r="BB110" s="10" t="str">
        <f ca="1">IF(SUMIFS(OFFSET(データ_フィールド施設!$M$5:$M$1048576,0,ROUND(BB$8*24,1)),データ_フィールド施設!$J$5:$J$1048576,OFFSET($G$9,ROW()-ROW($N$9),BB$6-$D$4))&gt;=40,IF(SUMIFS(OFFSET(データ_フィールド施設!$M$5:$M$1048576,0,ROUND(BB$8*24,1)),データ_フィールド施設!$J$5:$J$1048576,OFFSET($G$9,ROW()-ROW($N$9),BB$6-$D$4))&gt;=100,"×","△"),IF(OR(BB$8&lt;9/24,BB$8&gt;=17/24),"-","〇"))</f>
        <v>〇</v>
      </c>
      <c r="BC110" s="26" t="str">
        <f ca="1">IF(SUMIFS(OFFSET(データ_フィールド施設!$M$5:$M$1048576,0,ROUND(BC$8*24,1)),データ_フィールド施設!$J$5:$J$1048576,OFFSET($G$9,ROW()-ROW($N$9),BC$6-$D$4))&gt;=40,IF(SUMIFS(OFFSET(データ_フィールド施設!$M$5:$M$1048576,0,ROUND(BC$8*24,1)),データ_フィールド施設!$J$5:$J$1048576,OFFSET($G$9,ROW()-ROW($N$9),BC$6-$D$4))&gt;=100,"×","△"),IF(OR(BC$8&lt;9/24,BC$8&gt;=17/24),"-","〇"))</f>
        <v>-</v>
      </c>
      <c r="BD110" s="10" t="str">
        <f ca="1">IF(SUMIFS(OFFSET(データ_フィールド施設!$M$5:$M$1048576,0,ROUND(BD$8*24,1)),データ_フィールド施設!$J$5:$J$1048576,OFFSET($G$9,ROW()-ROW($N$9),BD$6-$D$4))&gt;=40,IF(SUMIFS(OFFSET(データ_フィールド施設!$M$5:$M$1048576,0,ROUND(BD$8*24,1)),データ_フィールド施設!$J$5:$J$1048576,OFFSET($G$9,ROW()-ROW($N$9),BD$6-$D$4))&gt;=100,"×","△"),IF(OR(BD$8&lt;9/24,BD$8&gt;=17/24),"-","〇"))</f>
        <v>-</v>
      </c>
      <c r="BE110" s="10" t="str">
        <f ca="1">IF(SUMIFS(OFFSET(データ_フィールド施設!$M$5:$M$1048576,0,ROUND(BE$8*24,1)),データ_フィールド施設!$J$5:$J$1048576,OFFSET($G$9,ROW()-ROW($N$9),BE$6-$D$4))&gt;=40,IF(SUMIFS(OFFSET(データ_フィールド施設!$M$5:$M$1048576,0,ROUND(BE$8*24,1)),データ_フィールド施設!$J$5:$J$1048576,OFFSET($G$9,ROW()-ROW($N$9),BE$6-$D$4))&gt;=100,"×","△"),IF(OR(BE$8&lt;9/24,BE$8&gt;=17/24),"-","〇"))</f>
        <v>-</v>
      </c>
      <c r="BF110" s="27" t="str">
        <f ca="1">IF(SUMIFS(OFFSET(データ_フィールド施設!$M$5:$M$1048576,0,ROUND(BF$8*24,1)),データ_フィールド施設!$J$5:$J$1048576,OFFSET($G$9,ROW()-ROW($N$9),BF$6-$D$4))&gt;=40,IF(SUMIFS(OFFSET(データ_フィールド施設!$M$5:$M$1048576,0,ROUND(BF$8*24,1)),データ_フィールド施設!$J$5:$J$1048576,OFFSET($G$9,ROW()-ROW($N$9),BF$6-$D$4))&gt;=100,"×","△"),IF(OR(BF$8&lt;9/24,BF$8&gt;=17/24),"-","〇"))</f>
        <v>-</v>
      </c>
      <c r="BG110" s="10" t="str">
        <f ca="1">IF(SUMIFS(OFFSET(データ_フィールド施設!$M$5:$M$1048576,0,ROUND(BG$8*24,1)),データ_フィールド施設!$J$5:$J$1048576,OFFSET($G$9,ROW()-ROW($N$9),BG$6-$D$4))&gt;=40,IF(SUMIFS(OFFSET(データ_フィールド施設!$M$5:$M$1048576,0,ROUND(BG$8*24,1)),データ_フィールド施設!$J$5:$J$1048576,OFFSET($G$9,ROW()-ROW($N$9),BG$6-$D$4))&gt;=100,"×","△"),IF(OR(BG$8&lt;9/24,BG$8&gt;=17/24),"-","〇"))</f>
        <v>-</v>
      </c>
      <c r="BH110" s="10" t="str">
        <f ca="1">IF(SUMIFS(OFFSET(データ_フィールド施設!$M$5:$M$1048576,0,ROUND(BH$8*24,1)),データ_フィールド施設!$J$5:$J$1048576,OFFSET($G$9,ROW()-ROW($N$9),BH$6-$D$4))&gt;=40,IF(SUMIFS(OFFSET(データ_フィールド施設!$M$5:$M$1048576,0,ROUND(BH$8*24,1)),データ_フィールド施設!$J$5:$J$1048576,OFFSET($G$9,ROW()-ROW($N$9),BH$6-$D$4))&gt;=100,"×","△"),IF(OR(BH$8&lt;9/24,BH$8&gt;=17/24),"-","〇"))</f>
        <v>-</v>
      </c>
      <c r="BI110" s="33" t="str">
        <f ca="1">IF(SUMIFS(OFFSET(データ_フィールド施設!$M$5:$M$1048576,0,ROUND(BI$8*24,1)),データ_フィールド施設!$J$5:$J$1048576,OFFSET($G$9,ROW()-ROW($N$9),BI$6-$D$4))&gt;=40,IF(SUMIFS(OFFSET(データ_フィールド施設!$M$5:$M$1048576,0,ROUND(BI$8*24,1)),データ_フィールド施設!$J$5:$J$1048576,OFFSET($G$9,ROW()-ROW($N$9),BI$6-$D$4))&gt;=100,"×","△"),IF(OR(BI$8&lt;9/24,BI$8&gt;=17/24),"-","〇"))</f>
        <v>-</v>
      </c>
      <c r="BJ110" s="32" t="str">
        <f ca="1">IF(SUMIFS(OFFSET(データ_フィールド施設!$M$5:$M$1048576,0,ROUND(BJ$8*24,1)),データ_フィールド施設!$J$5:$J$1048576,OFFSET($G$9,ROW()-ROW($N$9),BJ$6-$D$4))&gt;=40,IF(SUMIFS(OFFSET(データ_フィールド施設!$M$5:$M$1048576,0,ROUND(BJ$8*24,1)),データ_フィールド施設!$J$5:$J$1048576,OFFSET($G$9,ROW()-ROW($N$9),BJ$6-$D$4))&gt;=100,"×","△"),IF(OR(BJ$8&lt;9/24,BJ$8&gt;=17/24),"-","〇"))</f>
        <v>-</v>
      </c>
      <c r="BK110" s="10" t="str">
        <f ca="1">IF(SUMIFS(OFFSET(データ_フィールド施設!$M$5:$M$1048576,0,ROUND(BK$8*24,1)),データ_フィールド施設!$J$5:$J$1048576,OFFSET($G$9,ROW()-ROW($N$9),BK$6-$D$4))&gt;=40,IF(SUMIFS(OFFSET(データ_フィールド施設!$M$5:$M$1048576,0,ROUND(BK$8*24,1)),データ_フィールド施設!$J$5:$J$1048576,OFFSET($G$9,ROW()-ROW($N$9),BK$6-$D$4))&gt;=100,"×","△"),IF(OR(BK$8&lt;9/24,BK$8&gt;=17/24),"-","〇"))</f>
        <v>-</v>
      </c>
      <c r="BL110" s="10" t="str">
        <f ca="1">IF(SUMIFS(OFFSET(データ_フィールド施設!$M$5:$M$1048576,0,ROUND(BL$8*24,1)),データ_フィールド施設!$J$5:$J$1048576,OFFSET($G$9,ROW()-ROW($N$9),BL$6-$D$4))&gt;=40,IF(SUMIFS(OFFSET(データ_フィールド施設!$M$5:$M$1048576,0,ROUND(BL$8*24,1)),データ_フィールド施設!$J$5:$J$1048576,OFFSET($G$9,ROW()-ROW($N$9),BL$6-$D$4))&gt;=100,"×","△"),IF(OR(BL$8&lt;9/24,BL$8&gt;=17/24),"-","〇"))</f>
        <v>-</v>
      </c>
      <c r="BM110" s="10" t="str">
        <f ca="1">IF(SUMIFS(OFFSET(データ_フィールド施設!$M$5:$M$1048576,0,ROUND(BM$8*24,1)),データ_フィールド施設!$J$5:$J$1048576,OFFSET($G$9,ROW()-ROW($N$9),BM$6-$D$4))&gt;=40,IF(SUMIFS(OFFSET(データ_フィールド施設!$M$5:$M$1048576,0,ROUND(BM$8*24,1)),データ_フィールド施設!$J$5:$J$1048576,OFFSET($G$9,ROW()-ROW($N$9),BM$6-$D$4))&gt;=100,"×","△"),IF(OR(BM$8&lt;9/24,BM$8&gt;=17/24),"-","〇"))</f>
        <v>-</v>
      </c>
      <c r="BN110" s="10" t="str">
        <f ca="1">IF(SUMIFS(OFFSET(データ_フィールド施設!$M$5:$M$1048576,0,ROUND(BN$8*24,1)),データ_フィールド施設!$J$5:$J$1048576,OFFSET($G$9,ROW()-ROW($N$9),BN$6-$D$4))&gt;=40,IF(SUMIFS(OFFSET(データ_フィールド施設!$M$5:$M$1048576,0,ROUND(BN$8*24,1)),データ_フィールド施設!$J$5:$J$1048576,OFFSET($G$9,ROW()-ROW($N$9),BN$6-$D$4))&gt;=100,"×","△"),IF(OR(BN$8&lt;9/24,BN$8&gt;=17/24),"-","〇"))</f>
        <v>-</v>
      </c>
      <c r="BO110" s="10" t="str">
        <f ca="1">IF(SUMIFS(OFFSET(データ_フィールド施設!$M$5:$M$1048576,0,ROUND(BO$8*24,1)),データ_フィールド施設!$J$5:$J$1048576,OFFSET($G$9,ROW()-ROW($N$9),BO$6-$D$4))&gt;=40,IF(SUMIFS(OFFSET(データ_フィールド施設!$M$5:$M$1048576,0,ROUND(BO$8*24,1)),データ_フィールド施設!$J$5:$J$1048576,OFFSET($G$9,ROW()-ROW($N$9),BO$6-$D$4))&gt;=100,"×","△"),IF(OR(BO$8&lt;9/24,BO$8&gt;=17/24),"-","〇"))</f>
        <v>-</v>
      </c>
      <c r="BP110" s="10" t="str">
        <f ca="1">IF(SUMIFS(OFFSET(データ_フィールド施設!$M$5:$M$1048576,0,ROUND(BP$8*24,1)),データ_フィールド施設!$J$5:$J$1048576,OFFSET($G$9,ROW()-ROW($N$9),BP$6-$D$4))&gt;=40,IF(SUMIFS(OFFSET(データ_フィールド施設!$M$5:$M$1048576,0,ROUND(BP$8*24,1)),データ_フィールド施設!$J$5:$J$1048576,OFFSET($G$9,ROW()-ROW($N$9),BP$6-$D$4))&gt;=100,"×","△"),IF(OR(BP$8&lt;9/24,BP$8&gt;=17/24),"-","〇"))</f>
        <v>-</v>
      </c>
      <c r="BQ110" s="10" t="str">
        <f ca="1">IF(SUMIFS(OFFSET(データ_フィールド施設!$M$5:$M$1048576,0,ROUND(BQ$8*24,1)),データ_フィールド施設!$J$5:$J$1048576,OFFSET($G$9,ROW()-ROW($N$9),BQ$6-$D$4))&gt;=40,IF(SUMIFS(OFFSET(データ_フィールド施設!$M$5:$M$1048576,0,ROUND(BQ$8*24,1)),データ_フィールド施設!$J$5:$J$1048576,OFFSET($G$9,ROW()-ROW($N$9),BQ$6-$D$4))&gt;=100,"×","△"),IF(OR(BQ$8&lt;9/24,BQ$8&gt;=17/24),"-","〇"))</f>
        <v>-</v>
      </c>
      <c r="BR110" s="10" t="str">
        <f ca="1">IF(SUMIFS(OFFSET(データ_フィールド施設!$M$5:$M$1048576,0,ROUND(BR$8*24,1)),データ_フィールド施設!$J$5:$J$1048576,OFFSET($G$9,ROW()-ROW($N$9),BR$6-$D$4))&gt;=40,IF(SUMIFS(OFFSET(データ_フィールド施設!$M$5:$M$1048576,0,ROUND(BR$8*24,1)),データ_フィールド施設!$J$5:$J$1048576,OFFSET($G$9,ROW()-ROW($N$9),BR$6-$D$4))&gt;=100,"×","△"),IF(OR(BR$8&lt;9/24,BR$8&gt;=17/24),"-","〇"))</f>
        <v>-</v>
      </c>
      <c r="BS110" s="26" t="str">
        <f ca="1">IF(SUMIFS(OFFSET(データ_フィールド施設!$M$5:$M$1048576,0,ROUND(BS$8*24,1)),データ_フィールド施設!$J$5:$J$1048576,OFFSET($G$9,ROW()-ROW($N$9),BS$6-$D$4))&gt;=40,IF(SUMIFS(OFFSET(データ_フィールド施設!$M$5:$M$1048576,0,ROUND(BS$8*24,1)),データ_フィールド施設!$J$5:$J$1048576,OFFSET($G$9,ROW()-ROW($N$9),BS$6-$D$4))&gt;=100,"×","△"),IF(OR(BS$8&lt;9/24,BS$8&gt;=17/24),"-","〇"))</f>
        <v>〇</v>
      </c>
      <c r="BT110" s="10" t="str">
        <f ca="1">IF(SUMIFS(OFFSET(データ_フィールド施設!$M$5:$M$1048576,0,ROUND(BT$8*24,1)),データ_フィールド施設!$J$5:$J$1048576,OFFSET($G$9,ROW()-ROW($N$9),BT$6-$D$4))&gt;=40,IF(SUMIFS(OFFSET(データ_フィールド施設!$M$5:$M$1048576,0,ROUND(BT$8*24,1)),データ_フィールド施設!$J$5:$J$1048576,OFFSET($G$9,ROW()-ROW($N$9),BT$6-$D$4))&gt;=100,"×","△"),IF(OR(BT$8&lt;9/24,BT$8&gt;=17/24),"-","〇"))</f>
        <v>〇</v>
      </c>
      <c r="BU110" s="10" t="str">
        <f ca="1">IF(SUMIFS(OFFSET(データ_フィールド施設!$M$5:$M$1048576,0,ROUND(BU$8*24,1)),データ_フィールド施設!$J$5:$J$1048576,OFFSET($G$9,ROW()-ROW($N$9),BU$6-$D$4))&gt;=40,IF(SUMIFS(OFFSET(データ_フィールド施設!$M$5:$M$1048576,0,ROUND(BU$8*24,1)),データ_フィールド施設!$J$5:$J$1048576,OFFSET($G$9,ROW()-ROW($N$9),BU$6-$D$4))&gt;=100,"×","△"),IF(OR(BU$8&lt;9/24,BU$8&gt;=17/24),"-","〇"))</f>
        <v>〇</v>
      </c>
      <c r="BV110" s="27" t="str">
        <f ca="1">IF(SUMIFS(OFFSET(データ_フィールド施設!$M$5:$M$1048576,0,ROUND(BV$8*24,1)),データ_フィールド施設!$J$5:$J$1048576,OFFSET($G$9,ROW()-ROW($N$9),BV$6-$D$4))&gt;=40,IF(SUMIFS(OFFSET(データ_フィールド施設!$M$5:$M$1048576,0,ROUND(BV$8*24,1)),データ_フィールド施設!$J$5:$J$1048576,OFFSET($G$9,ROW()-ROW($N$9),BV$6-$D$4))&gt;=100,"×","△"),IF(OR(BV$8&lt;9/24,BV$8&gt;=17/24),"-","〇"))</f>
        <v>〇</v>
      </c>
      <c r="BW110" s="10" t="str">
        <f ca="1">IF(SUMIFS(OFFSET(データ_フィールド施設!$M$5:$M$1048576,0,ROUND(BW$8*24,1)),データ_フィールド施設!$J$5:$J$1048576,OFFSET($G$9,ROW()-ROW($N$9),BW$6-$D$4))&gt;=40,IF(SUMIFS(OFFSET(データ_フィールド施設!$M$5:$M$1048576,0,ROUND(BW$8*24,1)),データ_フィールド施設!$J$5:$J$1048576,OFFSET($G$9,ROW()-ROW($N$9),BW$6-$D$4))&gt;=100,"×","△"),IF(OR(BW$8&lt;9/24,BW$8&gt;=17/24),"-","〇"))</f>
        <v>〇</v>
      </c>
      <c r="BX110" s="10" t="str">
        <f ca="1">IF(SUMIFS(OFFSET(データ_フィールド施設!$M$5:$M$1048576,0,ROUND(BX$8*24,1)),データ_フィールド施設!$J$5:$J$1048576,OFFSET($G$9,ROW()-ROW($N$9),BX$6-$D$4))&gt;=40,IF(SUMIFS(OFFSET(データ_フィールド施設!$M$5:$M$1048576,0,ROUND(BX$8*24,1)),データ_フィールド施設!$J$5:$J$1048576,OFFSET($G$9,ROW()-ROW($N$9),BX$6-$D$4))&gt;=100,"×","△"),IF(OR(BX$8&lt;9/24,BX$8&gt;=17/24),"-","〇"))</f>
        <v>〇</v>
      </c>
      <c r="BY110" s="10" t="str">
        <f ca="1">IF(SUMIFS(OFFSET(データ_フィールド施設!$M$5:$M$1048576,0,ROUND(BY$8*24,1)),データ_フィールド施設!$J$5:$J$1048576,OFFSET($G$9,ROW()-ROW($N$9),BY$6-$D$4))&gt;=40,IF(SUMIFS(OFFSET(データ_フィールド施設!$M$5:$M$1048576,0,ROUND(BY$8*24,1)),データ_フィールド施設!$J$5:$J$1048576,OFFSET($G$9,ROW()-ROW($N$9),BY$6-$D$4))&gt;=100,"×","△"),IF(OR(BY$8&lt;9/24,BY$8&gt;=17/24),"-","〇"))</f>
        <v>〇</v>
      </c>
      <c r="BZ110" s="10" t="str">
        <f ca="1">IF(SUMIFS(OFFSET(データ_フィールド施設!$M$5:$M$1048576,0,ROUND(BZ$8*24,1)),データ_フィールド施設!$J$5:$J$1048576,OFFSET($G$9,ROW()-ROW($N$9),BZ$6-$D$4))&gt;=40,IF(SUMIFS(OFFSET(データ_フィールド施設!$M$5:$M$1048576,0,ROUND(BZ$8*24,1)),データ_フィールド施設!$J$5:$J$1048576,OFFSET($G$9,ROW()-ROW($N$9),BZ$6-$D$4))&gt;=100,"×","△"),IF(OR(BZ$8&lt;9/24,BZ$8&gt;=17/24),"-","〇"))</f>
        <v>〇</v>
      </c>
      <c r="CA110" s="26" t="str">
        <f ca="1">IF(SUMIFS(OFFSET(データ_フィールド施設!$M$5:$M$1048576,0,ROUND(CA$8*24,1)),データ_フィールド施設!$J$5:$J$1048576,OFFSET($G$9,ROW()-ROW($N$9),CA$6-$D$4))&gt;=40,IF(SUMIFS(OFFSET(データ_フィールド施設!$M$5:$M$1048576,0,ROUND(CA$8*24,1)),データ_フィールド施設!$J$5:$J$1048576,OFFSET($G$9,ROW()-ROW($N$9),CA$6-$D$4))&gt;=100,"×","△"),IF(OR(CA$8&lt;9/24,CA$8&gt;=17/24),"-","〇"))</f>
        <v>-</v>
      </c>
      <c r="CB110" s="10" t="str">
        <f ca="1">IF(SUMIFS(OFFSET(データ_フィールド施設!$M$5:$M$1048576,0,ROUND(CB$8*24,1)),データ_フィールド施設!$J$5:$J$1048576,OFFSET($G$9,ROW()-ROW($N$9),CB$6-$D$4))&gt;=40,IF(SUMIFS(OFFSET(データ_フィールド施設!$M$5:$M$1048576,0,ROUND(CB$8*24,1)),データ_フィールド施設!$J$5:$J$1048576,OFFSET($G$9,ROW()-ROW($N$9),CB$6-$D$4))&gt;=100,"×","△"),IF(OR(CB$8&lt;9/24,CB$8&gt;=17/24),"-","〇"))</f>
        <v>-</v>
      </c>
      <c r="CC110" s="10" t="str">
        <f ca="1">IF(SUMIFS(OFFSET(データ_フィールド施設!$M$5:$M$1048576,0,ROUND(CC$8*24,1)),データ_フィールド施設!$J$5:$J$1048576,OFFSET($G$9,ROW()-ROW($N$9),CC$6-$D$4))&gt;=40,IF(SUMIFS(OFFSET(データ_フィールド施設!$M$5:$M$1048576,0,ROUND(CC$8*24,1)),データ_フィールド施設!$J$5:$J$1048576,OFFSET($G$9,ROW()-ROW($N$9),CC$6-$D$4))&gt;=100,"×","△"),IF(OR(CC$8&lt;9/24,CC$8&gt;=17/24),"-","〇"))</f>
        <v>-</v>
      </c>
      <c r="CD110" s="27" t="str">
        <f ca="1">IF(SUMIFS(OFFSET(データ_フィールド施設!$M$5:$M$1048576,0,ROUND(CD$8*24,1)),データ_フィールド施設!$J$5:$J$1048576,OFFSET($G$9,ROW()-ROW($N$9),CD$6-$D$4))&gt;=40,IF(SUMIFS(OFFSET(データ_フィールド施設!$M$5:$M$1048576,0,ROUND(CD$8*24,1)),データ_フィールド施設!$J$5:$J$1048576,OFFSET($G$9,ROW()-ROW($N$9),CD$6-$D$4))&gt;=100,"×","△"),IF(OR(CD$8&lt;9/24,CD$8&gt;=17/24),"-","〇"))</f>
        <v>-</v>
      </c>
      <c r="CE110" s="10" t="str">
        <f ca="1">IF(SUMIFS(OFFSET(データ_フィールド施設!$M$5:$M$1048576,0,ROUND(CE$8*24,1)),データ_フィールド施設!$J$5:$J$1048576,OFFSET($G$9,ROW()-ROW($N$9),CE$6-$D$4))&gt;=40,IF(SUMIFS(OFFSET(データ_フィールド施設!$M$5:$M$1048576,0,ROUND(CE$8*24,1)),データ_フィールド施設!$J$5:$J$1048576,OFFSET($G$9,ROW()-ROW($N$9),CE$6-$D$4))&gt;=100,"×","△"),IF(OR(CE$8&lt;9/24,CE$8&gt;=17/24),"-","〇"))</f>
        <v>-</v>
      </c>
      <c r="CF110" s="10" t="str">
        <f ca="1">IF(SUMIFS(OFFSET(データ_フィールド施設!$M$5:$M$1048576,0,ROUND(CF$8*24,1)),データ_フィールド施設!$J$5:$J$1048576,OFFSET($G$9,ROW()-ROW($N$9),CF$6-$D$4))&gt;=40,IF(SUMIFS(OFFSET(データ_フィールド施設!$M$5:$M$1048576,0,ROUND(CF$8*24,1)),データ_フィールド施設!$J$5:$J$1048576,OFFSET($G$9,ROW()-ROW($N$9),CF$6-$D$4))&gt;=100,"×","△"),IF(OR(CF$8&lt;9/24,CF$8&gt;=17/24),"-","〇"))</f>
        <v>-</v>
      </c>
      <c r="CG110" s="33" t="str">
        <f ca="1">IF(SUMIFS(OFFSET(データ_フィールド施設!$M$5:$M$1048576,0,ROUND(CG$8*24,1)),データ_フィールド施設!$J$5:$J$1048576,OFFSET($G$9,ROW()-ROW($N$9),CG$6-$D$4))&gt;=40,IF(SUMIFS(OFFSET(データ_フィールド施設!$M$5:$M$1048576,0,ROUND(CG$8*24,1)),データ_フィールド施設!$J$5:$J$1048576,OFFSET($G$9,ROW()-ROW($N$9),CG$6-$D$4))&gt;=100,"×","△"),IF(OR(CG$8&lt;9/24,CG$8&gt;=17/24),"-","〇"))</f>
        <v>-</v>
      </c>
      <c r="CH110" s="32" t="str">
        <f ca="1">IF(SUMIFS(OFFSET(データ_フィールド施設!$M$5:$M$1048576,0,ROUND(CH$8*24,1)),データ_フィールド施設!$J$5:$J$1048576,OFFSET($G$9,ROW()-ROW($N$9),CH$6-$D$4))&gt;=40,IF(SUMIFS(OFFSET(データ_フィールド施設!$M$5:$M$1048576,0,ROUND(CH$8*24,1)),データ_フィールド施設!$J$5:$J$1048576,OFFSET($G$9,ROW()-ROW($N$9),CH$6-$D$4))&gt;=100,"×","△"),IF(OR(CH$8&lt;9/24,CH$8&gt;=17/24),"-","〇"))</f>
        <v>-</v>
      </c>
      <c r="CI110" s="10" t="str">
        <f ca="1">IF(SUMIFS(OFFSET(データ_フィールド施設!$M$5:$M$1048576,0,ROUND(CI$8*24,1)),データ_フィールド施設!$J$5:$J$1048576,OFFSET($G$9,ROW()-ROW($N$9),CI$6-$D$4))&gt;=40,IF(SUMIFS(OFFSET(データ_フィールド施設!$M$5:$M$1048576,0,ROUND(CI$8*24,1)),データ_フィールド施設!$J$5:$J$1048576,OFFSET($G$9,ROW()-ROW($N$9),CI$6-$D$4))&gt;=100,"×","△"),IF(OR(CI$8&lt;9/24,CI$8&gt;=17/24),"-","〇"))</f>
        <v>-</v>
      </c>
      <c r="CJ110" s="10" t="str">
        <f ca="1">IF(SUMIFS(OFFSET(データ_フィールド施設!$M$5:$M$1048576,0,ROUND(CJ$8*24,1)),データ_フィールド施設!$J$5:$J$1048576,OFFSET($G$9,ROW()-ROW($N$9),CJ$6-$D$4))&gt;=40,IF(SUMIFS(OFFSET(データ_フィールド施設!$M$5:$M$1048576,0,ROUND(CJ$8*24,1)),データ_フィールド施設!$J$5:$J$1048576,OFFSET($G$9,ROW()-ROW($N$9),CJ$6-$D$4))&gt;=100,"×","△"),IF(OR(CJ$8&lt;9/24,CJ$8&gt;=17/24),"-","〇"))</f>
        <v>-</v>
      </c>
      <c r="CK110" s="10" t="str">
        <f ca="1">IF(SUMIFS(OFFSET(データ_フィールド施設!$M$5:$M$1048576,0,ROUND(CK$8*24,1)),データ_フィールド施設!$J$5:$J$1048576,OFFSET($G$9,ROW()-ROW($N$9),CK$6-$D$4))&gt;=40,IF(SUMIFS(OFFSET(データ_フィールド施設!$M$5:$M$1048576,0,ROUND(CK$8*24,1)),データ_フィールド施設!$J$5:$J$1048576,OFFSET($G$9,ROW()-ROW($N$9),CK$6-$D$4))&gt;=100,"×","△"),IF(OR(CK$8&lt;9/24,CK$8&gt;=17/24),"-","〇"))</f>
        <v>-</v>
      </c>
      <c r="CL110" s="10" t="str">
        <f ca="1">IF(SUMIFS(OFFSET(データ_フィールド施設!$M$5:$M$1048576,0,ROUND(CL$8*24,1)),データ_フィールド施設!$J$5:$J$1048576,OFFSET($G$9,ROW()-ROW($N$9),CL$6-$D$4))&gt;=40,IF(SUMIFS(OFFSET(データ_フィールド施設!$M$5:$M$1048576,0,ROUND(CL$8*24,1)),データ_フィールド施設!$J$5:$J$1048576,OFFSET($G$9,ROW()-ROW($N$9),CL$6-$D$4))&gt;=100,"×","△"),IF(OR(CL$8&lt;9/24,CL$8&gt;=17/24),"-","〇"))</f>
        <v>-</v>
      </c>
      <c r="CM110" s="10" t="str">
        <f ca="1">IF(SUMIFS(OFFSET(データ_フィールド施設!$M$5:$M$1048576,0,ROUND(CM$8*24,1)),データ_フィールド施設!$J$5:$J$1048576,OFFSET($G$9,ROW()-ROW($N$9),CM$6-$D$4))&gt;=40,IF(SUMIFS(OFFSET(データ_フィールド施設!$M$5:$M$1048576,0,ROUND(CM$8*24,1)),データ_フィールド施設!$J$5:$J$1048576,OFFSET($G$9,ROW()-ROW($N$9),CM$6-$D$4))&gt;=100,"×","△"),IF(OR(CM$8&lt;9/24,CM$8&gt;=17/24),"-","〇"))</f>
        <v>-</v>
      </c>
      <c r="CN110" s="10" t="str">
        <f ca="1">IF(SUMIFS(OFFSET(データ_フィールド施設!$M$5:$M$1048576,0,ROUND(CN$8*24,1)),データ_フィールド施設!$J$5:$J$1048576,OFFSET($G$9,ROW()-ROW($N$9),CN$6-$D$4))&gt;=40,IF(SUMIFS(OFFSET(データ_フィールド施設!$M$5:$M$1048576,0,ROUND(CN$8*24,1)),データ_フィールド施設!$J$5:$J$1048576,OFFSET($G$9,ROW()-ROW($N$9),CN$6-$D$4))&gt;=100,"×","△"),IF(OR(CN$8&lt;9/24,CN$8&gt;=17/24),"-","〇"))</f>
        <v>-</v>
      </c>
      <c r="CO110" s="10" t="str">
        <f ca="1">IF(SUMIFS(OFFSET(データ_フィールド施設!$M$5:$M$1048576,0,ROUND(CO$8*24,1)),データ_フィールド施設!$J$5:$J$1048576,OFFSET($G$9,ROW()-ROW($N$9),CO$6-$D$4))&gt;=40,IF(SUMIFS(OFFSET(データ_フィールド施設!$M$5:$M$1048576,0,ROUND(CO$8*24,1)),データ_フィールド施設!$J$5:$J$1048576,OFFSET($G$9,ROW()-ROW($N$9),CO$6-$D$4))&gt;=100,"×","△"),IF(OR(CO$8&lt;9/24,CO$8&gt;=17/24),"-","〇"))</f>
        <v>-</v>
      </c>
      <c r="CP110" s="10" t="str">
        <f ca="1">IF(SUMIFS(OFFSET(データ_フィールド施設!$M$5:$M$1048576,0,ROUND(CP$8*24,1)),データ_フィールド施設!$J$5:$J$1048576,OFFSET($G$9,ROW()-ROW($N$9),CP$6-$D$4))&gt;=40,IF(SUMIFS(OFFSET(データ_フィールド施設!$M$5:$M$1048576,0,ROUND(CP$8*24,1)),データ_フィールド施設!$J$5:$J$1048576,OFFSET($G$9,ROW()-ROW($N$9),CP$6-$D$4))&gt;=100,"×","△"),IF(OR(CP$8&lt;9/24,CP$8&gt;=17/24),"-","〇"))</f>
        <v>-</v>
      </c>
      <c r="CQ110" s="26" t="str">
        <f ca="1">IF(SUMIFS(OFFSET(データ_フィールド施設!$M$5:$M$1048576,0,ROUND(CQ$8*24,1)),データ_フィールド施設!$J$5:$J$1048576,OFFSET($G$9,ROW()-ROW($N$9),CQ$6-$D$4))&gt;=40,IF(SUMIFS(OFFSET(データ_フィールド施設!$M$5:$M$1048576,0,ROUND(CQ$8*24,1)),データ_フィールド施設!$J$5:$J$1048576,OFFSET($G$9,ROW()-ROW($N$9),CQ$6-$D$4))&gt;=100,"×","△"),IF(OR(CQ$8&lt;9/24,CQ$8&gt;=17/24),"-","〇"))</f>
        <v>〇</v>
      </c>
      <c r="CR110" s="10" t="str">
        <f ca="1">IF(SUMIFS(OFFSET(データ_フィールド施設!$M$5:$M$1048576,0,ROUND(CR$8*24,1)),データ_フィールド施設!$J$5:$J$1048576,OFFSET($G$9,ROW()-ROW($N$9),CR$6-$D$4))&gt;=40,IF(SUMIFS(OFFSET(データ_フィールド施設!$M$5:$M$1048576,0,ROUND(CR$8*24,1)),データ_フィールド施設!$J$5:$J$1048576,OFFSET($G$9,ROW()-ROW($N$9),CR$6-$D$4))&gt;=100,"×","△"),IF(OR(CR$8&lt;9/24,CR$8&gt;=17/24),"-","〇"))</f>
        <v>〇</v>
      </c>
      <c r="CS110" s="10" t="str">
        <f ca="1">IF(SUMIFS(OFFSET(データ_フィールド施設!$M$5:$M$1048576,0,ROUND(CS$8*24,1)),データ_フィールド施設!$J$5:$J$1048576,OFFSET($G$9,ROW()-ROW($N$9),CS$6-$D$4))&gt;=40,IF(SUMIFS(OFFSET(データ_フィールド施設!$M$5:$M$1048576,0,ROUND(CS$8*24,1)),データ_フィールド施設!$J$5:$J$1048576,OFFSET($G$9,ROW()-ROW($N$9),CS$6-$D$4))&gt;=100,"×","△"),IF(OR(CS$8&lt;9/24,CS$8&gt;=17/24),"-","〇"))</f>
        <v>〇</v>
      </c>
      <c r="CT110" s="27" t="str">
        <f ca="1">IF(SUMIFS(OFFSET(データ_フィールド施設!$M$5:$M$1048576,0,ROUND(CT$8*24,1)),データ_フィールド施設!$J$5:$J$1048576,OFFSET($G$9,ROW()-ROW($N$9),CT$6-$D$4))&gt;=40,IF(SUMIFS(OFFSET(データ_フィールド施設!$M$5:$M$1048576,0,ROUND(CT$8*24,1)),データ_フィールド施設!$J$5:$J$1048576,OFFSET($G$9,ROW()-ROW($N$9),CT$6-$D$4))&gt;=100,"×","△"),IF(OR(CT$8&lt;9/24,CT$8&gt;=17/24),"-","〇"))</f>
        <v>〇</v>
      </c>
      <c r="CU110" s="10" t="str">
        <f ca="1">IF(SUMIFS(OFFSET(データ_フィールド施設!$M$5:$M$1048576,0,ROUND(CU$8*24,1)),データ_フィールド施設!$J$5:$J$1048576,OFFSET($G$9,ROW()-ROW($N$9),CU$6-$D$4))&gt;=40,IF(SUMIFS(OFFSET(データ_フィールド施設!$M$5:$M$1048576,0,ROUND(CU$8*24,1)),データ_フィールド施設!$J$5:$J$1048576,OFFSET($G$9,ROW()-ROW($N$9),CU$6-$D$4))&gt;=100,"×","△"),IF(OR(CU$8&lt;9/24,CU$8&gt;=17/24),"-","〇"))</f>
        <v>〇</v>
      </c>
      <c r="CV110" s="10" t="str">
        <f ca="1">IF(SUMIFS(OFFSET(データ_フィールド施設!$M$5:$M$1048576,0,ROUND(CV$8*24,1)),データ_フィールド施設!$J$5:$J$1048576,OFFSET($G$9,ROW()-ROW($N$9),CV$6-$D$4))&gt;=40,IF(SUMIFS(OFFSET(データ_フィールド施設!$M$5:$M$1048576,0,ROUND(CV$8*24,1)),データ_フィールド施設!$J$5:$J$1048576,OFFSET($G$9,ROW()-ROW($N$9),CV$6-$D$4))&gt;=100,"×","△"),IF(OR(CV$8&lt;9/24,CV$8&gt;=17/24),"-","〇"))</f>
        <v>〇</v>
      </c>
      <c r="CW110" s="10" t="str">
        <f ca="1">IF(SUMIFS(OFFSET(データ_フィールド施設!$M$5:$M$1048576,0,ROUND(CW$8*24,1)),データ_フィールド施設!$J$5:$J$1048576,OFFSET($G$9,ROW()-ROW($N$9),CW$6-$D$4))&gt;=40,IF(SUMIFS(OFFSET(データ_フィールド施設!$M$5:$M$1048576,0,ROUND(CW$8*24,1)),データ_フィールド施設!$J$5:$J$1048576,OFFSET($G$9,ROW()-ROW($N$9),CW$6-$D$4))&gt;=100,"×","△"),IF(OR(CW$8&lt;9/24,CW$8&gt;=17/24),"-","〇"))</f>
        <v>〇</v>
      </c>
      <c r="CX110" s="10" t="str">
        <f ca="1">IF(SUMIFS(OFFSET(データ_フィールド施設!$M$5:$M$1048576,0,ROUND(CX$8*24,1)),データ_フィールド施設!$J$5:$J$1048576,OFFSET($G$9,ROW()-ROW($N$9),CX$6-$D$4))&gt;=40,IF(SUMIFS(OFFSET(データ_フィールド施設!$M$5:$M$1048576,0,ROUND(CX$8*24,1)),データ_フィールド施設!$J$5:$J$1048576,OFFSET($G$9,ROW()-ROW($N$9),CX$6-$D$4))&gt;=100,"×","△"),IF(OR(CX$8&lt;9/24,CX$8&gt;=17/24),"-","〇"))</f>
        <v>〇</v>
      </c>
      <c r="CY110" s="26" t="str">
        <f ca="1">IF(SUMIFS(OFFSET(データ_フィールド施設!$M$5:$M$1048576,0,ROUND(CY$8*24,1)),データ_フィールド施設!$J$5:$J$1048576,OFFSET($G$9,ROW()-ROW($N$9),CY$6-$D$4))&gt;=40,IF(SUMIFS(OFFSET(データ_フィールド施設!$M$5:$M$1048576,0,ROUND(CY$8*24,1)),データ_フィールド施設!$J$5:$J$1048576,OFFSET($G$9,ROW()-ROW($N$9),CY$6-$D$4))&gt;=100,"×","△"),IF(OR(CY$8&lt;9/24,CY$8&gt;=17/24),"-","〇"))</f>
        <v>-</v>
      </c>
      <c r="CZ110" s="10" t="str">
        <f ca="1">IF(SUMIFS(OFFSET(データ_フィールド施設!$M$5:$M$1048576,0,ROUND(CZ$8*24,1)),データ_フィールド施設!$J$5:$J$1048576,OFFSET($G$9,ROW()-ROW($N$9),CZ$6-$D$4))&gt;=40,IF(SUMIFS(OFFSET(データ_フィールド施設!$M$5:$M$1048576,0,ROUND(CZ$8*24,1)),データ_フィールド施設!$J$5:$J$1048576,OFFSET($G$9,ROW()-ROW($N$9),CZ$6-$D$4))&gt;=100,"×","△"),IF(OR(CZ$8&lt;9/24,CZ$8&gt;=17/24),"-","〇"))</f>
        <v>-</v>
      </c>
      <c r="DA110" s="10" t="str">
        <f ca="1">IF(SUMIFS(OFFSET(データ_フィールド施設!$M$5:$M$1048576,0,ROUND(DA$8*24,1)),データ_フィールド施設!$J$5:$J$1048576,OFFSET($G$9,ROW()-ROW($N$9),DA$6-$D$4))&gt;=40,IF(SUMIFS(OFFSET(データ_フィールド施設!$M$5:$M$1048576,0,ROUND(DA$8*24,1)),データ_フィールド施設!$J$5:$J$1048576,OFFSET($G$9,ROW()-ROW($N$9),DA$6-$D$4))&gt;=100,"×","△"),IF(OR(DA$8&lt;9/24,DA$8&gt;=17/24),"-","〇"))</f>
        <v>-</v>
      </c>
      <c r="DB110" s="27" t="str">
        <f ca="1">IF(SUMIFS(OFFSET(データ_フィールド施設!$M$5:$M$1048576,0,ROUND(DB$8*24,1)),データ_フィールド施設!$J$5:$J$1048576,OFFSET($G$9,ROW()-ROW($N$9),DB$6-$D$4))&gt;=40,IF(SUMIFS(OFFSET(データ_フィールド施設!$M$5:$M$1048576,0,ROUND(DB$8*24,1)),データ_フィールド施設!$J$5:$J$1048576,OFFSET($G$9,ROW()-ROW($N$9),DB$6-$D$4))&gt;=100,"×","△"),IF(OR(DB$8&lt;9/24,DB$8&gt;=17/24),"-","〇"))</f>
        <v>-</v>
      </c>
      <c r="DC110" s="10" t="str">
        <f ca="1">IF(SUMIFS(OFFSET(データ_フィールド施設!$M$5:$M$1048576,0,ROUND(DC$8*24,1)),データ_フィールド施設!$J$5:$J$1048576,OFFSET($G$9,ROW()-ROW($N$9),DC$6-$D$4))&gt;=40,IF(SUMIFS(OFFSET(データ_フィールド施設!$M$5:$M$1048576,0,ROUND(DC$8*24,1)),データ_フィールド施設!$J$5:$J$1048576,OFFSET($G$9,ROW()-ROW($N$9),DC$6-$D$4))&gt;=100,"×","△"),IF(OR(DC$8&lt;9/24,DC$8&gt;=17/24),"-","〇"))</f>
        <v>-</v>
      </c>
      <c r="DD110" s="10" t="str">
        <f ca="1">IF(SUMIFS(OFFSET(データ_フィールド施設!$M$5:$M$1048576,0,ROUND(DD$8*24,1)),データ_フィールド施設!$J$5:$J$1048576,OFFSET($G$9,ROW()-ROW($N$9),DD$6-$D$4))&gt;=40,IF(SUMIFS(OFFSET(データ_フィールド施設!$M$5:$M$1048576,0,ROUND(DD$8*24,1)),データ_フィールド施設!$J$5:$J$1048576,OFFSET($G$9,ROW()-ROW($N$9),DD$6-$D$4))&gt;=100,"×","△"),IF(OR(DD$8&lt;9/24,DD$8&gt;=17/24),"-","〇"))</f>
        <v>-</v>
      </c>
      <c r="DE110" s="33" t="str">
        <f ca="1">IF(SUMIFS(OFFSET(データ_フィールド施設!$M$5:$M$1048576,0,ROUND(DE$8*24,1)),データ_フィールド施設!$J$5:$J$1048576,OFFSET($G$9,ROW()-ROW($N$9),DE$6-$D$4))&gt;=40,IF(SUMIFS(OFFSET(データ_フィールド施設!$M$5:$M$1048576,0,ROUND(DE$8*24,1)),データ_フィールド施設!$J$5:$J$1048576,OFFSET($G$9,ROW()-ROW($N$9),DE$6-$D$4))&gt;=100,"×","△"),IF(OR(DE$8&lt;9/24,DE$8&gt;=17/24),"-","〇"))</f>
        <v>-</v>
      </c>
      <c r="DF110" s="32" t="str">
        <f ca="1">IF(SUMIFS(OFFSET(データ_フィールド施設!$M$5:$M$1048576,0,ROUND(DF$8*24,1)),データ_フィールド施設!$J$5:$J$1048576,OFFSET($G$9,ROW()-ROW($N$9),DF$6-$D$4))&gt;=40,IF(SUMIFS(OFFSET(データ_フィールド施設!$M$5:$M$1048576,0,ROUND(DF$8*24,1)),データ_フィールド施設!$J$5:$J$1048576,OFFSET($G$9,ROW()-ROW($N$9),DF$6-$D$4))&gt;=100,"×","△"),IF(OR(DF$8&lt;9/24,DF$8&gt;=17/24),"-","〇"))</f>
        <v>-</v>
      </c>
      <c r="DG110" s="10" t="str">
        <f ca="1">IF(SUMIFS(OFFSET(データ_フィールド施設!$M$5:$M$1048576,0,ROUND(DG$8*24,1)),データ_フィールド施設!$J$5:$J$1048576,OFFSET($G$9,ROW()-ROW($N$9),DG$6-$D$4))&gt;=40,IF(SUMIFS(OFFSET(データ_フィールド施設!$M$5:$M$1048576,0,ROUND(DG$8*24,1)),データ_フィールド施設!$J$5:$J$1048576,OFFSET($G$9,ROW()-ROW($N$9),DG$6-$D$4))&gt;=100,"×","△"),IF(OR(DG$8&lt;9/24,DG$8&gt;=17/24),"-","〇"))</f>
        <v>-</v>
      </c>
      <c r="DH110" s="10" t="str">
        <f ca="1">IF(SUMIFS(OFFSET(データ_フィールド施設!$M$5:$M$1048576,0,ROUND(DH$8*24,1)),データ_フィールド施設!$J$5:$J$1048576,OFFSET($G$9,ROW()-ROW($N$9),DH$6-$D$4))&gt;=40,IF(SUMIFS(OFFSET(データ_フィールド施設!$M$5:$M$1048576,0,ROUND(DH$8*24,1)),データ_フィールド施設!$J$5:$J$1048576,OFFSET($G$9,ROW()-ROW($N$9),DH$6-$D$4))&gt;=100,"×","△"),IF(OR(DH$8&lt;9/24,DH$8&gt;=17/24),"-","〇"))</f>
        <v>-</v>
      </c>
      <c r="DI110" s="10" t="str">
        <f ca="1">IF(SUMIFS(OFFSET(データ_フィールド施設!$M$5:$M$1048576,0,ROUND(DI$8*24,1)),データ_フィールド施設!$J$5:$J$1048576,OFFSET($G$9,ROW()-ROW($N$9),DI$6-$D$4))&gt;=40,IF(SUMIFS(OFFSET(データ_フィールド施設!$M$5:$M$1048576,0,ROUND(DI$8*24,1)),データ_フィールド施設!$J$5:$J$1048576,OFFSET($G$9,ROW()-ROW($N$9),DI$6-$D$4))&gt;=100,"×","△"),IF(OR(DI$8&lt;9/24,DI$8&gt;=17/24),"-","〇"))</f>
        <v>-</v>
      </c>
      <c r="DJ110" s="10" t="str">
        <f ca="1">IF(SUMIFS(OFFSET(データ_フィールド施設!$M$5:$M$1048576,0,ROUND(DJ$8*24,1)),データ_フィールド施設!$J$5:$J$1048576,OFFSET($G$9,ROW()-ROW($N$9),DJ$6-$D$4))&gt;=40,IF(SUMIFS(OFFSET(データ_フィールド施設!$M$5:$M$1048576,0,ROUND(DJ$8*24,1)),データ_フィールド施設!$J$5:$J$1048576,OFFSET($G$9,ROW()-ROW($N$9),DJ$6-$D$4))&gt;=100,"×","△"),IF(OR(DJ$8&lt;9/24,DJ$8&gt;=17/24),"-","〇"))</f>
        <v>-</v>
      </c>
      <c r="DK110" s="10" t="str">
        <f ca="1">IF(SUMIFS(OFFSET(データ_フィールド施設!$M$5:$M$1048576,0,ROUND(DK$8*24,1)),データ_フィールド施設!$J$5:$J$1048576,OFFSET($G$9,ROW()-ROW($N$9),DK$6-$D$4))&gt;=40,IF(SUMIFS(OFFSET(データ_フィールド施設!$M$5:$M$1048576,0,ROUND(DK$8*24,1)),データ_フィールド施設!$J$5:$J$1048576,OFFSET($G$9,ROW()-ROW($N$9),DK$6-$D$4))&gt;=100,"×","△"),IF(OR(DK$8&lt;9/24,DK$8&gt;=17/24),"-","〇"))</f>
        <v>-</v>
      </c>
      <c r="DL110" s="10" t="str">
        <f ca="1">IF(SUMIFS(OFFSET(データ_フィールド施設!$M$5:$M$1048576,0,ROUND(DL$8*24,1)),データ_フィールド施設!$J$5:$J$1048576,OFFSET($G$9,ROW()-ROW($N$9),DL$6-$D$4))&gt;=40,IF(SUMIFS(OFFSET(データ_フィールド施設!$M$5:$M$1048576,0,ROUND(DL$8*24,1)),データ_フィールド施設!$J$5:$J$1048576,OFFSET($G$9,ROW()-ROW($N$9),DL$6-$D$4))&gt;=100,"×","△"),IF(OR(DL$8&lt;9/24,DL$8&gt;=17/24),"-","〇"))</f>
        <v>-</v>
      </c>
      <c r="DM110" s="10" t="str">
        <f ca="1">IF(SUMIFS(OFFSET(データ_フィールド施設!$M$5:$M$1048576,0,ROUND(DM$8*24,1)),データ_フィールド施設!$J$5:$J$1048576,OFFSET($G$9,ROW()-ROW($N$9),DM$6-$D$4))&gt;=40,IF(SUMIFS(OFFSET(データ_フィールド施設!$M$5:$M$1048576,0,ROUND(DM$8*24,1)),データ_フィールド施設!$J$5:$J$1048576,OFFSET($G$9,ROW()-ROW($N$9),DM$6-$D$4))&gt;=100,"×","△"),IF(OR(DM$8&lt;9/24,DM$8&gt;=17/24),"-","〇"))</f>
        <v>-</v>
      </c>
      <c r="DN110" s="10" t="str">
        <f ca="1">IF(SUMIFS(OFFSET(データ_フィールド施設!$M$5:$M$1048576,0,ROUND(DN$8*24,1)),データ_フィールド施設!$J$5:$J$1048576,OFFSET($G$9,ROW()-ROW($N$9),DN$6-$D$4))&gt;=40,IF(SUMIFS(OFFSET(データ_フィールド施設!$M$5:$M$1048576,0,ROUND(DN$8*24,1)),データ_フィールド施設!$J$5:$J$1048576,OFFSET($G$9,ROW()-ROW($N$9),DN$6-$D$4))&gt;=100,"×","△"),IF(OR(DN$8&lt;9/24,DN$8&gt;=17/24),"-","〇"))</f>
        <v>-</v>
      </c>
      <c r="DO110" s="26" t="str">
        <f ca="1">IF(SUMIFS(OFFSET(データ_フィールド施設!$M$5:$M$1048576,0,ROUND(DO$8*24,1)),データ_フィールド施設!$J$5:$J$1048576,OFFSET($G$9,ROW()-ROW($N$9),DO$6-$D$4))&gt;=40,IF(SUMIFS(OFFSET(データ_フィールド施設!$M$5:$M$1048576,0,ROUND(DO$8*24,1)),データ_フィールド施設!$J$5:$J$1048576,OFFSET($G$9,ROW()-ROW($N$9),DO$6-$D$4))&gt;=100,"×","△"),IF(OR(DO$8&lt;9/24,DO$8&gt;=17/24),"-","〇"))</f>
        <v>〇</v>
      </c>
      <c r="DP110" s="10" t="str">
        <f ca="1">IF(SUMIFS(OFFSET(データ_フィールド施設!$M$5:$M$1048576,0,ROUND(DP$8*24,1)),データ_フィールド施設!$J$5:$J$1048576,OFFSET($G$9,ROW()-ROW($N$9),DP$6-$D$4))&gt;=40,IF(SUMIFS(OFFSET(データ_フィールド施設!$M$5:$M$1048576,0,ROUND(DP$8*24,1)),データ_フィールド施設!$J$5:$J$1048576,OFFSET($G$9,ROW()-ROW($N$9),DP$6-$D$4))&gt;=100,"×","△"),IF(OR(DP$8&lt;9/24,DP$8&gt;=17/24),"-","〇"))</f>
        <v>〇</v>
      </c>
      <c r="DQ110" s="10" t="str">
        <f ca="1">IF(SUMIFS(OFFSET(データ_フィールド施設!$M$5:$M$1048576,0,ROUND(DQ$8*24,1)),データ_フィールド施設!$J$5:$J$1048576,OFFSET($G$9,ROW()-ROW($N$9),DQ$6-$D$4))&gt;=40,IF(SUMIFS(OFFSET(データ_フィールド施設!$M$5:$M$1048576,0,ROUND(DQ$8*24,1)),データ_フィールド施設!$J$5:$J$1048576,OFFSET($G$9,ROW()-ROW($N$9),DQ$6-$D$4))&gt;=100,"×","△"),IF(OR(DQ$8&lt;9/24,DQ$8&gt;=17/24),"-","〇"))</f>
        <v>〇</v>
      </c>
      <c r="DR110" s="27" t="str">
        <f ca="1">IF(SUMIFS(OFFSET(データ_フィールド施設!$M$5:$M$1048576,0,ROUND(DR$8*24,1)),データ_フィールド施設!$J$5:$J$1048576,OFFSET($G$9,ROW()-ROW($N$9),DR$6-$D$4))&gt;=40,IF(SUMIFS(OFFSET(データ_フィールド施設!$M$5:$M$1048576,0,ROUND(DR$8*24,1)),データ_フィールド施設!$J$5:$J$1048576,OFFSET($G$9,ROW()-ROW($N$9),DR$6-$D$4))&gt;=100,"×","△"),IF(OR(DR$8&lt;9/24,DR$8&gt;=17/24),"-","〇"))</f>
        <v>〇</v>
      </c>
      <c r="DS110" s="10" t="str">
        <f ca="1">IF(SUMIFS(OFFSET(データ_フィールド施設!$M$5:$M$1048576,0,ROUND(DS$8*24,1)),データ_フィールド施設!$J$5:$J$1048576,OFFSET($G$9,ROW()-ROW($N$9),DS$6-$D$4))&gt;=40,IF(SUMIFS(OFFSET(データ_フィールド施設!$M$5:$M$1048576,0,ROUND(DS$8*24,1)),データ_フィールド施設!$J$5:$J$1048576,OFFSET($G$9,ROW()-ROW($N$9),DS$6-$D$4))&gt;=100,"×","△"),IF(OR(DS$8&lt;9/24,DS$8&gt;=17/24),"-","〇"))</f>
        <v>〇</v>
      </c>
      <c r="DT110" s="10" t="str">
        <f ca="1">IF(SUMIFS(OFFSET(データ_フィールド施設!$M$5:$M$1048576,0,ROUND(DT$8*24,1)),データ_フィールド施設!$J$5:$J$1048576,OFFSET($G$9,ROW()-ROW($N$9),DT$6-$D$4))&gt;=40,IF(SUMIFS(OFFSET(データ_フィールド施設!$M$5:$M$1048576,0,ROUND(DT$8*24,1)),データ_フィールド施設!$J$5:$J$1048576,OFFSET($G$9,ROW()-ROW($N$9),DT$6-$D$4))&gt;=100,"×","△"),IF(OR(DT$8&lt;9/24,DT$8&gt;=17/24),"-","〇"))</f>
        <v>〇</v>
      </c>
      <c r="DU110" s="10" t="str">
        <f ca="1">IF(SUMIFS(OFFSET(データ_フィールド施設!$M$5:$M$1048576,0,ROUND(DU$8*24,1)),データ_フィールド施設!$J$5:$J$1048576,OFFSET($G$9,ROW()-ROW($N$9),DU$6-$D$4))&gt;=40,IF(SUMIFS(OFFSET(データ_フィールド施設!$M$5:$M$1048576,0,ROUND(DU$8*24,1)),データ_フィールド施設!$J$5:$J$1048576,OFFSET($G$9,ROW()-ROW($N$9),DU$6-$D$4))&gt;=100,"×","△"),IF(OR(DU$8&lt;9/24,DU$8&gt;=17/24),"-","〇"))</f>
        <v>〇</v>
      </c>
      <c r="DV110" s="10" t="str">
        <f ca="1">IF(SUMIFS(OFFSET(データ_フィールド施設!$M$5:$M$1048576,0,ROUND(DV$8*24,1)),データ_フィールド施設!$J$5:$J$1048576,OFFSET($G$9,ROW()-ROW($N$9),DV$6-$D$4))&gt;=40,IF(SUMIFS(OFFSET(データ_フィールド施設!$M$5:$M$1048576,0,ROUND(DV$8*24,1)),データ_フィールド施設!$J$5:$J$1048576,OFFSET($G$9,ROW()-ROW($N$9),DV$6-$D$4))&gt;=100,"×","△"),IF(OR(DV$8&lt;9/24,DV$8&gt;=17/24),"-","〇"))</f>
        <v>〇</v>
      </c>
      <c r="DW110" s="26" t="str">
        <f ca="1">IF(SUMIFS(OFFSET(データ_フィールド施設!$M$5:$M$1048576,0,ROUND(DW$8*24,1)),データ_フィールド施設!$J$5:$J$1048576,OFFSET($G$9,ROW()-ROW($N$9),DW$6-$D$4))&gt;=40,IF(SUMIFS(OFFSET(データ_フィールド施設!$M$5:$M$1048576,0,ROUND(DW$8*24,1)),データ_フィールド施設!$J$5:$J$1048576,OFFSET($G$9,ROW()-ROW($N$9),DW$6-$D$4))&gt;=100,"×","△"),IF(OR(DW$8&lt;9/24,DW$8&gt;=17/24),"-","〇"))</f>
        <v>-</v>
      </c>
      <c r="DX110" s="10" t="str">
        <f ca="1">IF(SUMIFS(OFFSET(データ_フィールド施設!$M$5:$M$1048576,0,ROUND(DX$8*24,1)),データ_フィールド施設!$J$5:$J$1048576,OFFSET($G$9,ROW()-ROW($N$9),DX$6-$D$4))&gt;=40,IF(SUMIFS(OFFSET(データ_フィールド施設!$M$5:$M$1048576,0,ROUND(DX$8*24,1)),データ_フィールド施設!$J$5:$J$1048576,OFFSET($G$9,ROW()-ROW($N$9),DX$6-$D$4))&gt;=100,"×","△"),IF(OR(DX$8&lt;9/24,DX$8&gt;=17/24),"-","〇"))</f>
        <v>-</v>
      </c>
      <c r="DY110" s="10" t="str">
        <f ca="1">IF(SUMIFS(OFFSET(データ_フィールド施設!$M$5:$M$1048576,0,ROUND(DY$8*24,1)),データ_フィールド施設!$J$5:$J$1048576,OFFSET($G$9,ROW()-ROW($N$9),DY$6-$D$4))&gt;=40,IF(SUMIFS(OFFSET(データ_フィールド施設!$M$5:$M$1048576,0,ROUND(DY$8*24,1)),データ_フィールド施設!$J$5:$J$1048576,OFFSET($G$9,ROW()-ROW($N$9),DY$6-$D$4))&gt;=100,"×","△"),IF(OR(DY$8&lt;9/24,DY$8&gt;=17/24),"-","〇"))</f>
        <v>-</v>
      </c>
      <c r="DZ110" s="27" t="str">
        <f ca="1">IF(SUMIFS(OFFSET(データ_フィールド施設!$M$5:$M$1048576,0,ROUND(DZ$8*24,1)),データ_フィールド施設!$J$5:$J$1048576,OFFSET($G$9,ROW()-ROW($N$9),DZ$6-$D$4))&gt;=40,IF(SUMIFS(OFFSET(データ_フィールド施設!$M$5:$M$1048576,0,ROUND(DZ$8*24,1)),データ_フィールド施設!$J$5:$J$1048576,OFFSET($G$9,ROW()-ROW($N$9),DZ$6-$D$4))&gt;=100,"×","△"),IF(OR(DZ$8&lt;9/24,DZ$8&gt;=17/24),"-","〇"))</f>
        <v>-</v>
      </c>
      <c r="EA110" s="10" t="str">
        <f ca="1">IF(SUMIFS(OFFSET(データ_フィールド施設!$M$5:$M$1048576,0,ROUND(EA$8*24,1)),データ_フィールド施設!$J$5:$J$1048576,OFFSET($G$9,ROW()-ROW($N$9),EA$6-$D$4))&gt;=40,IF(SUMIFS(OFFSET(データ_フィールド施設!$M$5:$M$1048576,0,ROUND(EA$8*24,1)),データ_フィールド施設!$J$5:$J$1048576,OFFSET($G$9,ROW()-ROW($N$9),EA$6-$D$4))&gt;=100,"×","△"),IF(OR(EA$8&lt;9/24,EA$8&gt;=17/24),"-","〇"))</f>
        <v>-</v>
      </c>
      <c r="EB110" s="10" t="str">
        <f ca="1">IF(SUMIFS(OFFSET(データ_フィールド施設!$M$5:$M$1048576,0,ROUND(EB$8*24,1)),データ_フィールド施設!$J$5:$J$1048576,OFFSET($G$9,ROW()-ROW($N$9),EB$6-$D$4))&gt;=40,IF(SUMIFS(OFFSET(データ_フィールド施設!$M$5:$M$1048576,0,ROUND(EB$8*24,1)),データ_フィールド施設!$J$5:$J$1048576,OFFSET($G$9,ROW()-ROW($N$9),EB$6-$D$4))&gt;=100,"×","△"),IF(OR(EB$8&lt;9/24,EB$8&gt;=17/24),"-","〇"))</f>
        <v>-</v>
      </c>
      <c r="EC110" s="33" t="str">
        <f ca="1">IF(SUMIFS(OFFSET(データ_フィールド施設!$M$5:$M$1048576,0,ROUND(EC$8*24,1)),データ_フィールド施設!$J$5:$J$1048576,OFFSET($G$9,ROW()-ROW($N$9),EC$6-$D$4))&gt;=40,IF(SUMIFS(OFFSET(データ_フィールド施設!$M$5:$M$1048576,0,ROUND(EC$8*24,1)),データ_フィールド施設!$J$5:$J$1048576,OFFSET($G$9,ROW()-ROW($N$9),EC$6-$D$4))&gt;=100,"×","△"),IF(OR(EC$8&lt;9/24,EC$8&gt;=17/24),"-","〇"))</f>
        <v>-</v>
      </c>
      <c r="ED110" s="32" t="str">
        <f ca="1">IF(SUMIFS(OFFSET(データ_フィールド施設!$M$5:$M$1048576,0,ROUND(ED$8*24,1)),データ_フィールド施設!$J$5:$J$1048576,OFFSET($G$9,ROW()-ROW($N$9),ED$6-$D$4))&gt;=40,IF(SUMIFS(OFFSET(データ_フィールド施設!$M$5:$M$1048576,0,ROUND(ED$8*24,1)),データ_フィールド施設!$J$5:$J$1048576,OFFSET($G$9,ROW()-ROW($N$9),ED$6-$D$4))&gt;=100,"×","△"),IF(OR(ED$8&lt;9/24,ED$8&gt;=17/24),"-","〇"))</f>
        <v>-</v>
      </c>
      <c r="EE110" s="10" t="str">
        <f ca="1">IF(SUMIFS(OFFSET(データ_フィールド施設!$M$5:$M$1048576,0,ROUND(EE$8*24,1)),データ_フィールド施設!$J$5:$J$1048576,OFFSET($G$9,ROW()-ROW($N$9),EE$6-$D$4))&gt;=40,IF(SUMIFS(OFFSET(データ_フィールド施設!$M$5:$M$1048576,0,ROUND(EE$8*24,1)),データ_フィールド施設!$J$5:$J$1048576,OFFSET($G$9,ROW()-ROW($N$9),EE$6-$D$4))&gt;=100,"×","△"),IF(OR(EE$8&lt;9/24,EE$8&gt;=17/24),"-","〇"))</f>
        <v>-</v>
      </c>
      <c r="EF110" s="10" t="str">
        <f ca="1">IF(SUMIFS(OFFSET(データ_フィールド施設!$M$5:$M$1048576,0,ROUND(EF$8*24,1)),データ_フィールド施設!$J$5:$J$1048576,OFFSET($G$9,ROW()-ROW($N$9),EF$6-$D$4))&gt;=40,IF(SUMIFS(OFFSET(データ_フィールド施設!$M$5:$M$1048576,0,ROUND(EF$8*24,1)),データ_フィールド施設!$J$5:$J$1048576,OFFSET($G$9,ROW()-ROW($N$9),EF$6-$D$4))&gt;=100,"×","△"),IF(OR(EF$8&lt;9/24,EF$8&gt;=17/24),"-","〇"))</f>
        <v>-</v>
      </c>
      <c r="EG110" s="10" t="str">
        <f ca="1">IF(SUMIFS(OFFSET(データ_フィールド施設!$M$5:$M$1048576,0,ROUND(EG$8*24,1)),データ_フィールド施設!$J$5:$J$1048576,OFFSET($G$9,ROW()-ROW($N$9),EG$6-$D$4))&gt;=40,IF(SUMIFS(OFFSET(データ_フィールド施設!$M$5:$M$1048576,0,ROUND(EG$8*24,1)),データ_フィールド施設!$J$5:$J$1048576,OFFSET($G$9,ROW()-ROW($N$9),EG$6-$D$4))&gt;=100,"×","△"),IF(OR(EG$8&lt;9/24,EG$8&gt;=17/24),"-","〇"))</f>
        <v>-</v>
      </c>
      <c r="EH110" s="10" t="str">
        <f ca="1">IF(SUMIFS(OFFSET(データ_フィールド施設!$M$5:$M$1048576,0,ROUND(EH$8*24,1)),データ_フィールド施設!$J$5:$J$1048576,OFFSET($G$9,ROW()-ROW($N$9),EH$6-$D$4))&gt;=40,IF(SUMIFS(OFFSET(データ_フィールド施設!$M$5:$M$1048576,0,ROUND(EH$8*24,1)),データ_フィールド施設!$J$5:$J$1048576,OFFSET($G$9,ROW()-ROW($N$9),EH$6-$D$4))&gt;=100,"×","△"),IF(OR(EH$8&lt;9/24,EH$8&gt;=17/24),"-","〇"))</f>
        <v>-</v>
      </c>
      <c r="EI110" s="10" t="str">
        <f ca="1">IF(SUMIFS(OFFSET(データ_フィールド施設!$M$5:$M$1048576,0,ROUND(EI$8*24,1)),データ_フィールド施設!$J$5:$J$1048576,OFFSET($G$9,ROW()-ROW($N$9),EI$6-$D$4))&gt;=40,IF(SUMIFS(OFFSET(データ_フィールド施設!$M$5:$M$1048576,0,ROUND(EI$8*24,1)),データ_フィールド施設!$J$5:$J$1048576,OFFSET($G$9,ROW()-ROW($N$9),EI$6-$D$4))&gt;=100,"×","△"),IF(OR(EI$8&lt;9/24,EI$8&gt;=17/24),"-","〇"))</f>
        <v>-</v>
      </c>
      <c r="EJ110" s="10" t="str">
        <f ca="1">IF(SUMIFS(OFFSET(データ_フィールド施設!$M$5:$M$1048576,0,ROUND(EJ$8*24,1)),データ_フィールド施設!$J$5:$J$1048576,OFFSET($G$9,ROW()-ROW($N$9),EJ$6-$D$4))&gt;=40,IF(SUMIFS(OFFSET(データ_フィールド施設!$M$5:$M$1048576,0,ROUND(EJ$8*24,1)),データ_フィールド施設!$J$5:$J$1048576,OFFSET($G$9,ROW()-ROW($N$9),EJ$6-$D$4))&gt;=100,"×","△"),IF(OR(EJ$8&lt;9/24,EJ$8&gt;=17/24),"-","〇"))</f>
        <v>-</v>
      </c>
      <c r="EK110" s="10" t="str">
        <f ca="1">IF(SUMIFS(OFFSET(データ_フィールド施設!$M$5:$M$1048576,0,ROUND(EK$8*24,1)),データ_フィールド施設!$J$5:$J$1048576,OFFSET($G$9,ROW()-ROW($N$9),EK$6-$D$4))&gt;=40,IF(SUMIFS(OFFSET(データ_フィールド施設!$M$5:$M$1048576,0,ROUND(EK$8*24,1)),データ_フィールド施設!$J$5:$J$1048576,OFFSET($G$9,ROW()-ROW($N$9),EK$6-$D$4))&gt;=100,"×","△"),IF(OR(EK$8&lt;9/24,EK$8&gt;=17/24),"-","〇"))</f>
        <v>-</v>
      </c>
      <c r="EL110" s="10" t="str">
        <f ca="1">IF(SUMIFS(OFFSET(データ_フィールド施設!$M$5:$M$1048576,0,ROUND(EL$8*24,1)),データ_フィールド施設!$J$5:$J$1048576,OFFSET($G$9,ROW()-ROW($N$9),EL$6-$D$4))&gt;=40,IF(SUMIFS(OFFSET(データ_フィールド施設!$M$5:$M$1048576,0,ROUND(EL$8*24,1)),データ_フィールド施設!$J$5:$J$1048576,OFFSET($G$9,ROW()-ROW($N$9),EL$6-$D$4))&gt;=100,"×","△"),IF(OR(EL$8&lt;9/24,EL$8&gt;=17/24),"-","〇"))</f>
        <v>-</v>
      </c>
      <c r="EM110" s="26" t="str">
        <f ca="1">IF(SUMIFS(OFFSET(データ_フィールド施設!$M$5:$M$1048576,0,ROUND(EM$8*24,1)),データ_フィールド施設!$J$5:$J$1048576,OFFSET($G$9,ROW()-ROW($N$9),EM$6-$D$4))&gt;=40,IF(SUMIFS(OFFSET(データ_フィールド施設!$M$5:$M$1048576,0,ROUND(EM$8*24,1)),データ_フィールド施設!$J$5:$J$1048576,OFFSET($G$9,ROW()-ROW($N$9),EM$6-$D$4))&gt;=100,"×","△"),IF(OR(EM$8&lt;9/24,EM$8&gt;=17/24),"-","〇"))</f>
        <v>〇</v>
      </c>
      <c r="EN110" s="10" t="str">
        <f ca="1">IF(SUMIFS(OFFSET(データ_フィールド施設!$M$5:$M$1048576,0,ROUND(EN$8*24,1)),データ_フィールド施設!$J$5:$J$1048576,OFFSET($G$9,ROW()-ROW($N$9),EN$6-$D$4))&gt;=40,IF(SUMIFS(OFFSET(データ_フィールド施設!$M$5:$M$1048576,0,ROUND(EN$8*24,1)),データ_フィールド施設!$J$5:$J$1048576,OFFSET($G$9,ROW()-ROW($N$9),EN$6-$D$4))&gt;=100,"×","△"),IF(OR(EN$8&lt;9/24,EN$8&gt;=17/24),"-","〇"))</f>
        <v>〇</v>
      </c>
      <c r="EO110" s="10" t="str">
        <f ca="1">IF(SUMIFS(OFFSET(データ_フィールド施設!$M$5:$M$1048576,0,ROUND(EO$8*24,1)),データ_フィールド施設!$J$5:$J$1048576,OFFSET($G$9,ROW()-ROW($N$9),EO$6-$D$4))&gt;=40,IF(SUMIFS(OFFSET(データ_フィールド施設!$M$5:$M$1048576,0,ROUND(EO$8*24,1)),データ_フィールド施設!$J$5:$J$1048576,OFFSET($G$9,ROW()-ROW($N$9),EO$6-$D$4))&gt;=100,"×","△"),IF(OR(EO$8&lt;9/24,EO$8&gt;=17/24),"-","〇"))</f>
        <v>〇</v>
      </c>
      <c r="EP110" s="27" t="str">
        <f ca="1">IF(SUMIFS(OFFSET(データ_フィールド施設!$M$5:$M$1048576,0,ROUND(EP$8*24,1)),データ_フィールド施設!$J$5:$J$1048576,OFFSET($G$9,ROW()-ROW($N$9),EP$6-$D$4))&gt;=40,IF(SUMIFS(OFFSET(データ_フィールド施設!$M$5:$M$1048576,0,ROUND(EP$8*24,1)),データ_フィールド施設!$J$5:$J$1048576,OFFSET($G$9,ROW()-ROW($N$9),EP$6-$D$4))&gt;=100,"×","△"),IF(OR(EP$8&lt;9/24,EP$8&gt;=17/24),"-","〇"))</f>
        <v>〇</v>
      </c>
      <c r="EQ110" s="10" t="str">
        <f ca="1">IF(SUMIFS(OFFSET(データ_フィールド施設!$M$5:$M$1048576,0,ROUND(EQ$8*24,1)),データ_フィールド施設!$J$5:$J$1048576,OFFSET($G$9,ROW()-ROW($N$9),EQ$6-$D$4))&gt;=40,IF(SUMIFS(OFFSET(データ_フィールド施設!$M$5:$M$1048576,0,ROUND(EQ$8*24,1)),データ_フィールド施設!$J$5:$J$1048576,OFFSET($G$9,ROW()-ROW($N$9),EQ$6-$D$4))&gt;=100,"×","△"),IF(OR(EQ$8&lt;9/24,EQ$8&gt;=17/24),"-","〇"))</f>
        <v>〇</v>
      </c>
      <c r="ER110" s="10" t="str">
        <f ca="1">IF(SUMIFS(OFFSET(データ_フィールド施設!$M$5:$M$1048576,0,ROUND(ER$8*24,1)),データ_フィールド施設!$J$5:$J$1048576,OFFSET($G$9,ROW()-ROW($N$9),ER$6-$D$4))&gt;=40,IF(SUMIFS(OFFSET(データ_フィールド施設!$M$5:$M$1048576,0,ROUND(ER$8*24,1)),データ_フィールド施設!$J$5:$J$1048576,OFFSET($G$9,ROW()-ROW($N$9),ER$6-$D$4))&gt;=100,"×","△"),IF(OR(ER$8&lt;9/24,ER$8&gt;=17/24),"-","〇"))</f>
        <v>〇</v>
      </c>
      <c r="ES110" s="10" t="str">
        <f ca="1">IF(SUMIFS(OFFSET(データ_フィールド施設!$M$5:$M$1048576,0,ROUND(ES$8*24,1)),データ_フィールド施設!$J$5:$J$1048576,OFFSET($G$9,ROW()-ROW($N$9),ES$6-$D$4))&gt;=40,IF(SUMIFS(OFFSET(データ_フィールド施設!$M$5:$M$1048576,0,ROUND(ES$8*24,1)),データ_フィールド施設!$J$5:$J$1048576,OFFSET($G$9,ROW()-ROW($N$9),ES$6-$D$4))&gt;=100,"×","△"),IF(OR(ES$8&lt;9/24,ES$8&gt;=17/24),"-","〇"))</f>
        <v>〇</v>
      </c>
      <c r="ET110" s="10" t="str">
        <f ca="1">IF(SUMIFS(OFFSET(データ_フィールド施設!$M$5:$M$1048576,0,ROUND(ET$8*24,1)),データ_フィールド施設!$J$5:$J$1048576,OFFSET($G$9,ROW()-ROW($N$9),ET$6-$D$4))&gt;=40,IF(SUMIFS(OFFSET(データ_フィールド施設!$M$5:$M$1048576,0,ROUND(ET$8*24,1)),データ_フィールド施設!$J$5:$J$1048576,OFFSET($G$9,ROW()-ROW($N$9),ET$6-$D$4))&gt;=100,"×","△"),IF(OR(ET$8&lt;9/24,ET$8&gt;=17/24),"-","〇"))</f>
        <v>〇</v>
      </c>
      <c r="EU110" s="26" t="str">
        <f ca="1">IF(SUMIFS(OFFSET(データ_フィールド施設!$M$5:$M$1048576,0,ROUND(EU$8*24,1)),データ_フィールド施設!$J$5:$J$1048576,OFFSET($G$9,ROW()-ROW($N$9),EU$6-$D$4))&gt;=40,IF(SUMIFS(OFFSET(データ_フィールド施設!$M$5:$M$1048576,0,ROUND(EU$8*24,1)),データ_フィールド施設!$J$5:$J$1048576,OFFSET($G$9,ROW()-ROW($N$9),EU$6-$D$4))&gt;=100,"×","△"),IF(OR(EU$8&lt;9/24,EU$8&gt;=17/24),"-","〇"))</f>
        <v>-</v>
      </c>
      <c r="EV110" s="10" t="str">
        <f ca="1">IF(SUMIFS(OFFSET(データ_フィールド施設!$M$5:$M$1048576,0,ROUND(EV$8*24,1)),データ_フィールド施設!$J$5:$J$1048576,OFFSET($G$9,ROW()-ROW($N$9),EV$6-$D$4))&gt;=40,IF(SUMIFS(OFFSET(データ_フィールド施設!$M$5:$M$1048576,0,ROUND(EV$8*24,1)),データ_フィールド施設!$J$5:$J$1048576,OFFSET($G$9,ROW()-ROW($N$9),EV$6-$D$4))&gt;=100,"×","△"),IF(OR(EV$8&lt;9/24,EV$8&gt;=17/24),"-","〇"))</f>
        <v>-</v>
      </c>
      <c r="EW110" s="10" t="str">
        <f ca="1">IF(SUMIFS(OFFSET(データ_フィールド施設!$M$5:$M$1048576,0,ROUND(EW$8*24,1)),データ_フィールド施設!$J$5:$J$1048576,OFFSET($G$9,ROW()-ROW($N$9),EW$6-$D$4))&gt;=40,IF(SUMIFS(OFFSET(データ_フィールド施設!$M$5:$M$1048576,0,ROUND(EW$8*24,1)),データ_フィールド施設!$J$5:$J$1048576,OFFSET($G$9,ROW()-ROW($N$9),EW$6-$D$4))&gt;=100,"×","△"),IF(OR(EW$8&lt;9/24,EW$8&gt;=17/24),"-","〇"))</f>
        <v>-</v>
      </c>
      <c r="EX110" s="27" t="str">
        <f ca="1">IF(SUMIFS(OFFSET(データ_フィールド施設!$M$5:$M$1048576,0,ROUND(EX$8*24,1)),データ_フィールド施設!$J$5:$J$1048576,OFFSET($G$9,ROW()-ROW($N$9),EX$6-$D$4))&gt;=40,IF(SUMIFS(OFFSET(データ_フィールド施設!$M$5:$M$1048576,0,ROUND(EX$8*24,1)),データ_フィールド施設!$J$5:$J$1048576,OFFSET($G$9,ROW()-ROW($N$9),EX$6-$D$4))&gt;=100,"×","△"),IF(OR(EX$8&lt;9/24,EX$8&gt;=17/24),"-","〇"))</f>
        <v>-</v>
      </c>
      <c r="EY110" s="10" t="str">
        <f ca="1">IF(SUMIFS(OFFSET(データ_フィールド施設!$M$5:$M$1048576,0,ROUND(EY$8*24,1)),データ_フィールド施設!$J$5:$J$1048576,OFFSET($G$9,ROW()-ROW($N$9),EY$6-$D$4))&gt;=40,IF(SUMIFS(OFFSET(データ_フィールド施設!$M$5:$M$1048576,0,ROUND(EY$8*24,1)),データ_フィールド施設!$J$5:$J$1048576,OFFSET($G$9,ROW()-ROW($N$9),EY$6-$D$4))&gt;=100,"×","△"),IF(OR(EY$8&lt;9/24,EY$8&gt;=17/24),"-","〇"))</f>
        <v>-</v>
      </c>
      <c r="EZ110" s="10" t="str">
        <f ca="1">IF(SUMIFS(OFFSET(データ_フィールド施設!$M$5:$M$1048576,0,ROUND(EZ$8*24,1)),データ_フィールド施設!$J$5:$J$1048576,OFFSET($G$9,ROW()-ROW($N$9),EZ$6-$D$4))&gt;=40,IF(SUMIFS(OFFSET(データ_フィールド施設!$M$5:$M$1048576,0,ROUND(EZ$8*24,1)),データ_フィールド施設!$J$5:$J$1048576,OFFSET($G$9,ROW()-ROW($N$9),EZ$6-$D$4))&gt;=100,"×","△"),IF(OR(EZ$8&lt;9/24,EZ$8&gt;=17/24),"-","〇"))</f>
        <v>-</v>
      </c>
      <c r="FA110" s="33" t="str">
        <f ca="1">IF(SUMIFS(OFFSET(データ_フィールド施設!$M$5:$M$1048576,0,ROUND(FA$8*24,1)),データ_フィールド施設!$J$5:$J$1048576,OFFSET($G$9,ROW()-ROW($N$9),FA$6-$D$4))&gt;=40,IF(SUMIFS(OFFSET(データ_フィールド施設!$M$5:$M$1048576,0,ROUND(FA$8*24,1)),データ_フィールド施設!$J$5:$J$1048576,OFFSET($G$9,ROW()-ROW($N$9),FA$6-$D$4))&gt;=100,"×","△"),IF(OR(FA$8&lt;9/24,FA$8&gt;=17/24),"-","〇"))</f>
        <v>-</v>
      </c>
      <c r="FB110" s="32" t="str">
        <f ca="1">IF(SUMIFS(OFFSET(データ_フィールド施設!$M$5:$M$1048576,0,ROUND(FB$8*24,1)),データ_フィールド施設!$J$5:$J$1048576,OFFSET($G$9,ROW()-ROW($N$9),FB$6-$D$4))&gt;=40,IF(SUMIFS(OFFSET(データ_フィールド施設!$M$5:$M$1048576,0,ROUND(FB$8*24,1)),データ_フィールド施設!$J$5:$J$1048576,OFFSET($G$9,ROW()-ROW($N$9),FB$6-$D$4))&gt;=100,"×","△"),IF(OR(FB$8&lt;9/24,FB$8&gt;=17/24),"-","〇"))</f>
        <v>-</v>
      </c>
      <c r="FC110" s="10" t="str">
        <f ca="1">IF(SUMIFS(OFFSET(データ_フィールド施設!$M$5:$M$1048576,0,ROUND(FC$8*24,1)),データ_フィールド施設!$J$5:$J$1048576,OFFSET($G$9,ROW()-ROW($N$9),FC$6-$D$4))&gt;=40,IF(SUMIFS(OFFSET(データ_フィールド施設!$M$5:$M$1048576,0,ROUND(FC$8*24,1)),データ_フィールド施設!$J$5:$J$1048576,OFFSET($G$9,ROW()-ROW($N$9),FC$6-$D$4))&gt;=100,"×","△"),IF(OR(FC$8&lt;9/24,FC$8&gt;=17/24),"-","〇"))</f>
        <v>-</v>
      </c>
      <c r="FD110" s="10" t="str">
        <f ca="1">IF(SUMIFS(OFFSET(データ_フィールド施設!$M$5:$M$1048576,0,ROUND(FD$8*24,1)),データ_フィールド施設!$J$5:$J$1048576,OFFSET($G$9,ROW()-ROW($N$9),FD$6-$D$4))&gt;=40,IF(SUMIFS(OFFSET(データ_フィールド施設!$M$5:$M$1048576,0,ROUND(FD$8*24,1)),データ_フィールド施設!$J$5:$J$1048576,OFFSET($G$9,ROW()-ROW($N$9),FD$6-$D$4))&gt;=100,"×","△"),IF(OR(FD$8&lt;9/24,FD$8&gt;=17/24),"-","〇"))</f>
        <v>-</v>
      </c>
      <c r="FE110" s="10" t="str">
        <f ca="1">IF(SUMIFS(OFFSET(データ_フィールド施設!$M$5:$M$1048576,0,ROUND(FE$8*24,1)),データ_フィールド施設!$J$5:$J$1048576,OFFSET($G$9,ROW()-ROW($N$9),FE$6-$D$4))&gt;=40,IF(SUMIFS(OFFSET(データ_フィールド施設!$M$5:$M$1048576,0,ROUND(FE$8*24,1)),データ_フィールド施設!$J$5:$J$1048576,OFFSET($G$9,ROW()-ROW($N$9),FE$6-$D$4))&gt;=100,"×","△"),IF(OR(FE$8&lt;9/24,FE$8&gt;=17/24),"-","〇"))</f>
        <v>-</v>
      </c>
      <c r="FF110" s="10" t="str">
        <f ca="1">IF(SUMIFS(OFFSET(データ_フィールド施設!$M$5:$M$1048576,0,ROUND(FF$8*24,1)),データ_フィールド施設!$J$5:$J$1048576,OFFSET($G$9,ROW()-ROW($N$9),FF$6-$D$4))&gt;=40,IF(SUMIFS(OFFSET(データ_フィールド施設!$M$5:$M$1048576,0,ROUND(FF$8*24,1)),データ_フィールド施設!$J$5:$J$1048576,OFFSET($G$9,ROW()-ROW($N$9),FF$6-$D$4))&gt;=100,"×","△"),IF(OR(FF$8&lt;9/24,FF$8&gt;=17/24),"-","〇"))</f>
        <v>-</v>
      </c>
      <c r="FG110" s="10" t="str">
        <f ca="1">IF(SUMIFS(OFFSET(データ_フィールド施設!$M$5:$M$1048576,0,ROUND(FG$8*24,1)),データ_フィールド施設!$J$5:$J$1048576,OFFSET($G$9,ROW()-ROW($N$9),FG$6-$D$4))&gt;=40,IF(SUMIFS(OFFSET(データ_フィールド施設!$M$5:$M$1048576,0,ROUND(FG$8*24,1)),データ_フィールド施設!$J$5:$J$1048576,OFFSET($G$9,ROW()-ROW($N$9),FG$6-$D$4))&gt;=100,"×","△"),IF(OR(FG$8&lt;9/24,FG$8&gt;=17/24),"-","〇"))</f>
        <v>-</v>
      </c>
      <c r="FH110" s="10" t="str">
        <f ca="1">IF(SUMIFS(OFFSET(データ_フィールド施設!$M$5:$M$1048576,0,ROUND(FH$8*24,1)),データ_フィールド施設!$J$5:$J$1048576,OFFSET($G$9,ROW()-ROW($N$9),FH$6-$D$4))&gt;=40,IF(SUMIFS(OFFSET(データ_フィールド施設!$M$5:$M$1048576,0,ROUND(FH$8*24,1)),データ_フィールド施設!$J$5:$J$1048576,OFFSET($G$9,ROW()-ROW($N$9),FH$6-$D$4))&gt;=100,"×","△"),IF(OR(FH$8&lt;9/24,FH$8&gt;=17/24),"-","〇"))</f>
        <v>-</v>
      </c>
      <c r="FI110" s="10" t="str">
        <f ca="1">IF(SUMIFS(OFFSET(データ_フィールド施設!$M$5:$M$1048576,0,ROUND(FI$8*24,1)),データ_フィールド施設!$J$5:$J$1048576,OFFSET($G$9,ROW()-ROW($N$9),FI$6-$D$4))&gt;=40,IF(SUMIFS(OFFSET(データ_フィールド施設!$M$5:$M$1048576,0,ROUND(FI$8*24,1)),データ_フィールド施設!$J$5:$J$1048576,OFFSET($G$9,ROW()-ROW($N$9),FI$6-$D$4))&gt;=100,"×","△"),IF(OR(FI$8&lt;9/24,FI$8&gt;=17/24),"-","〇"))</f>
        <v>-</v>
      </c>
      <c r="FJ110" s="10" t="str">
        <f ca="1">IF(SUMIFS(OFFSET(データ_フィールド施設!$M$5:$M$1048576,0,ROUND(FJ$8*24,1)),データ_フィールド施設!$J$5:$J$1048576,OFFSET($G$9,ROW()-ROW($N$9),FJ$6-$D$4))&gt;=40,IF(SUMIFS(OFFSET(データ_フィールド施設!$M$5:$M$1048576,0,ROUND(FJ$8*24,1)),データ_フィールド施設!$J$5:$J$1048576,OFFSET($G$9,ROW()-ROW($N$9),FJ$6-$D$4))&gt;=100,"×","△"),IF(OR(FJ$8&lt;9/24,FJ$8&gt;=17/24),"-","〇"))</f>
        <v>-</v>
      </c>
      <c r="FK110" s="26" t="str">
        <f ca="1">IF(SUMIFS(OFFSET(データ_フィールド施設!$M$5:$M$1048576,0,ROUND(FK$8*24,1)),データ_フィールド施設!$J$5:$J$1048576,OFFSET($G$9,ROW()-ROW($N$9),FK$6-$D$4))&gt;=40,IF(SUMIFS(OFFSET(データ_フィールド施設!$M$5:$M$1048576,0,ROUND(FK$8*24,1)),データ_フィールド施設!$J$5:$J$1048576,OFFSET($G$9,ROW()-ROW($N$9),FK$6-$D$4))&gt;=100,"×","△"),IF(OR(FK$8&lt;9/24,FK$8&gt;=17/24),"-","〇"))</f>
        <v>〇</v>
      </c>
      <c r="FL110" s="10" t="str">
        <f ca="1">IF(SUMIFS(OFFSET(データ_フィールド施設!$M$5:$M$1048576,0,ROUND(FL$8*24,1)),データ_フィールド施設!$J$5:$J$1048576,OFFSET($G$9,ROW()-ROW($N$9),FL$6-$D$4))&gt;=40,IF(SUMIFS(OFFSET(データ_フィールド施設!$M$5:$M$1048576,0,ROUND(FL$8*24,1)),データ_フィールド施設!$J$5:$J$1048576,OFFSET($G$9,ROW()-ROW($N$9),FL$6-$D$4))&gt;=100,"×","△"),IF(OR(FL$8&lt;9/24,FL$8&gt;=17/24),"-","〇"))</f>
        <v>〇</v>
      </c>
      <c r="FM110" s="10" t="str">
        <f ca="1">IF(SUMIFS(OFFSET(データ_フィールド施設!$M$5:$M$1048576,0,ROUND(FM$8*24,1)),データ_フィールド施設!$J$5:$J$1048576,OFFSET($G$9,ROW()-ROW($N$9),FM$6-$D$4))&gt;=40,IF(SUMIFS(OFFSET(データ_フィールド施設!$M$5:$M$1048576,0,ROUND(FM$8*24,1)),データ_フィールド施設!$J$5:$J$1048576,OFFSET($G$9,ROW()-ROW($N$9),FM$6-$D$4))&gt;=100,"×","△"),IF(OR(FM$8&lt;9/24,FM$8&gt;=17/24),"-","〇"))</f>
        <v>〇</v>
      </c>
      <c r="FN110" s="27" t="str">
        <f ca="1">IF(SUMIFS(OFFSET(データ_フィールド施設!$M$5:$M$1048576,0,ROUND(FN$8*24,1)),データ_フィールド施設!$J$5:$J$1048576,OFFSET($G$9,ROW()-ROW($N$9),FN$6-$D$4))&gt;=40,IF(SUMIFS(OFFSET(データ_フィールド施設!$M$5:$M$1048576,0,ROUND(FN$8*24,1)),データ_フィールド施設!$J$5:$J$1048576,OFFSET($G$9,ROW()-ROW($N$9),FN$6-$D$4))&gt;=100,"×","△"),IF(OR(FN$8&lt;9/24,FN$8&gt;=17/24),"-","〇"))</f>
        <v>〇</v>
      </c>
      <c r="FO110" s="10" t="str">
        <f ca="1">IF(SUMIFS(OFFSET(データ_フィールド施設!$M$5:$M$1048576,0,ROUND(FO$8*24,1)),データ_フィールド施設!$J$5:$J$1048576,OFFSET($G$9,ROW()-ROW($N$9),FO$6-$D$4))&gt;=40,IF(SUMIFS(OFFSET(データ_フィールド施設!$M$5:$M$1048576,0,ROUND(FO$8*24,1)),データ_フィールド施設!$J$5:$J$1048576,OFFSET($G$9,ROW()-ROW($N$9),FO$6-$D$4))&gt;=100,"×","△"),IF(OR(FO$8&lt;9/24,FO$8&gt;=17/24),"-","〇"))</f>
        <v>〇</v>
      </c>
      <c r="FP110" s="10" t="str">
        <f ca="1">IF(SUMIFS(OFFSET(データ_フィールド施設!$M$5:$M$1048576,0,ROUND(FP$8*24,1)),データ_フィールド施設!$J$5:$J$1048576,OFFSET($G$9,ROW()-ROW($N$9),FP$6-$D$4))&gt;=40,IF(SUMIFS(OFFSET(データ_フィールド施設!$M$5:$M$1048576,0,ROUND(FP$8*24,1)),データ_フィールド施設!$J$5:$J$1048576,OFFSET($G$9,ROW()-ROW($N$9),FP$6-$D$4))&gt;=100,"×","△"),IF(OR(FP$8&lt;9/24,FP$8&gt;=17/24),"-","〇"))</f>
        <v>〇</v>
      </c>
      <c r="FQ110" s="10" t="str">
        <f ca="1">IF(SUMIFS(OFFSET(データ_フィールド施設!$M$5:$M$1048576,0,ROUND(FQ$8*24,1)),データ_フィールド施設!$J$5:$J$1048576,OFFSET($G$9,ROW()-ROW($N$9),FQ$6-$D$4))&gt;=40,IF(SUMIFS(OFFSET(データ_フィールド施設!$M$5:$M$1048576,0,ROUND(FQ$8*24,1)),データ_フィールド施設!$J$5:$J$1048576,OFFSET($G$9,ROW()-ROW($N$9),FQ$6-$D$4))&gt;=100,"×","△"),IF(OR(FQ$8&lt;9/24,FQ$8&gt;=17/24),"-","〇"))</f>
        <v>〇</v>
      </c>
      <c r="FR110" s="10" t="str">
        <f ca="1">IF(SUMIFS(OFFSET(データ_フィールド施設!$M$5:$M$1048576,0,ROUND(FR$8*24,1)),データ_フィールド施設!$J$5:$J$1048576,OFFSET($G$9,ROW()-ROW($N$9),FR$6-$D$4))&gt;=40,IF(SUMIFS(OFFSET(データ_フィールド施設!$M$5:$M$1048576,0,ROUND(FR$8*24,1)),データ_フィールド施設!$J$5:$J$1048576,OFFSET($G$9,ROW()-ROW($N$9),FR$6-$D$4))&gt;=100,"×","△"),IF(OR(FR$8&lt;9/24,FR$8&gt;=17/24),"-","〇"))</f>
        <v>〇</v>
      </c>
      <c r="FS110" s="26" t="str">
        <f ca="1">IF(SUMIFS(OFFSET(データ_フィールド施設!$M$5:$M$1048576,0,ROUND(FS$8*24,1)),データ_フィールド施設!$J$5:$J$1048576,OFFSET($G$9,ROW()-ROW($N$9),FS$6-$D$4))&gt;=40,IF(SUMIFS(OFFSET(データ_フィールド施設!$M$5:$M$1048576,0,ROUND(FS$8*24,1)),データ_フィールド施設!$J$5:$J$1048576,OFFSET($G$9,ROW()-ROW($N$9),FS$6-$D$4))&gt;=100,"×","△"),IF(OR(FS$8&lt;9/24,FS$8&gt;=17/24),"-","〇"))</f>
        <v>-</v>
      </c>
      <c r="FT110" s="10" t="str">
        <f ca="1">IF(SUMIFS(OFFSET(データ_フィールド施設!$M$5:$M$1048576,0,ROUND(FT$8*24,1)),データ_フィールド施設!$J$5:$J$1048576,OFFSET($G$9,ROW()-ROW($N$9),FT$6-$D$4))&gt;=40,IF(SUMIFS(OFFSET(データ_フィールド施設!$M$5:$M$1048576,0,ROUND(FT$8*24,1)),データ_フィールド施設!$J$5:$J$1048576,OFFSET($G$9,ROW()-ROW($N$9),FT$6-$D$4))&gt;=100,"×","△"),IF(OR(FT$8&lt;9/24,FT$8&gt;=17/24),"-","〇"))</f>
        <v>-</v>
      </c>
      <c r="FU110" s="10" t="str">
        <f ca="1">IF(SUMIFS(OFFSET(データ_フィールド施設!$M$5:$M$1048576,0,ROUND(FU$8*24,1)),データ_フィールド施設!$J$5:$J$1048576,OFFSET($G$9,ROW()-ROW($N$9),FU$6-$D$4))&gt;=40,IF(SUMIFS(OFFSET(データ_フィールド施設!$M$5:$M$1048576,0,ROUND(FU$8*24,1)),データ_フィールド施設!$J$5:$J$1048576,OFFSET($G$9,ROW()-ROW($N$9),FU$6-$D$4))&gt;=100,"×","△"),IF(OR(FU$8&lt;9/24,FU$8&gt;=17/24),"-","〇"))</f>
        <v>-</v>
      </c>
      <c r="FV110" s="27" t="str">
        <f ca="1">IF(SUMIFS(OFFSET(データ_フィールド施設!$M$5:$M$1048576,0,ROUND(FV$8*24,1)),データ_フィールド施設!$J$5:$J$1048576,OFFSET($G$9,ROW()-ROW($N$9),FV$6-$D$4))&gt;=40,IF(SUMIFS(OFFSET(データ_フィールド施設!$M$5:$M$1048576,0,ROUND(FV$8*24,1)),データ_フィールド施設!$J$5:$J$1048576,OFFSET($G$9,ROW()-ROW($N$9),FV$6-$D$4))&gt;=100,"×","△"),IF(OR(FV$8&lt;9/24,FV$8&gt;=17/24),"-","〇"))</f>
        <v>-</v>
      </c>
      <c r="FW110" s="10" t="str">
        <f ca="1">IF(SUMIFS(OFFSET(データ_フィールド施設!$M$5:$M$1048576,0,ROUND(FW$8*24,1)),データ_フィールド施設!$J$5:$J$1048576,OFFSET($G$9,ROW()-ROW($N$9),FW$6-$D$4))&gt;=40,IF(SUMIFS(OFFSET(データ_フィールド施設!$M$5:$M$1048576,0,ROUND(FW$8*24,1)),データ_フィールド施設!$J$5:$J$1048576,OFFSET($G$9,ROW()-ROW($N$9),FW$6-$D$4))&gt;=100,"×","△"),IF(OR(FW$8&lt;9/24,FW$8&gt;=17/24),"-","〇"))</f>
        <v>-</v>
      </c>
      <c r="FX110" s="10" t="str">
        <f ca="1">IF(SUMIFS(OFFSET(データ_フィールド施設!$M$5:$M$1048576,0,ROUND(FX$8*24,1)),データ_フィールド施設!$J$5:$J$1048576,OFFSET($G$9,ROW()-ROW($N$9),FX$6-$D$4))&gt;=40,IF(SUMIFS(OFFSET(データ_フィールド施設!$M$5:$M$1048576,0,ROUND(FX$8*24,1)),データ_フィールド施設!$J$5:$J$1048576,OFFSET($G$9,ROW()-ROW($N$9),FX$6-$D$4))&gt;=100,"×","△"),IF(OR(FX$8&lt;9/24,FX$8&gt;=17/24),"-","〇"))</f>
        <v>-</v>
      </c>
      <c r="FY110" s="33" t="str">
        <f ca="1">IF(SUMIFS(OFFSET(データ_フィールド施設!$M$5:$M$1048576,0,ROUND(FY$8*24,1)),データ_フィールド施設!$J$5:$J$1048576,OFFSET($G$9,ROW()-ROW($N$9),FY$6-$D$4))&gt;=40,IF(SUMIFS(OFFSET(データ_フィールド施設!$M$5:$M$1048576,0,ROUND(FY$8*24,1)),データ_フィールド施設!$J$5:$J$1048576,OFFSET($G$9,ROW()-ROW($N$9),FY$6-$D$4))&gt;=100,"×","△"),IF(OR(FY$8&lt;9/24,FY$8&gt;=17/24),"-","〇"))</f>
        <v>-</v>
      </c>
    </row>
    <row r="111" spans="1:181">
      <c r="A111" t="s">
        <v>472</v>
      </c>
      <c r="B111" s="206" t="s">
        <v>498</v>
      </c>
    </row>
    <row r="112" spans="1:181">
      <c r="B112" s="206" t="s">
        <v>473</v>
      </c>
      <c r="N112" t="str">
        <f ca="1">IF(COUNTIF(N$113,"×")+COUNTIF(N$114,"×")&lt;&gt;0,"×","-")</f>
        <v>-</v>
      </c>
      <c r="O112" t="str">
        <f t="shared" ref="O112:BZ112" ca="1" si="39">IF(COUNTIF(O$113,"×")+COUNTIF(O$114,"×")&lt;&gt;0,"×","-")</f>
        <v>-</v>
      </c>
      <c r="P112" t="str">
        <f t="shared" ca="1" si="39"/>
        <v>-</v>
      </c>
      <c r="Q112" t="str">
        <f t="shared" ca="1" si="39"/>
        <v>-</v>
      </c>
      <c r="R112" t="str">
        <f t="shared" ca="1" si="39"/>
        <v>-</v>
      </c>
      <c r="S112" t="str">
        <f t="shared" ca="1" si="39"/>
        <v>-</v>
      </c>
      <c r="T112" t="str">
        <f t="shared" ca="1" si="39"/>
        <v>-</v>
      </c>
      <c r="U112" t="str">
        <f t="shared" ca="1" si="39"/>
        <v>-</v>
      </c>
      <c r="V112" t="str">
        <f t="shared" ca="1" si="39"/>
        <v>-</v>
      </c>
      <c r="W112" t="str">
        <f t="shared" ca="1" si="39"/>
        <v>-</v>
      </c>
      <c r="X112" t="str">
        <f t="shared" ca="1" si="39"/>
        <v>-</v>
      </c>
      <c r="Y112" t="str">
        <f t="shared" ca="1" si="39"/>
        <v>-</v>
      </c>
      <c r="Z112" t="str">
        <f t="shared" ca="1" si="39"/>
        <v>-</v>
      </c>
      <c r="AA112" t="str">
        <f t="shared" ca="1" si="39"/>
        <v>-</v>
      </c>
      <c r="AB112" t="str">
        <f t="shared" ca="1" si="39"/>
        <v>-</v>
      </c>
      <c r="AC112" t="str">
        <f t="shared" ca="1" si="39"/>
        <v>-</v>
      </c>
      <c r="AD112" t="str">
        <f t="shared" ca="1" si="39"/>
        <v>-</v>
      </c>
      <c r="AE112" t="str">
        <f t="shared" ca="1" si="39"/>
        <v>-</v>
      </c>
      <c r="AF112" t="str">
        <f t="shared" ca="1" si="39"/>
        <v>-</v>
      </c>
      <c r="AG112" t="str">
        <f t="shared" ca="1" si="39"/>
        <v>-</v>
      </c>
      <c r="AH112" t="str">
        <f t="shared" ca="1" si="39"/>
        <v>-</v>
      </c>
      <c r="AI112" t="str">
        <f t="shared" ca="1" si="39"/>
        <v>-</v>
      </c>
      <c r="AJ112" t="str">
        <f t="shared" ca="1" si="39"/>
        <v>-</v>
      </c>
      <c r="AK112" t="str">
        <f t="shared" ca="1" si="39"/>
        <v>-</v>
      </c>
      <c r="AL112" t="str">
        <f t="shared" ca="1" si="39"/>
        <v>-</v>
      </c>
      <c r="AM112" t="str">
        <f t="shared" ca="1" si="39"/>
        <v>-</v>
      </c>
      <c r="AN112" t="str">
        <f t="shared" ca="1" si="39"/>
        <v>-</v>
      </c>
      <c r="AO112" t="str">
        <f t="shared" ca="1" si="39"/>
        <v>-</v>
      </c>
      <c r="AP112" t="str">
        <f t="shared" ca="1" si="39"/>
        <v>-</v>
      </c>
      <c r="AQ112" t="str">
        <f t="shared" ca="1" si="39"/>
        <v>-</v>
      </c>
      <c r="AR112" t="str">
        <f t="shared" ca="1" si="39"/>
        <v>-</v>
      </c>
      <c r="AS112" t="str">
        <f t="shared" ca="1" si="39"/>
        <v>-</v>
      </c>
      <c r="AT112" t="str">
        <f t="shared" ca="1" si="39"/>
        <v>-</v>
      </c>
      <c r="AU112" t="str">
        <f t="shared" ca="1" si="39"/>
        <v>-</v>
      </c>
      <c r="AV112" t="str">
        <f t="shared" ca="1" si="39"/>
        <v>-</v>
      </c>
      <c r="AW112" t="str">
        <f t="shared" ca="1" si="39"/>
        <v>-</v>
      </c>
      <c r="AX112" t="str">
        <f t="shared" ca="1" si="39"/>
        <v>-</v>
      </c>
      <c r="AY112" t="str">
        <f t="shared" ca="1" si="39"/>
        <v>-</v>
      </c>
      <c r="AZ112" t="str">
        <f t="shared" ca="1" si="39"/>
        <v>-</v>
      </c>
      <c r="BA112" t="str">
        <f t="shared" ca="1" si="39"/>
        <v>-</v>
      </c>
      <c r="BB112" t="str">
        <f t="shared" ca="1" si="39"/>
        <v>-</v>
      </c>
      <c r="BC112" t="str">
        <f t="shared" ca="1" si="39"/>
        <v>-</v>
      </c>
      <c r="BD112" t="str">
        <f t="shared" ca="1" si="39"/>
        <v>-</v>
      </c>
      <c r="BE112" t="str">
        <f t="shared" ca="1" si="39"/>
        <v>-</v>
      </c>
      <c r="BF112" t="str">
        <f t="shared" ca="1" si="39"/>
        <v>-</v>
      </c>
      <c r="BG112" t="str">
        <f t="shared" ca="1" si="39"/>
        <v>-</v>
      </c>
      <c r="BH112" t="str">
        <f t="shared" ca="1" si="39"/>
        <v>-</v>
      </c>
      <c r="BI112" t="str">
        <f t="shared" ca="1" si="39"/>
        <v>-</v>
      </c>
      <c r="BJ112" t="str">
        <f t="shared" ca="1" si="39"/>
        <v>-</v>
      </c>
      <c r="BK112" t="str">
        <f t="shared" ca="1" si="39"/>
        <v>-</v>
      </c>
      <c r="BL112" t="str">
        <f t="shared" ca="1" si="39"/>
        <v>-</v>
      </c>
      <c r="BM112" t="str">
        <f t="shared" ca="1" si="39"/>
        <v>-</v>
      </c>
      <c r="BN112" t="str">
        <f t="shared" ca="1" si="39"/>
        <v>-</v>
      </c>
      <c r="BO112" t="str">
        <f t="shared" ca="1" si="39"/>
        <v>-</v>
      </c>
      <c r="BP112" t="str">
        <f t="shared" ca="1" si="39"/>
        <v>-</v>
      </c>
      <c r="BQ112" t="str">
        <f t="shared" ca="1" si="39"/>
        <v>-</v>
      </c>
      <c r="BR112" t="str">
        <f t="shared" ca="1" si="39"/>
        <v>-</v>
      </c>
      <c r="BS112" t="str">
        <f t="shared" ca="1" si="39"/>
        <v>-</v>
      </c>
      <c r="BT112" t="str">
        <f t="shared" ca="1" si="39"/>
        <v>-</v>
      </c>
      <c r="BU112" t="str">
        <f t="shared" ca="1" si="39"/>
        <v>-</v>
      </c>
      <c r="BV112" t="str">
        <f t="shared" ca="1" si="39"/>
        <v>-</v>
      </c>
      <c r="BW112" t="str">
        <f t="shared" ca="1" si="39"/>
        <v>-</v>
      </c>
      <c r="BX112" t="str">
        <f t="shared" ca="1" si="39"/>
        <v>-</v>
      </c>
      <c r="BY112" t="str">
        <f t="shared" ca="1" si="39"/>
        <v>-</v>
      </c>
      <c r="BZ112" t="str">
        <f t="shared" ca="1" si="39"/>
        <v>-</v>
      </c>
      <c r="CA112" t="str">
        <f t="shared" ref="CA112:EL112" ca="1" si="40">IF(COUNTIF(CA$113,"×")+COUNTIF(CA$114,"×")&lt;&gt;0,"×","-")</f>
        <v>-</v>
      </c>
      <c r="CB112" t="str">
        <f t="shared" ca="1" si="40"/>
        <v>-</v>
      </c>
      <c r="CC112" t="str">
        <f t="shared" ca="1" si="40"/>
        <v>-</v>
      </c>
      <c r="CD112" t="str">
        <f t="shared" ca="1" si="40"/>
        <v>-</v>
      </c>
      <c r="CE112" t="str">
        <f t="shared" ca="1" si="40"/>
        <v>-</v>
      </c>
      <c r="CF112" t="str">
        <f t="shared" ca="1" si="40"/>
        <v>-</v>
      </c>
      <c r="CG112" t="str">
        <f t="shared" ca="1" si="40"/>
        <v>-</v>
      </c>
      <c r="CH112" t="str">
        <f t="shared" ca="1" si="40"/>
        <v>-</v>
      </c>
      <c r="CI112" t="str">
        <f t="shared" ca="1" si="40"/>
        <v>-</v>
      </c>
      <c r="CJ112" t="str">
        <f t="shared" ca="1" si="40"/>
        <v>-</v>
      </c>
      <c r="CK112" t="str">
        <f t="shared" ca="1" si="40"/>
        <v>-</v>
      </c>
      <c r="CL112" t="str">
        <f t="shared" ca="1" si="40"/>
        <v>-</v>
      </c>
      <c r="CM112" t="str">
        <f t="shared" ca="1" si="40"/>
        <v>-</v>
      </c>
      <c r="CN112" t="str">
        <f t="shared" ca="1" si="40"/>
        <v>-</v>
      </c>
      <c r="CO112" t="str">
        <f t="shared" ca="1" si="40"/>
        <v>-</v>
      </c>
      <c r="CP112" t="str">
        <f t="shared" ca="1" si="40"/>
        <v>-</v>
      </c>
      <c r="CQ112" t="str">
        <f t="shared" ca="1" si="40"/>
        <v>-</v>
      </c>
      <c r="CR112" t="str">
        <f t="shared" ca="1" si="40"/>
        <v>-</v>
      </c>
      <c r="CS112" t="str">
        <f t="shared" ca="1" si="40"/>
        <v>-</v>
      </c>
      <c r="CT112" t="str">
        <f t="shared" ca="1" si="40"/>
        <v>-</v>
      </c>
      <c r="CU112" t="str">
        <f t="shared" ca="1" si="40"/>
        <v>-</v>
      </c>
      <c r="CV112" t="str">
        <f t="shared" ca="1" si="40"/>
        <v>-</v>
      </c>
      <c r="CW112" t="str">
        <f t="shared" ca="1" si="40"/>
        <v>-</v>
      </c>
      <c r="CX112" t="str">
        <f t="shared" ca="1" si="40"/>
        <v>-</v>
      </c>
      <c r="CY112" t="str">
        <f t="shared" ca="1" si="40"/>
        <v>-</v>
      </c>
      <c r="CZ112" t="str">
        <f t="shared" ca="1" si="40"/>
        <v>-</v>
      </c>
      <c r="DA112" t="str">
        <f t="shared" ca="1" si="40"/>
        <v>-</v>
      </c>
      <c r="DB112" t="str">
        <f t="shared" ca="1" si="40"/>
        <v>-</v>
      </c>
      <c r="DC112" t="str">
        <f t="shared" ca="1" si="40"/>
        <v>-</v>
      </c>
      <c r="DD112" t="str">
        <f t="shared" ca="1" si="40"/>
        <v>-</v>
      </c>
      <c r="DE112" t="str">
        <f t="shared" ca="1" si="40"/>
        <v>-</v>
      </c>
      <c r="DF112" t="str">
        <f t="shared" ca="1" si="40"/>
        <v>-</v>
      </c>
      <c r="DG112" t="str">
        <f t="shared" ca="1" si="40"/>
        <v>-</v>
      </c>
      <c r="DH112" t="str">
        <f t="shared" ca="1" si="40"/>
        <v>-</v>
      </c>
      <c r="DI112" t="str">
        <f t="shared" ca="1" si="40"/>
        <v>-</v>
      </c>
      <c r="DJ112" t="str">
        <f t="shared" ca="1" si="40"/>
        <v>-</v>
      </c>
      <c r="DK112" t="str">
        <f t="shared" ca="1" si="40"/>
        <v>-</v>
      </c>
      <c r="DL112" t="str">
        <f t="shared" ca="1" si="40"/>
        <v>-</v>
      </c>
      <c r="DM112" t="str">
        <f t="shared" ca="1" si="40"/>
        <v>-</v>
      </c>
      <c r="DN112" t="str">
        <f t="shared" ca="1" si="40"/>
        <v>-</v>
      </c>
      <c r="DO112" t="str">
        <f t="shared" ca="1" si="40"/>
        <v>-</v>
      </c>
      <c r="DP112" t="str">
        <f t="shared" ca="1" si="40"/>
        <v>-</v>
      </c>
      <c r="DQ112" t="str">
        <f t="shared" ca="1" si="40"/>
        <v>-</v>
      </c>
      <c r="DR112" t="str">
        <f t="shared" ca="1" si="40"/>
        <v>-</v>
      </c>
      <c r="DS112" t="str">
        <f t="shared" ca="1" si="40"/>
        <v>-</v>
      </c>
      <c r="DT112" t="str">
        <f t="shared" ca="1" si="40"/>
        <v>-</v>
      </c>
      <c r="DU112" t="str">
        <f t="shared" ca="1" si="40"/>
        <v>-</v>
      </c>
      <c r="DV112" t="str">
        <f t="shared" ca="1" si="40"/>
        <v>-</v>
      </c>
      <c r="DW112" t="str">
        <f t="shared" ca="1" si="40"/>
        <v>-</v>
      </c>
      <c r="DX112" t="str">
        <f t="shared" ca="1" si="40"/>
        <v>-</v>
      </c>
      <c r="DY112" t="str">
        <f t="shared" ca="1" si="40"/>
        <v>-</v>
      </c>
      <c r="DZ112" t="str">
        <f t="shared" ca="1" si="40"/>
        <v>-</v>
      </c>
      <c r="EA112" t="str">
        <f t="shared" ca="1" si="40"/>
        <v>-</v>
      </c>
      <c r="EB112" t="str">
        <f t="shared" ca="1" si="40"/>
        <v>-</v>
      </c>
      <c r="EC112" t="str">
        <f t="shared" ca="1" si="40"/>
        <v>-</v>
      </c>
      <c r="ED112" t="str">
        <f t="shared" ca="1" si="40"/>
        <v>×</v>
      </c>
      <c r="EE112" t="str">
        <f t="shared" ca="1" si="40"/>
        <v>×</v>
      </c>
      <c r="EF112" t="str">
        <f t="shared" ca="1" si="40"/>
        <v>×</v>
      </c>
      <c r="EG112" t="str">
        <f t="shared" ca="1" si="40"/>
        <v>×</v>
      </c>
      <c r="EH112" t="str">
        <f t="shared" ca="1" si="40"/>
        <v>×</v>
      </c>
      <c r="EI112" t="str">
        <f t="shared" ca="1" si="40"/>
        <v>×</v>
      </c>
      <c r="EJ112" t="str">
        <f t="shared" ca="1" si="40"/>
        <v>×</v>
      </c>
      <c r="EK112" t="str">
        <f t="shared" ca="1" si="40"/>
        <v>×</v>
      </c>
      <c r="EL112" t="str">
        <f t="shared" ca="1" si="40"/>
        <v>×</v>
      </c>
      <c r="EM112" t="str">
        <f t="shared" ref="EM112:FY112" ca="1" si="41">IF(COUNTIF(EM$113,"×")+COUNTIF(EM$114,"×")&lt;&gt;0,"×","-")</f>
        <v>×</v>
      </c>
      <c r="EN112" t="str">
        <f t="shared" ca="1" si="41"/>
        <v>×</v>
      </c>
      <c r="EO112" t="str">
        <f t="shared" ca="1" si="41"/>
        <v>×</v>
      </c>
      <c r="EP112" t="str">
        <f t="shared" ca="1" si="41"/>
        <v>×</v>
      </c>
      <c r="EQ112" t="str">
        <f t="shared" ca="1" si="41"/>
        <v>×</v>
      </c>
      <c r="ER112" t="str">
        <f t="shared" ca="1" si="41"/>
        <v>×</v>
      </c>
      <c r="ES112" t="str">
        <f t="shared" ca="1" si="41"/>
        <v>×</v>
      </c>
      <c r="ET112" t="str">
        <f t="shared" ca="1" si="41"/>
        <v>×</v>
      </c>
      <c r="EU112" t="str">
        <f t="shared" ca="1" si="41"/>
        <v>×</v>
      </c>
      <c r="EV112" t="str">
        <f t="shared" ca="1" si="41"/>
        <v>×</v>
      </c>
      <c r="EW112" t="str">
        <f t="shared" ca="1" si="41"/>
        <v>×</v>
      </c>
      <c r="EX112" t="str">
        <f t="shared" ca="1" si="41"/>
        <v>×</v>
      </c>
      <c r="EY112" t="str">
        <f t="shared" ca="1" si="41"/>
        <v>×</v>
      </c>
      <c r="EZ112" t="str">
        <f t="shared" ca="1" si="41"/>
        <v>×</v>
      </c>
      <c r="FA112" t="str">
        <f t="shared" ca="1" si="41"/>
        <v>×</v>
      </c>
      <c r="FB112" t="str">
        <f t="shared" ca="1" si="41"/>
        <v>×</v>
      </c>
      <c r="FC112" t="str">
        <f t="shared" ca="1" si="41"/>
        <v>×</v>
      </c>
      <c r="FD112" t="str">
        <f t="shared" ca="1" si="41"/>
        <v>×</v>
      </c>
      <c r="FE112" t="str">
        <f t="shared" ca="1" si="41"/>
        <v>×</v>
      </c>
      <c r="FF112" t="str">
        <f t="shared" ca="1" si="41"/>
        <v>×</v>
      </c>
      <c r="FG112" t="str">
        <f t="shared" ca="1" si="41"/>
        <v>×</v>
      </c>
      <c r="FH112" t="str">
        <f t="shared" ca="1" si="41"/>
        <v>×</v>
      </c>
      <c r="FI112" t="str">
        <f t="shared" ca="1" si="41"/>
        <v>×</v>
      </c>
      <c r="FJ112" t="str">
        <f t="shared" ca="1" si="41"/>
        <v>×</v>
      </c>
      <c r="FK112" t="str">
        <f t="shared" ca="1" si="41"/>
        <v>×</v>
      </c>
      <c r="FL112" t="str">
        <f t="shared" ca="1" si="41"/>
        <v>×</v>
      </c>
      <c r="FM112" t="str">
        <f t="shared" ca="1" si="41"/>
        <v>×</v>
      </c>
      <c r="FN112" t="str">
        <f t="shared" ca="1" si="41"/>
        <v>×</v>
      </c>
      <c r="FO112" t="str">
        <f t="shared" ca="1" si="41"/>
        <v>×</v>
      </c>
      <c r="FP112" t="str">
        <f t="shared" ca="1" si="41"/>
        <v>×</v>
      </c>
      <c r="FQ112" t="str">
        <f t="shared" ca="1" si="41"/>
        <v>×</v>
      </c>
      <c r="FR112" t="str">
        <f t="shared" ca="1" si="41"/>
        <v>×</v>
      </c>
      <c r="FS112" t="str">
        <f t="shared" ca="1" si="41"/>
        <v>×</v>
      </c>
      <c r="FT112" t="str">
        <f t="shared" ca="1" si="41"/>
        <v>×</v>
      </c>
      <c r="FU112" t="str">
        <f t="shared" ca="1" si="41"/>
        <v>×</v>
      </c>
      <c r="FV112" t="str">
        <f t="shared" ca="1" si="41"/>
        <v>×</v>
      </c>
      <c r="FW112" t="str">
        <f t="shared" ca="1" si="41"/>
        <v>×</v>
      </c>
      <c r="FX112" t="str">
        <f t="shared" ca="1" si="41"/>
        <v>×</v>
      </c>
      <c r="FY112" t="str">
        <f t="shared" ca="1" si="41"/>
        <v>×</v>
      </c>
    </row>
    <row r="113" spans="1:181">
      <c r="A113" s="16"/>
      <c r="B113" s="72" t="s">
        <v>39</v>
      </c>
      <c r="C113" s="73"/>
      <c r="D113" s="11" t="s">
        <v>221</v>
      </c>
      <c r="E113" s="10" t="str">
        <f>INDEX(施設情報!$D$1:$D$1000,MATCH(D113,施設情報!$C$1:$C$1000,0))</f>
        <v>1</v>
      </c>
      <c r="F113" s="11"/>
      <c r="G113" s="8" t="str">
        <f t="shared" ref="G113:G114" si="42">$D113&amp;"-"&amp;$N$5</f>
        <v>003-46391</v>
      </c>
      <c r="H113" s="10" t="str">
        <f>$D113&amp;"-"&amp;$AL$5</f>
        <v>003-46392</v>
      </c>
      <c r="I113" s="10" t="str">
        <f t="shared" ref="I113:I114" si="43">$D113&amp;"-"&amp;$BJ$5</f>
        <v>003-46393</v>
      </c>
      <c r="J113" s="10" t="str">
        <f t="shared" ref="J113:J114" si="44">$D113&amp;"-"&amp;$CH$5</f>
        <v>003-46394</v>
      </c>
      <c r="K113" s="10" t="str">
        <f t="shared" ref="K113:K114" si="45">$D113&amp;"-"&amp;$DF$5</f>
        <v>003-46395</v>
      </c>
      <c r="L113" s="10" t="str">
        <f t="shared" ref="L113:L114" si="46">$D113&amp;"-"&amp;$ED$5</f>
        <v>003-46396</v>
      </c>
      <c r="M113" s="10" t="str">
        <f t="shared" ref="M113:M114" si="47">$D113&amp;"-"&amp;$FB$5</f>
        <v>003-46397</v>
      </c>
      <c r="N113"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3"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3"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3"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3"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3"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3"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3"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3"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3"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3"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3"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3"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3"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3"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3"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3"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3"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3"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3"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3"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3"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3"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3"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3"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3"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3"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3"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3"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3"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3"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3"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3"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3"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3"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3"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3"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3"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3"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3"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3"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3"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3"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3"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3"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3"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3"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3"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3"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3"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3"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3"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3"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3"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3"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3"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3"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3"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3"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3"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3"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3"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3"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3"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3"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3"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3"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3"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3"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3"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3"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3"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3"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3"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3"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3"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3"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3"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3"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3"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3"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3"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3"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3"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3"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3"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3"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3"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3"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3"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3"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3"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3"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3"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3"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3"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3"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3"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3"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3"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3"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3"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3"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3"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3"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3"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13"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13"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13"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13"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13"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13"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13"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3"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3"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3"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3"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3"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3"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3"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3"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3"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3"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3"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3"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3"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3"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3"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3"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3"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3"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3"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3"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3"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3"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3"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3"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3"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3"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3"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3"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3"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3"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3"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3"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3"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3"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3"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3"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3"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3"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3"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3"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3"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3"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3"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3"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3"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3"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3"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3"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3"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3"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3"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3"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3"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3"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3"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14" spans="1:181">
      <c r="A114" s="16"/>
      <c r="B114" s="72" t="s">
        <v>96</v>
      </c>
      <c r="C114" s="73"/>
      <c r="D114" s="11" t="s">
        <v>158</v>
      </c>
      <c r="E114" s="10" t="str">
        <f>INDEX(施設情報!$D$1:$D$1000,MATCH(D114,施設情報!$C$1:$C$1000,0))</f>
        <v>1</v>
      </c>
      <c r="F114" s="11"/>
      <c r="G114" s="8" t="str">
        <f t="shared" si="42"/>
        <v>008-46391</v>
      </c>
      <c r="H114" s="10" t="str">
        <f t="shared" ref="H114" si="48">$D114&amp;"-"&amp;$AL$5</f>
        <v>008-46392</v>
      </c>
      <c r="I114" s="10" t="str">
        <f t="shared" si="43"/>
        <v>008-46393</v>
      </c>
      <c r="J114" s="10" t="str">
        <f t="shared" si="44"/>
        <v>008-46394</v>
      </c>
      <c r="K114" s="10" t="str">
        <f t="shared" si="45"/>
        <v>008-46395</v>
      </c>
      <c r="L114" s="10" t="str">
        <f t="shared" si="46"/>
        <v>008-46396</v>
      </c>
      <c r="M114" s="10" t="str">
        <f t="shared" si="47"/>
        <v>008-46397</v>
      </c>
      <c r="N114"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4" s="36"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4" s="36"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4" s="36"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4" s="36"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4" s="36"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4" s="36"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4" s="36"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4" s="36"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4" s="36"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4" s="36"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4" s="36"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4" s="36"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4" s="36"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4" s="36"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4" s="36"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4" s="36"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4" s="36"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4" s="36"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4" s="36"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4" s="36"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4" s="36"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4" s="36"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4" s="36"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4"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4" s="36"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4" s="36"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4" s="36"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4" s="36"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4" s="36"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4" s="36"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4" s="36"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4" s="36"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4" s="36"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4" s="36"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4" s="36"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4" s="36"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4" s="36"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4" s="36"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4" s="36"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4" s="36"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4" s="36"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4" s="36"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4" s="36"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4" s="36"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4" s="36"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4" s="36"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4" s="36"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4"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4" s="36"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4" s="36"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4" s="36"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4" s="36"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4" s="36"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4" s="36"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4" s="36"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4" s="36"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4" s="36"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4" s="36"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4" s="36"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4" s="36"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4" s="36"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4" s="36"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4" s="36"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4" s="36"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4" s="36"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4" s="36"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4" s="36"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4" s="36"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4" s="36"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4" s="36"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4" s="36"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4"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4" s="36"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4" s="36"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4" s="36"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4" s="36"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4" s="36"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4" s="36"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4" s="36"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4" s="36"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4" s="36"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4" s="36"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4" s="36"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4" s="36"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4" s="36"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4" s="36"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4" s="36"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4" s="36"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4" s="36"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4" s="36"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4" s="36"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4" s="36"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4" s="36"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4" s="36"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4" s="36"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4"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4" s="36"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4" s="36"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4" s="36"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4" s="36"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4" s="36"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4" s="36"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4" s="36"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4" s="36"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4" s="36"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14" s="36"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14" s="36"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14" s="36"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14" s="36"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14" s="36"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14" s="36"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14" s="36"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4" s="36"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4" s="36"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4" s="36"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4" s="36"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4" s="36"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4" s="36"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4" s="36"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4"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4" s="36"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4" s="36"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4" s="36"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4" s="36"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4" s="36"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4" s="36"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4" s="36"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4" s="36"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4" s="36"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4" s="36"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4" s="36"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4" s="36"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4" s="36"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4" s="36"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4" s="36"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4" s="36"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4" s="36"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4" s="36"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4" s="36"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4" s="36"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4" s="36"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4" s="36"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4" s="36"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4"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4" s="36"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4" s="36"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4" s="36"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4" s="36"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4" s="36"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4" s="36"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4" s="36"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4" s="36"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4" s="36"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4" s="36"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4" s="36"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4" s="36"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4" s="36"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4" s="36"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4" s="36"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4" s="36"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4" s="36"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4" s="36"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4" s="36"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4" s="36"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4" s="36"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4" s="36"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4" s="36"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15" spans="1:181">
      <c r="B115" s="206" t="s">
        <v>474</v>
      </c>
      <c r="N115" t="str">
        <f ca="1">IF(COUNTIF(N$116:N$121,"×")&lt;&gt;0,"×","-")</f>
        <v>-</v>
      </c>
      <c r="O115" t="str">
        <f t="shared" ref="O115:BZ115" ca="1" si="49">IF(COUNTIF(O$116:O$121,"×")&lt;&gt;0,"×","-")</f>
        <v>-</v>
      </c>
      <c r="P115" t="str">
        <f t="shared" ca="1" si="49"/>
        <v>-</v>
      </c>
      <c r="Q115" t="str">
        <f t="shared" ca="1" si="49"/>
        <v>-</v>
      </c>
      <c r="R115" t="str">
        <f t="shared" ca="1" si="49"/>
        <v>-</v>
      </c>
      <c r="S115" t="str">
        <f t="shared" ca="1" si="49"/>
        <v>-</v>
      </c>
      <c r="T115" t="str">
        <f t="shared" ca="1" si="49"/>
        <v>-</v>
      </c>
      <c r="U115" t="str">
        <f t="shared" ca="1" si="49"/>
        <v>-</v>
      </c>
      <c r="V115" t="str">
        <f t="shared" ca="1" si="49"/>
        <v>-</v>
      </c>
      <c r="W115" t="str">
        <f t="shared" ca="1" si="49"/>
        <v>-</v>
      </c>
      <c r="X115" t="str">
        <f t="shared" ca="1" si="49"/>
        <v>-</v>
      </c>
      <c r="Y115" t="str">
        <f t="shared" ca="1" si="49"/>
        <v>-</v>
      </c>
      <c r="Z115" t="str">
        <f t="shared" ca="1" si="49"/>
        <v>-</v>
      </c>
      <c r="AA115" t="str">
        <f t="shared" ca="1" si="49"/>
        <v>-</v>
      </c>
      <c r="AB115" t="str">
        <f t="shared" ca="1" si="49"/>
        <v>-</v>
      </c>
      <c r="AC115" t="str">
        <f t="shared" ca="1" si="49"/>
        <v>-</v>
      </c>
      <c r="AD115" t="str">
        <f t="shared" ca="1" si="49"/>
        <v>-</v>
      </c>
      <c r="AE115" t="str">
        <f t="shared" ca="1" si="49"/>
        <v>-</v>
      </c>
      <c r="AF115" t="str">
        <f t="shared" ca="1" si="49"/>
        <v>-</v>
      </c>
      <c r="AG115" t="str">
        <f t="shared" ca="1" si="49"/>
        <v>-</v>
      </c>
      <c r="AH115" t="str">
        <f t="shared" ca="1" si="49"/>
        <v>-</v>
      </c>
      <c r="AI115" t="str">
        <f t="shared" ca="1" si="49"/>
        <v>-</v>
      </c>
      <c r="AJ115" t="str">
        <f t="shared" ca="1" si="49"/>
        <v>-</v>
      </c>
      <c r="AK115" t="str">
        <f t="shared" ca="1" si="49"/>
        <v>-</v>
      </c>
      <c r="AL115" t="str">
        <f t="shared" ca="1" si="49"/>
        <v>-</v>
      </c>
      <c r="AM115" t="str">
        <f t="shared" ca="1" si="49"/>
        <v>-</v>
      </c>
      <c r="AN115" t="str">
        <f t="shared" ca="1" si="49"/>
        <v>-</v>
      </c>
      <c r="AO115" t="str">
        <f t="shared" ca="1" si="49"/>
        <v>-</v>
      </c>
      <c r="AP115" t="str">
        <f t="shared" ca="1" si="49"/>
        <v>-</v>
      </c>
      <c r="AQ115" t="str">
        <f t="shared" ca="1" si="49"/>
        <v>-</v>
      </c>
      <c r="AR115" t="str">
        <f t="shared" ca="1" si="49"/>
        <v>-</v>
      </c>
      <c r="AS115" t="str">
        <f t="shared" ca="1" si="49"/>
        <v>-</v>
      </c>
      <c r="AT115" t="str">
        <f t="shared" ca="1" si="49"/>
        <v>-</v>
      </c>
      <c r="AU115" t="str">
        <f t="shared" ca="1" si="49"/>
        <v>-</v>
      </c>
      <c r="AV115" t="str">
        <f t="shared" ca="1" si="49"/>
        <v>-</v>
      </c>
      <c r="AW115" t="str">
        <f t="shared" ca="1" si="49"/>
        <v>-</v>
      </c>
      <c r="AX115" t="str">
        <f t="shared" ca="1" si="49"/>
        <v>-</v>
      </c>
      <c r="AY115" t="str">
        <f t="shared" ca="1" si="49"/>
        <v>-</v>
      </c>
      <c r="AZ115" t="str">
        <f t="shared" ca="1" si="49"/>
        <v>-</v>
      </c>
      <c r="BA115" t="str">
        <f t="shared" ca="1" si="49"/>
        <v>-</v>
      </c>
      <c r="BB115" t="str">
        <f t="shared" ca="1" si="49"/>
        <v>-</v>
      </c>
      <c r="BC115" t="str">
        <f t="shared" ca="1" si="49"/>
        <v>-</v>
      </c>
      <c r="BD115" t="str">
        <f t="shared" ca="1" si="49"/>
        <v>-</v>
      </c>
      <c r="BE115" t="str">
        <f t="shared" ca="1" si="49"/>
        <v>-</v>
      </c>
      <c r="BF115" t="str">
        <f t="shared" ca="1" si="49"/>
        <v>-</v>
      </c>
      <c r="BG115" t="str">
        <f t="shared" ca="1" si="49"/>
        <v>-</v>
      </c>
      <c r="BH115" t="str">
        <f t="shared" ca="1" si="49"/>
        <v>-</v>
      </c>
      <c r="BI115" t="str">
        <f t="shared" ca="1" si="49"/>
        <v>-</v>
      </c>
      <c r="BJ115" t="str">
        <f t="shared" ca="1" si="49"/>
        <v>-</v>
      </c>
      <c r="BK115" t="str">
        <f t="shared" ca="1" si="49"/>
        <v>-</v>
      </c>
      <c r="BL115" t="str">
        <f t="shared" ca="1" si="49"/>
        <v>-</v>
      </c>
      <c r="BM115" t="str">
        <f t="shared" ca="1" si="49"/>
        <v>-</v>
      </c>
      <c r="BN115" t="str">
        <f t="shared" ca="1" si="49"/>
        <v>-</v>
      </c>
      <c r="BO115" t="str">
        <f t="shared" ca="1" si="49"/>
        <v>-</v>
      </c>
      <c r="BP115" t="str">
        <f t="shared" ca="1" si="49"/>
        <v>-</v>
      </c>
      <c r="BQ115" t="str">
        <f t="shared" ca="1" si="49"/>
        <v>-</v>
      </c>
      <c r="BR115" t="str">
        <f t="shared" ca="1" si="49"/>
        <v>-</v>
      </c>
      <c r="BS115" t="str">
        <f t="shared" ca="1" si="49"/>
        <v>-</v>
      </c>
      <c r="BT115" t="str">
        <f t="shared" ca="1" si="49"/>
        <v>-</v>
      </c>
      <c r="BU115" t="str">
        <f t="shared" ca="1" si="49"/>
        <v>-</v>
      </c>
      <c r="BV115" t="str">
        <f t="shared" ca="1" si="49"/>
        <v>-</v>
      </c>
      <c r="BW115" t="str">
        <f t="shared" ca="1" si="49"/>
        <v>-</v>
      </c>
      <c r="BX115" t="str">
        <f t="shared" ca="1" si="49"/>
        <v>-</v>
      </c>
      <c r="BY115" t="str">
        <f t="shared" ca="1" si="49"/>
        <v>-</v>
      </c>
      <c r="BZ115" t="str">
        <f t="shared" ca="1" si="49"/>
        <v>-</v>
      </c>
      <c r="CA115" t="str">
        <f t="shared" ref="CA115:EL115" ca="1" si="50">IF(COUNTIF(CA$116:CA$121,"×")&lt;&gt;0,"×","-")</f>
        <v>-</v>
      </c>
      <c r="CB115" t="str">
        <f t="shared" ca="1" si="50"/>
        <v>-</v>
      </c>
      <c r="CC115" t="str">
        <f t="shared" ca="1" si="50"/>
        <v>-</v>
      </c>
      <c r="CD115" t="str">
        <f t="shared" ca="1" si="50"/>
        <v>-</v>
      </c>
      <c r="CE115" t="str">
        <f t="shared" ca="1" si="50"/>
        <v>-</v>
      </c>
      <c r="CF115" t="str">
        <f t="shared" ca="1" si="50"/>
        <v>-</v>
      </c>
      <c r="CG115" t="str">
        <f t="shared" ca="1" si="50"/>
        <v>-</v>
      </c>
      <c r="CH115" t="str">
        <f t="shared" ca="1" si="50"/>
        <v>-</v>
      </c>
      <c r="CI115" t="str">
        <f t="shared" ca="1" si="50"/>
        <v>-</v>
      </c>
      <c r="CJ115" t="str">
        <f t="shared" ca="1" si="50"/>
        <v>-</v>
      </c>
      <c r="CK115" t="str">
        <f t="shared" ca="1" si="50"/>
        <v>-</v>
      </c>
      <c r="CL115" t="str">
        <f t="shared" ca="1" si="50"/>
        <v>-</v>
      </c>
      <c r="CM115" t="str">
        <f t="shared" ca="1" si="50"/>
        <v>-</v>
      </c>
      <c r="CN115" t="str">
        <f t="shared" ca="1" si="50"/>
        <v>-</v>
      </c>
      <c r="CO115" t="str">
        <f t="shared" ca="1" si="50"/>
        <v>-</v>
      </c>
      <c r="CP115" t="str">
        <f t="shared" ca="1" si="50"/>
        <v>-</v>
      </c>
      <c r="CQ115" t="str">
        <f t="shared" ca="1" si="50"/>
        <v>-</v>
      </c>
      <c r="CR115" t="str">
        <f t="shared" ca="1" si="50"/>
        <v>-</v>
      </c>
      <c r="CS115" t="str">
        <f t="shared" ca="1" si="50"/>
        <v>-</v>
      </c>
      <c r="CT115" t="str">
        <f t="shared" ca="1" si="50"/>
        <v>-</v>
      </c>
      <c r="CU115" t="str">
        <f t="shared" ca="1" si="50"/>
        <v>-</v>
      </c>
      <c r="CV115" t="str">
        <f t="shared" ca="1" si="50"/>
        <v>-</v>
      </c>
      <c r="CW115" t="str">
        <f t="shared" ca="1" si="50"/>
        <v>-</v>
      </c>
      <c r="CX115" t="str">
        <f t="shared" ca="1" si="50"/>
        <v>-</v>
      </c>
      <c r="CY115" t="str">
        <f t="shared" ca="1" si="50"/>
        <v>-</v>
      </c>
      <c r="CZ115" t="str">
        <f t="shared" ca="1" si="50"/>
        <v>-</v>
      </c>
      <c r="DA115" t="str">
        <f t="shared" ca="1" si="50"/>
        <v>-</v>
      </c>
      <c r="DB115" t="str">
        <f t="shared" ca="1" si="50"/>
        <v>-</v>
      </c>
      <c r="DC115" t="str">
        <f t="shared" ca="1" si="50"/>
        <v>-</v>
      </c>
      <c r="DD115" t="str">
        <f t="shared" ca="1" si="50"/>
        <v>-</v>
      </c>
      <c r="DE115" t="str">
        <f t="shared" ca="1" si="50"/>
        <v>-</v>
      </c>
      <c r="DF115" t="str">
        <f t="shared" ca="1" si="50"/>
        <v>-</v>
      </c>
      <c r="DG115" t="str">
        <f t="shared" ca="1" si="50"/>
        <v>-</v>
      </c>
      <c r="DH115" t="str">
        <f t="shared" ca="1" si="50"/>
        <v>-</v>
      </c>
      <c r="DI115" t="str">
        <f t="shared" ca="1" si="50"/>
        <v>-</v>
      </c>
      <c r="DJ115" t="str">
        <f t="shared" ca="1" si="50"/>
        <v>-</v>
      </c>
      <c r="DK115" t="str">
        <f t="shared" ca="1" si="50"/>
        <v>-</v>
      </c>
      <c r="DL115" t="str">
        <f t="shared" ca="1" si="50"/>
        <v>-</v>
      </c>
      <c r="DM115" t="str">
        <f t="shared" ca="1" si="50"/>
        <v>-</v>
      </c>
      <c r="DN115" t="str">
        <f t="shared" ca="1" si="50"/>
        <v>-</v>
      </c>
      <c r="DO115" t="str">
        <f t="shared" ca="1" si="50"/>
        <v>×</v>
      </c>
      <c r="DP115" t="str">
        <f t="shared" ca="1" si="50"/>
        <v>×</v>
      </c>
      <c r="DQ115" t="str">
        <f t="shared" ca="1" si="50"/>
        <v>×</v>
      </c>
      <c r="DR115" t="str">
        <f t="shared" ca="1" si="50"/>
        <v>×</v>
      </c>
      <c r="DS115" t="str">
        <f t="shared" ca="1" si="50"/>
        <v>×</v>
      </c>
      <c r="DT115" t="str">
        <f t="shared" ca="1" si="50"/>
        <v>×</v>
      </c>
      <c r="DU115" t="str">
        <f t="shared" ca="1" si="50"/>
        <v>×</v>
      </c>
      <c r="DV115" t="str">
        <f t="shared" ca="1" si="50"/>
        <v>-</v>
      </c>
      <c r="DW115" t="str">
        <f t="shared" ca="1" si="50"/>
        <v>-</v>
      </c>
      <c r="DX115" t="str">
        <f t="shared" ca="1" si="50"/>
        <v>-</v>
      </c>
      <c r="DY115" t="str">
        <f t="shared" ca="1" si="50"/>
        <v>-</v>
      </c>
      <c r="DZ115" t="str">
        <f t="shared" ca="1" si="50"/>
        <v>-</v>
      </c>
      <c r="EA115" t="str">
        <f t="shared" ca="1" si="50"/>
        <v>-</v>
      </c>
      <c r="EB115" t="str">
        <f t="shared" ca="1" si="50"/>
        <v>-</v>
      </c>
      <c r="EC115" t="str">
        <f t="shared" ca="1" si="50"/>
        <v>-</v>
      </c>
      <c r="ED115" t="str">
        <f t="shared" ca="1" si="50"/>
        <v>×</v>
      </c>
      <c r="EE115" t="str">
        <f t="shared" ca="1" si="50"/>
        <v>×</v>
      </c>
      <c r="EF115" t="str">
        <f t="shared" ca="1" si="50"/>
        <v>×</v>
      </c>
      <c r="EG115" t="str">
        <f t="shared" ca="1" si="50"/>
        <v>×</v>
      </c>
      <c r="EH115" t="str">
        <f t="shared" ca="1" si="50"/>
        <v>×</v>
      </c>
      <c r="EI115" t="str">
        <f t="shared" ca="1" si="50"/>
        <v>×</v>
      </c>
      <c r="EJ115" t="str">
        <f t="shared" ca="1" si="50"/>
        <v>×</v>
      </c>
      <c r="EK115" t="str">
        <f t="shared" ca="1" si="50"/>
        <v>×</v>
      </c>
      <c r="EL115" t="str">
        <f t="shared" ca="1" si="50"/>
        <v>×</v>
      </c>
      <c r="EM115" t="str">
        <f t="shared" ref="EM115:FY115" ca="1" si="51">IF(COUNTIF(EM$116:EM$121,"×")&lt;&gt;0,"×","-")</f>
        <v>×</v>
      </c>
      <c r="EN115" t="str">
        <f t="shared" ca="1" si="51"/>
        <v>×</v>
      </c>
      <c r="EO115" t="str">
        <f t="shared" ca="1" si="51"/>
        <v>×</v>
      </c>
      <c r="EP115" t="str">
        <f t="shared" ca="1" si="51"/>
        <v>×</v>
      </c>
      <c r="EQ115" t="str">
        <f t="shared" ca="1" si="51"/>
        <v>×</v>
      </c>
      <c r="ER115" t="str">
        <f t="shared" ca="1" si="51"/>
        <v>×</v>
      </c>
      <c r="ES115" t="str">
        <f t="shared" ca="1" si="51"/>
        <v>×</v>
      </c>
      <c r="ET115" t="str">
        <f t="shared" ca="1" si="51"/>
        <v>×</v>
      </c>
      <c r="EU115" t="str">
        <f t="shared" ca="1" si="51"/>
        <v>×</v>
      </c>
      <c r="EV115" t="str">
        <f t="shared" ca="1" si="51"/>
        <v>×</v>
      </c>
      <c r="EW115" t="str">
        <f t="shared" ca="1" si="51"/>
        <v>×</v>
      </c>
      <c r="EX115" t="str">
        <f t="shared" ca="1" si="51"/>
        <v>×</v>
      </c>
      <c r="EY115" t="str">
        <f t="shared" ca="1" si="51"/>
        <v>×</v>
      </c>
      <c r="EZ115" t="str">
        <f t="shared" ca="1" si="51"/>
        <v>×</v>
      </c>
      <c r="FA115" t="str">
        <f t="shared" ca="1" si="51"/>
        <v>×</v>
      </c>
      <c r="FB115" t="str">
        <f t="shared" ca="1" si="51"/>
        <v>×</v>
      </c>
      <c r="FC115" t="str">
        <f t="shared" ca="1" si="51"/>
        <v>×</v>
      </c>
      <c r="FD115" t="str">
        <f t="shared" ca="1" si="51"/>
        <v>×</v>
      </c>
      <c r="FE115" t="str">
        <f t="shared" ca="1" si="51"/>
        <v>×</v>
      </c>
      <c r="FF115" t="str">
        <f t="shared" ca="1" si="51"/>
        <v>×</v>
      </c>
      <c r="FG115" t="str">
        <f t="shared" ca="1" si="51"/>
        <v>×</v>
      </c>
      <c r="FH115" t="str">
        <f t="shared" ca="1" si="51"/>
        <v>×</v>
      </c>
      <c r="FI115" t="str">
        <f t="shared" ca="1" si="51"/>
        <v>×</v>
      </c>
      <c r="FJ115" t="str">
        <f t="shared" ca="1" si="51"/>
        <v>×</v>
      </c>
      <c r="FK115" t="str">
        <f t="shared" ca="1" si="51"/>
        <v>×</v>
      </c>
      <c r="FL115" t="str">
        <f t="shared" ca="1" si="51"/>
        <v>×</v>
      </c>
      <c r="FM115" t="str">
        <f t="shared" ca="1" si="51"/>
        <v>×</v>
      </c>
      <c r="FN115" t="str">
        <f t="shared" ca="1" si="51"/>
        <v>×</v>
      </c>
      <c r="FO115" t="str">
        <f t="shared" ca="1" si="51"/>
        <v>×</v>
      </c>
      <c r="FP115" t="str">
        <f t="shared" ca="1" si="51"/>
        <v>×</v>
      </c>
      <c r="FQ115" t="str">
        <f t="shared" ca="1" si="51"/>
        <v>×</v>
      </c>
      <c r="FR115" t="str">
        <f t="shared" ca="1" si="51"/>
        <v>×</v>
      </c>
      <c r="FS115" t="str">
        <f t="shared" ca="1" si="51"/>
        <v>×</v>
      </c>
      <c r="FT115" t="str">
        <f t="shared" ca="1" si="51"/>
        <v>×</v>
      </c>
      <c r="FU115" t="str">
        <f t="shared" ca="1" si="51"/>
        <v>×</v>
      </c>
      <c r="FV115" t="str">
        <f t="shared" ca="1" si="51"/>
        <v>×</v>
      </c>
      <c r="FW115" t="str">
        <f t="shared" ca="1" si="51"/>
        <v>×</v>
      </c>
      <c r="FX115" t="str">
        <f t="shared" ca="1" si="51"/>
        <v>×</v>
      </c>
      <c r="FY115" t="str">
        <f t="shared" ca="1" si="51"/>
        <v>×</v>
      </c>
    </row>
    <row r="116" spans="1:181">
      <c r="A116" s="47"/>
      <c r="B116" s="79" t="s">
        <v>33</v>
      </c>
      <c r="C116" s="80"/>
      <c r="D116" s="11" t="s">
        <v>187</v>
      </c>
      <c r="E116" s="10" t="str">
        <f>INDEX(施設情報!$D$1:$D$1000,MATCH(D116,施設情報!$C$1:$C$1000,0))</f>
        <v>1</v>
      </c>
      <c r="F116" s="11"/>
      <c r="G116" s="8" t="str">
        <f t="shared" ref="G116:G121" si="52">$D116&amp;"-"&amp;$N$5</f>
        <v>038-46391</v>
      </c>
      <c r="H116" s="10" t="str">
        <f t="shared" ref="H116:H121" si="53">$D116&amp;"-"&amp;$AL$5</f>
        <v>038-46392</v>
      </c>
      <c r="I116" s="10" t="str">
        <f t="shared" ref="I116:I121" si="54">$D116&amp;"-"&amp;$BJ$5</f>
        <v>038-46393</v>
      </c>
      <c r="J116" s="10" t="str">
        <f t="shared" ref="J116:J121" si="55">$D116&amp;"-"&amp;$CH$5</f>
        <v>038-46394</v>
      </c>
      <c r="K116" s="10" t="str">
        <f t="shared" ref="K116:K121" si="56">$D116&amp;"-"&amp;$DF$5</f>
        <v>038-46395</v>
      </c>
      <c r="L116" s="10" t="str">
        <f t="shared" ref="L116:L121" si="57">$D116&amp;"-"&amp;$ED$5</f>
        <v>038-46396</v>
      </c>
      <c r="M116" s="10" t="str">
        <f t="shared" ref="M116:M121" si="58">$D116&amp;"-"&amp;$FB$5</f>
        <v>038-46397</v>
      </c>
      <c r="N116"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6"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6"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6"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6"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6"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6"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6"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6"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6"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6"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6"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6"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6"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6"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6"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6"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6"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6"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6"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6"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6"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6"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6"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6"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6"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6"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6"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6"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6"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6"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6"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6"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6"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6"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6"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6"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6"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6"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6"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6"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6"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6"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6"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6"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6"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6"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6"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6"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6"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6"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6"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6"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6"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6"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6"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6"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6"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6"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6"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6"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6"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6"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6"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6"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6"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6"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6"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6"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6"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6"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6"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6"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6"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6"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6"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6"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6"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6"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6"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6"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6"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6"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6"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6"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6"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6"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6"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6"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6"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6"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6"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6"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6"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6"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6"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6"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6"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6"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6"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6"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6"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6"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6"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6"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6"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v>
      </c>
      <c r="DP116"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v>
      </c>
      <c r="DQ116"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v>
      </c>
      <c r="DR116"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v>
      </c>
      <c r="DS116"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v>
      </c>
      <c r="DT116"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v>
      </c>
      <c r="DU116"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v>
      </c>
      <c r="DV116"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6"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6"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6"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6"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6"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6"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6"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6"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6"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6"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6"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6"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6"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6"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6"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6"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6"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6"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6"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6"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6"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6"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6"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6"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6"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6"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6"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6"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6"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6"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6"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6"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6"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6"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6"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6"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6"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6"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6"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6"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6"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6"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6"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6"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6"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6"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6"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6"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6"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6"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6"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6"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6"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6"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6"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17" spans="1:181">
      <c r="A117" s="47"/>
      <c r="B117" s="79" t="s">
        <v>32</v>
      </c>
      <c r="C117" s="80"/>
      <c r="D117" s="11" t="s">
        <v>188</v>
      </c>
      <c r="E117" s="10" t="str">
        <f>INDEX(施設情報!$D$1:$D$1000,MATCH(D117,施設情報!$C$1:$C$1000,0))</f>
        <v>1</v>
      </c>
      <c r="F117" s="11"/>
      <c r="G117" s="8" t="str">
        <f t="shared" si="52"/>
        <v>039-46391</v>
      </c>
      <c r="H117" s="10" t="str">
        <f t="shared" si="53"/>
        <v>039-46392</v>
      </c>
      <c r="I117" s="10" t="str">
        <f t="shared" si="54"/>
        <v>039-46393</v>
      </c>
      <c r="J117" s="10" t="str">
        <f t="shared" si="55"/>
        <v>039-46394</v>
      </c>
      <c r="K117" s="10" t="str">
        <f t="shared" si="56"/>
        <v>039-46395</v>
      </c>
      <c r="L117" s="10" t="str">
        <f t="shared" si="57"/>
        <v>039-46396</v>
      </c>
      <c r="M117" s="10" t="str">
        <f t="shared" si="58"/>
        <v>039-46397</v>
      </c>
      <c r="N117"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7"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7"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7"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7"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7"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7"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7"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7"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7"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7"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7"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7"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7"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7"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7"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7"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7"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7"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7"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7"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7"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7"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7"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7"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7"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7"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7"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7"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7"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7"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7"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7"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7"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7"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7"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7"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7"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7"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7"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7"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7"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7"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7"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7"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7"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7"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7"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7"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7"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7"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7"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7"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7"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7"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7"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7"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7"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7"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7"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7"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7"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7"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7"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7"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7"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7"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7"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7"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7"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7"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7"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7"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7"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7"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7"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7"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7"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7"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7"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7"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7"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7"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7"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7"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7"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7"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7"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7"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7"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7"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7"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7"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7"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7"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7"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7"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7"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7"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7"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7"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7"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7"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7"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7"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7"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v>
      </c>
      <c r="DP117"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v>
      </c>
      <c r="DQ117"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v>
      </c>
      <c r="DR117"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v>
      </c>
      <c r="DS117"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v>
      </c>
      <c r="DT117"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v>
      </c>
      <c r="DU117"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v>
      </c>
      <c r="DV117"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7"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7"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7"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7"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7"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7"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7"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7"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7"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7"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7"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7"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7"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7"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7"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7"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7"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7"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7"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7"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7"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7"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7"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7"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7"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7"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7"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7"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7"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7"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7"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7"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7"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7"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7"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7"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7"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7"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7"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7"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7"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7"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7"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7"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7"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7"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7"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7"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7"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7"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7"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7"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7"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7"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7"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18" spans="1:181">
      <c r="A118" s="47"/>
      <c r="B118" s="79" t="s">
        <v>34</v>
      </c>
      <c r="C118" s="80"/>
      <c r="D118" s="11" t="s">
        <v>189</v>
      </c>
      <c r="E118" s="10" t="str">
        <f>INDEX(施設情報!$D$1:$D$1000,MATCH(D118,施設情報!$C$1:$C$1000,0))</f>
        <v>1</v>
      </c>
      <c r="F118" s="11"/>
      <c r="G118" s="8" t="str">
        <f t="shared" si="52"/>
        <v>040-46391</v>
      </c>
      <c r="H118" s="10" t="str">
        <f t="shared" si="53"/>
        <v>040-46392</v>
      </c>
      <c r="I118" s="10" t="str">
        <f t="shared" si="54"/>
        <v>040-46393</v>
      </c>
      <c r="J118" s="10" t="str">
        <f t="shared" si="55"/>
        <v>040-46394</v>
      </c>
      <c r="K118" s="10" t="str">
        <f t="shared" si="56"/>
        <v>040-46395</v>
      </c>
      <c r="L118" s="10" t="str">
        <f t="shared" si="57"/>
        <v>040-46396</v>
      </c>
      <c r="M118" s="10" t="str">
        <f t="shared" si="58"/>
        <v>040-46397</v>
      </c>
      <c r="N118"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8"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8"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8"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8"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8"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8"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8"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8"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8"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8"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8"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8"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8"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8"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8"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8"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8"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8"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8"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8"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8"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8"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8"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8"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8"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8"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8"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8"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8"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8"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8"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8"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8"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8"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8"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8"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8"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8"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8"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8"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8"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8"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8"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8"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8"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8"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8"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8"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8"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8"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8"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8"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8"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8"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8"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8"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8"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8"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8"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8"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8"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8"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8"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8"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8"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8"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8"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8"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8"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8"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8"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8"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8"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8"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8"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8"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8"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8"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8"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8"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8"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8"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8"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8"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8"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8"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8"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8"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8"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8"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8"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8"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8"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8"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8"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8"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8"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8"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8"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8"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8"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8"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8"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8"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8"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18"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18"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18"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18"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18"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18"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18"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8"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8"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8"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8"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8"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8"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8"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8"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8"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8"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8"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8"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8"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8"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8"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8"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8"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8"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8"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8"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8"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8"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8"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8"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8"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8"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8"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8"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8"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8"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8"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8"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8"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8"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8"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8"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8"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8"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8"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8"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8"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8"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8"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8"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8"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8"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8"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8"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8"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8"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8"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8"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8"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8"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8"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19" spans="1:181">
      <c r="A119" s="47"/>
      <c r="B119" s="79" t="s">
        <v>35</v>
      </c>
      <c r="C119" s="80"/>
      <c r="D119" s="11" t="s">
        <v>190</v>
      </c>
      <c r="E119" s="10" t="str">
        <f>INDEX(施設情報!$D$1:$D$1000,MATCH(D119,施設情報!$C$1:$C$1000,0))</f>
        <v>1</v>
      </c>
      <c r="F119" s="11"/>
      <c r="G119" s="8" t="str">
        <f t="shared" si="52"/>
        <v>041-46391</v>
      </c>
      <c r="H119" s="10" t="str">
        <f t="shared" si="53"/>
        <v>041-46392</v>
      </c>
      <c r="I119" s="10" t="str">
        <f t="shared" si="54"/>
        <v>041-46393</v>
      </c>
      <c r="J119" s="10" t="str">
        <f t="shared" si="55"/>
        <v>041-46394</v>
      </c>
      <c r="K119" s="10" t="str">
        <f t="shared" si="56"/>
        <v>041-46395</v>
      </c>
      <c r="L119" s="10" t="str">
        <f t="shared" si="57"/>
        <v>041-46396</v>
      </c>
      <c r="M119" s="10" t="str">
        <f t="shared" si="58"/>
        <v>041-46397</v>
      </c>
      <c r="N119"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9"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9"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9"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9"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9"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9"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9"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9"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9"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9"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9"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9"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9"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9"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9"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9"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9"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9"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9"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9"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9"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9"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9"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9"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9"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9"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9"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9"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9"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9"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9"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9"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9"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9"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9"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9"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9"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9"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9"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9"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9"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9"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9"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9"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9"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9"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9"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9"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9"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9"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9"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9"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9"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9"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9"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9"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9"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9"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9"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9"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9"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9"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9"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9"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9"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9"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9"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9"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9"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9"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9"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9"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9"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9"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9"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9"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9"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9"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9"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9"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9"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9"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9"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9"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9"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9"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9"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9"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9"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9"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9"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9"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9"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9"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9"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9"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9"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9"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9"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9"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9"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9"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9"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9"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9"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19"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19"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19"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19"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19"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19"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19"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9"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9"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9"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9"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9"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9"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9"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9"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9"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9"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9"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9"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9"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9"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9"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9"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9"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9"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9"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9"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9"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9"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9"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9"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9"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9"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9"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9"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9"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9"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9"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9"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9"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9"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9"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9"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9"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9"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9"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9"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9"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9"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9"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9"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9"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9"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9"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9"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9"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9"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9"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9"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9"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9"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9"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0" spans="1:181">
      <c r="A120" s="47"/>
      <c r="B120" s="79" t="s">
        <v>36</v>
      </c>
      <c r="C120" s="80"/>
      <c r="D120" s="11" t="s">
        <v>191</v>
      </c>
      <c r="E120" s="10" t="str">
        <f>INDEX(施設情報!$D$1:$D$1000,MATCH(D120,施設情報!$C$1:$C$1000,0))</f>
        <v>1</v>
      </c>
      <c r="F120" s="11"/>
      <c r="G120" s="8" t="str">
        <f t="shared" si="52"/>
        <v>042-46391</v>
      </c>
      <c r="H120" s="10" t="str">
        <f t="shared" si="53"/>
        <v>042-46392</v>
      </c>
      <c r="I120" s="10" t="str">
        <f t="shared" si="54"/>
        <v>042-46393</v>
      </c>
      <c r="J120" s="10" t="str">
        <f t="shared" si="55"/>
        <v>042-46394</v>
      </c>
      <c r="K120" s="10" t="str">
        <f t="shared" si="56"/>
        <v>042-46395</v>
      </c>
      <c r="L120" s="10" t="str">
        <f t="shared" si="57"/>
        <v>042-46396</v>
      </c>
      <c r="M120" s="10" t="str">
        <f t="shared" si="58"/>
        <v>042-46397</v>
      </c>
      <c r="N120"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0"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0"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0"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0"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0"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0"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0"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0"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0"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0"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0"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0"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0"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0"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0"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0"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0"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0"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0"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0"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0"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0"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0"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0"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0"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0"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0"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0"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0"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0"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0"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0"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0"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0"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0"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0"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0"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0"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0"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0"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0"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0"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0"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0"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0"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0"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0"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0"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0"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0"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0"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0"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0"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0"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0"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0"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0"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0"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0"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0"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0"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0"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0"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0"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0"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0"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0"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0"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0"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0"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0"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0"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0"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0"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0"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0"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0"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0"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0"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0"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0"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0"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0"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0"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0"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0"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0"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0"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0"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0"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0"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0"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0"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0"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0"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0"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0"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0"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0"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0"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0"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0"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0"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0"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0"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0"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0"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0"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0"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0"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0"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0"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0"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0"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0"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0"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0"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0"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0"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0"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0"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0"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0"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0"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0"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0"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0"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0"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0"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0"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0"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0"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0"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0"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0"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0"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0"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0"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0"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0"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0"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0"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0"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0"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0"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0"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0"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0"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0"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0"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0"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0"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0"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0"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0"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0"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0"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0"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0"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0"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0"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0"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0"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0"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0"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0"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0"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1" spans="1:181">
      <c r="A121" s="47"/>
      <c r="B121" s="79" t="s">
        <v>37</v>
      </c>
      <c r="C121" s="80"/>
      <c r="D121" s="11" t="s">
        <v>192</v>
      </c>
      <c r="E121" s="10" t="str">
        <f>INDEX(施設情報!$D$1:$D$1000,MATCH(D121,施設情報!$C$1:$C$1000,0))</f>
        <v>1</v>
      </c>
      <c r="F121" s="11"/>
      <c r="G121" s="8" t="str">
        <f t="shared" si="52"/>
        <v>043-46391</v>
      </c>
      <c r="H121" s="10" t="str">
        <f t="shared" si="53"/>
        <v>043-46392</v>
      </c>
      <c r="I121" s="10" t="str">
        <f t="shared" si="54"/>
        <v>043-46393</v>
      </c>
      <c r="J121" s="10" t="str">
        <f t="shared" si="55"/>
        <v>043-46394</v>
      </c>
      <c r="K121" s="10" t="str">
        <f t="shared" si="56"/>
        <v>043-46395</v>
      </c>
      <c r="L121" s="10" t="str">
        <f t="shared" si="57"/>
        <v>043-46396</v>
      </c>
      <c r="M121" s="10" t="str">
        <f t="shared" si="58"/>
        <v>043-46397</v>
      </c>
      <c r="N121"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1"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1"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1"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1"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1"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1"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1"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1"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1"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1"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1"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1"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1"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1"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1"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1"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1"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1"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1"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1"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1"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1"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1"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1"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1"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1"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1"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1"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1"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1"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1"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1"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1"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1"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1"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1"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1"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1"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1"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1"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1"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1"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1"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1"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1"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1"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1"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1"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1"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1"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1"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1"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1"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1"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1"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1"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1"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1"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1"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1"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1"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1"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1"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1"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1"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1"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1"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1"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1"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1"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1"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1"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1"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1"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1"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1"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1"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1"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1"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1"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1"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1"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1"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1"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1"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1"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1"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1"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1"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1"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1"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1"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1"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1"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1"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1"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1"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1"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1"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1"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1"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1"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1"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1"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1"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1"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1"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1"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1"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1"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1"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1"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1"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1"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1"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1"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1"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1"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1"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1"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1"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1"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1"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1"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1"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1"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1"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1"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1"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1"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1"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1"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1"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1"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1"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1"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1"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1"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1"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1"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1"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1"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1"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1"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1"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1"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1"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1"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1"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1"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1"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1"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1"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1"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1"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1"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1"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1"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1"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1"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1"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1"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1"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1"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1"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1"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1"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2" spans="1:181">
      <c r="B122" s="207" t="s">
        <v>475</v>
      </c>
      <c r="N122" t="str">
        <f ca="1">IF(COUNTIF(N$124:N$126,"×")&lt;&gt;0,"×","-")</f>
        <v>-</v>
      </c>
      <c r="O122" t="str">
        <f t="shared" ref="O122:BZ122" ca="1" si="59">IF(COUNTIF(O$124:O$126,"×")&lt;&gt;0,"×","-")</f>
        <v>-</v>
      </c>
      <c r="P122" t="str">
        <f t="shared" ca="1" si="59"/>
        <v>-</v>
      </c>
      <c r="Q122" t="str">
        <f t="shared" ca="1" si="59"/>
        <v>-</v>
      </c>
      <c r="R122" t="str">
        <f t="shared" ca="1" si="59"/>
        <v>-</v>
      </c>
      <c r="S122" t="str">
        <f t="shared" ca="1" si="59"/>
        <v>-</v>
      </c>
      <c r="T122" t="str">
        <f t="shared" ca="1" si="59"/>
        <v>-</v>
      </c>
      <c r="U122" t="str">
        <f t="shared" ca="1" si="59"/>
        <v>-</v>
      </c>
      <c r="V122" t="str">
        <f t="shared" ca="1" si="59"/>
        <v>-</v>
      </c>
      <c r="W122" t="str">
        <f t="shared" ca="1" si="59"/>
        <v>-</v>
      </c>
      <c r="X122" t="str">
        <f t="shared" ca="1" si="59"/>
        <v>-</v>
      </c>
      <c r="Y122" t="str">
        <f t="shared" ca="1" si="59"/>
        <v>-</v>
      </c>
      <c r="Z122" t="str">
        <f t="shared" ca="1" si="59"/>
        <v>-</v>
      </c>
      <c r="AA122" t="str">
        <f t="shared" ca="1" si="59"/>
        <v>-</v>
      </c>
      <c r="AB122" t="str">
        <f t="shared" ca="1" si="59"/>
        <v>-</v>
      </c>
      <c r="AC122" t="str">
        <f t="shared" ca="1" si="59"/>
        <v>-</v>
      </c>
      <c r="AD122" t="str">
        <f t="shared" ca="1" si="59"/>
        <v>-</v>
      </c>
      <c r="AE122" t="str">
        <f t="shared" ca="1" si="59"/>
        <v>-</v>
      </c>
      <c r="AF122" t="str">
        <f t="shared" ca="1" si="59"/>
        <v>-</v>
      </c>
      <c r="AG122" t="str">
        <f t="shared" ca="1" si="59"/>
        <v>-</v>
      </c>
      <c r="AH122" t="str">
        <f t="shared" ca="1" si="59"/>
        <v>-</v>
      </c>
      <c r="AI122" t="str">
        <f t="shared" ca="1" si="59"/>
        <v>-</v>
      </c>
      <c r="AJ122" t="str">
        <f t="shared" ca="1" si="59"/>
        <v>-</v>
      </c>
      <c r="AK122" t="str">
        <f t="shared" ca="1" si="59"/>
        <v>-</v>
      </c>
      <c r="AL122" t="str">
        <f t="shared" ca="1" si="59"/>
        <v>-</v>
      </c>
      <c r="AM122" t="str">
        <f t="shared" ca="1" si="59"/>
        <v>-</v>
      </c>
      <c r="AN122" t="str">
        <f t="shared" ca="1" si="59"/>
        <v>-</v>
      </c>
      <c r="AO122" t="str">
        <f t="shared" ca="1" si="59"/>
        <v>-</v>
      </c>
      <c r="AP122" t="str">
        <f t="shared" ca="1" si="59"/>
        <v>-</v>
      </c>
      <c r="AQ122" t="str">
        <f t="shared" ca="1" si="59"/>
        <v>-</v>
      </c>
      <c r="AR122" t="str">
        <f t="shared" ca="1" si="59"/>
        <v>-</v>
      </c>
      <c r="AS122" t="str">
        <f t="shared" ca="1" si="59"/>
        <v>-</v>
      </c>
      <c r="AT122" t="str">
        <f t="shared" ca="1" si="59"/>
        <v>-</v>
      </c>
      <c r="AU122" t="str">
        <f t="shared" ca="1" si="59"/>
        <v>-</v>
      </c>
      <c r="AV122" t="str">
        <f t="shared" ca="1" si="59"/>
        <v>-</v>
      </c>
      <c r="AW122" t="str">
        <f t="shared" ca="1" si="59"/>
        <v>-</v>
      </c>
      <c r="AX122" t="str">
        <f t="shared" ca="1" si="59"/>
        <v>-</v>
      </c>
      <c r="AY122" t="str">
        <f t="shared" ca="1" si="59"/>
        <v>-</v>
      </c>
      <c r="AZ122" t="str">
        <f t="shared" ca="1" si="59"/>
        <v>-</v>
      </c>
      <c r="BA122" t="str">
        <f t="shared" ca="1" si="59"/>
        <v>-</v>
      </c>
      <c r="BB122" t="str">
        <f t="shared" ca="1" si="59"/>
        <v>-</v>
      </c>
      <c r="BC122" t="str">
        <f t="shared" ca="1" si="59"/>
        <v>-</v>
      </c>
      <c r="BD122" t="str">
        <f t="shared" ca="1" si="59"/>
        <v>-</v>
      </c>
      <c r="BE122" t="str">
        <f t="shared" ca="1" si="59"/>
        <v>-</v>
      </c>
      <c r="BF122" t="str">
        <f t="shared" ca="1" si="59"/>
        <v>-</v>
      </c>
      <c r="BG122" t="str">
        <f t="shared" ca="1" si="59"/>
        <v>-</v>
      </c>
      <c r="BH122" t="str">
        <f t="shared" ca="1" si="59"/>
        <v>-</v>
      </c>
      <c r="BI122" t="str">
        <f t="shared" ca="1" si="59"/>
        <v>-</v>
      </c>
      <c r="BJ122" t="str">
        <f t="shared" ca="1" si="59"/>
        <v>-</v>
      </c>
      <c r="BK122" t="str">
        <f t="shared" ca="1" si="59"/>
        <v>-</v>
      </c>
      <c r="BL122" t="str">
        <f t="shared" ca="1" si="59"/>
        <v>-</v>
      </c>
      <c r="BM122" t="str">
        <f t="shared" ca="1" si="59"/>
        <v>-</v>
      </c>
      <c r="BN122" t="str">
        <f t="shared" ca="1" si="59"/>
        <v>-</v>
      </c>
      <c r="BO122" t="str">
        <f t="shared" ca="1" si="59"/>
        <v>-</v>
      </c>
      <c r="BP122" t="str">
        <f t="shared" ca="1" si="59"/>
        <v>-</v>
      </c>
      <c r="BQ122" t="str">
        <f t="shared" ca="1" si="59"/>
        <v>-</v>
      </c>
      <c r="BR122" t="str">
        <f t="shared" ca="1" si="59"/>
        <v>-</v>
      </c>
      <c r="BS122" t="str">
        <f t="shared" ca="1" si="59"/>
        <v>-</v>
      </c>
      <c r="BT122" t="str">
        <f t="shared" ca="1" si="59"/>
        <v>-</v>
      </c>
      <c r="BU122" t="str">
        <f t="shared" ca="1" si="59"/>
        <v>-</v>
      </c>
      <c r="BV122" t="str">
        <f t="shared" ca="1" si="59"/>
        <v>-</v>
      </c>
      <c r="BW122" t="str">
        <f t="shared" ca="1" si="59"/>
        <v>-</v>
      </c>
      <c r="BX122" t="str">
        <f t="shared" ca="1" si="59"/>
        <v>-</v>
      </c>
      <c r="BY122" t="str">
        <f t="shared" ca="1" si="59"/>
        <v>-</v>
      </c>
      <c r="BZ122" t="str">
        <f t="shared" ca="1" si="59"/>
        <v>-</v>
      </c>
      <c r="CA122" t="str">
        <f t="shared" ref="CA122:EL122" ca="1" si="60">IF(COUNTIF(CA$124:CA$126,"×")&lt;&gt;0,"×","-")</f>
        <v>-</v>
      </c>
      <c r="CB122" t="str">
        <f t="shared" ca="1" si="60"/>
        <v>-</v>
      </c>
      <c r="CC122" t="str">
        <f t="shared" ca="1" si="60"/>
        <v>-</v>
      </c>
      <c r="CD122" t="str">
        <f t="shared" ca="1" si="60"/>
        <v>-</v>
      </c>
      <c r="CE122" t="str">
        <f t="shared" ca="1" si="60"/>
        <v>-</v>
      </c>
      <c r="CF122" t="str">
        <f t="shared" ca="1" si="60"/>
        <v>-</v>
      </c>
      <c r="CG122" t="str">
        <f t="shared" ca="1" si="60"/>
        <v>-</v>
      </c>
      <c r="CH122" t="str">
        <f t="shared" ca="1" si="60"/>
        <v>-</v>
      </c>
      <c r="CI122" t="str">
        <f t="shared" ca="1" si="60"/>
        <v>-</v>
      </c>
      <c r="CJ122" t="str">
        <f t="shared" ca="1" si="60"/>
        <v>-</v>
      </c>
      <c r="CK122" t="str">
        <f t="shared" ca="1" si="60"/>
        <v>-</v>
      </c>
      <c r="CL122" t="str">
        <f t="shared" ca="1" si="60"/>
        <v>-</v>
      </c>
      <c r="CM122" t="str">
        <f t="shared" ca="1" si="60"/>
        <v>-</v>
      </c>
      <c r="CN122" t="str">
        <f t="shared" ca="1" si="60"/>
        <v>-</v>
      </c>
      <c r="CO122" t="str">
        <f t="shared" ca="1" si="60"/>
        <v>-</v>
      </c>
      <c r="CP122" t="str">
        <f t="shared" ca="1" si="60"/>
        <v>-</v>
      </c>
      <c r="CQ122" t="str">
        <f t="shared" ca="1" si="60"/>
        <v>-</v>
      </c>
      <c r="CR122" t="str">
        <f t="shared" ca="1" si="60"/>
        <v>-</v>
      </c>
      <c r="CS122" t="str">
        <f t="shared" ca="1" si="60"/>
        <v>-</v>
      </c>
      <c r="CT122" t="str">
        <f t="shared" ca="1" si="60"/>
        <v>-</v>
      </c>
      <c r="CU122" t="str">
        <f t="shared" ca="1" si="60"/>
        <v>-</v>
      </c>
      <c r="CV122" t="str">
        <f t="shared" ca="1" si="60"/>
        <v>-</v>
      </c>
      <c r="CW122" t="str">
        <f t="shared" ca="1" si="60"/>
        <v>-</v>
      </c>
      <c r="CX122" t="str">
        <f t="shared" ca="1" si="60"/>
        <v>-</v>
      </c>
      <c r="CY122" t="str">
        <f t="shared" ca="1" si="60"/>
        <v>-</v>
      </c>
      <c r="CZ122" t="str">
        <f t="shared" ca="1" si="60"/>
        <v>-</v>
      </c>
      <c r="DA122" t="str">
        <f t="shared" ca="1" si="60"/>
        <v>-</v>
      </c>
      <c r="DB122" t="str">
        <f t="shared" ca="1" si="60"/>
        <v>-</v>
      </c>
      <c r="DC122" t="str">
        <f t="shared" ca="1" si="60"/>
        <v>-</v>
      </c>
      <c r="DD122" t="str">
        <f t="shared" ca="1" si="60"/>
        <v>-</v>
      </c>
      <c r="DE122" t="str">
        <f t="shared" ca="1" si="60"/>
        <v>-</v>
      </c>
      <c r="DF122" t="str">
        <f t="shared" ca="1" si="60"/>
        <v>-</v>
      </c>
      <c r="DG122" t="str">
        <f t="shared" ca="1" si="60"/>
        <v>-</v>
      </c>
      <c r="DH122" t="str">
        <f t="shared" ca="1" si="60"/>
        <v>-</v>
      </c>
      <c r="DI122" t="str">
        <f t="shared" ca="1" si="60"/>
        <v>-</v>
      </c>
      <c r="DJ122" t="str">
        <f t="shared" ca="1" si="60"/>
        <v>-</v>
      </c>
      <c r="DK122" t="str">
        <f t="shared" ca="1" si="60"/>
        <v>-</v>
      </c>
      <c r="DL122" t="str">
        <f t="shared" ca="1" si="60"/>
        <v>-</v>
      </c>
      <c r="DM122" t="str">
        <f t="shared" ca="1" si="60"/>
        <v>-</v>
      </c>
      <c r="DN122" t="str">
        <f t="shared" ca="1" si="60"/>
        <v>-</v>
      </c>
      <c r="DO122" t="str">
        <f t="shared" ca="1" si="60"/>
        <v>-</v>
      </c>
      <c r="DP122" t="str">
        <f t="shared" ca="1" si="60"/>
        <v>-</v>
      </c>
      <c r="DQ122" t="str">
        <f t="shared" ca="1" si="60"/>
        <v>-</v>
      </c>
      <c r="DR122" t="str">
        <f t="shared" ca="1" si="60"/>
        <v>-</v>
      </c>
      <c r="DS122" t="str">
        <f t="shared" ca="1" si="60"/>
        <v>-</v>
      </c>
      <c r="DT122" t="str">
        <f t="shared" ca="1" si="60"/>
        <v>-</v>
      </c>
      <c r="DU122" t="str">
        <f t="shared" ca="1" si="60"/>
        <v>-</v>
      </c>
      <c r="DV122" t="str">
        <f t="shared" ca="1" si="60"/>
        <v>-</v>
      </c>
      <c r="DW122" t="str">
        <f t="shared" ca="1" si="60"/>
        <v>-</v>
      </c>
      <c r="DX122" t="str">
        <f t="shared" ca="1" si="60"/>
        <v>-</v>
      </c>
      <c r="DY122" t="str">
        <f t="shared" ca="1" si="60"/>
        <v>-</v>
      </c>
      <c r="DZ122" t="str">
        <f t="shared" ca="1" si="60"/>
        <v>-</v>
      </c>
      <c r="EA122" t="str">
        <f t="shared" ca="1" si="60"/>
        <v>-</v>
      </c>
      <c r="EB122" t="str">
        <f t="shared" ca="1" si="60"/>
        <v>-</v>
      </c>
      <c r="EC122" t="str">
        <f t="shared" ca="1" si="60"/>
        <v>-</v>
      </c>
      <c r="ED122" t="str">
        <f t="shared" ca="1" si="60"/>
        <v>×</v>
      </c>
      <c r="EE122" t="str">
        <f t="shared" ca="1" si="60"/>
        <v>×</v>
      </c>
      <c r="EF122" t="str">
        <f t="shared" ca="1" si="60"/>
        <v>×</v>
      </c>
      <c r="EG122" t="str">
        <f t="shared" ca="1" si="60"/>
        <v>×</v>
      </c>
      <c r="EH122" t="str">
        <f t="shared" ca="1" si="60"/>
        <v>×</v>
      </c>
      <c r="EI122" t="str">
        <f t="shared" ca="1" si="60"/>
        <v>×</v>
      </c>
      <c r="EJ122" t="str">
        <f t="shared" ca="1" si="60"/>
        <v>×</v>
      </c>
      <c r="EK122" t="str">
        <f t="shared" ca="1" si="60"/>
        <v>×</v>
      </c>
      <c r="EL122" t="str">
        <f t="shared" ca="1" si="60"/>
        <v>×</v>
      </c>
      <c r="EM122" t="str">
        <f t="shared" ref="EM122:FY122" ca="1" si="61">IF(COUNTIF(EM$124:EM$126,"×")&lt;&gt;0,"×","-")</f>
        <v>×</v>
      </c>
      <c r="EN122" t="str">
        <f t="shared" ca="1" si="61"/>
        <v>×</v>
      </c>
      <c r="EO122" t="str">
        <f t="shared" ca="1" si="61"/>
        <v>×</v>
      </c>
      <c r="EP122" t="str">
        <f t="shared" ca="1" si="61"/>
        <v>×</v>
      </c>
      <c r="EQ122" t="str">
        <f t="shared" ca="1" si="61"/>
        <v>×</v>
      </c>
      <c r="ER122" t="str">
        <f t="shared" ca="1" si="61"/>
        <v>×</v>
      </c>
      <c r="ES122" t="str">
        <f t="shared" ca="1" si="61"/>
        <v>×</v>
      </c>
      <c r="ET122" t="str">
        <f t="shared" ca="1" si="61"/>
        <v>×</v>
      </c>
      <c r="EU122" t="str">
        <f t="shared" ca="1" si="61"/>
        <v>×</v>
      </c>
      <c r="EV122" t="str">
        <f t="shared" ca="1" si="61"/>
        <v>×</v>
      </c>
      <c r="EW122" t="str">
        <f t="shared" ca="1" si="61"/>
        <v>×</v>
      </c>
      <c r="EX122" t="str">
        <f t="shared" ca="1" si="61"/>
        <v>×</v>
      </c>
      <c r="EY122" t="str">
        <f t="shared" ca="1" si="61"/>
        <v>×</v>
      </c>
      <c r="EZ122" t="str">
        <f t="shared" ca="1" si="61"/>
        <v>×</v>
      </c>
      <c r="FA122" t="str">
        <f t="shared" ca="1" si="61"/>
        <v>×</v>
      </c>
      <c r="FB122" t="str">
        <f t="shared" ca="1" si="61"/>
        <v>×</v>
      </c>
      <c r="FC122" t="str">
        <f t="shared" ca="1" si="61"/>
        <v>×</v>
      </c>
      <c r="FD122" t="str">
        <f t="shared" ca="1" si="61"/>
        <v>×</v>
      </c>
      <c r="FE122" t="str">
        <f t="shared" ca="1" si="61"/>
        <v>×</v>
      </c>
      <c r="FF122" t="str">
        <f t="shared" ca="1" si="61"/>
        <v>×</v>
      </c>
      <c r="FG122" t="str">
        <f t="shared" ca="1" si="61"/>
        <v>×</v>
      </c>
      <c r="FH122" t="str">
        <f t="shared" ca="1" si="61"/>
        <v>×</v>
      </c>
      <c r="FI122" t="str">
        <f t="shared" ca="1" si="61"/>
        <v>×</v>
      </c>
      <c r="FJ122" t="str">
        <f t="shared" ca="1" si="61"/>
        <v>×</v>
      </c>
      <c r="FK122" t="str">
        <f t="shared" ca="1" si="61"/>
        <v>×</v>
      </c>
      <c r="FL122" t="str">
        <f t="shared" ca="1" si="61"/>
        <v>×</v>
      </c>
      <c r="FM122" t="str">
        <f t="shared" ca="1" si="61"/>
        <v>×</v>
      </c>
      <c r="FN122" t="str">
        <f t="shared" ca="1" si="61"/>
        <v>×</v>
      </c>
      <c r="FO122" t="str">
        <f t="shared" ca="1" si="61"/>
        <v>×</v>
      </c>
      <c r="FP122" t="str">
        <f t="shared" ca="1" si="61"/>
        <v>×</v>
      </c>
      <c r="FQ122" t="str">
        <f t="shared" ca="1" si="61"/>
        <v>×</v>
      </c>
      <c r="FR122" t="str">
        <f t="shared" ca="1" si="61"/>
        <v>×</v>
      </c>
      <c r="FS122" t="str">
        <f t="shared" ca="1" si="61"/>
        <v>×</v>
      </c>
      <c r="FT122" t="str">
        <f t="shared" ca="1" si="61"/>
        <v>×</v>
      </c>
      <c r="FU122" t="str">
        <f t="shared" ca="1" si="61"/>
        <v>×</v>
      </c>
      <c r="FV122" t="str">
        <f t="shared" ca="1" si="61"/>
        <v>×</v>
      </c>
      <c r="FW122" t="str">
        <f t="shared" ca="1" si="61"/>
        <v>×</v>
      </c>
      <c r="FX122" t="str">
        <f t="shared" ca="1" si="61"/>
        <v>×</v>
      </c>
      <c r="FY122" t="str">
        <f t="shared" ca="1" si="61"/>
        <v>×</v>
      </c>
    </row>
    <row r="123" spans="1:181">
      <c r="A123" s="16"/>
      <c r="B123" s="173" t="s">
        <v>497</v>
      </c>
      <c r="C123" s="73"/>
      <c r="D123" s="11" t="s">
        <v>164</v>
      </c>
      <c r="E123" s="10" t="str">
        <f>INDEX(施設情報!$D$1:$D$1000,MATCH(D123,施設情報!$C$1:$C$1000,0))</f>
        <v>1</v>
      </c>
      <c r="F123" s="11"/>
      <c r="G123" s="8" t="str">
        <f t="shared" ref="G123:G126" si="62">$D123&amp;"-"&amp;$N$5</f>
        <v>014-46391</v>
      </c>
      <c r="H123" s="10" t="str">
        <f t="shared" ref="H123:H126" si="63">$D123&amp;"-"&amp;$AL$5</f>
        <v>014-46392</v>
      </c>
      <c r="I123" s="10" t="str">
        <f t="shared" ref="I123:I126" si="64">$D123&amp;"-"&amp;$BJ$5</f>
        <v>014-46393</v>
      </c>
      <c r="J123" s="10" t="str">
        <f t="shared" ref="J123:J126" si="65">$D123&amp;"-"&amp;$CH$5</f>
        <v>014-46394</v>
      </c>
      <c r="K123" s="10" t="str">
        <f t="shared" ref="K123:K126" si="66">$D123&amp;"-"&amp;$DF$5</f>
        <v>014-46395</v>
      </c>
      <c r="L123" s="10" t="str">
        <f t="shared" ref="L123:L126" si="67">$D123&amp;"-"&amp;$ED$5</f>
        <v>014-46396</v>
      </c>
      <c r="M123" s="10" t="str">
        <f t="shared" ref="M123:M126" si="68">$D123&amp;"-"&amp;$FB$5</f>
        <v>014-46397</v>
      </c>
      <c r="N123"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3"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3"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3"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3"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3"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3"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3"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3"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3"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3"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3"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3"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3"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3"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3"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3"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3"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3"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3"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3"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3"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3"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3"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3"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3"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3"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3"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3"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3"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3"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3"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3"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3"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3"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3"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3"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3"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3"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3"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3"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3"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3"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3"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3"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3"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3"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3"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3"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3"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3"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3"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3"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3"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3"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3"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3"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3"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3"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3"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3"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3"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3"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3"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3"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3"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3"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3"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3"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3"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3"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3"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3"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3"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3"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3"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3"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3"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3"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3"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3"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3"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3"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3"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3"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3"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3"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3"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3"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3"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3"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3"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3"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3"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3"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3"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3"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3"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3"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3"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3"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3"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3"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3"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3"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3"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3"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3"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3"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3"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3"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3"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3"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3"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3"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3"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3"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3"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3"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3"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3"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3"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3"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3"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3"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3"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3"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3"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3"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3"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3"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3"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3"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3"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3"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3"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3"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3"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3"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3"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3"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3"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3"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3"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3"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3"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3"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3"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3"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3"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3"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3"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3"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3"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3"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3"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3"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3"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3"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3"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3"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3"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3"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3"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3"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3"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3"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3"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4" spans="1:181">
      <c r="A124" s="16"/>
      <c r="B124" s="72" t="s">
        <v>44</v>
      </c>
      <c r="C124" s="73"/>
      <c r="D124" s="11" t="s">
        <v>165</v>
      </c>
      <c r="E124" s="10" t="str">
        <f>INDEX(施設情報!$D$1:$D$1000,MATCH(D124,施設情報!$C$1:$C$1000,0))</f>
        <v>1</v>
      </c>
      <c r="F124" s="11"/>
      <c r="G124" s="8" t="str">
        <f t="shared" si="62"/>
        <v>015-46391</v>
      </c>
      <c r="H124" s="10" t="str">
        <f t="shared" si="63"/>
        <v>015-46392</v>
      </c>
      <c r="I124" s="10" t="str">
        <f t="shared" si="64"/>
        <v>015-46393</v>
      </c>
      <c r="J124" s="10" t="str">
        <f t="shared" si="65"/>
        <v>015-46394</v>
      </c>
      <c r="K124" s="10" t="str">
        <f t="shared" si="66"/>
        <v>015-46395</v>
      </c>
      <c r="L124" s="10" t="str">
        <f t="shared" si="67"/>
        <v>015-46396</v>
      </c>
      <c r="M124" s="10" t="str">
        <f t="shared" si="68"/>
        <v>015-46397</v>
      </c>
      <c r="N124"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4"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4"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4"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4"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4"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4"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4"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4"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4"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4"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4"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4"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4"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4"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4"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4"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4"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4"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4"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4"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4"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4"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4"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4"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4"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4"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4"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4"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4"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4"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4"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4"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4"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4"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4"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4"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4"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4"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4"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4"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4"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4"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4"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4"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4"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4"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4"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4"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4"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4"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4"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4"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4"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4"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4"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4"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4"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4"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4"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4"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4"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4"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4"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4"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4"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4"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4"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4"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4"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4"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4"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4"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4"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4"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4"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4"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4"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4"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4"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4"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4"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4"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4"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4"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4"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4"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4"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4"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4"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4"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4"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4"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4"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4"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4"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4"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4"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4"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4"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4"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4"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4"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4"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4"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4"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4"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4"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4"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4"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4"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4"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4"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4"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4"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4"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4"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4"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4"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4"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4"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4"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4"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4"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4"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4"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4"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4"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4"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4"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4"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4"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4"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4"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4"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4"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4"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4"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4"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4"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4"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4"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4"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4"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4"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4"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4"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4"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4"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4"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4"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4"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4"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4"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4"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4"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4"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4"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4"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4"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4"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4"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4"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4"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4"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4"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4"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4"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5" spans="1:181">
      <c r="A125" s="16"/>
      <c r="B125" s="72" t="s">
        <v>418</v>
      </c>
      <c r="C125" s="73"/>
      <c r="D125" s="11" t="s">
        <v>166</v>
      </c>
      <c r="E125" s="10" t="str">
        <f>INDEX(施設情報!$D$1:$D$1000,MATCH(D125,施設情報!$C$1:$C$1000,0))</f>
        <v>1</v>
      </c>
      <c r="F125" s="11"/>
      <c r="G125" s="8" t="str">
        <f t="shared" si="62"/>
        <v>016-46391</v>
      </c>
      <c r="H125" s="10" t="str">
        <f t="shared" si="63"/>
        <v>016-46392</v>
      </c>
      <c r="I125" s="10" t="str">
        <f t="shared" si="64"/>
        <v>016-46393</v>
      </c>
      <c r="J125" s="10" t="str">
        <f t="shared" si="65"/>
        <v>016-46394</v>
      </c>
      <c r="K125" s="10" t="str">
        <f t="shared" si="66"/>
        <v>016-46395</v>
      </c>
      <c r="L125" s="10" t="str">
        <f t="shared" si="67"/>
        <v>016-46396</v>
      </c>
      <c r="M125" s="10" t="str">
        <f t="shared" si="68"/>
        <v>016-46397</v>
      </c>
      <c r="N125"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5"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5"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5"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5"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5"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5"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5"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5"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5"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5"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5"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5"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5"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5"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5"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5"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5"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5"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5"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5"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5"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5"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5"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5"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5"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5"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5"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5"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5"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5"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5"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5"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5"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5"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5"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5"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5"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5"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5"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5"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5"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5"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5"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5"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5"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5"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5"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5"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5"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5"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5"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5"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5"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5"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5"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5"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5"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5"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5"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5"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5"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5"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5"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5"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5"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5"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5"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5"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5"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5"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5"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5"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5"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5"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5"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5"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5"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5"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5"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5"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5"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5"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5"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5"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5"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5"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5"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5"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5"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5"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5"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5"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5"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5"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5"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5"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5"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5"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5"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5"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5"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5"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5"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5"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5"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5"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5"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5"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5"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5"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5"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5"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5"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5"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5"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5"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5"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5"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5"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5"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5"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5"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5"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5"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5"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5"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5"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5"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5"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5"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5"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5"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5"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5"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5"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5"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5"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5"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5"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5"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5"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5"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5"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5"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5"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5"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5"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5"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5"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5"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5"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5"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5"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5"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5"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5"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5"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5"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5"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5"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5"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5"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5"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5"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5"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5"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5"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6" spans="1:181">
      <c r="A126" s="16"/>
      <c r="B126" s="72" t="s">
        <v>419</v>
      </c>
      <c r="C126" s="73"/>
      <c r="D126" s="11" t="s">
        <v>167</v>
      </c>
      <c r="E126" s="10" t="str">
        <f>INDEX(施設情報!$D$1:$D$1000,MATCH(D126,施設情報!$C$1:$C$1000,0))</f>
        <v>1</v>
      </c>
      <c r="F126" s="11"/>
      <c r="G126" s="8" t="str">
        <f t="shared" si="62"/>
        <v>017-46391</v>
      </c>
      <c r="H126" s="10" t="str">
        <f t="shared" si="63"/>
        <v>017-46392</v>
      </c>
      <c r="I126" s="10" t="str">
        <f t="shared" si="64"/>
        <v>017-46393</v>
      </c>
      <c r="J126" s="10" t="str">
        <f t="shared" si="65"/>
        <v>017-46394</v>
      </c>
      <c r="K126" s="10" t="str">
        <f t="shared" si="66"/>
        <v>017-46395</v>
      </c>
      <c r="L126" s="10" t="str">
        <f t="shared" si="67"/>
        <v>017-46396</v>
      </c>
      <c r="M126" s="10" t="str">
        <f t="shared" si="68"/>
        <v>017-46397</v>
      </c>
      <c r="N126"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6"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6"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6"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6"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6"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6"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6"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6"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6"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6"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6"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6"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6"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6"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6"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6"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6"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6"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6"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6"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6"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6"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6"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6"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6"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6"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6"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6"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6"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6"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6"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6"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6"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6"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6"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6"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6"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6"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6"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6"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6"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6"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6"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6"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6"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6"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6"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6"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6"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6"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6"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6"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6"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6"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6"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6"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6"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6"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6"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6"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6"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6"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6"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6"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6"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6"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6"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6"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6"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6"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6"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6"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6"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6"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6"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6"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6"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6"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6"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6"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6"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6"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6"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6"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6"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6"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6"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6"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6"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6"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6"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6"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6"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6"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6"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6"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6"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6"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6"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6"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6"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6"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6"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6"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6"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6"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6"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6"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6"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6"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6"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6"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6"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6"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6"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6"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6"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6"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6"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6"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6"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6"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6"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6"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6"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6"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6"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6"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6"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6"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6"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6"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6"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6"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6"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6"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6"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6"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6"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6"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6"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6"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6"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6"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6"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6"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6"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6"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6"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6"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6"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6"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6"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6"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6"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6"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6"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6"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6"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6"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6"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6"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6"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6"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6"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6"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6"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7" spans="1:181">
      <c r="B127" s="207" t="s">
        <v>476</v>
      </c>
      <c r="N127" t="str">
        <f ca="1">IF(COUNTIF(N$128:N$129,"×")&lt;&gt;0,"×","-")</f>
        <v>-</v>
      </c>
      <c r="O127" t="str">
        <f t="shared" ref="O127:BZ127" ca="1" si="69">IF(COUNTIF(O$128:O$129,"×")&lt;&gt;0,"×","-")</f>
        <v>-</v>
      </c>
      <c r="P127" t="str">
        <f t="shared" ca="1" si="69"/>
        <v>-</v>
      </c>
      <c r="Q127" t="str">
        <f t="shared" ca="1" si="69"/>
        <v>-</v>
      </c>
      <c r="R127" t="str">
        <f t="shared" ca="1" si="69"/>
        <v>-</v>
      </c>
      <c r="S127" t="str">
        <f t="shared" ca="1" si="69"/>
        <v>-</v>
      </c>
      <c r="T127" t="str">
        <f t="shared" ca="1" si="69"/>
        <v>-</v>
      </c>
      <c r="U127" t="str">
        <f t="shared" ca="1" si="69"/>
        <v>-</v>
      </c>
      <c r="V127" t="str">
        <f t="shared" ca="1" si="69"/>
        <v>-</v>
      </c>
      <c r="W127" t="str">
        <f t="shared" ca="1" si="69"/>
        <v>-</v>
      </c>
      <c r="X127" t="str">
        <f t="shared" ca="1" si="69"/>
        <v>-</v>
      </c>
      <c r="Y127" t="str">
        <f t="shared" ca="1" si="69"/>
        <v>-</v>
      </c>
      <c r="Z127" t="str">
        <f t="shared" ca="1" si="69"/>
        <v>-</v>
      </c>
      <c r="AA127" t="str">
        <f t="shared" ca="1" si="69"/>
        <v>-</v>
      </c>
      <c r="AB127" t="str">
        <f t="shared" ca="1" si="69"/>
        <v>-</v>
      </c>
      <c r="AC127" t="str">
        <f t="shared" ca="1" si="69"/>
        <v>-</v>
      </c>
      <c r="AD127" t="str">
        <f t="shared" ca="1" si="69"/>
        <v>-</v>
      </c>
      <c r="AE127" t="str">
        <f t="shared" ca="1" si="69"/>
        <v>-</v>
      </c>
      <c r="AF127" t="str">
        <f t="shared" ca="1" si="69"/>
        <v>-</v>
      </c>
      <c r="AG127" t="str">
        <f t="shared" ca="1" si="69"/>
        <v>-</v>
      </c>
      <c r="AH127" t="str">
        <f t="shared" ca="1" si="69"/>
        <v>-</v>
      </c>
      <c r="AI127" t="str">
        <f t="shared" ca="1" si="69"/>
        <v>-</v>
      </c>
      <c r="AJ127" t="str">
        <f t="shared" ca="1" si="69"/>
        <v>-</v>
      </c>
      <c r="AK127" t="str">
        <f t="shared" ca="1" si="69"/>
        <v>-</v>
      </c>
      <c r="AL127" t="str">
        <f t="shared" ca="1" si="69"/>
        <v>-</v>
      </c>
      <c r="AM127" t="str">
        <f t="shared" ca="1" si="69"/>
        <v>-</v>
      </c>
      <c r="AN127" t="str">
        <f t="shared" ca="1" si="69"/>
        <v>-</v>
      </c>
      <c r="AO127" t="str">
        <f t="shared" ca="1" si="69"/>
        <v>-</v>
      </c>
      <c r="AP127" t="str">
        <f t="shared" ca="1" si="69"/>
        <v>-</v>
      </c>
      <c r="AQ127" t="str">
        <f t="shared" ca="1" si="69"/>
        <v>-</v>
      </c>
      <c r="AR127" t="str">
        <f t="shared" ca="1" si="69"/>
        <v>-</v>
      </c>
      <c r="AS127" t="str">
        <f t="shared" ca="1" si="69"/>
        <v>-</v>
      </c>
      <c r="AT127" t="str">
        <f t="shared" ca="1" si="69"/>
        <v>-</v>
      </c>
      <c r="AU127" t="str">
        <f t="shared" ca="1" si="69"/>
        <v>-</v>
      </c>
      <c r="AV127" t="str">
        <f t="shared" ca="1" si="69"/>
        <v>-</v>
      </c>
      <c r="AW127" t="str">
        <f t="shared" ca="1" si="69"/>
        <v>-</v>
      </c>
      <c r="AX127" t="str">
        <f t="shared" ca="1" si="69"/>
        <v>-</v>
      </c>
      <c r="AY127" t="str">
        <f t="shared" ca="1" si="69"/>
        <v>-</v>
      </c>
      <c r="AZ127" t="str">
        <f t="shared" ca="1" si="69"/>
        <v>-</v>
      </c>
      <c r="BA127" t="str">
        <f t="shared" ca="1" si="69"/>
        <v>-</v>
      </c>
      <c r="BB127" t="str">
        <f t="shared" ca="1" si="69"/>
        <v>-</v>
      </c>
      <c r="BC127" t="str">
        <f t="shared" ca="1" si="69"/>
        <v>-</v>
      </c>
      <c r="BD127" t="str">
        <f t="shared" ca="1" si="69"/>
        <v>-</v>
      </c>
      <c r="BE127" t="str">
        <f t="shared" ca="1" si="69"/>
        <v>-</v>
      </c>
      <c r="BF127" t="str">
        <f t="shared" ca="1" si="69"/>
        <v>-</v>
      </c>
      <c r="BG127" t="str">
        <f t="shared" ca="1" si="69"/>
        <v>-</v>
      </c>
      <c r="BH127" t="str">
        <f t="shared" ca="1" si="69"/>
        <v>-</v>
      </c>
      <c r="BI127" t="str">
        <f t="shared" ca="1" si="69"/>
        <v>-</v>
      </c>
      <c r="BJ127" t="str">
        <f t="shared" ca="1" si="69"/>
        <v>-</v>
      </c>
      <c r="BK127" t="str">
        <f t="shared" ca="1" si="69"/>
        <v>-</v>
      </c>
      <c r="BL127" t="str">
        <f t="shared" ca="1" si="69"/>
        <v>-</v>
      </c>
      <c r="BM127" t="str">
        <f t="shared" ca="1" si="69"/>
        <v>-</v>
      </c>
      <c r="BN127" t="str">
        <f t="shared" ca="1" si="69"/>
        <v>-</v>
      </c>
      <c r="BO127" t="str">
        <f t="shared" ca="1" si="69"/>
        <v>-</v>
      </c>
      <c r="BP127" t="str">
        <f t="shared" ca="1" si="69"/>
        <v>-</v>
      </c>
      <c r="BQ127" t="str">
        <f t="shared" ca="1" si="69"/>
        <v>-</v>
      </c>
      <c r="BR127" t="str">
        <f t="shared" ca="1" si="69"/>
        <v>-</v>
      </c>
      <c r="BS127" t="str">
        <f t="shared" ca="1" si="69"/>
        <v>-</v>
      </c>
      <c r="BT127" t="str">
        <f t="shared" ca="1" si="69"/>
        <v>-</v>
      </c>
      <c r="BU127" t="str">
        <f t="shared" ca="1" si="69"/>
        <v>-</v>
      </c>
      <c r="BV127" t="str">
        <f t="shared" ca="1" si="69"/>
        <v>-</v>
      </c>
      <c r="BW127" t="str">
        <f t="shared" ca="1" si="69"/>
        <v>-</v>
      </c>
      <c r="BX127" t="str">
        <f t="shared" ca="1" si="69"/>
        <v>-</v>
      </c>
      <c r="BY127" t="str">
        <f t="shared" ca="1" si="69"/>
        <v>-</v>
      </c>
      <c r="BZ127" t="str">
        <f t="shared" ca="1" si="69"/>
        <v>-</v>
      </c>
      <c r="CA127" t="str">
        <f t="shared" ref="CA127:EL127" ca="1" si="70">IF(COUNTIF(CA$128:CA$129,"×")&lt;&gt;0,"×","-")</f>
        <v>-</v>
      </c>
      <c r="CB127" t="str">
        <f t="shared" ca="1" si="70"/>
        <v>-</v>
      </c>
      <c r="CC127" t="str">
        <f t="shared" ca="1" si="70"/>
        <v>-</v>
      </c>
      <c r="CD127" t="str">
        <f t="shared" ca="1" si="70"/>
        <v>-</v>
      </c>
      <c r="CE127" t="str">
        <f t="shared" ca="1" si="70"/>
        <v>-</v>
      </c>
      <c r="CF127" t="str">
        <f t="shared" ca="1" si="70"/>
        <v>-</v>
      </c>
      <c r="CG127" t="str">
        <f t="shared" ca="1" si="70"/>
        <v>-</v>
      </c>
      <c r="CH127" t="str">
        <f t="shared" ca="1" si="70"/>
        <v>-</v>
      </c>
      <c r="CI127" t="str">
        <f t="shared" ca="1" si="70"/>
        <v>-</v>
      </c>
      <c r="CJ127" t="str">
        <f t="shared" ca="1" si="70"/>
        <v>-</v>
      </c>
      <c r="CK127" t="str">
        <f t="shared" ca="1" si="70"/>
        <v>-</v>
      </c>
      <c r="CL127" t="str">
        <f t="shared" ca="1" si="70"/>
        <v>-</v>
      </c>
      <c r="CM127" t="str">
        <f t="shared" ca="1" si="70"/>
        <v>-</v>
      </c>
      <c r="CN127" t="str">
        <f t="shared" ca="1" si="70"/>
        <v>-</v>
      </c>
      <c r="CO127" t="str">
        <f t="shared" ca="1" si="70"/>
        <v>-</v>
      </c>
      <c r="CP127" t="str">
        <f t="shared" ca="1" si="70"/>
        <v>-</v>
      </c>
      <c r="CQ127" t="str">
        <f t="shared" ca="1" si="70"/>
        <v>-</v>
      </c>
      <c r="CR127" t="str">
        <f t="shared" ca="1" si="70"/>
        <v>-</v>
      </c>
      <c r="CS127" t="str">
        <f t="shared" ca="1" si="70"/>
        <v>-</v>
      </c>
      <c r="CT127" t="str">
        <f t="shared" ca="1" si="70"/>
        <v>-</v>
      </c>
      <c r="CU127" t="str">
        <f t="shared" ca="1" si="70"/>
        <v>-</v>
      </c>
      <c r="CV127" t="str">
        <f t="shared" ca="1" si="70"/>
        <v>-</v>
      </c>
      <c r="CW127" t="str">
        <f t="shared" ca="1" si="70"/>
        <v>-</v>
      </c>
      <c r="CX127" t="str">
        <f t="shared" ca="1" si="70"/>
        <v>-</v>
      </c>
      <c r="CY127" t="str">
        <f t="shared" ca="1" si="70"/>
        <v>-</v>
      </c>
      <c r="CZ127" t="str">
        <f t="shared" ca="1" si="70"/>
        <v>-</v>
      </c>
      <c r="DA127" t="str">
        <f t="shared" ca="1" si="70"/>
        <v>-</v>
      </c>
      <c r="DB127" t="str">
        <f t="shared" ca="1" si="70"/>
        <v>-</v>
      </c>
      <c r="DC127" t="str">
        <f t="shared" ca="1" si="70"/>
        <v>-</v>
      </c>
      <c r="DD127" t="str">
        <f t="shared" ca="1" si="70"/>
        <v>-</v>
      </c>
      <c r="DE127" t="str">
        <f t="shared" ca="1" si="70"/>
        <v>-</v>
      </c>
      <c r="DF127" t="str">
        <f t="shared" ca="1" si="70"/>
        <v>-</v>
      </c>
      <c r="DG127" t="str">
        <f t="shared" ca="1" si="70"/>
        <v>-</v>
      </c>
      <c r="DH127" t="str">
        <f t="shared" ca="1" si="70"/>
        <v>-</v>
      </c>
      <c r="DI127" t="str">
        <f t="shared" ca="1" si="70"/>
        <v>-</v>
      </c>
      <c r="DJ127" t="str">
        <f t="shared" ca="1" si="70"/>
        <v>-</v>
      </c>
      <c r="DK127" t="str">
        <f t="shared" ca="1" si="70"/>
        <v>-</v>
      </c>
      <c r="DL127" t="str">
        <f t="shared" ca="1" si="70"/>
        <v>-</v>
      </c>
      <c r="DM127" t="str">
        <f t="shared" ca="1" si="70"/>
        <v>-</v>
      </c>
      <c r="DN127" t="str">
        <f t="shared" ca="1" si="70"/>
        <v>-</v>
      </c>
      <c r="DO127" t="str">
        <f t="shared" ca="1" si="70"/>
        <v>-</v>
      </c>
      <c r="DP127" t="str">
        <f t="shared" ca="1" si="70"/>
        <v>-</v>
      </c>
      <c r="DQ127" t="str">
        <f t="shared" ca="1" si="70"/>
        <v>-</v>
      </c>
      <c r="DR127" t="str">
        <f t="shared" ca="1" si="70"/>
        <v>-</v>
      </c>
      <c r="DS127" t="str">
        <f t="shared" ca="1" si="70"/>
        <v>-</v>
      </c>
      <c r="DT127" t="str">
        <f t="shared" ca="1" si="70"/>
        <v>-</v>
      </c>
      <c r="DU127" t="str">
        <f t="shared" ca="1" si="70"/>
        <v>-</v>
      </c>
      <c r="DV127" t="str">
        <f t="shared" ca="1" si="70"/>
        <v>-</v>
      </c>
      <c r="DW127" t="str">
        <f t="shared" ca="1" si="70"/>
        <v>-</v>
      </c>
      <c r="DX127" t="str">
        <f t="shared" ca="1" si="70"/>
        <v>-</v>
      </c>
      <c r="DY127" t="str">
        <f t="shared" ca="1" si="70"/>
        <v>-</v>
      </c>
      <c r="DZ127" t="str">
        <f t="shared" ca="1" si="70"/>
        <v>-</v>
      </c>
      <c r="EA127" t="str">
        <f t="shared" ca="1" si="70"/>
        <v>-</v>
      </c>
      <c r="EB127" t="str">
        <f t="shared" ca="1" si="70"/>
        <v>-</v>
      </c>
      <c r="EC127" t="str">
        <f t="shared" ca="1" si="70"/>
        <v>-</v>
      </c>
      <c r="ED127" t="str">
        <f t="shared" ca="1" si="70"/>
        <v>×</v>
      </c>
      <c r="EE127" t="str">
        <f t="shared" ca="1" si="70"/>
        <v>×</v>
      </c>
      <c r="EF127" t="str">
        <f t="shared" ca="1" si="70"/>
        <v>×</v>
      </c>
      <c r="EG127" t="str">
        <f t="shared" ca="1" si="70"/>
        <v>×</v>
      </c>
      <c r="EH127" t="str">
        <f t="shared" ca="1" si="70"/>
        <v>×</v>
      </c>
      <c r="EI127" t="str">
        <f t="shared" ca="1" si="70"/>
        <v>×</v>
      </c>
      <c r="EJ127" t="str">
        <f t="shared" ca="1" si="70"/>
        <v>×</v>
      </c>
      <c r="EK127" t="str">
        <f t="shared" ca="1" si="70"/>
        <v>×</v>
      </c>
      <c r="EL127" t="str">
        <f t="shared" ca="1" si="70"/>
        <v>×</v>
      </c>
      <c r="EM127" t="str">
        <f t="shared" ref="EM127:FY127" ca="1" si="71">IF(COUNTIF(EM$128:EM$129,"×")&lt;&gt;0,"×","-")</f>
        <v>×</v>
      </c>
      <c r="EN127" t="str">
        <f t="shared" ca="1" si="71"/>
        <v>×</v>
      </c>
      <c r="EO127" t="str">
        <f t="shared" ca="1" si="71"/>
        <v>×</v>
      </c>
      <c r="EP127" t="str">
        <f t="shared" ca="1" si="71"/>
        <v>×</v>
      </c>
      <c r="EQ127" t="str">
        <f t="shared" ca="1" si="71"/>
        <v>×</v>
      </c>
      <c r="ER127" t="str">
        <f t="shared" ca="1" si="71"/>
        <v>×</v>
      </c>
      <c r="ES127" t="str">
        <f t="shared" ca="1" si="71"/>
        <v>×</v>
      </c>
      <c r="ET127" t="str">
        <f t="shared" ca="1" si="71"/>
        <v>×</v>
      </c>
      <c r="EU127" t="str">
        <f t="shared" ca="1" si="71"/>
        <v>×</v>
      </c>
      <c r="EV127" t="str">
        <f t="shared" ca="1" si="71"/>
        <v>×</v>
      </c>
      <c r="EW127" t="str">
        <f t="shared" ca="1" si="71"/>
        <v>×</v>
      </c>
      <c r="EX127" t="str">
        <f t="shared" ca="1" si="71"/>
        <v>×</v>
      </c>
      <c r="EY127" t="str">
        <f t="shared" ca="1" si="71"/>
        <v>×</v>
      </c>
      <c r="EZ127" t="str">
        <f t="shared" ca="1" si="71"/>
        <v>×</v>
      </c>
      <c r="FA127" t="str">
        <f t="shared" ca="1" si="71"/>
        <v>×</v>
      </c>
      <c r="FB127" t="str">
        <f t="shared" ca="1" si="71"/>
        <v>×</v>
      </c>
      <c r="FC127" t="str">
        <f t="shared" ca="1" si="71"/>
        <v>×</v>
      </c>
      <c r="FD127" t="str">
        <f t="shared" ca="1" si="71"/>
        <v>×</v>
      </c>
      <c r="FE127" t="str">
        <f t="shared" ca="1" si="71"/>
        <v>×</v>
      </c>
      <c r="FF127" t="str">
        <f t="shared" ca="1" si="71"/>
        <v>×</v>
      </c>
      <c r="FG127" t="str">
        <f t="shared" ca="1" si="71"/>
        <v>×</v>
      </c>
      <c r="FH127" t="str">
        <f t="shared" ca="1" si="71"/>
        <v>×</v>
      </c>
      <c r="FI127" t="str">
        <f t="shared" ca="1" si="71"/>
        <v>×</v>
      </c>
      <c r="FJ127" t="str">
        <f t="shared" ca="1" si="71"/>
        <v>×</v>
      </c>
      <c r="FK127" t="str">
        <f t="shared" ca="1" si="71"/>
        <v>×</v>
      </c>
      <c r="FL127" t="str">
        <f t="shared" ca="1" si="71"/>
        <v>×</v>
      </c>
      <c r="FM127" t="str">
        <f t="shared" ca="1" si="71"/>
        <v>×</v>
      </c>
      <c r="FN127" t="str">
        <f t="shared" ca="1" si="71"/>
        <v>×</v>
      </c>
      <c r="FO127" t="str">
        <f t="shared" ca="1" si="71"/>
        <v>×</v>
      </c>
      <c r="FP127" t="str">
        <f t="shared" ca="1" si="71"/>
        <v>×</v>
      </c>
      <c r="FQ127" t="str">
        <f t="shared" ca="1" si="71"/>
        <v>×</v>
      </c>
      <c r="FR127" t="str">
        <f t="shared" ca="1" si="71"/>
        <v>×</v>
      </c>
      <c r="FS127" t="str">
        <f t="shared" ca="1" si="71"/>
        <v>×</v>
      </c>
      <c r="FT127" t="str">
        <f t="shared" ca="1" si="71"/>
        <v>×</v>
      </c>
      <c r="FU127" t="str">
        <f t="shared" ca="1" si="71"/>
        <v>×</v>
      </c>
      <c r="FV127" t="str">
        <f t="shared" ca="1" si="71"/>
        <v>×</v>
      </c>
      <c r="FW127" t="str">
        <f t="shared" ca="1" si="71"/>
        <v>×</v>
      </c>
      <c r="FX127" t="str">
        <f t="shared" ca="1" si="71"/>
        <v>×</v>
      </c>
      <c r="FY127" t="str">
        <f t="shared" ca="1" si="71"/>
        <v>×</v>
      </c>
    </row>
    <row r="128" spans="1:181">
      <c r="A128" s="40"/>
      <c r="B128" s="74" t="s">
        <v>420</v>
      </c>
      <c r="C128" s="75"/>
      <c r="D128" s="11" t="s">
        <v>222</v>
      </c>
      <c r="E128" s="10" t="str">
        <f>INDEX(施設情報!$D$1:$D$1000,MATCH(D128,施設情報!$C$1:$C$1000,0))</f>
        <v>1</v>
      </c>
      <c r="F128" s="11"/>
      <c r="G128" s="8" t="str">
        <f t="shared" ref="G128:G129" si="72">$D128&amp;"-"&amp;$N$5</f>
        <v>026-46391</v>
      </c>
      <c r="H128" s="10" t="str">
        <f t="shared" ref="H128:H129" si="73">$D128&amp;"-"&amp;$AL$5</f>
        <v>026-46392</v>
      </c>
      <c r="I128" s="10" t="str">
        <f t="shared" ref="I128:I129" si="74">$D128&amp;"-"&amp;$BJ$5</f>
        <v>026-46393</v>
      </c>
      <c r="J128" s="10" t="str">
        <f t="shared" ref="J128:J129" si="75">$D128&amp;"-"&amp;$CH$5</f>
        <v>026-46394</v>
      </c>
      <c r="K128" s="10" t="str">
        <f t="shared" ref="K128:K129" si="76">$D128&amp;"-"&amp;$DF$5</f>
        <v>026-46395</v>
      </c>
      <c r="L128" s="10" t="str">
        <f t="shared" ref="L128:L129" si="77">$D128&amp;"-"&amp;$ED$5</f>
        <v>026-46396</v>
      </c>
      <c r="M128" s="10" t="str">
        <f t="shared" ref="M128:M129" si="78">$D128&amp;"-"&amp;$FB$5</f>
        <v>026-46397</v>
      </c>
      <c r="N128"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8"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8"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8"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8"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8"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8"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8"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8"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8"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8"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8"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8"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8"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8"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8"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8"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8"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8"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8"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8"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8"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8"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8"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8"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8"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8"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8"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8"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8"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8"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8"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8"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8"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8"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8"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8"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8"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8"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8"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8"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8"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8"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8"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8"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8"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8"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8"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8"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8"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8"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8"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8"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8"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8"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8"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8"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8"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8"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8"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8"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8"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8"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8"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8"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8"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8"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8"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8"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8"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8"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8"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8"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8"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8"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8"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8"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8"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8"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8"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8"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8"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8"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8"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8"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8"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8"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8"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8"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8"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8"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8"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8"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8"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8"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8"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8"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8"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8"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8"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8"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8"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8"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8"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8"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8"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8"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8"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8"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8"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8"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8"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8"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8"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8"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8"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8"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8"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8"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8"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8"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8"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8"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8"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8"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8"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8"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8"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8"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8"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8"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8"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8"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8"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8"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8"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8"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8"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8"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8"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8"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8"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8"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8"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8"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8"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8"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8"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8"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8"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8"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8"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8"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8"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8"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8"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8"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8"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8"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8"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8"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8"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8"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8"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8"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8"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8"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8"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9" spans="1:181">
      <c r="A129" s="40"/>
      <c r="B129" s="74" t="s">
        <v>421</v>
      </c>
      <c r="C129" s="75"/>
      <c r="D129" s="11" t="s">
        <v>176</v>
      </c>
      <c r="E129" s="10" t="str">
        <f>INDEX(施設情報!$D$1:$D$1000,MATCH(D129,施設情報!$C$1:$C$1000,0))</f>
        <v>1</v>
      </c>
      <c r="F129" s="11"/>
      <c r="G129" s="8" t="str">
        <f t="shared" si="72"/>
        <v>027-46391</v>
      </c>
      <c r="H129" s="10" t="str">
        <f t="shared" si="73"/>
        <v>027-46392</v>
      </c>
      <c r="I129" s="10" t="str">
        <f t="shared" si="74"/>
        <v>027-46393</v>
      </c>
      <c r="J129" s="10" t="str">
        <f t="shared" si="75"/>
        <v>027-46394</v>
      </c>
      <c r="K129" s="10" t="str">
        <f t="shared" si="76"/>
        <v>027-46395</v>
      </c>
      <c r="L129" s="10" t="str">
        <f t="shared" si="77"/>
        <v>027-46396</v>
      </c>
      <c r="M129" s="10" t="str">
        <f t="shared" si="78"/>
        <v>027-46397</v>
      </c>
      <c r="N129"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9"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9"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9"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9"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9"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9"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9"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9"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9"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9"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9"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9"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9"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9"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9"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9"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9"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9"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9"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9"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9"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9"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9"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9"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9"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9"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9"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9"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9"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9"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9"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9"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9"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9"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9"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9"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9"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9"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9"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9"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9"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9"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9"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9"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9"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9"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9"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9"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9"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9"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9"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9"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9"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9"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9"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9"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9"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9"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9"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9"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9"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9"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9"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9"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9"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9"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9"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9"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9"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9"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9"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9"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9"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9"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9"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9"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9"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9"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9"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9"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9"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9"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9"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9"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9"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9"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9"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9"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9"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9"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9"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9"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9"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9"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9"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9"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9"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9"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9"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9"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9"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9"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9"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9"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9"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9"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9"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9"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9"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9"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9"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9"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9"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9"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9"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9"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9"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9"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9"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9"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9"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9"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9"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9"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9"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9"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9"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9"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9"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9"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9"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9"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9"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9"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9"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9"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9"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9"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9"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9"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9"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9"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9"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9"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9"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9"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9"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9"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9"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9"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9"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9"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9"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9"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9"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9"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9"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9"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9"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9"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9"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9"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9"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9"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9"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9"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9"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0" spans="1:181">
      <c r="B130" s="206" t="s">
        <v>477</v>
      </c>
      <c r="N130" t="str">
        <f ca="1">IF(COUNTIF(N$131:N$136,"×")&lt;&gt;0,"×","-")</f>
        <v>-</v>
      </c>
      <c r="O130" t="str">
        <f t="shared" ref="O130:BZ130" ca="1" si="79">IF(COUNTIF(O$131:O$136,"×")&lt;&gt;0,"×","-")</f>
        <v>-</v>
      </c>
      <c r="P130" t="str">
        <f t="shared" ca="1" si="79"/>
        <v>-</v>
      </c>
      <c r="Q130" t="str">
        <f t="shared" ca="1" si="79"/>
        <v>-</v>
      </c>
      <c r="R130" t="str">
        <f t="shared" ca="1" si="79"/>
        <v>-</v>
      </c>
      <c r="S130" t="str">
        <f t="shared" ca="1" si="79"/>
        <v>-</v>
      </c>
      <c r="T130" t="str">
        <f t="shared" ca="1" si="79"/>
        <v>-</v>
      </c>
      <c r="U130" t="str">
        <f t="shared" ca="1" si="79"/>
        <v>-</v>
      </c>
      <c r="V130" t="str">
        <f t="shared" ca="1" si="79"/>
        <v>-</v>
      </c>
      <c r="W130" t="str">
        <f t="shared" ca="1" si="79"/>
        <v>-</v>
      </c>
      <c r="X130" t="str">
        <f t="shared" ca="1" si="79"/>
        <v>-</v>
      </c>
      <c r="Y130" t="str">
        <f t="shared" ca="1" si="79"/>
        <v>-</v>
      </c>
      <c r="Z130" t="str">
        <f t="shared" ca="1" si="79"/>
        <v>-</v>
      </c>
      <c r="AA130" t="str">
        <f t="shared" ca="1" si="79"/>
        <v>-</v>
      </c>
      <c r="AB130" t="str">
        <f t="shared" ca="1" si="79"/>
        <v>-</v>
      </c>
      <c r="AC130" t="str">
        <f t="shared" ca="1" si="79"/>
        <v>-</v>
      </c>
      <c r="AD130" t="str">
        <f t="shared" ca="1" si="79"/>
        <v>-</v>
      </c>
      <c r="AE130" t="str">
        <f t="shared" ca="1" si="79"/>
        <v>-</v>
      </c>
      <c r="AF130" t="str">
        <f t="shared" ca="1" si="79"/>
        <v>-</v>
      </c>
      <c r="AG130" t="str">
        <f t="shared" ca="1" si="79"/>
        <v>-</v>
      </c>
      <c r="AH130" t="str">
        <f t="shared" ca="1" si="79"/>
        <v>-</v>
      </c>
      <c r="AI130" t="str">
        <f t="shared" ca="1" si="79"/>
        <v>-</v>
      </c>
      <c r="AJ130" t="str">
        <f t="shared" ca="1" si="79"/>
        <v>-</v>
      </c>
      <c r="AK130" t="str">
        <f t="shared" ca="1" si="79"/>
        <v>-</v>
      </c>
      <c r="AL130" t="str">
        <f t="shared" ca="1" si="79"/>
        <v>-</v>
      </c>
      <c r="AM130" t="str">
        <f t="shared" ca="1" si="79"/>
        <v>-</v>
      </c>
      <c r="AN130" t="str">
        <f t="shared" ca="1" si="79"/>
        <v>-</v>
      </c>
      <c r="AO130" t="str">
        <f t="shared" ca="1" si="79"/>
        <v>-</v>
      </c>
      <c r="AP130" t="str">
        <f t="shared" ca="1" si="79"/>
        <v>-</v>
      </c>
      <c r="AQ130" t="str">
        <f t="shared" ca="1" si="79"/>
        <v>-</v>
      </c>
      <c r="AR130" t="str">
        <f t="shared" ca="1" si="79"/>
        <v>-</v>
      </c>
      <c r="AS130" t="str">
        <f t="shared" ca="1" si="79"/>
        <v>-</v>
      </c>
      <c r="AT130" t="str">
        <f t="shared" ca="1" si="79"/>
        <v>-</v>
      </c>
      <c r="AU130" t="str">
        <f t="shared" ca="1" si="79"/>
        <v>-</v>
      </c>
      <c r="AV130" t="str">
        <f t="shared" ca="1" si="79"/>
        <v>-</v>
      </c>
      <c r="AW130" t="str">
        <f t="shared" ca="1" si="79"/>
        <v>-</v>
      </c>
      <c r="AX130" t="str">
        <f t="shared" ca="1" si="79"/>
        <v>-</v>
      </c>
      <c r="AY130" t="str">
        <f t="shared" ca="1" si="79"/>
        <v>-</v>
      </c>
      <c r="AZ130" t="str">
        <f t="shared" ca="1" si="79"/>
        <v>-</v>
      </c>
      <c r="BA130" t="str">
        <f t="shared" ca="1" si="79"/>
        <v>-</v>
      </c>
      <c r="BB130" t="str">
        <f t="shared" ca="1" si="79"/>
        <v>-</v>
      </c>
      <c r="BC130" t="str">
        <f t="shared" ca="1" si="79"/>
        <v>-</v>
      </c>
      <c r="BD130" t="str">
        <f t="shared" ca="1" si="79"/>
        <v>-</v>
      </c>
      <c r="BE130" t="str">
        <f t="shared" ca="1" si="79"/>
        <v>-</v>
      </c>
      <c r="BF130" t="str">
        <f t="shared" ca="1" si="79"/>
        <v>-</v>
      </c>
      <c r="BG130" t="str">
        <f t="shared" ca="1" si="79"/>
        <v>-</v>
      </c>
      <c r="BH130" t="str">
        <f t="shared" ca="1" si="79"/>
        <v>-</v>
      </c>
      <c r="BI130" t="str">
        <f t="shared" ca="1" si="79"/>
        <v>-</v>
      </c>
      <c r="BJ130" t="str">
        <f t="shared" ca="1" si="79"/>
        <v>-</v>
      </c>
      <c r="BK130" t="str">
        <f t="shared" ca="1" si="79"/>
        <v>-</v>
      </c>
      <c r="BL130" t="str">
        <f t="shared" ca="1" si="79"/>
        <v>-</v>
      </c>
      <c r="BM130" t="str">
        <f t="shared" ca="1" si="79"/>
        <v>-</v>
      </c>
      <c r="BN130" t="str">
        <f t="shared" ca="1" si="79"/>
        <v>-</v>
      </c>
      <c r="BO130" t="str">
        <f t="shared" ca="1" si="79"/>
        <v>-</v>
      </c>
      <c r="BP130" t="str">
        <f t="shared" ca="1" si="79"/>
        <v>-</v>
      </c>
      <c r="BQ130" t="str">
        <f t="shared" ca="1" si="79"/>
        <v>-</v>
      </c>
      <c r="BR130" t="str">
        <f t="shared" ca="1" si="79"/>
        <v>-</v>
      </c>
      <c r="BS130" t="str">
        <f t="shared" ca="1" si="79"/>
        <v>-</v>
      </c>
      <c r="BT130" t="str">
        <f t="shared" ca="1" si="79"/>
        <v>-</v>
      </c>
      <c r="BU130" t="str">
        <f t="shared" ca="1" si="79"/>
        <v>-</v>
      </c>
      <c r="BV130" t="str">
        <f t="shared" ca="1" si="79"/>
        <v>-</v>
      </c>
      <c r="BW130" t="str">
        <f t="shared" ca="1" si="79"/>
        <v>-</v>
      </c>
      <c r="BX130" t="str">
        <f t="shared" ca="1" si="79"/>
        <v>-</v>
      </c>
      <c r="BY130" t="str">
        <f t="shared" ca="1" si="79"/>
        <v>-</v>
      </c>
      <c r="BZ130" t="str">
        <f t="shared" ca="1" si="79"/>
        <v>-</v>
      </c>
      <c r="CA130" t="str">
        <f t="shared" ref="CA130:EL130" ca="1" si="80">IF(COUNTIF(CA$131:CA$136,"×")&lt;&gt;0,"×","-")</f>
        <v>-</v>
      </c>
      <c r="CB130" t="str">
        <f t="shared" ca="1" si="80"/>
        <v>-</v>
      </c>
      <c r="CC130" t="str">
        <f t="shared" ca="1" si="80"/>
        <v>-</v>
      </c>
      <c r="CD130" t="str">
        <f t="shared" ca="1" si="80"/>
        <v>-</v>
      </c>
      <c r="CE130" t="str">
        <f t="shared" ca="1" si="80"/>
        <v>-</v>
      </c>
      <c r="CF130" t="str">
        <f t="shared" ca="1" si="80"/>
        <v>-</v>
      </c>
      <c r="CG130" t="str">
        <f t="shared" ca="1" si="80"/>
        <v>-</v>
      </c>
      <c r="CH130" t="str">
        <f t="shared" ca="1" si="80"/>
        <v>-</v>
      </c>
      <c r="CI130" t="str">
        <f t="shared" ca="1" si="80"/>
        <v>-</v>
      </c>
      <c r="CJ130" t="str">
        <f t="shared" ca="1" si="80"/>
        <v>-</v>
      </c>
      <c r="CK130" t="str">
        <f t="shared" ca="1" si="80"/>
        <v>-</v>
      </c>
      <c r="CL130" t="str">
        <f t="shared" ca="1" si="80"/>
        <v>-</v>
      </c>
      <c r="CM130" t="str">
        <f t="shared" ca="1" si="80"/>
        <v>-</v>
      </c>
      <c r="CN130" t="str">
        <f t="shared" ca="1" si="80"/>
        <v>-</v>
      </c>
      <c r="CO130" t="str">
        <f t="shared" ca="1" si="80"/>
        <v>-</v>
      </c>
      <c r="CP130" t="str">
        <f t="shared" ca="1" si="80"/>
        <v>-</v>
      </c>
      <c r="CQ130" t="str">
        <f t="shared" ca="1" si="80"/>
        <v>-</v>
      </c>
      <c r="CR130" t="str">
        <f t="shared" ca="1" si="80"/>
        <v>-</v>
      </c>
      <c r="CS130" t="str">
        <f t="shared" ca="1" si="80"/>
        <v>-</v>
      </c>
      <c r="CT130" t="str">
        <f t="shared" ca="1" si="80"/>
        <v>-</v>
      </c>
      <c r="CU130" t="str">
        <f t="shared" ca="1" si="80"/>
        <v>-</v>
      </c>
      <c r="CV130" t="str">
        <f t="shared" ca="1" si="80"/>
        <v>-</v>
      </c>
      <c r="CW130" t="str">
        <f t="shared" ca="1" si="80"/>
        <v>-</v>
      </c>
      <c r="CX130" t="str">
        <f t="shared" ca="1" si="80"/>
        <v>-</v>
      </c>
      <c r="CY130" t="str">
        <f t="shared" ca="1" si="80"/>
        <v>-</v>
      </c>
      <c r="CZ130" t="str">
        <f t="shared" ca="1" si="80"/>
        <v>-</v>
      </c>
      <c r="DA130" t="str">
        <f t="shared" ca="1" si="80"/>
        <v>-</v>
      </c>
      <c r="DB130" t="str">
        <f t="shared" ca="1" si="80"/>
        <v>-</v>
      </c>
      <c r="DC130" t="str">
        <f t="shared" ca="1" si="80"/>
        <v>-</v>
      </c>
      <c r="DD130" t="str">
        <f t="shared" ca="1" si="80"/>
        <v>-</v>
      </c>
      <c r="DE130" t="str">
        <f t="shared" ca="1" si="80"/>
        <v>-</v>
      </c>
      <c r="DF130" t="str">
        <f t="shared" ca="1" si="80"/>
        <v>-</v>
      </c>
      <c r="DG130" t="str">
        <f t="shared" ca="1" si="80"/>
        <v>-</v>
      </c>
      <c r="DH130" t="str">
        <f t="shared" ca="1" si="80"/>
        <v>-</v>
      </c>
      <c r="DI130" t="str">
        <f t="shared" ca="1" si="80"/>
        <v>-</v>
      </c>
      <c r="DJ130" t="str">
        <f t="shared" ca="1" si="80"/>
        <v>-</v>
      </c>
      <c r="DK130" t="str">
        <f t="shared" ca="1" si="80"/>
        <v>-</v>
      </c>
      <c r="DL130" t="str">
        <f t="shared" ca="1" si="80"/>
        <v>-</v>
      </c>
      <c r="DM130" t="str">
        <f t="shared" ca="1" si="80"/>
        <v>-</v>
      </c>
      <c r="DN130" t="str">
        <f t="shared" ca="1" si="80"/>
        <v>-</v>
      </c>
      <c r="DO130" t="str">
        <f t="shared" ca="1" si="80"/>
        <v>-</v>
      </c>
      <c r="DP130" t="str">
        <f t="shared" ca="1" si="80"/>
        <v>-</v>
      </c>
      <c r="DQ130" t="str">
        <f t="shared" ca="1" si="80"/>
        <v>-</v>
      </c>
      <c r="DR130" t="str">
        <f t="shared" ca="1" si="80"/>
        <v>-</v>
      </c>
      <c r="DS130" t="str">
        <f t="shared" ca="1" si="80"/>
        <v>-</v>
      </c>
      <c r="DT130" t="str">
        <f t="shared" ca="1" si="80"/>
        <v>-</v>
      </c>
      <c r="DU130" t="str">
        <f t="shared" ca="1" si="80"/>
        <v>-</v>
      </c>
      <c r="DV130" t="str">
        <f t="shared" ca="1" si="80"/>
        <v>-</v>
      </c>
      <c r="DW130" t="str">
        <f t="shared" ca="1" si="80"/>
        <v>-</v>
      </c>
      <c r="DX130" t="str">
        <f t="shared" ca="1" si="80"/>
        <v>-</v>
      </c>
      <c r="DY130" t="str">
        <f t="shared" ca="1" si="80"/>
        <v>-</v>
      </c>
      <c r="DZ130" t="str">
        <f t="shared" ca="1" si="80"/>
        <v>-</v>
      </c>
      <c r="EA130" t="str">
        <f t="shared" ca="1" si="80"/>
        <v>-</v>
      </c>
      <c r="EB130" t="str">
        <f t="shared" ca="1" si="80"/>
        <v>-</v>
      </c>
      <c r="EC130" t="str">
        <f t="shared" ca="1" si="80"/>
        <v>-</v>
      </c>
      <c r="ED130" t="str">
        <f t="shared" ca="1" si="80"/>
        <v>×</v>
      </c>
      <c r="EE130" t="str">
        <f t="shared" ca="1" si="80"/>
        <v>×</v>
      </c>
      <c r="EF130" t="str">
        <f t="shared" ca="1" si="80"/>
        <v>×</v>
      </c>
      <c r="EG130" t="str">
        <f t="shared" ca="1" si="80"/>
        <v>×</v>
      </c>
      <c r="EH130" t="str">
        <f t="shared" ca="1" si="80"/>
        <v>×</v>
      </c>
      <c r="EI130" t="str">
        <f t="shared" ca="1" si="80"/>
        <v>×</v>
      </c>
      <c r="EJ130" t="str">
        <f t="shared" ca="1" si="80"/>
        <v>×</v>
      </c>
      <c r="EK130" t="str">
        <f t="shared" ca="1" si="80"/>
        <v>×</v>
      </c>
      <c r="EL130" t="str">
        <f t="shared" ca="1" si="80"/>
        <v>×</v>
      </c>
      <c r="EM130" t="str">
        <f t="shared" ref="EM130:FY130" ca="1" si="81">IF(COUNTIF(EM$131:EM$136,"×")&lt;&gt;0,"×","-")</f>
        <v>×</v>
      </c>
      <c r="EN130" t="str">
        <f t="shared" ca="1" si="81"/>
        <v>×</v>
      </c>
      <c r="EO130" t="str">
        <f t="shared" ca="1" si="81"/>
        <v>×</v>
      </c>
      <c r="EP130" t="str">
        <f t="shared" ca="1" si="81"/>
        <v>×</v>
      </c>
      <c r="EQ130" t="str">
        <f t="shared" ca="1" si="81"/>
        <v>×</v>
      </c>
      <c r="ER130" t="str">
        <f t="shared" ca="1" si="81"/>
        <v>×</v>
      </c>
      <c r="ES130" t="str">
        <f t="shared" ca="1" si="81"/>
        <v>×</v>
      </c>
      <c r="ET130" t="str">
        <f t="shared" ca="1" si="81"/>
        <v>×</v>
      </c>
      <c r="EU130" t="str">
        <f t="shared" ca="1" si="81"/>
        <v>×</v>
      </c>
      <c r="EV130" t="str">
        <f t="shared" ca="1" si="81"/>
        <v>×</v>
      </c>
      <c r="EW130" t="str">
        <f t="shared" ca="1" si="81"/>
        <v>×</v>
      </c>
      <c r="EX130" t="str">
        <f t="shared" ca="1" si="81"/>
        <v>×</v>
      </c>
      <c r="EY130" t="str">
        <f t="shared" ca="1" si="81"/>
        <v>×</v>
      </c>
      <c r="EZ130" t="str">
        <f t="shared" ca="1" si="81"/>
        <v>×</v>
      </c>
      <c r="FA130" t="str">
        <f t="shared" ca="1" si="81"/>
        <v>×</v>
      </c>
      <c r="FB130" t="str">
        <f t="shared" ca="1" si="81"/>
        <v>×</v>
      </c>
      <c r="FC130" t="str">
        <f t="shared" ca="1" si="81"/>
        <v>×</v>
      </c>
      <c r="FD130" t="str">
        <f t="shared" ca="1" si="81"/>
        <v>×</v>
      </c>
      <c r="FE130" t="str">
        <f t="shared" ca="1" si="81"/>
        <v>×</v>
      </c>
      <c r="FF130" t="str">
        <f t="shared" ca="1" si="81"/>
        <v>×</v>
      </c>
      <c r="FG130" t="str">
        <f t="shared" ca="1" si="81"/>
        <v>×</v>
      </c>
      <c r="FH130" t="str">
        <f t="shared" ca="1" si="81"/>
        <v>×</v>
      </c>
      <c r="FI130" t="str">
        <f t="shared" ca="1" si="81"/>
        <v>×</v>
      </c>
      <c r="FJ130" t="str">
        <f t="shared" ca="1" si="81"/>
        <v>×</v>
      </c>
      <c r="FK130" t="str">
        <f t="shared" ca="1" si="81"/>
        <v>×</v>
      </c>
      <c r="FL130" t="str">
        <f t="shared" ca="1" si="81"/>
        <v>×</v>
      </c>
      <c r="FM130" t="str">
        <f t="shared" ca="1" si="81"/>
        <v>×</v>
      </c>
      <c r="FN130" t="str">
        <f t="shared" ca="1" si="81"/>
        <v>×</v>
      </c>
      <c r="FO130" t="str">
        <f t="shared" ca="1" si="81"/>
        <v>×</v>
      </c>
      <c r="FP130" t="str">
        <f t="shared" ca="1" si="81"/>
        <v>×</v>
      </c>
      <c r="FQ130" t="str">
        <f t="shared" ca="1" si="81"/>
        <v>×</v>
      </c>
      <c r="FR130" t="str">
        <f t="shared" ca="1" si="81"/>
        <v>×</v>
      </c>
      <c r="FS130" t="str">
        <f t="shared" ca="1" si="81"/>
        <v>×</v>
      </c>
      <c r="FT130" t="str">
        <f t="shared" ca="1" si="81"/>
        <v>×</v>
      </c>
      <c r="FU130" t="str">
        <f t="shared" ca="1" si="81"/>
        <v>×</v>
      </c>
      <c r="FV130" t="str">
        <f t="shared" ca="1" si="81"/>
        <v>×</v>
      </c>
      <c r="FW130" t="str">
        <f t="shared" ca="1" si="81"/>
        <v>×</v>
      </c>
      <c r="FX130" t="str">
        <f t="shared" ca="1" si="81"/>
        <v>×</v>
      </c>
      <c r="FY130" t="str">
        <f t="shared" ca="1" si="81"/>
        <v>×</v>
      </c>
    </row>
    <row r="131" spans="1:181">
      <c r="A131" s="47"/>
      <c r="B131" s="79" t="s">
        <v>66</v>
      </c>
      <c r="C131" s="80"/>
      <c r="D131" s="11" t="s">
        <v>193</v>
      </c>
      <c r="E131" s="10" t="str">
        <f>INDEX(施設情報!$D$1:$D$1000,MATCH(D131,施設情報!$C$1:$C$1000,0))</f>
        <v>1</v>
      </c>
      <c r="F131" s="11"/>
      <c r="G131" s="8" t="str">
        <f t="shared" ref="G131:G136" si="82">$D131&amp;"-"&amp;$N$5</f>
        <v>044-46391</v>
      </c>
      <c r="H131" s="10" t="str">
        <f t="shared" ref="H131:H136" si="83">$D131&amp;"-"&amp;$AL$5</f>
        <v>044-46392</v>
      </c>
      <c r="I131" s="10" t="str">
        <f t="shared" ref="I131:I136" si="84">$D131&amp;"-"&amp;$BJ$5</f>
        <v>044-46393</v>
      </c>
      <c r="J131" s="10" t="str">
        <f t="shared" ref="J131:J136" si="85">$D131&amp;"-"&amp;$CH$5</f>
        <v>044-46394</v>
      </c>
      <c r="K131" s="10" t="str">
        <f t="shared" ref="K131:K136" si="86">$D131&amp;"-"&amp;$DF$5</f>
        <v>044-46395</v>
      </c>
      <c r="L131" s="10" t="str">
        <f t="shared" ref="L131:L136" si="87">$D131&amp;"-"&amp;$ED$5</f>
        <v>044-46396</v>
      </c>
      <c r="M131" s="10" t="str">
        <f t="shared" ref="M131:M136" si="88">$D131&amp;"-"&amp;$FB$5</f>
        <v>044-46397</v>
      </c>
      <c r="N131"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1"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1"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1"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1"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1"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1"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1"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1"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1"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1"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1"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1"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1"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1"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1"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1"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1"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1"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1"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1"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1"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1"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1"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1"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1"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1"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1"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1"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1"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1"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1"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1"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1"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1"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1"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1"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1"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1"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1"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1"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1"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1"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1"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1"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1"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1"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1"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1"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1"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1"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1"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1"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1"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1"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1"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1"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1"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1"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1"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1"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1"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1"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1"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1"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1"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1"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1"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1"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1"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1"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1"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1"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1"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1"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1"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1"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1"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1"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1"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1"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1"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1"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1"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1"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1"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1"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1"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1"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1"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1"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1"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1"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1"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1"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1"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1"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1"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1"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1"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1"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1"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1"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1"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1"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1"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1"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1"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1"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1"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1"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1"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1"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1"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1"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1"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1"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1"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1"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1"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1"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1"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1"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1"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1"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1"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1"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1"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1"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1"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1"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1"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1"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1"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1"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1"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1"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1"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1"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1"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1"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1"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1"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1"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1"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1"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1"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1"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1"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1"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1"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1"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1"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1"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1"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1"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1"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1"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1"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1"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1"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1"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1"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1"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1"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1"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1"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1"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2" spans="1:181">
      <c r="A132" s="47"/>
      <c r="B132" s="79" t="s">
        <v>425</v>
      </c>
      <c r="C132" s="80"/>
      <c r="D132" s="11" t="s">
        <v>194</v>
      </c>
      <c r="E132" s="10" t="str">
        <f>INDEX(施設情報!$D$1:$D$1000,MATCH(D132,施設情報!$C$1:$C$1000,0))</f>
        <v>1</v>
      </c>
      <c r="F132" s="11" t="s">
        <v>275</v>
      </c>
      <c r="G132" s="8" t="str">
        <f t="shared" si="82"/>
        <v>045-46391</v>
      </c>
      <c r="H132" s="10" t="str">
        <f t="shared" si="83"/>
        <v>045-46392</v>
      </c>
      <c r="I132" s="10" t="str">
        <f t="shared" si="84"/>
        <v>045-46393</v>
      </c>
      <c r="J132" s="10" t="str">
        <f t="shared" si="85"/>
        <v>045-46394</v>
      </c>
      <c r="K132" s="10" t="str">
        <f t="shared" si="86"/>
        <v>045-46395</v>
      </c>
      <c r="L132" s="10" t="str">
        <f t="shared" si="87"/>
        <v>045-46396</v>
      </c>
      <c r="M132" s="10" t="str">
        <f t="shared" si="88"/>
        <v>045-46397</v>
      </c>
      <c r="N132" s="36" t="str">
        <f ca="1">IF(OR(N$9="×",N$10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2" s="29" t="str">
        <f ca="1">IF(OR(O$9="×",O$10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2" s="29" t="str">
        <f ca="1">IF(OR(P$9="×",P$10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2" s="29" t="str">
        <f ca="1">IF(OR(Q$9="×",Q$10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2" s="29" t="str">
        <f ca="1">IF(OR(R$9="×",R$10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2" s="29" t="str">
        <f ca="1">IF(OR(S$9="×",S$10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2" s="29" t="str">
        <f ca="1">IF(OR(T$9="×",T$10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2" s="29" t="str">
        <f ca="1">IF(OR(U$9="×",U$10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2" s="29" t="str">
        <f ca="1">IF(OR(V$9="×",V$10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2" s="28" t="str">
        <f ca="1">IF(OR(W$9="×",W$10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2" s="29" t="str">
        <f ca="1">IF(OR(X$9="×",X$10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2" s="29" t="str">
        <f ca="1">IF(OR(Y$9="×",Y$10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2" s="30" t="str">
        <f ca="1">IF(OR(Z$9="×",Z$10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2" s="29" t="str">
        <f ca="1">IF(OR(AA$9="×",AA$10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2" s="29" t="str">
        <f ca="1">IF(OR(AB$9="×",AB$10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2" s="29" t="str">
        <f ca="1">IF(OR(AC$9="×",AC$10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2" s="29" t="str">
        <f ca="1">IF(OR(AD$9="×",AD$10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2" s="28" t="str">
        <f ca="1">IF(OR(AE$9="×",AE$10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2" s="29" t="str">
        <f ca="1">IF(OR(AF$9="×",AF$10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2" s="29" t="str">
        <f ca="1">IF(OR(AG$9="×",AG$10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2" s="30" t="str">
        <f ca="1">IF(OR(AH$9="×",AH$10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2" s="29" t="str">
        <f ca="1">IF(OR(AI$9="×",AI$10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2" s="29" t="str">
        <f ca="1">IF(OR(AJ$9="×",AJ$10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2" s="37" t="str">
        <f ca="1">IF(OR(AK$9="×",AK$10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2" s="36" t="str">
        <f ca="1">IF(OR(AL$9="×",AL$10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2" s="29" t="str">
        <f ca="1">IF(OR(AM$9="×",AM$10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2" s="29" t="str">
        <f ca="1">IF(OR(AN$9="×",AN$10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2" s="29" t="str">
        <f ca="1">IF(OR(AO$9="×",AO$10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2" s="29" t="str">
        <f ca="1">IF(OR(AP$9="×",AP$10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2" s="29" t="str">
        <f ca="1">IF(OR(AQ$9="×",AQ$10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2" s="29" t="str">
        <f ca="1">IF(OR(AR$9="×",AR$10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2" s="29" t="str">
        <f ca="1">IF(OR(AS$9="×",AS$10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2" s="29" t="str">
        <f ca="1">IF(OR(AT$9="×",AT$10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2" s="28" t="str">
        <f ca="1">IF(OR(AU$9="×",AU$10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2" s="29" t="str">
        <f ca="1">IF(OR(AV$9="×",AV$10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2" s="29" t="str">
        <f ca="1">IF(OR(AW$9="×",AW$10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2" s="30" t="str">
        <f ca="1">IF(OR(AX$9="×",AX$10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2" s="29" t="str">
        <f ca="1">IF(OR(AY$9="×",AY$10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2" s="29" t="str">
        <f ca="1">IF(OR(AZ$9="×",AZ$10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2" s="29" t="str">
        <f ca="1">IF(OR(BA$9="×",BA$10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2" s="29" t="str">
        <f ca="1">IF(OR(BB$9="×",BB$10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2" s="28" t="str">
        <f ca="1">IF(OR(BC$9="×",BC$10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2" s="29" t="str">
        <f ca="1">IF(OR(BD$9="×",BD$10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2" s="29" t="str">
        <f ca="1">IF(OR(BE$9="×",BE$10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2" s="30" t="str">
        <f ca="1">IF(OR(BF$9="×",BF$10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2" s="29" t="str">
        <f ca="1">IF(OR(BG$9="×",BG$10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2" s="29" t="str">
        <f ca="1">IF(OR(BH$9="×",BH$10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2" s="37" t="str">
        <f ca="1">IF(OR(BI$9="×",BI$10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2" s="36" t="str">
        <f ca="1">IF(OR(BJ$9="×",BJ$10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2" s="29" t="str">
        <f ca="1">IF(OR(BK$9="×",BK$10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2" s="29" t="str">
        <f ca="1">IF(OR(BL$9="×",BL$10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2" s="29" t="str">
        <f ca="1">IF(OR(BM$9="×",BM$10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2" s="29" t="str">
        <f ca="1">IF(OR(BN$9="×",BN$10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2" s="29" t="str">
        <f ca="1">IF(OR(BO$9="×",BO$10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2" s="29" t="str">
        <f ca="1">IF(OR(BP$9="×",BP$10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2" s="29" t="str">
        <f ca="1">IF(OR(BQ$9="×",BQ$10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2" s="29" t="str">
        <f ca="1">IF(OR(BR$9="×",BR$10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2" s="28" t="str">
        <f ca="1">IF(OR(BS$9="×",BS$10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2" s="29" t="str">
        <f ca="1">IF(OR(BT$9="×",BT$10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2" s="29" t="str">
        <f ca="1">IF(OR(BU$9="×",BU$10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2" s="30" t="str">
        <f ca="1">IF(OR(BV$9="×",BV$10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2" s="29" t="str">
        <f ca="1">IF(OR(BW$9="×",BW$10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2" s="29" t="str">
        <f ca="1">IF(OR(BX$9="×",BX$10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2" s="29" t="str">
        <f ca="1">IF(OR(BY$9="×",BY$10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2" s="29" t="str">
        <f ca="1">IF(OR(BZ$9="×",BZ$10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2" s="28" t="str">
        <f ca="1">IF(OR(CA$9="×",CA$10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2" s="29" t="str">
        <f ca="1">IF(OR(CB$9="×",CB$10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2" s="29" t="str">
        <f ca="1">IF(OR(CC$9="×",CC$10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2" s="30" t="str">
        <f ca="1">IF(OR(CD$9="×",CD$10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2" s="29" t="str">
        <f ca="1">IF(OR(CE$9="×",CE$10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2" s="29" t="str">
        <f ca="1">IF(OR(CF$9="×",CF$10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2" s="37" t="str">
        <f ca="1">IF(OR(CG$9="×",CG$10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2" s="36" t="str">
        <f ca="1">IF(OR(CH$9="×",CH$10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2" s="29" t="str">
        <f ca="1">IF(OR(CI$9="×",CI$10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2" s="29" t="str">
        <f ca="1">IF(OR(CJ$9="×",CJ$10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2" s="29" t="str">
        <f ca="1">IF(OR(CK$9="×",CK$10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2" s="29" t="str">
        <f ca="1">IF(OR(CL$9="×",CL$10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2" s="29" t="str">
        <f ca="1">IF(OR(CM$9="×",CM$10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2" s="29" t="str">
        <f ca="1">IF(OR(CN$9="×",CN$10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2" s="29" t="str">
        <f ca="1">IF(OR(CO$9="×",CO$10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2" s="29" t="str">
        <f ca="1">IF(OR(CP$9="×",CP$10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2" s="28" t="str">
        <f ca="1">IF(OR(CQ$9="×",CQ$10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2" s="29" t="str">
        <f ca="1">IF(OR(CR$9="×",CR$10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2" s="29" t="str">
        <f ca="1">IF(OR(CS$9="×",CS$10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2" s="30" t="str">
        <f ca="1">IF(OR(CT$9="×",CT$10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2" s="29" t="str">
        <f ca="1">IF(OR(CU$9="×",CU$10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2" s="29" t="str">
        <f ca="1">IF(OR(CV$9="×",CV$10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2" s="29" t="str">
        <f ca="1">IF(OR(CW$9="×",CW$10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2" s="29" t="str">
        <f ca="1">IF(OR(CX$9="×",CX$10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2" s="28" t="str">
        <f ca="1">IF(OR(CY$9="×",CY$10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2" s="29" t="str">
        <f ca="1">IF(OR(CZ$9="×",CZ$10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2" s="29" t="str">
        <f ca="1">IF(OR(DA$9="×",DA$10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2" s="30" t="str">
        <f ca="1">IF(OR(DB$9="×",DB$10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2" s="29" t="str">
        <f ca="1">IF(OR(DC$9="×",DC$10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2" s="29" t="str">
        <f ca="1">IF(OR(DD$9="×",DD$10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2" s="37" t="str">
        <f ca="1">IF(OR(DE$9="×",DE$10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2" s="36" t="str">
        <f ca="1">IF(OR(DF$9="×",DF$10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2" s="29" t="str">
        <f ca="1">IF(OR(DG$9="×",DG$10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2" s="29" t="str">
        <f ca="1">IF(OR(DH$9="×",DH$10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2" s="29" t="str">
        <f ca="1">IF(OR(DI$9="×",DI$10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2" s="29" t="str">
        <f ca="1">IF(OR(DJ$9="×",DJ$10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2" s="29" t="str">
        <f ca="1">IF(OR(DK$9="×",DK$10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2" s="29" t="str">
        <f ca="1">IF(OR(DL$9="×",DL$10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2" s="29" t="str">
        <f ca="1">IF(OR(DM$9="×",DM$10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2" s="29" t="str">
        <f ca="1">IF(OR(DN$9="×",DN$10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2" s="28" t="str">
        <f ca="1">IF(OR(DO$9="×",DO$10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2" s="29" t="str">
        <f ca="1">IF(OR(DP$9="×",DP$10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2" s="29" t="str">
        <f ca="1">IF(OR(DQ$9="×",DQ$10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2" s="30" t="str">
        <f ca="1">IF(OR(DR$9="×",DR$10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2" s="29" t="str">
        <f ca="1">IF(OR(DS$9="×",DS$10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2" s="29" t="str">
        <f ca="1">IF(OR(DT$9="×",DT$10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2" s="29" t="str">
        <f ca="1">IF(OR(DU$9="×",DU$10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2" s="29" t="str">
        <f ca="1">IF(OR(DV$9="×",DV$10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2" s="28" t="str">
        <f ca="1">IF(OR(DW$9="×",DW$10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2" s="29" t="str">
        <f ca="1">IF(OR(DX$9="×",DX$10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2" s="29" t="str">
        <f ca="1">IF(OR(DY$9="×",DY$10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2" s="30" t="str">
        <f ca="1">IF(OR(DZ$9="×",DZ$10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2" s="29" t="str">
        <f ca="1">IF(OR(EA$9="×",EA$10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2" s="29" t="str">
        <f ca="1">IF(OR(EB$9="×",EB$10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2" s="37" t="str">
        <f ca="1">IF(OR(EC$9="×",EC$10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2" s="36" t="str">
        <f ca="1">IF(OR(ED$9="×",ED$10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2" s="29" t="str">
        <f ca="1">IF(OR(EE$9="×",EE$10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2" s="29" t="str">
        <f ca="1">IF(OR(EF$9="×",EF$10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2" s="29" t="str">
        <f ca="1">IF(OR(EG$9="×",EG$10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2" s="29" t="str">
        <f ca="1">IF(OR(EH$9="×",EH$10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2" s="29" t="str">
        <f ca="1">IF(OR(EI$9="×",EI$10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2" s="29" t="str">
        <f ca="1">IF(OR(EJ$9="×",EJ$10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2" s="29" t="str">
        <f ca="1">IF(OR(EK$9="×",EK$10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2" s="29" t="str">
        <f ca="1">IF(OR(EL$9="×",EL$10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2" s="28" t="str">
        <f ca="1">IF(OR(EM$9="×",EM$10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2" s="29" t="str">
        <f ca="1">IF(OR(EN$9="×",EN$10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2" s="29" t="str">
        <f ca="1">IF(OR(EO$9="×",EO$10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2" s="30" t="str">
        <f ca="1">IF(OR(EP$9="×",EP$10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2" s="29" t="str">
        <f ca="1">IF(OR(EQ$9="×",EQ$10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2" s="29" t="str">
        <f ca="1">IF(OR(ER$9="×",ER$10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2" s="29" t="str">
        <f ca="1">IF(OR(ES$9="×",ES$10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2" s="29" t="str">
        <f ca="1">IF(OR(ET$9="×",ET$10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2" s="28" t="str">
        <f ca="1">IF(OR(EU$9="×",EU$10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2" s="29" t="str">
        <f ca="1">IF(OR(EV$9="×",EV$10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2" s="29" t="str">
        <f ca="1">IF(OR(EW$9="×",EW$10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2" s="30" t="str">
        <f ca="1">IF(OR(EX$9="×",EX$10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2" s="29" t="str">
        <f ca="1">IF(OR(EY$9="×",EY$10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2" s="29" t="str">
        <f ca="1">IF(OR(EZ$9="×",EZ$10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2" s="37" t="str">
        <f ca="1">IF(OR(FA$9="×",FA$10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2" s="36" t="str">
        <f ca="1">IF(OR(FB$9="×",FB$10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2" s="29" t="str">
        <f ca="1">IF(OR(FC$9="×",FC$10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2" s="29" t="str">
        <f ca="1">IF(OR(FD$9="×",FD$10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2" s="29" t="str">
        <f ca="1">IF(OR(FE$9="×",FE$10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2" s="29" t="str">
        <f ca="1">IF(OR(FF$9="×",FF$10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2" s="29" t="str">
        <f ca="1">IF(OR(FG$9="×",FG$10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2" s="29" t="str">
        <f ca="1">IF(OR(FH$9="×",FH$10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2" s="29" t="str">
        <f ca="1">IF(OR(FI$9="×",FI$10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2" s="29" t="str">
        <f ca="1">IF(OR(FJ$9="×",FJ$10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2" s="28" t="str">
        <f ca="1">IF(OR(FK$9="×",FK$10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2" s="29" t="str">
        <f ca="1">IF(OR(FL$9="×",FL$10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2" s="29" t="str">
        <f ca="1">IF(OR(FM$9="×",FM$10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2" s="30" t="str">
        <f ca="1">IF(OR(FN$9="×",FN$10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2" s="29" t="str">
        <f ca="1">IF(OR(FO$9="×",FO$10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2" s="29" t="str">
        <f ca="1">IF(OR(FP$9="×",FP$10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2" s="29" t="str">
        <f ca="1">IF(OR(FQ$9="×",FQ$10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2" s="29" t="str">
        <f ca="1">IF(OR(FR$9="×",FR$10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2" s="28" t="str">
        <f ca="1">IF(OR(FS$9="×",FS$10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2" s="29" t="str">
        <f ca="1">IF(OR(FT$9="×",FT$10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2" s="29" t="str">
        <f ca="1">IF(OR(FU$9="×",FU$10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2" s="30" t="str">
        <f ca="1">IF(OR(FV$9="×",FV$10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2" s="29" t="str">
        <f ca="1">IF(OR(FW$9="×",FW$10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2" s="29" t="str">
        <f ca="1">IF(OR(FX$9="×",FX$10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2" s="37" t="str">
        <f ca="1">IF(OR(FY$9="×",FY$10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3" spans="1:181">
      <c r="A133" s="47"/>
      <c r="B133" s="79" t="s">
        <v>426</v>
      </c>
      <c r="C133" s="80"/>
      <c r="D133" s="11" t="s">
        <v>195</v>
      </c>
      <c r="E133" s="10" t="str">
        <f>INDEX(施設情報!$D$1:$D$1000,MATCH(D133,施設情報!$C$1:$C$1000,0))</f>
        <v>1</v>
      </c>
      <c r="F133" s="11" t="s">
        <v>275</v>
      </c>
      <c r="G133" s="8" t="str">
        <f t="shared" si="82"/>
        <v>046-46391</v>
      </c>
      <c r="H133" s="10" t="str">
        <f t="shared" si="83"/>
        <v>046-46392</v>
      </c>
      <c r="I133" s="10" t="str">
        <f t="shared" si="84"/>
        <v>046-46393</v>
      </c>
      <c r="J133" s="10" t="str">
        <f t="shared" si="85"/>
        <v>046-46394</v>
      </c>
      <c r="K133" s="10" t="str">
        <f t="shared" si="86"/>
        <v>046-46395</v>
      </c>
      <c r="L133" s="10" t="str">
        <f t="shared" si="87"/>
        <v>046-46396</v>
      </c>
      <c r="M133" s="10" t="str">
        <f t="shared" si="88"/>
        <v>046-46397</v>
      </c>
      <c r="N133" s="36" t="str">
        <f ca="1">IF(OR(N$9="×",N$10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3" s="29" t="str">
        <f ca="1">IF(OR(O$9="×",O$10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3" s="29" t="str">
        <f ca="1">IF(OR(P$9="×",P$10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3" s="29" t="str">
        <f ca="1">IF(OR(Q$9="×",Q$10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3" s="29" t="str">
        <f ca="1">IF(OR(R$9="×",R$10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3" s="29" t="str">
        <f ca="1">IF(OR(S$9="×",S$10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3" s="29" t="str">
        <f ca="1">IF(OR(T$9="×",T$10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3" s="29" t="str">
        <f ca="1">IF(OR(U$9="×",U$10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3" s="29" t="str">
        <f ca="1">IF(OR(V$9="×",V$10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3" s="28" t="str">
        <f ca="1">IF(OR(W$9="×",W$10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3" s="29" t="str">
        <f ca="1">IF(OR(X$9="×",X$10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3" s="29" t="str">
        <f ca="1">IF(OR(Y$9="×",Y$10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3" s="30" t="str">
        <f ca="1">IF(OR(Z$9="×",Z$10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3" s="29" t="str">
        <f ca="1">IF(OR(AA$9="×",AA$10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3" s="29" t="str">
        <f ca="1">IF(OR(AB$9="×",AB$10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3" s="29" t="str">
        <f ca="1">IF(OR(AC$9="×",AC$10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3" s="29" t="str">
        <f ca="1">IF(OR(AD$9="×",AD$10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3" s="28" t="str">
        <f ca="1">IF(OR(AE$9="×",AE$10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3" s="29" t="str">
        <f ca="1">IF(OR(AF$9="×",AF$10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3" s="29" t="str">
        <f ca="1">IF(OR(AG$9="×",AG$10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3" s="30" t="str">
        <f ca="1">IF(OR(AH$9="×",AH$10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3" s="29" t="str">
        <f ca="1">IF(OR(AI$9="×",AI$10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3" s="29" t="str">
        <f ca="1">IF(OR(AJ$9="×",AJ$10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3" s="37" t="str">
        <f ca="1">IF(OR(AK$9="×",AK$10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3" s="36" t="str">
        <f ca="1">IF(OR(AL$9="×",AL$10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3" s="29" t="str">
        <f ca="1">IF(OR(AM$9="×",AM$10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3" s="29" t="str">
        <f ca="1">IF(OR(AN$9="×",AN$10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3" s="29" t="str">
        <f ca="1">IF(OR(AO$9="×",AO$10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3" s="29" t="str">
        <f ca="1">IF(OR(AP$9="×",AP$10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3" s="29" t="str">
        <f ca="1">IF(OR(AQ$9="×",AQ$10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3" s="29" t="str">
        <f ca="1">IF(OR(AR$9="×",AR$10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3" s="29" t="str">
        <f ca="1">IF(OR(AS$9="×",AS$10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3" s="29" t="str">
        <f ca="1">IF(OR(AT$9="×",AT$10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3" s="28" t="str">
        <f ca="1">IF(OR(AU$9="×",AU$10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3" s="29" t="str">
        <f ca="1">IF(OR(AV$9="×",AV$10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3" s="29" t="str">
        <f ca="1">IF(OR(AW$9="×",AW$10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3" s="30" t="str">
        <f ca="1">IF(OR(AX$9="×",AX$10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3" s="29" t="str">
        <f ca="1">IF(OR(AY$9="×",AY$10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3" s="29" t="str">
        <f ca="1">IF(OR(AZ$9="×",AZ$10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3" s="29" t="str">
        <f ca="1">IF(OR(BA$9="×",BA$10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3" s="29" t="str">
        <f ca="1">IF(OR(BB$9="×",BB$10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3" s="28" t="str">
        <f ca="1">IF(OR(BC$9="×",BC$10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3" s="29" t="str">
        <f ca="1">IF(OR(BD$9="×",BD$10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3" s="29" t="str">
        <f ca="1">IF(OR(BE$9="×",BE$10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3" s="30" t="str">
        <f ca="1">IF(OR(BF$9="×",BF$10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3" s="29" t="str">
        <f ca="1">IF(OR(BG$9="×",BG$10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3" s="29" t="str">
        <f ca="1">IF(OR(BH$9="×",BH$10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3" s="37" t="str">
        <f ca="1">IF(OR(BI$9="×",BI$10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3" s="36" t="str">
        <f ca="1">IF(OR(BJ$9="×",BJ$10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3" s="29" t="str">
        <f ca="1">IF(OR(BK$9="×",BK$10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3" s="29" t="str">
        <f ca="1">IF(OR(BL$9="×",BL$10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3" s="29" t="str">
        <f ca="1">IF(OR(BM$9="×",BM$10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3" s="29" t="str">
        <f ca="1">IF(OR(BN$9="×",BN$10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3" s="29" t="str">
        <f ca="1">IF(OR(BO$9="×",BO$10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3" s="29" t="str">
        <f ca="1">IF(OR(BP$9="×",BP$10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3" s="29" t="str">
        <f ca="1">IF(OR(BQ$9="×",BQ$10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3" s="29" t="str">
        <f ca="1">IF(OR(BR$9="×",BR$10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3" s="28" t="str">
        <f ca="1">IF(OR(BS$9="×",BS$10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3" s="29" t="str">
        <f ca="1">IF(OR(BT$9="×",BT$10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3" s="29" t="str">
        <f ca="1">IF(OR(BU$9="×",BU$10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3" s="30" t="str">
        <f ca="1">IF(OR(BV$9="×",BV$10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3" s="29" t="str">
        <f ca="1">IF(OR(BW$9="×",BW$10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3" s="29" t="str">
        <f ca="1">IF(OR(BX$9="×",BX$10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3" s="29" t="str">
        <f ca="1">IF(OR(BY$9="×",BY$10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3" s="29" t="str">
        <f ca="1">IF(OR(BZ$9="×",BZ$10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3" s="28" t="str">
        <f ca="1">IF(OR(CA$9="×",CA$10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3" s="29" t="str">
        <f ca="1">IF(OR(CB$9="×",CB$10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3" s="29" t="str">
        <f ca="1">IF(OR(CC$9="×",CC$10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3" s="30" t="str">
        <f ca="1">IF(OR(CD$9="×",CD$10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3" s="29" t="str">
        <f ca="1">IF(OR(CE$9="×",CE$10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3" s="29" t="str">
        <f ca="1">IF(OR(CF$9="×",CF$10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3" s="37" t="str">
        <f ca="1">IF(OR(CG$9="×",CG$10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3" s="36" t="str">
        <f ca="1">IF(OR(CH$9="×",CH$10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3" s="29" t="str">
        <f ca="1">IF(OR(CI$9="×",CI$10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3" s="29" t="str">
        <f ca="1">IF(OR(CJ$9="×",CJ$10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3" s="29" t="str">
        <f ca="1">IF(OR(CK$9="×",CK$10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3" s="29" t="str">
        <f ca="1">IF(OR(CL$9="×",CL$10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3" s="29" t="str">
        <f ca="1">IF(OR(CM$9="×",CM$10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3" s="29" t="str">
        <f ca="1">IF(OR(CN$9="×",CN$10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3" s="29" t="str">
        <f ca="1">IF(OR(CO$9="×",CO$10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3" s="29" t="str">
        <f ca="1">IF(OR(CP$9="×",CP$10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3" s="28" t="str">
        <f ca="1">IF(OR(CQ$9="×",CQ$10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3" s="29" t="str">
        <f ca="1">IF(OR(CR$9="×",CR$10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3" s="29" t="str">
        <f ca="1">IF(OR(CS$9="×",CS$10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3" s="30" t="str">
        <f ca="1">IF(OR(CT$9="×",CT$10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3" s="29" t="str">
        <f ca="1">IF(OR(CU$9="×",CU$10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3" s="29" t="str">
        <f ca="1">IF(OR(CV$9="×",CV$10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3" s="29" t="str">
        <f ca="1">IF(OR(CW$9="×",CW$10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3" s="29" t="str">
        <f ca="1">IF(OR(CX$9="×",CX$10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3" s="28" t="str">
        <f ca="1">IF(OR(CY$9="×",CY$10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3" s="29" t="str">
        <f ca="1">IF(OR(CZ$9="×",CZ$10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3" s="29" t="str">
        <f ca="1">IF(OR(DA$9="×",DA$10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3" s="30" t="str">
        <f ca="1">IF(OR(DB$9="×",DB$10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3" s="29" t="str">
        <f ca="1">IF(OR(DC$9="×",DC$10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3" s="29" t="str">
        <f ca="1">IF(OR(DD$9="×",DD$10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3" s="37" t="str">
        <f ca="1">IF(OR(DE$9="×",DE$10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3" s="36" t="str">
        <f ca="1">IF(OR(DF$9="×",DF$10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3" s="29" t="str">
        <f ca="1">IF(OR(DG$9="×",DG$10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3" s="29" t="str">
        <f ca="1">IF(OR(DH$9="×",DH$10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3" s="29" t="str">
        <f ca="1">IF(OR(DI$9="×",DI$10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3" s="29" t="str">
        <f ca="1">IF(OR(DJ$9="×",DJ$10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3" s="29" t="str">
        <f ca="1">IF(OR(DK$9="×",DK$10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3" s="29" t="str">
        <f ca="1">IF(OR(DL$9="×",DL$10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3" s="29" t="str">
        <f ca="1">IF(OR(DM$9="×",DM$10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3" s="29" t="str">
        <f ca="1">IF(OR(DN$9="×",DN$10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3" s="28" t="str">
        <f ca="1">IF(OR(DO$9="×",DO$10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3" s="29" t="str">
        <f ca="1">IF(OR(DP$9="×",DP$10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3" s="29" t="str">
        <f ca="1">IF(OR(DQ$9="×",DQ$10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3" s="30" t="str">
        <f ca="1">IF(OR(DR$9="×",DR$10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3" s="29" t="str">
        <f ca="1">IF(OR(DS$9="×",DS$10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3" s="29" t="str">
        <f ca="1">IF(OR(DT$9="×",DT$10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3" s="29" t="str">
        <f ca="1">IF(OR(DU$9="×",DU$10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3" s="29" t="str">
        <f ca="1">IF(OR(DV$9="×",DV$10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3" s="28" t="str">
        <f ca="1">IF(OR(DW$9="×",DW$10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3" s="29" t="str">
        <f ca="1">IF(OR(DX$9="×",DX$10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3" s="29" t="str">
        <f ca="1">IF(OR(DY$9="×",DY$10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3" s="30" t="str">
        <f ca="1">IF(OR(DZ$9="×",DZ$10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3" s="29" t="str">
        <f ca="1">IF(OR(EA$9="×",EA$10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3" s="29" t="str">
        <f ca="1">IF(OR(EB$9="×",EB$10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3" s="37" t="str">
        <f ca="1">IF(OR(EC$9="×",EC$10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3" s="36" t="str">
        <f ca="1">IF(OR(ED$9="×",ED$10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3" s="29" t="str">
        <f ca="1">IF(OR(EE$9="×",EE$10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3" s="29" t="str">
        <f ca="1">IF(OR(EF$9="×",EF$10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3" s="29" t="str">
        <f ca="1">IF(OR(EG$9="×",EG$10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3" s="29" t="str">
        <f ca="1">IF(OR(EH$9="×",EH$10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3" s="29" t="str">
        <f ca="1">IF(OR(EI$9="×",EI$10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3" s="29" t="str">
        <f ca="1">IF(OR(EJ$9="×",EJ$10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3" s="29" t="str">
        <f ca="1">IF(OR(EK$9="×",EK$10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3" s="29" t="str">
        <f ca="1">IF(OR(EL$9="×",EL$10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3" s="28" t="str">
        <f ca="1">IF(OR(EM$9="×",EM$10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3" s="29" t="str">
        <f ca="1">IF(OR(EN$9="×",EN$10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3" s="29" t="str">
        <f ca="1">IF(OR(EO$9="×",EO$10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3" s="30" t="str">
        <f ca="1">IF(OR(EP$9="×",EP$10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3" s="29" t="str">
        <f ca="1">IF(OR(EQ$9="×",EQ$10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3" s="29" t="str">
        <f ca="1">IF(OR(ER$9="×",ER$10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3" s="29" t="str">
        <f ca="1">IF(OR(ES$9="×",ES$10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3" s="29" t="str">
        <f ca="1">IF(OR(ET$9="×",ET$10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3" s="28" t="str">
        <f ca="1">IF(OR(EU$9="×",EU$10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3" s="29" t="str">
        <f ca="1">IF(OR(EV$9="×",EV$10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3" s="29" t="str">
        <f ca="1">IF(OR(EW$9="×",EW$10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3" s="30" t="str">
        <f ca="1">IF(OR(EX$9="×",EX$10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3" s="29" t="str">
        <f ca="1">IF(OR(EY$9="×",EY$10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3" s="29" t="str">
        <f ca="1">IF(OR(EZ$9="×",EZ$10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3" s="37" t="str">
        <f ca="1">IF(OR(FA$9="×",FA$10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3" s="36" t="str">
        <f ca="1">IF(OR(FB$9="×",FB$10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3" s="29" t="str">
        <f ca="1">IF(OR(FC$9="×",FC$10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3" s="29" t="str">
        <f ca="1">IF(OR(FD$9="×",FD$10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3" s="29" t="str">
        <f ca="1">IF(OR(FE$9="×",FE$10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3" s="29" t="str">
        <f ca="1">IF(OR(FF$9="×",FF$10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3" s="29" t="str">
        <f ca="1">IF(OR(FG$9="×",FG$10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3" s="29" t="str">
        <f ca="1">IF(OR(FH$9="×",FH$10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3" s="29" t="str">
        <f ca="1">IF(OR(FI$9="×",FI$10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3" s="29" t="str">
        <f ca="1">IF(OR(FJ$9="×",FJ$10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3" s="28" t="str">
        <f ca="1">IF(OR(FK$9="×",FK$10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3" s="29" t="str">
        <f ca="1">IF(OR(FL$9="×",FL$10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3" s="29" t="str">
        <f ca="1">IF(OR(FM$9="×",FM$10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3" s="30" t="str">
        <f ca="1">IF(OR(FN$9="×",FN$10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3" s="29" t="str">
        <f ca="1">IF(OR(FO$9="×",FO$10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3" s="29" t="str">
        <f ca="1">IF(OR(FP$9="×",FP$10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3" s="29" t="str">
        <f ca="1">IF(OR(FQ$9="×",FQ$10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3" s="29" t="str">
        <f ca="1">IF(OR(FR$9="×",FR$10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3" s="28" t="str">
        <f ca="1">IF(OR(FS$9="×",FS$10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3" s="29" t="str">
        <f ca="1">IF(OR(FT$9="×",FT$10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3" s="29" t="str">
        <f ca="1">IF(OR(FU$9="×",FU$10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3" s="30" t="str">
        <f ca="1">IF(OR(FV$9="×",FV$10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3" s="29" t="str">
        <f ca="1">IF(OR(FW$9="×",FW$10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3" s="29" t="str">
        <f ca="1">IF(OR(FX$9="×",FX$10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3" s="37" t="str">
        <f ca="1">IF(OR(FY$9="×",FY$10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4" spans="1:181">
      <c r="A134" s="47"/>
      <c r="B134" s="79" t="s">
        <v>427</v>
      </c>
      <c r="C134" s="80"/>
      <c r="D134" s="11" t="s">
        <v>196</v>
      </c>
      <c r="E134" s="10" t="str">
        <f>INDEX(施設情報!$D$1:$D$1000,MATCH(D134,施設情報!$C$1:$C$1000,0))</f>
        <v>1</v>
      </c>
      <c r="F134" s="11" t="s">
        <v>275</v>
      </c>
      <c r="G134" s="8" t="str">
        <f t="shared" si="82"/>
        <v>047-46391</v>
      </c>
      <c r="H134" s="10" t="str">
        <f t="shared" si="83"/>
        <v>047-46392</v>
      </c>
      <c r="I134" s="10" t="str">
        <f t="shared" si="84"/>
        <v>047-46393</v>
      </c>
      <c r="J134" s="10" t="str">
        <f t="shared" si="85"/>
        <v>047-46394</v>
      </c>
      <c r="K134" s="10" t="str">
        <f t="shared" si="86"/>
        <v>047-46395</v>
      </c>
      <c r="L134" s="10" t="str">
        <f t="shared" si="87"/>
        <v>047-46396</v>
      </c>
      <c r="M134" s="10" t="str">
        <f t="shared" si="88"/>
        <v>047-46397</v>
      </c>
      <c r="N134" s="36" t="str">
        <f ca="1">IF(OR(N$9="×",N$10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4" s="29" t="str">
        <f ca="1">IF(OR(O$9="×",O$10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4" s="29" t="str">
        <f ca="1">IF(OR(P$9="×",P$10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4" s="29" t="str">
        <f ca="1">IF(OR(Q$9="×",Q$10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4" s="29" t="str">
        <f ca="1">IF(OR(R$9="×",R$10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4" s="29" t="str">
        <f ca="1">IF(OR(S$9="×",S$10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4" s="29" t="str">
        <f ca="1">IF(OR(T$9="×",T$10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4" s="29" t="str">
        <f ca="1">IF(OR(U$9="×",U$10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4" s="29" t="str">
        <f ca="1">IF(OR(V$9="×",V$10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4" s="28" t="str">
        <f ca="1">IF(OR(W$9="×",W$10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4" s="29" t="str">
        <f ca="1">IF(OR(X$9="×",X$10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4" s="29" t="str">
        <f ca="1">IF(OR(Y$9="×",Y$10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4" s="30" t="str">
        <f ca="1">IF(OR(Z$9="×",Z$10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4" s="29" t="str">
        <f ca="1">IF(OR(AA$9="×",AA$10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4" s="29" t="str">
        <f ca="1">IF(OR(AB$9="×",AB$10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4" s="29" t="str">
        <f ca="1">IF(OR(AC$9="×",AC$10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4" s="29" t="str">
        <f ca="1">IF(OR(AD$9="×",AD$10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4" s="28" t="str">
        <f ca="1">IF(OR(AE$9="×",AE$10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4" s="29" t="str">
        <f ca="1">IF(OR(AF$9="×",AF$10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4" s="29" t="str">
        <f ca="1">IF(OR(AG$9="×",AG$10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4" s="30" t="str">
        <f ca="1">IF(OR(AH$9="×",AH$10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4" s="29" t="str">
        <f ca="1">IF(OR(AI$9="×",AI$10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4" s="29" t="str">
        <f ca="1">IF(OR(AJ$9="×",AJ$10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4" s="37" t="str">
        <f ca="1">IF(OR(AK$9="×",AK$10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4" s="36" t="str">
        <f ca="1">IF(OR(AL$9="×",AL$10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4" s="29" t="str">
        <f ca="1">IF(OR(AM$9="×",AM$10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4" s="29" t="str">
        <f ca="1">IF(OR(AN$9="×",AN$10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4" s="29" t="str">
        <f ca="1">IF(OR(AO$9="×",AO$10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4" s="29" t="str">
        <f ca="1">IF(OR(AP$9="×",AP$10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4" s="29" t="str">
        <f ca="1">IF(OR(AQ$9="×",AQ$10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4" s="29" t="str">
        <f ca="1">IF(OR(AR$9="×",AR$10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4" s="29" t="str">
        <f ca="1">IF(OR(AS$9="×",AS$10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4" s="29" t="str">
        <f ca="1">IF(OR(AT$9="×",AT$10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4" s="28" t="str">
        <f ca="1">IF(OR(AU$9="×",AU$10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4" s="29" t="str">
        <f ca="1">IF(OR(AV$9="×",AV$10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4" s="29" t="str">
        <f ca="1">IF(OR(AW$9="×",AW$10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4" s="30" t="str">
        <f ca="1">IF(OR(AX$9="×",AX$10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4" s="29" t="str">
        <f ca="1">IF(OR(AY$9="×",AY$10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4" s="29" t="str">
        <f ca="1">IF(OR(AZ$9="×",AZ$10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4" s="29" t="str">
        <f ca="1">IF(OR(BA$9="×",BA$10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4" s="29" t="str">
        <f ca="1">IF(OR(BB$9="×",BB$10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4" s="28" t="str">
        <f ca="1">IF(OR(BC$9="×",BC$10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4" s="29" t="str">
        <f ca="1">IF(OR(BD$9="×",BD$10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4" s="29" t="str">
        <f ca="1">IF(OR(BE$9="×",BE$10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4" s="30" t="str">
        <f ca="1">IF(OR(BF$9="×",BF$10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4" s="29" t="str">
        <f ca="1">IF(OR(BG$9="×",BG$10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4" s="29" t="str">
        <f ca="1">IF(OR(BH$9="×",BH$10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4" s="37" t="str">
        <f ca="1">IF(OR(BI$9="×",BI$10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4" s="36" t="str">
        <f ca="1">IF(OR(BJ$9="×",BJ$10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4" s="29" t="str">
        <f ca="1">IF(OR(BK$9="×",BK$10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4" s="29" t="str">
        <f ca="1">IF(OR(BL$9="×",BL$10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4" s="29" t="str">
        <f ca="1">IF(OR(BM$9="×",BM$10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4" s="29" t="str">
        <f ca="1">IF(OR(BN$9="×",BN$10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4" s="29" t="str">
        <f ca="1">IF(OR(BO$9="×",BO$10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4" s="29" t="str">
        <f ca="1">IF(OR(BP$9="×",BP$10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4" s="29" t="str">
        <f ca="1">IF(OR(BQ$9="×",BQ$10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4" s="29" t="str">
        <f ca="1">IF(OR(BR$9="×",BR$10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4" s="28" t="str">
        <f ca="1">IF(OR(BS$9="×",BS$10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4" s="29" t="str">
        <f ca="1">IF(OR(BT$9="×",BT$10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4" s="29" t="str">
        <f ca="1">IF(OR(BU$9="×",BU$10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4" s="30" t="str">
        <f ca="1">IF(OR(BV$9="×",BV$10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4" s="29" t="str">
        <f ca="1">IF(OR(BW$9="×",BW$10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4" s="29" t="str">
        <f ca="1">IF(OR(BX$9="×",BX$10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4" s="29" t="str">
        <f ca="1">IF(OR(BY$9="×",BY$10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4" s="29" t="str">
        <f ca="1">IF(OR(BZ$9="×",BZ$10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4" s="28" t="str">
        <f ca="1">IF(OR(CA$9="×",CA$10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4" s="29" t="str">
        <f ca="1">IF(OR(CB$9="×",CB$10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4" s="29" t="str">
        <f ca="1">IF(OR(CC$9="×",CC$10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4" s="30" t="str">
        <f ca="1">IF(OR(CD$9="×",CD$10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4" s="29" t="str">
        <f ca="1">IF(OR(CE$9="×",CE$10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4" s="29" t="str">
        <f ca="1">IF(OR(CF$9="×",CF$10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4" s="37" t="str">
        <f ca="1">IF(OR(CG$9="×",CG$10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4" s="36" t="str">
        <f ca="1">IF(OR(CH$9="×",CH$10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4" s="29" t="str">
        <f ca="1">IF(OR(CI$9="×",CI$10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4" s="29" t="str">
        <f ca="1">IF(OR(CJ$9="×",CJ$10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4" s="29" t="str">
        <f ca="1">IF(OR(CK$9="×",CK$10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4" s="29" t="str">
        <f ca="1">IF(OR(CL$9="×",CL$10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4" s="29" t="str">
        <f ca="1">IF(OR(CM$9="×",CM$10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4" s="29" t="str">
        <f ca="1">IF(OR(CN$9="×",CN$10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4" s="29" t="str">
        <f ca="1">IF(OR(CO$9="×",CO$10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4" s="29" t="str">
        <f ca="1">IF(OR(CP$9="×",CP$10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4" s="28" t="str">
        <f ca="1">IF(OR(CQ$9="×",CQ$10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4" s="29" t="str">
        <f ca="1">IF(OR(CR$9="×",CR$10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4" s="29" t="str">
        <f ca="1">IF(OR(CS$9="×",CS$10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4" s="30" t="str">
        <f ca="1">IF(OR(CT$9="×",CT$10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4" s="29" t="str">
        <f ca="1">IF(OR(CU$9="×",CU$10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4" s="29" t="str">
        <f ca="1">IF(OR(CV$9="×",CV$10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4" s="29" t="str">
        <f ca="1">IF(OR(CW$9="×",CW$10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4" s="29" t="str">
        <f ca="1">IF(OR(CX$9="×",CX$10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4" s="28" t="str">
        <f ca="1">IF(OR(CY$9="×",CY$10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4" s="29" t="str">
        <f ca="1">IF(OR(CZ$9="×",CZ$10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4" s="29" t="str">
        <f ca="1">IF(OR(DA$9="×",DA$10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4" s="30" t="str">
        <f ca="1">IF(OR(DB$9="×",DB$10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4" s="29" t="str">
        <f ca="1">IF(OR(DC$9="×",DC$10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4" s="29" t="str">
        <f ca="1">IF(OR(DD$9="×",DD$10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4" s="37" t="str">
        <f ca="1">IF(OR(DE$9="×",DE$10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4" s="36" t="str">
        <f ca="1">IF(OR(DF$9="×",DF$10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4" s="29" t="str">
        <f ca="1">IF(OR(DG$9="×",DG$10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4" s="29" t="str">
        <f ca="1">IF(OR(DH$9="×",DH$10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4" s="29" t="str">
        <f ca="1">IF(OR(DI$9="×",DI$10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4" s="29" t="str">
        <f ca="1">IF(OR(DJ$9="×",DJ$10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4" s="29" t="str">
        <f ca="1">IF(OR(DK$9="×",DK$10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4" s="29" t="str">
        <f ca="1">IF(OR(DL$9="×",DL$10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4" s="29" t="str">
        <f ca="1">IF(OR(DM$9="×",DM$10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4" s="29" t="str">
        <f ca="1">IF(OR(DN$9="×",DN$10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4" s="28" t="str">
        <f ca="1">IF(OR(DO$9="×",DO$10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4" s="29" t="str">
        <f ca="1">IF(OR(DP$9="×",DP$10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4" s="29" t="str">
        <f ca="1">IF(OR(DQ$9="×",DQ$10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4" s="30" t="str">
        <f ca="1">IF(OR(DR$9="×",DR$10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4" s="29" t="str">
        <f ca="1">IF(OR(DS$9="×",DS$10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4" s="29" t="str">
        <f ca="1">IF(OR(DT$9="×",DT$10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4" s="29" t="str">
        <f ca="1">IF(OR(DU$9="×",DU$10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4" s="29" t="str">
        <f ca="1">IF(OR(DV$9="×",DV$10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4" s="28" t="str">
        <f ca="1">IF(OR(DW$9="×",DW$10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4" s="29" t="str">
        <f ca="1">IF(OR(DX$9="×",DX$10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4" s="29" t="str">
        <f ca="1">IF(OR(DY$9="×",DY$10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4" s="30" t="str">
        <f ca="1">IF(OR(DZ$9="×",DZ$10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4" s="29" t="str">
        <f ca="1">IF(OR(EA$9="×",EA$10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4" s="29" t="str">
        <f ca="1">IF(OR(EB$9="×",EB$10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4" s="37" t="str">
        <f ca="1">IF(OR(EC$9="×",EC$10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4" s="36" t="str">
        <f ca="1">IF(OR(ED$9="×",ED$10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4" s="29" t="str">
        <f ca="1">IF(OR(EE$9="×",EE$10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4" s="29" t="str">
        <f ca="1">IF(OR(EF$9="×",EF$10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4" s="29" t="str">
        <f ca="1">IF(OR(EG$9="×",EG$10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4" s="29" t="str">
        <f ca="1">IF(OR(EH$9="×",EH$10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4" s="29" t="str">
        <f ca="1">IF(OR(EI$9="×",EI$10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4" s="29" t="str">
        <f ca="1">IF(OR(EJ$9="×",EJ$10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4" s="29" t="str">
        <f ca="1">IF(OR(EK$9="×",EK$10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4" s="29" t="str">
        <f ca="1">IF(OR(EL$9="×",EL$10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4" s="28" t="str">
        <f ca="1">IF(OR(EM$9="×",EM$10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4" s="29" t="str">
        <f ca="1">IF(OR(EN$9="×",EN$10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4" s="29" t="str">
        <f ca="1">IF(OR(EO$9="×",EO$10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4" s="30" t="str">
        <f ca="1">IF(OR(EP$9="×",EP$10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4" s="29" t="str">
        <f ca="1">IF(OR(EQ$9="×",EQ$10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4" s="29" t="str">
        <f ca="1">IF(OR(ER$9="×",ER$10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4" s="29" t="str">
        <f ca="1">IF(OR(ES$9="×",ES$10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4" s="29" t="str">
        <f ca="1">IF(OR(ET$9="×",ET$10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4" s="28" t="str">
        <f ca="1">IF(OR(EU$9="×",EU$10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4" s="29" t="str">
        <f ca="1">IF(OR(EV$9="×",EV$10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4" s="29" t="str">
        <f ca="1">IF(OR(EW$9="×",EW$10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4" s="30" t="str">
        <f ca="1">IF(OR(EX$9="×",EX$10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4" s="29" t="str">
        <f ca="1">IF(OR(EY$9="×",EY$10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4" s="29" t="str">
        <f ca="1">IF(OR(EZ$9="×",EZ$10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4" s="37" t="str">
        <f ca="1">IF(OR(FA$9="×",FA$10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4" s="36" t="str">
        <f ca="1">IF(OR(FB$9="×",FB$10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4" s="29" t="str">
        <f ca="1">IF(OR(FC$9="×",FC$10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4" s="29" t="str">
        <f ca="1">IF(OR(FD$9="×",FD$10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4" s="29" t="str">
        <f ca="1">IF(OR(FE$9="×",FE$10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4" s="29" t="str">
        <f ca="1">IF(OR(FF$9="×",FF$10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4" s="29" t="str">
        <f ca="1">IF(OR(FG$9="×",FG$10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4" s="29" t="str">
        <f ca="1">IF(OR(FH$9="×",FH$10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4" s="29" t="str">
        <f ca="1">IF(OR(FI$9="×",FI$10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4" s="29" t="str">
        <f ca="1">IF(OR(FJ$9="×",FJ$10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4" s="28" t="str">
        <f ca="1">IF(OR(FK$9="×",FK$10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4" s="29" t="str">
        <f ca="1">IF(OR(FL$9="×",FL$10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4" s="29" t="str">
        <f ca="1">IF(OR(FM$9="×",FM$10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4" s="30" t="str">
        <f ca="1">IF(OR(FN$9="×",FN$10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4" s="29" t="str">
        <f ca="1">IF(OR(FO$9="×",FO$10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4" s="29" t="str">
        <f ca="1">IF(OR(FP$9="×",FP$10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4" s="29" t="str">
        <f ca="1">IF(OR(FQ$9="×",FQ$10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4" s="29" t="str">
        <f ca="1">IF(OR(FR$9="×",FR$10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4" s="28" t="str">
        <f ca="1">IF(OR(FS$9="×",FS$10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4" s="29" t="str">
        <f ca="1">IF(OR(FT$9="×",FT$10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4" s="29" t="str">
        <f ca="1">IF(OR(FU$9="×",FU$10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4" s="30" t="str">
        <f ca="1">IF(OR(FV$9="×",FV$10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4" s="29" t="str">
        <f ca="1">IF(OR(FW$9="×",FW$10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4" s="29" t="str">
        <f ca="1">IF(OR(FX$9="×",FX$10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4" s="37" t="str">
        <f ca="1">IF(OR(FY$9="×",FY$10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5" spans="1:181">
      <c r="A135" s="47"/>
      <c r="B135" s="79" t="s">
        <v>428</v>
      </c>
      <c r="C135" s="80"/>
      <c r="D135" s="11" t="s">
        <v>197</v>
      </c>
      <c r="E135" s="10" t="str">
        <f>INDEX(施設情報!$D$1:$D$1000,MATCH(D135,施設情報!$C$1:$C$1000,0))</f>
        <v>1</v>
      </c>
      <c r="F135" s="11" t="s">
        <v>275</v>
      </c>
      <c r="G135" s="8" t="str">
        <f t="shared" si="82"/>
        <v>048-46391</v>
      </c>
      <c r="H135" s="10" t="str">
        <f t="shared" si="83"/>
        <v>048-46392</v>
      </c>
      <c r="I135" s="10" t="str">
        <f t="shared" si="84"/>
        <v>048-46393</v>
      </c>
      <c r="J135" s="10" t="str">
        <f t="shared" si="85"/>
        <v>048-46394</v>
      </c>
      <c r="K135" s="10" t="str">
        <f t="shared" si="86"/>
        <v>048-46395</v>
      </c>
      <c r="L135" s="10" t="str">
        <f t="shared" si="87"/>
        <v>048-46396</v>
      </c>
      <c r="M135" s="10" t="str">
        <f t="shared" si="88"/>
        <v>048-46397</v>
      </c>
      <c r="N135" s="36" t="str">
        <f ca="1">IF(OR(N$9="×",N$10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5" s="29" t="str">
        <f ca="1">IF(OR(O$9="×",O$10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5" s="29" t="str">
        <f ca="1">IF(OR(P$9="×",P$10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5" s="29" t="str">
        <f ca="1">IF(OR(Q$9="×",Q$10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5" s="29" t="str">
        <f ca="1">IF(OR(R$9="×",R$10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5" s="29" t="str">
        <f ca="1">IF(OR(S$9="×",S$10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5" s="29" t="str">
        <f ca="1">IF(OR(T$9="×",T$10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5" s="29" t="str">
        <f ca="1">IF(OR(U$9="×",U$10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5" s="29" t="str">
        <f ca="1">IF(OR(V$9="×",V$10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5" s="28" t="str">
        <f ca="1">IF(OR(W$9="×",W$10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5" s="29" t="str">
        <f ca="1">IF(OR(X$9="×",X$10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5" s="29" t="str">
        <f ca="1">IF(OR(Y$9="×",Y$10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5" s="30" t="str">
        <f ca="1">IF(OR(Z$9="×",Z$10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5" s="29" t="str">
        <f ca="1">IF(OR(AA$9="×",AA$10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5" s="29" t="str">
        <f ca="1">IF(OR(AB$9="×",AB$10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5" s="29" t="str">
        <f ca="1">IF(OR(AC$9="×",AC$10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5" s="29" t="str">
        <f ca="1">IF(OR(AD$9="×",AD$10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5" s="28" t="str">
        <f ca="1">IF(OR(AE$9="×",AE$10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5" s="29" t="str">
        <f ca="1">IF(OR(AF$9="×",AF$10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5" s="29" t="str">
        <f ca="1">IF(OR(AG$9="×",AG$10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5" s="30" t="str">
        <f ca="1">IF(OR(AH$9="×",AH$10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5" s="29" t="str">
        <f ca="1">IF(OR(AI$9="×",AI$10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5" s="29" t="str">
        <f ca="1">IF(OR(AJ$9="×",AJ$10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5" s="37" t="str">
        <f ca="1">IF(OR(AK$9="×",AK$10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5" s="36" t="str">
        <f ca="1">IF(OR(AL$9="×",AL$10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5" s="29" t="str">
        <f ca="1">IF(OR(AM$9="×",AM$10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5" s="29" t="str">
        <f ca="1">IF(OR(AN$9="×",AN$10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5" s="29" t="str">
        <f ca="1">IF(OR(AO$9="×",AO$10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5" s="29" t="str">
        <f ca="1">IF(OR(AP$9="×",AP$10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5" s="29" t="str">
        <f ca="1">IF(OR(AQ$9="×",AQ$10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5" s="29" t="str">
        <f ca="1">IF(OR(AR$9="×",AR$10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5" s="29" t="str">
        <f ca="1">IF(OR(AS$9="×",AS$10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5" s="29" t="str">
        <f ca="1">IF(OR(AT$9="×",AT$10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5" s="28" t="str">
        <f ca="1">IF(OR(AU$9="×",AU$10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5" s="29" t="str">
        <f ca="1">IF(OR(AV$9="×",AV$10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5" s="29" t="str">
        <f ca="1">IF(OR(AW$9="×",AW$10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5" s="30" t="str">
        <f ca="1">IF(OR(AX$9="×",AX$10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5" s="29" t="str">
        <f ca="1">IF(OR(AY$9="×",AY$10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5" s="29" t="str">
        <f ca="1">IF(OR(AZ$9="×",AZ$10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5" s="29" t="str">
        <f ca="1">IF(OR(BA$9="×",BA$10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5" s="29" t="str">
        <f ca="1">IF(OR(BB$9="×",BB$10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5" s="28" t="str">
        <f ca="1">IF(OR(BC$9="×",BC$10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5" s="29" t="str">
        <f ca="1">IF(OR(BD$9="×",BD$10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5" s="29" t="str">
        <f ca="1">IF(OR(BE$9="×",BE$10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5" s="30" t="str">
        <f ca="1">IF(OR(BF$9="×",BF$10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5" s="29" t="str">
        <f ca="1">IF(OR(BG$9="×",BG$10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5" s="29" t="str">
        <f ca="1">IF(OR(BH$9="×",BH$10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5" s="37" t="str">
        <f ca="1">IF(OR(BI$9="×",BI$10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5" s="36" t="str">
        <f ca="1">IF(OR(BJ$9="×",BJ$10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5" s="29" t="str">
        <f ca="1">IF(OR(BK$9="×",BK$10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5" s="29" t="str">
        <f ca="1">IF(OR(BL$9="×",BL$10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5" s="29" t="str">
        <f ca="1">IF(OR(BM$9="×",BM$10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5" s="29" t="str">
        <f ca="1">IF(OR(BN$9="×",BN$10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5" s="29" t="str">
        <f ca="1">IF(OR(BO$9="×",BO$10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5" s="29" t="str">
        <f ca="1">IF(OR(BP$9="×",BP$10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5" s="29" t="str">
        <f ca="1">IF(OR(BQ$9="×",BQ$10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5" s="29" t="str">
        <f ca="1">IF(OR(BR$9="×",BR$10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5" s="28" t="str">
        <f ca="1">IF(OR(BS$9="×",BS$10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5" s="29" t="str">
        <f ca="1">IF(OR(BT$9="×",BT$10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5" s="29" t="str">
        <f ca="1">IF(OR(BU$9="×",BU$10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5" s="30" t="str">
        <f ca="1">IF(OR(BV$9="×",BV$10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5" s="29" t="str">
        <f ca="1">IF(OR(BW$9="×",BW$10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5" s="29" t="str">
        <f ca="1">IF(OR(BX$9="×",BX$10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5" s="29" t="str">
        <f ca="1">IF(OR(BY$9="×",BY$10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5" s="29" t="str">
        <f ca="1">IF(OR(BZ$9="×",BZ$10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5" s="28" t="str">
        <f ca="1">IF(OR(CA$9="×",CA$10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5" s="29" t="str">
        <f ca="1">IF(OR(CB$9="×",CB$10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5" s="29" t="str">
        <f ca="1">IF(OR(CC$9="×",CC$10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5" s="30" t="str">
        <f ca="1">IF(OR(CD$9="×",CD$10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5" s="29" t="str">
        <f ca="1">IF(OR(CE$9="×",CE$10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5" s="29" t="str">
        <f ca="1">IF(OR(CF$9="×",CF$10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5" s="37" t="str">
        <f ca="1">IF(OR(CG$9="×",CG$10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5" s="36" t="str">
        <f ca="1">IF(OR(CH$9="×",CH$10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5" s="29" t="str">
        <f ca="1">IF(OR(CI$9="×",CI$10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5" s="29" t="str">
        <f ca="1">IF(OR(CJ$9="×",CJ$10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5" s="29" t="str">
        <f ca="1">IF(OR(CK$9="×",CK$10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5" s="29" t="str">
        <f ca="1">IF(OR(CL$9="×",CL$10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5" s="29" t="str">
        <f ca="1">IF(OR(CM$9="×",CM$10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5" s="29" t="str">
        <f ca="1">IF(OR(CN$9="×",CN$10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5" s="29" t="str">
        <f ca="1">IF(OR(CO$9="×",CO$10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5" s="29" t="str">
        <f ca="1">IF(OR(CP$9="×",CP$10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5" s="28" t="str">
        <f ca="1">IF(OR(CQ$9="×",CQ$10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5" s="29" t="str">
        <f ca="1">IF(OR(CR$9="×",CR$10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5" s="29" t="str">
        <f ca="1">IF(OR(CS$9="×",CS$10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5" s="30" t="str">
        <f ca="1">IF(OR(CT$9="×",CT$10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5" s="29" t="str">
        <f ca="1">IF(OR(CU$9="×",CU$10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5" s="29" t="str">
        <f ca="1">IF(OR(CV$9="×",CV$10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5" s="29" t="str">
        <f ca="1">IF(OR(CW$9="×",CW$10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5" s="29" t="str">
        <f ca="1">IF(OR(CX$9="×",CX$10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5" s="28" t="str">
        <f ca="1">IF(OR(CY$9="×",CY$10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5" s="29" t="str">
        <f ca="1">IF(OR(CZ$9="×",CZ$10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5" s="29" t="str">
        <f ca="1">IF(OR(DA$9="×",DA$10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5" s="30" t="str">
        <f ca="1">IF(OR(DB$9="×",DB$10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5" s="29" t="str">
        <f ca="1">IF(OR(DC$9="×",DC$10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5" s="29" t="str">
        <f ca="1">IF(OR(DD$9="×",DD$10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5" s="37" t="str">
        <f ca="1">IF(OR(DE$9="×",DE$10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5" s="36" t="str">
        <f ca="1">IF(OR(DF$9="×",DF$10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5" s="29" t="str">
        <f ca="1">IF(OR(DG$9="×",DG$10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5" s="29" t="str">
        <f ca="1">IF(OR(DH$9="×",DH$10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5" s="29" t="str">
        <f ca="1">IF(OR(DI$9="×",DI$10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5" s="29" t="str">
        <f ca="1">IF(OR(DJ$9="×",DJ$10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5" s="29" t="str">
        <f ca="1">IF(OR(DK$9="×",DK$10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5" s="29" t="str">
        <f ca="1">IF(OR(DL$9="×",DL$10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5" s="29" t="str">
        <f ca="1">IF(OR(DM$9="×",DM$10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5" s="29" t="str">
        <f ca="1">IF(OR(DN$9="×",DN$10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5" s="28" t="str">
        <f ca="1">IF(OR(DO$9="×",DO$10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5" s="29" t="str">
        <f ca="1">IF(OR(DP$9="×",DP$10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5" s="29" t="str">
        <f ca="1">IF(OR(DQ$9="×",DQ$10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5" s="30" t="str">
        <f ca="1">IF(OR(DR$9="×",DR$10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5" s="29" t="str">
        <f ca="1">IF(OR(DS$9="×",DS$10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5" s="29" t="str">
        <f ca="1">IF(OR(DT$9="×",DT$10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5" s="29" t="str">
        <f ca="1">IF(OR(DU$9="×",DU$10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5" s="29" t="str">
        <f ca="1">IF(OR(DV$9="×",DV$10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5" s="28" t="str">
        <f ca="1">IF(OR(DW$9="×",DW$10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5" s="29" t="str">
        <f ca="1">IF(OR(DX$9="×",DX$10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5" s="29" t="str">
        <f ca="1">IF(OR(DY$9="×",DY$10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5" s="30" t="str">
        <f ca="1">IF(OR(DZ$9="×",DZ$10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5" s="29" t="str">
        <f ca="1">IF(OR(EA$9="×",EA$10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5" s="29" t="str">
        <f ca="1">IF(OR(EB$9="×",EB$10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5" s="37" t="str">
        <f ca="1">IF(OR(EC$9="×",EC$10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5" s="36" t="str">
        <f ca="1">IF(OR(ED$9="×",ED$10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5" s="29" t="str">
        <f ca="1">IF(OR(EE$9="×",EE$10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5" s="29" t="str">
        <f ca="1">IF(OR(EF$9="×",EF$10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5" s="29" t="str">
        <f ca="1">IF(OR(EG$9="×",EG$10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5" s="29" t="str">
        <f ca="1">IF(OR(EH$9="×",EH$10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5" s="29" t="str">
        <f ca="1">IF(OR(EI$9="×",EI$10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5" s="29" t="str">
        <f ca="1">IF(OR(EJ$9="×",EJ$10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5" s="29" t="str">
        <f ca="1">IF(OR(EK$9="×",EK$10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5" s="29" t="str">
        <f ca="1">IF(OR(EL$9="×",EL$10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5" s="28" t="str">
        <f ca="1">IF(OR(EM$9="×",EM$10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5" s="29" t="str">
        <f ca="1">IF(OR(EN$9="×",EN$10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5" s="29" t="str">
        <f ca="1">IF(OR(EO$9="×",EO$10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5" s="30" t="str">
        <f ca="1">IF(OR(EP$9="×",EP$10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5" s="29" t="str">
        <f ca="1">IF(OR(EQ$9="×",EQ$10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5" s="29" t="str">
        <f ca="1">IF(OR(ER$9="×",ER$10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5" s="29" t="str">
        <f ca="1">IF(OR(ES$9="×",ES$10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5" s="29" t="str">
        <f ca="1">IF(OR(ET$9="×",ET$10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5" s="28" t="str">
        <f ca="1">IF(OR(EU$9="×",EU$10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5" s="29" t="str">
        <f ca="1">IF(OR(EV$9="×",EV$10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5" s="29" t="str">
        <f ca="1">IF(OR(EW$9="×",EW$10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5" s="30" t="str">
        <f ca="1">IF(OR(EX$9="×",EX$10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5" s="29" t="str">
        <f ca="1">IF(OR(EY$9="×",EY$10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5" s="29" t="str">
        <f ca="1">IF(OR(EZ$9="×",EZ$10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5" s="37" t="str">
        <f ca="1">IF(OR(FA$9="×",FA$10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5" s="36" t="str">
        <f ca="1">IF(OR(FB$9="×",FB$10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5" s="29" t="str">
        <f ca="1">IF(OR(FC$9="×",FC$10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5" s="29" t="str">
        <f ca="1">IF(OR(FD$9="×",FD$10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5" s="29" t="str">
        <f ca="1">IF(OR(FE$9="×",FE$10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5" s="29" t="str">
        <f ca="1">IF(OR(FF$9="×",FF$10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5" s="29" t="str">
        <f ca="1">IF(OR(FG$9="×",FG$10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5" s="29" t="str">
        <f ca="1">IF(OR(FH$9="×",FH$10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5" s="29" t="str">
        <f ca="1">IF(OR(FI$9="×",FI$10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5" s="29" t="str">
        <f ca="1">IF(OR(FJ$9="×",FJ$10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5" s="28" t="str">
        <f ca="1">IF(OR(FK$9="×",FK$10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5" s="29" t="str">
        <f ca="1">IF(OR(FL$9="×",FL$10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5" s="29" t="str">
        <f ca="1">IF(OR(FM$9="×",FM$10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5" s="30" t="str">
        <f ca="1">IF(OR(FN$9="×",FN$10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5" s="29" t="str">
        <f ca="1">IF(OR(FO$9="×",FO$10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5" s="29" t="str">
        <f ca="1">IF(OR(FP$9="×",FP$10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5" s="29" t="str">
        <f ca="1">IF(OR(FQ$9="×",FQ$10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5" s="29" t="str">
        <f ca="1">IF(OR(FR$9="×",FR$10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5" s="28" t="str">
        <f ca="1">IF(OR(FS$9="×",FS$10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5" s="29" t="str">
        <f ca="1">IF(OR(FT$9="×",FT$10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5" s="29" t="str">
        <f ca="1">IF(OR(FU$9="×",FU$10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5" s="30" t="str">
        <f ca="1">IF(OR(FV$9="×",FV$10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5" s="29" t="str">
        <f ca="1">IF(OR(FW$9="×",FW$10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5" s="29" t="str">
        <f ca="1">IF(OR(FX$9="×",FX$10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5" s="37" t="str">
        <f ca="1">IF(OR(FY$9="×",FY$10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6" spans="1:181">
      <c r="A136" s="47"/>
      <c r="B136" s="79" t="s">
        <v>429</v>
      </c>
      <c r="C136" s="80"/>
      <c r="D136" s="11" t="s">
        <v>198</v>
      </c>
      <c r="E136" s="10" t="str">
        <f>INDEX(施設情報!$D$1:$D$1000,MATCH(D136,施設情報!$C$1:$C$1000,0))</f>
        <v>1</v>
      </c>
      <c r="F136" s="11" t="s">
        <v>275</v>
      </c>
      <c r="G136" s="8" t="str">
        <f t="shared" si="82"/>
        <v>049-46391</v>
      </c>
      <c r="H136" s="10" t="str">
        <f t="shared" si="83"/>
        <v>049-46392</v>
      </c>
      <c r="I136" s="10" t="str">
        <f t="shared" si="84"/>
        <v>049-46393</v>
      </c>
      <c r="J136" s="10" t="str">
        <f t="shared" si="85"/>
        <v>049-46394</v>
      </c>
      <c r="K136" s="10" t="str">
        <f t="shared" si="86"/>
        <v>049-46395</v>
      </c>
      <c r="L136" s="10" t="str">
        <f t="shared" si="87"/>
        <v>049-46396</v>
      </c>
      <c r="M136" s="10" t="str">
        <f t="shared" si="88"/>
        <v>049-46397</v>
      </c>
      <c r="N136" s="36" t="str">
        <f ca="1">IF(OR(N$9="×",N$10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6" s="29" t="str">
        <f ca="1">IF(OR(O$9="×",O$10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6" s="29" t="str">
        <f ca="1">IF(OR(P$9="×",P$10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6" s="29" t="str">
        <f ca="1">IF(OR(Q$9="×",Q$10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6" s="29" t="str">
        <f ca="1">IF(OR(R$9="×",R$10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6" s="29" t="str">
        <f ca="1">IF(OR(S$9="×",S$10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6" s="29" t="str">
        <f ca="1">IF(OR(T$9="×",T$10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6" s="29" t="str">
        <f ca="1">IF(OR(U$9="×",U$10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6" s="29" t="str">
        <f ca="1">IF(OR(V$9="×",V$10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6" s="28" t="str">
        <f ca="1">IF(OR(W$9="×",W$10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6" s="29" t="str">
        <f ca="1">IF(OR(X$9="×",X$10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6" s="29" t="str">
        <f ca="1">IF(OR(Y$9="×",Y$10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6" s="30" t="str">
        <f ca="1">IF(OR(Z$9="×",Z$10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6" s="29" t="str">
        <f ca="1">IF(OR(AA$9="×",AA$10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6" s="29" t="str">
        <f ca="1">IF(OR(AB$9="×",AB$10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6" s="29" t="str">
        <f ca="1">IF(OR(AC$9="×",AC$10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6" s="29" t="str">
        <f ca="1">IF(OR(AD$9="×",AD$10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6" s="28" t="str">
        <f ca="1">IF(OR(AE$9="×",AE$10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6" s="29" t="str">
        <f ca="1">IF(OR(AF$9="×",AF$10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6" s="29" t="str">
        <f ca="1">IF(OR(AG$9="×",AG$10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6" s="30" t="str">
        <f ca="1">IF(OR(AH$9="×",AH$10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6" s="29" t="str">
        <f ca="1">IF(OR(AI$9="×",AI$10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6" s="29" t="str">
        <f ca="1">IF(OR(AJ$9="×",AJ$10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6" s="37" t="str">
        <f ca="1">IF(OR(AK$9="×",AK$10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6" s="36" t="str">
        <f ca="1">IF(OR(AL$9="×",AL$10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6" s="29" t="str">
        <f ca="1">IF(OR(AM$9="×",AM$10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6" s="29" t="str">
        <f ca="1">IF(OR(AN$9="×",AN$10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6" s="29" t="str">
        <f ca="1">IF(OR(AO$9="×",AO$10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6" s="29" t="str">
        <f ca="1">IF(OR(AP$9="×",AP$10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6" s="29" t="str">
        <f ca="1">IF(OR(AQ$9="×",AQ$10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6" s="29" t="str">
        <f ca="1">IF(OR(AR$9="×",AR$10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6" s="29" t="str">
        <f ca="1">IF(OR(AS$9="×",AS$10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6" s="29" t="str">
        <f ca="1">IF(OR(AT$9="×",AT$10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6" s="28" t="str">
        <f ca="1">IF(OR(AU$9="×",AU$10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6" s="29" t="str">
        <f ca="1">IF(OR(AV$9="×",AV$10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6" s="29" t="str">
        <f ca="1">IF(OR(AW$9="×",AW$10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6" s="30" t="str">
        <f ca="1">IF(OR(AX$9="×",AX$10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6" s="29" t="str">
        <f ca="1">IF(OR(AY$9="×",AY$10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6" s="29" t="str">
        <f ca="1">IF(OR(AZ$9="×",AZ$10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6" s="29" t="str">
        <f ca="1">IF(OR(BA$9="×",BA$10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6" s="29" t="str">
        <f ca="1">IF(OR(BB$9="×",BB$10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6" s="28" t="str">
        <f ca="1">IF(OR(BC$9="×",BC$10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6" s="29" t="str">
        <f ca="1">IF(OR(BD$9="×",BD$10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6" s="29" t="str">
        <f ca="1">IF(OR(BE$9="×",BE$10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6" s="30" t="str">
        <f ca="1">IF(OR(BF$9="×",BF$10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6" s="29" t="str">
        <f ca="1">IF(OR(BG$9="×",BG$10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6" s="29" t="str">
        <f ca="1">IF(OR(BH$9="×",BH$10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6" s="37" t="str">
        <f ca="1">IF(OR(BI$9="×",BI$10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6" s="36" t="str">
        <f ca="1">IF(OR(BJ$9="×",BJ$10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6" s="29" t="str">
        <f ca="1">IF(OR(BK$9="×",BK$10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6" s="29" t="str">
        <f ca="1">IF(OR(BL$9="×",BL$10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6" s="29" t="str">
        <f ca="1">IF(OR(BM$9="×",BM$10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6" s="29" t="str">
        <f ca="1">IF(OR(BN$9="×",BN$10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6" s="29" t="str">
        <f ca="1">IF(OR(BO$9="×",BO$10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6" s="29" t="str">
        <f ca="1">IF(OR(BP$9="×",BP$10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6" s="29" t="str">
        <f ca="1">IF(OR(BQ$9="×",BQ$10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6" s="29" t="str">
        <f ca="1">IF(OR(BR$9="×",BR$10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6" s="28" t="str">
        <f ca="1">IF(OR(BS$9="×",BS$10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6" s="29" t="str">
        <f ca="1">IF(OR(BT$9="×",BT$10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6" s="29" t="str">
        <f ca="1">IF(OR(BU$9="×",BU$10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6" s="30" t="str">
        <f ca="1">IF(OR(BV$9="×",BV$10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6" s="29" t="str">
        <f ca="1">IF(OR(BW$9="×",BW$10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6" s="29" t="str">
        <f ca="1">IF(OR(BX$9="×",BX$10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6" s="29" t="str">
        <f ca="1">IF(OR(BY$9="×",BY$10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6" s="29" t="str">
        <f ca="1">IF(OR(BZ$9="×",BZ$10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6" s="28" t="str">
        <f ca="1">IF(OR(CA$9="×",CA$10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6" s="29" t="str">
        <f ca="1">IF(OR(CB$9="×",CB$10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6" s="29" t="str">
        <f ca="1">IF(OR(CC$9="×",CC$10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6" s="30" t="str">
        <f ca="1">IF(OR(CD$9="×",CD$10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6" s="29" t="str">
        <f ca="1">IF(OR(CE$9="×",CE$10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6" s="29" t="str">
        <f ca="1">IF(OR(CF$9="×",CF$10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6" s="37" t="str">
        <f ca="1">IF(OR(CG$9="×",CG$10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6" s="36" t="str">
        <f ca="1">IF(OR(CH$9="×",CH$10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6" s="29" t="str">
        <f ca="1">IF(OR(CI$9="×",CI$10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6" s="29" t="str">
        <f ca="1">IF(OR(CJ$9="×",CJ$10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6" s="29" t="str">
        <f ca="1">IF(OR(CK$9="×",CK$10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6" s="29" t="str">
        <f ca="1">IF(OR(CL$9="×",CL$10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6" s="29" t="str">
        <f ca="1">IF(OR(CM$9="×",CM$10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6" s="29" t="str">
        <f ca="1">IF(OR(CN$9="×",CN$10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6" s="29" t="str">
        <f ca="1">IF(OR(CO$9="×",CO$10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6" s="29" t="str">
        <f ca="1">IF(OR(CP$9="×",CP$10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6" s="28" t="str">
        <f ca="1">IF(OR(CQ$9="×",CQ$10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6" s="29" t="str">
        <f ca="1">IF(OR(CR$9="×",CR$10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6" s="29" t="str">
        <f ca="1">IF(OR(CS$9="×",CS$10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6" s="30" t="str">
        <f ca="1">IF(OR(CT$9="×",CT$10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6" s="29" t="str">
        <f ca="1">IF(OR(CU$9="×",CU$10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6" s="29" t="str">
        <f ca="1">IF(OR(CV$9="×",CV$10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6" s="29" t="str">
        <f ca="1">IF(OR(CW$9="×",CW$10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6" s="29" t="str">
        <f ca="1">IF(OR(CX$9="×",CX$10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6" s="28" t="str">
        <f ca="1">IF(OR(CY$9="×",CY$10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6" s="29" t="str">
        <f ca="1">IF(OR(CZ$9="×",CZ$10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6" s="29" t="str">
        <f ca="1">IF(OR(DA$9="×",DA$10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6" s="30" t="str">
        <f ca="1">IF(OR(DB$9="×",DB$10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6" s="29" t="str">
        <f ca="1">IF(OR(DC$9="×",DC$10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6" s="29" t="str">
        <f ca="1">IF(OR(DD$9="×",DD$10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6" s="37" t="str">
        <f ca="1">IF(OR(DE$9="×",DE$10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6" s="36" t="str">
        <f ca="1">IF(OR(DF$9="×",DF$10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6" s="29" t="str">
        <f ca="1">IF(OR(DG$9="×",DG$10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6" s="29" t="str">
        <f ca="1">IF(OR(DH$9="×",DH$10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6" s="29" t="str">
        <f ca="1">IF(OR(DI$9="×",DI$10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6" s="29" t="str">
        <f ca="1">IF(OR(DJ$9="×",DJ$10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6" s="29" t="str">
        <f ca="1">IF(OR(DK$9="×",DK$10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6" s="29" t="str">
        <f ca="1">IF(OR(DL$9="×",DL$10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6" s="29" t="str">
        <f ca="1">IF(OR(DM$9="×",DM$10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6" s="29" t="str">
        <f ca="1">IF(OR(DN$9="×",DN$10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6" s="28" t="str">
        <f ca="1">IF(OR(DO$9="×",DO$10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6" s="29" t="str">
        <f ca="1">IF(OR(DP$9="×",DP$10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6" s="29" t="str">
        <f ca="1">IF(OR(DQ$9="×",DQ$10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6" s="30" t="str">
        <f ca="1">IF(OR(DR$9="×",DR$10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6" s="29" t="str">
        <f ca="1">IF(OR(DS$9="×",DS$10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6" s="29" t="str">
        <f ca="1">IF(OR(DT$9="×",DT$10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6" s="29" t="str">
        <f ca="1">IF(OR(DU$9="×",DU$10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6" s="29" t="str">
        <f ca="1">IF(OR(DV$9="×",DV$10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6" s="28" t="str">
        <f ca="1">IF(OR(DW$9="×",DW$10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6" s="29" t="str">
        <f ca="1">IF(OR(DX$9="×",DX$10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6" s="29" t="str">
        <f ca="1">IF(OR(DY$9="×",DY$10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6" s="30" t="str">
        <f ca="1">IF(OR(DZ$9="×",DZ$10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6" s="29" t="str">
        <f ca="1">IF(OR(EA$9="×",EA$10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6" s="29" t="str">
        <f ca="1">IF(OR(EB$9="×",EB$10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6" s="37" t="str">
        <f ca="1">IF(OR(EC$9="×",EC$10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6" s="36" t="str">
        <f ca="1">IF(OR(ED$9="×",ED$10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6" s="29" t="str">
        <f ca="1">IF(OR(EE$9="×",EE$10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6" s="29" t="str">
        <f ca="1">IF(OR(EF$9="×",EF$10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6" s="29" t="str">
        <f ca="1">IF(OR(EG$9="×",EG$10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6" s="29" t="str">
        <f ca="1">IF(OR(EH$9="×",EH$10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6" s="29" t="str">
        <f ca="1">IF(OR(EI$9="×",EI$10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6" s="29" t="str">
        <f ca="1">IF(OR(EJ$9="×",EJ$10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6" s="29" t="str">
        <f ca="1">IF(OR(EK$9="×",EK$10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6" s="29" t="str">
        <f ca="1">IF(OR(EL$9="×",EL$10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6" s="28" t="str">
        <f ca="1">IF(OR(EM$9="×",EM$10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6" s="29" t="str">
        <f ca="1">IF(OR(EN$9="×",EN$10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6" s="29" t="str">
        <f ca="1">IF(OR(EO$9="×",EO$10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6" s="30" t="str">
        <f ca="1">IF(OR(EP$9="×",EP$10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6" s="29" t="str">
        <f ca="1">IF(OR(EQ$9="×",EQ$10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6" s="29" t="str">
        <f ca="1">IF(OR(ER$9="×",ER$10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6" s="29" t="str">
        <f ca="1">IF(OR(ES$9="×",ES$10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6" s="29" t="str">
        <f ca="1">IF(OR(ET$9="×",ET$10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6" s="28" t="str">
        <f ca="1">IF(OR(EU$9="×",EU$10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6" s="29" t="str">
        <f ca="1">IF(OR(EV$9="×",EV$10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6" s="29" t="str">
        <f ca="1">IF(OR(EW$9="×",EW$10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6" s="30" t="str">
        <f ca="1">IF(OR(EX$9="×",EX$10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6" s="29" t="str">
        <f ca="1">IF(OR(EY$9="×",EY$10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6" s="29" t="str">
        <f ca="1">IF(OR(EZ$9="×",EZ$10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6" s="37" t="str">
        <f ca="1">IF(OR(FA$9="×",FA$10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6" s="36" t="str">
        <f ca="1">IF(OR(FB$9="×",FB$10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6" s="29" t="str">
        <f ca="1">IF(OR(FC$9="×",FC$10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6" s="29" t="str">
        <f ca="1">IF(OR(FD$9="×",FD$10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6" s="29" t="str">
        <f ca="1">IF(OR(FE$9="×",FE$10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6" s="29" t="str">
        <f ca="1">IF(OR(FF$9="×",FF$10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6" s="29" t="str">
        <f ca="1">IF(OR(FG$9="×",FG$10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6" s="29" t="str">
        <f ca="1">IF(OR(FH$9="×",FH$10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6" s="29" t="str">
        <f ca="1">IF(OR(FI$9="×",FI$10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6" s="29" t="str">
        <f ca="1">IF(OR(FJ$9="×",FJ$10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6" s="28" t="str">
        <f ca="1">IF(OR(FK$9="×",FK$10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6" s="29" t="str">
        <f ca="1">IF(OR(FL$9="×",FL$10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6" s="29" t="str">
        <f ca="1">IF(OR(FM$9="×",FM$10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6" s="30" t="str">
        <f ca="1">IF(OR(FN$9="×",FN$10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6" s="29" t="str">
        <f ca="1">IF(OR(FO$9="×",FO$10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6" s="29" t="str">
        <f ca="1">IF(OR(FP$9="×",FP$10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6" s="29" t="str">
        <f ca="1">IF(OR(FQ$9="×",FQ$10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6" s="29" t="str">
        <f ca="1">IF(OR(FR$9="×",FR$10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6" s="28" t="str">
        <f ca="1">IF(OR(FS$9="×",FS$10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6" s="29" t="str">
        <f ca="1">IF(OR(FT$9="×",FT$10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6" s="29" t="str">
        <f ca="1">IF(OR(FU$9="×",FU$10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6" s="30" t="str">
        <f ca="1">IF(OR(FV$9="×",FV$10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6" s="29" t="str">
        <f ca="1">IF(OR(FW$9="×",FW$10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6" s="29" t="str">
        <f ca="1">IF(OR(FX$9="×",FX$10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6" s="37" t="str">
        <f ca="1">IF(OR(FY$9="×",FY$10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7" spans="1:181">
      <c r="B137" s="207" t="s">
        <v>478</v>
      </c>
      <c r="N137" t="str">
        <f ca="1">IF(COUNTIF(N$138:N$141,"×")&lt;&gt;0,"×","-")</f>
        <v>-</v>
      </c>
      <c r="O137" t="str">
        <f t="shared" ref="O137:BZ137" ca="1" si="89">IF(COUNTIF(O$138:O$141,"×")&lt;&gt;0,"×","-")</f>
        <v>-</v>
      </c>
      <c r="P137" t="str">
        <f t="shared" ca="1" si="89"/>
        <v>-</v>
      </c>
      <c r="Q137" t="str">
        <f t="shared" ca="1" si="89"/>
        <v>-</v>
      </c>
      <c r="R137" t="str">
        <f t="shared" ca="1" si="89"/>
        <v>-</v>
      </c>
      <c r="S137" t="str">
        <f t="shared" ca="1" si="89"/>
        <v>-</v>
      </c>
      <c r="T137" t="str">
        <f t="shared" ca="1" si="89"/>
        <v>-</v>
      </c>
      <c r="U137" t="str">
        <f t="shared" ca="1" si="89"/>
        <v>-</v>
      </c>
      <c r="V137" t="str">
        <f t="shared" ca="1" si="89"/>
        <v>-</v>
      </c>
      <c r="W137" t="str">
        <f t="shared" ca="1" si="89"/>
        <v>-</v>
      </c>
      <c r="X137" t="str">
        <f t="shared" ca="1" si="89"/>
        <v>-</v>
      </c>
      <c r="Y137" t="str">
        <f t="shared" ca="1" si="89"/>
        <v>-</v>
      </c>
      <c r="Z137" t="str">
        <f t="shared" ca="1" si="89"/>
        <v>-</v>
      </c>
      <c r="AA137" t="str">
        <f t="shared" ca="1" si="89"/>
        <v>-</v>
      </c>
      <c r="AB137" t="str">
        <f t="shared" ca="1" si="89"/>
        <v>-</v>
      </c>
      <c r="AC137" t="str">
        <f t="shared" ca="1" si="89"/>
        <v>-</v>
      </c>
      <c r="AD137" t="str">
        <f t="shared" ca="1" si="89"/>
        <v>-</v>
      </c>
      <c r="AE137" t="str">
        <f t="shared" ca="1" si="89"/>
        <v>-</v>
      </c>
      <c r="AF137" t="str">
        <f t="shared" ca="1" si="89"/>
        <v>-</v>
      </c>
      <c r="AG137" t="str">
        <f t="shared" ca="1" si="89"/>
        <v>-</v>
      </c>
      <c r="AH137" t="str">
        <f t="shared" ca="1" si="89"/>
        <v>-</v>
      </c>
      <c r="AI137" t="str">
        <f t="shared" ca="1" si="89"/>
        <v>-</v>
      </c>
      <c r="AJ137" t="str">
        <f t="shared" ca="1" si="89"/>
        <v>-</v>
      </c>
      <c r="AK137" t="str">
        <f t="shared" ca="1" si="89"/>
        <v>-</v>
      </c>
      <c r="AL137" t="str">
        <f t="shared" ca="1" si="89"/>
        <v>-</v>
      </c>
      <c r="AM137" t="str">
        <f t="shared" ca="1" si="89"/>
        <v>-</v>
      </c>
      <c r="AN137" t="str">
        <f t="shared" ca="1" si="89"/>
        <v>-</v>
      </c>
      <c r="AO137" t="str">
        <f t="shared" ca="1" si="89"/>
        <v>-</v>
      </c>
      <c r="AP137" t="str">
        <f t="shared" ca="1" si="89"/>
        <v>-</v>
      </c>
      <c r="AQ137" t="str">
        <f t="shared" ca="1" si="89"/>
        <v>-</v>
      </c>
      <c r="AR137" t="str">
        <f t="shared" ca="1" si="89"/>
        <v>-</v>
      </c>
      <c r="AS137" t="str">
        <f t="shared" ca="1" si="89"/>
        <v>-</v>
      </c>
      <c r="AT137" t="str">
        <f t="shared" ca="1" si="89"/>
        <v>-</v>
      </c>
      <c r="AU137" t="str">
        <f t="shared" ca="1" si="89"/>
        <v>-</v>
      </c>
      <c r="AV137" t="str">
        <f t="shared" ca="1" si="89"/>
        <v>-</v>
      </c>
      <c r="AW137" t="str">
        <f t="shared" ca="1" si="89"/>
        <v>-</v>
      </c>
      <c r="AX137" t="str">
        <f t="shared" ca="1" si="89"/>
        <v>-</v>
      </c>
      <c r="AY137" t="str">
        <f t="shared" ca="1" si="89"/>
        <v>-</v>
      </c>
      <c r="AZ137" t="str">
        <f t="shared" ca="1" si="89"/>
        <v>-</v>
      </c>
      <c r="BA137" t="str">
        <f t="shared" ca="1" si="89"/>
        <v>-</v>
      </c>
      <c r="BB137" t="str">
        <f t="shared" ca="1" si="89"/>
        <v>-</v>
      </c>
      <c r="BC137" t="str">
        <f t="shared" ca="1" si="89"/>
        <v>-</v>
      </c>
      <c r="BD137" t="str">
        <f t="shared" ca="1" si="89"/>
        <v>-</v>
      </c>
      <c r="BE137" t="str">
        <f t="shared" ca="1" si="89"/>
        <v>-</v>
      </c>
      <c r="BF137" t="str">
        <f t="shared" ca="1" si="89"/>
        <v>-</v>
      </c>
      <c r="BG137" t="str">
        <f t="shared" ca="1" si="89"/>
        <v>-</v>
      </c>
      <c r="BH137" t="str">
        <f t="shared" ca="1" si="89"/>
        <v>-</v>
      </c>
      <c r="BI137" t="str">
        <f t="shared" ca="1" si="89"/>
        <v>-</v>
      </c>
      <c r="BJ137" t="str">
        <f t="shared" ca="1" si="89"/>
        <v>-</v>
      </c>
      <c r="BK137" t="str">
        <f t="shared" ca="1" si="89"/>
        <v>-</v>
      </c>
      <c r="BL137" t="str">
        <f t="shared" ca="1" si="89"/>
        <v>-</v>
      </c>
      <c r="BM137" t="str">
        <f t="shared" ca="1" si="89"/>
        <v>-</v>
      </c>
      <c r="BN137" t="str">
        <f t="shared" ca="1" si="89"/>
        <v>-</v>
      </c>
      <c r="BO137" t="str">
        <f t="shared" ca="1" si="89"/>
        <v>-</v>
      </c>
      <c r="BP137" t="str">
        <f t="shared" ca="1" si="89"/>
        <v>-</v>
      </c>
      <c r="BQ137" t="str">
        <f t="shared" ca="1" si="89"/>
        <v>-</v>
      </c>
      <c r="BR137" t="str">
        <f t="shared" ca="1" si="89"/>
        <v>-</v>
      </c>
      <c r="BS137" t="str">
        <f t="shared" ca="1" si="89"/>
        <v>-</v>
      </c>
      <c r="BT137" t="str">
        <f t="shared" ca="1" si="89"/>
        <v>-</v>
      </c>
      <c r="BU137" t="str">
        <f t="shared" ca="1" si="89"/>
        <v>-</v>
      </c>
      <c r="BV137" t="str">
        <f t="shared" ca="1" si="89"/>
        <v>-</v>
      </c>
      <c r="BW137" t="str">
        <f t="shared" ca="1" si="89"/>
        <v>-</v>
      </c>
      <c r="BX137" t="str">
        <f t="shared" ca="1" si="89"/>
        <v>-</v>
      </c>
      <c r="BY137" t="str">
        <f t="shared" ca="1" si="89"/>
        <v>-</v>
      </c>
      <c r="BZ137" t="str">
        <f t="shared" ca="1" si="89"/>
        <v>-</v>
      </c>
      <c r="CA137" t="str">
        <f t="shared" ref="CA137:EL137" ca="1" si="90">IF(COUNTIF(CA$138:CA$141,"×")&lt;&gt;0,"×","-")</f>
        <v>-</v>
      </c>
      <c r="CB137" t="str">
        <f t="shared" ca="1" si="90"/>
        <v>-</v>
      </c>
      <c r="CC137" t="str">
        <f t="shared" ca="1" si="90"/>
        <v>-</v>
      </c>
      <c r="CD137" t="str">
        <f t="shared" ca="1" si="90"/>
        <v>-</v>
      </c>
      <c r="CE137" t="str">
        <f t="shared" ca="1" si="90"/>
        <v>-</v>
      </c>
      <c r="CF137" t="str">
        <f t="shared" ca="1" si="90"/>
        <v>-</v>
      </c>
      <c r="CG137" t="str">
        <f t="shared" ca="1" si="90"/>
        <v>-</v>
      </c>
      <c r="CH137" t="str">
        <f t="shared" ca="1" si="90"/>
        <v>-</v>
      </c>
      <c r="CI137" t="str">
        <f t="shared" ca="1" si="90"/>
        <v>-</v>
      </c>
      <c r="CJ137" t="str">
        <f t="shared" ca="1" si="90"/>
        <v>-</v>
      </c>
      <c r="CK137" t="str">
        <f t="shared" ca="1" si="90"/>
        <v>-</v>
      </c>
      <c r="CL137" t="str">
        <f t="shared" ca="1" si="90"/>
        <v>-</v>
      </c>
      <c r="CM137" t="str">
        <f t="shared" ca="1" si="90"/>
        <v>-</v>
      </c>
      <c r="CN137" t="str">
        <f t="shared" ca="1" si="90"/>
        <v>-</v>
      </c>
      <c r="CO137" t="str">
        <f t="shared" ca="1" si="90"/>
        <v>-</v>
      </c>
      <c r="CP137" t="str">
        <f t="shared" ca="1" si="90"/>
        <v>-</v>
      </c>
      <c r="CQ137" t="str">
        <f t="shared" ca="1" si="90"/>
        <v>-</v>
      </c>
      <c r="CR137" t="str">
        <f t="shared" ca="1" si="90"/>
        <v>-</v>
      </c>
      <c r="CS137" t="str">
        <f t="shared" ca="1" si="90"/>
        <v>-</v>
      </c>
      <c r="CT137" t="str">
        <f t="shared" ca="1" si="90"/>
        <v>-</v>
      </c>
      <c r="CU137" t="str">
        <f t="shared" ca="1" si="90"/>
        <v>-</v>
      </c>
      <c r="CV137" t="str">
        <f t="shared" ca="1" si="90"/>
        <v>-</v>
      </c>
      <c r="CW137" t="str">
        <f t="shared" ca="1" si="90"/>
        <v>-</v>
      </c>
      <c r="CX137" t="str">
        <f t="shared" ca="1" si="90"/>
        <v>-</v>
      </c>
      <c r="CY137" t="str">
        <f t="shared" ca="1" si="90"/>
        <v>-</v>
      </c>
      <c r="CZ137" t="str">
        <f t="shared" ca="1" si="90"/>
        <v>-</v>
      </c>
      <c r="DA137" t="str">
        <f t="shared" ca="1" si="90"/>
        <v>-</v>
      </c>
      <c r="DB137" t="str">
        <f t="shared" ca="1" si="90"/>
        <v>-</v>
      </c>
      <c r="DC137" t="str">
        <f t="shared" ca="1" si="90"/>
        <v>-</v>
      </c>
      <c r="DD137" t="str">
        <f t="shared" ca="1" si="90"/>
        <v>-</v>
      </c>
      <c r="DE137" t="str">
        <f t="shared" ca="1" si="90"/>
        <v>-</v>
      </c>
      <c r="DF137" t="str">
        <f t="shared" ca="1" si="90"/>
        <v>-</v>
      </c>
      <c r="DG137" t="str">
        <f t="shared" ca="1" si="90"/>
        <v>-</v>
      </c>
      <c r="DH137" t="str">
        <f t="shared" ca="1" si="90"/>
        <v>-</v>
      </c>
      <c r="DI137" t="str">
        <f t="shared" ca="1" si="90"/>
        <v>-</v>
      </c>
      <c r="DJ137" t="str">
        <f t="shared" ca="1" si="90"/>
        <v>-</v>
      </c>
      <c r="DK137" t="str">
        <f t="shared" ca="1" si="90"/>
        <v>-</v>
      </c>
      <c r="DL137" t="str">
        <f t="shared" ca="1" si="90"/>
        <v>-</v>
      </c>
      <c r="DM137" t="str">
        <f t="shared" ca="1" si="90"/>
        <v>-</v>
      </c>
      <c r="DN137" t="str">
        <f t="shared" ca="1" si="90"/>
        <v>-</v>
      </c>
      <c r="DO137" t="str">
        <f t="shared" ca="1" si="90"/>
        <v>-</v>
      </c>
      <c r="DP137" t="str">
        <f t="shared" ca="1" si="90"/>
        <v>-</v>
      </c>
      <c r="DQ137" t="str">
        <f t="shared" ca="1" si="90"/>
        <v>-</v>
      </c>
      <c r="DR137" t="str">
        <f t="shared" ca="1" si="90"/>
        <v>-</v>
      </c>
      <c r="DS137" t="str">
        <f t="shared" ca="1" si="90"/>
        <v>-</v>
      </c>
      <c r="DT137" t="str">
        <f t="shared" ca="1" si="90"/>
        <v>-</v>
      </c>
      <c r="DU137" t="str">
        <f t="shared" ca="1" si="90"/>
        <v>-</v>
      </c>
      <c r="DV137" t="str">
        <f t="shared" ca="1" si="90"/>
        <v>-</v>
      </c>
      <c r="DW137" t="str">
        <f t="shared" ca="1" si="90"/>
        <v>-</v>
      </c>
      <c r="DX137" t="str">
        <f t="shared" ca="1" si="90"/>
        <v>-</v>
      </c>
      <c r="DY137" t="str">
        <f t="shared" ca="1" si="90"/>
        <v>-</v>
      </c>
      <c r="DZ137" t="str">
        <f t="shared" ca="1" si="90"/>
        <v>-</v>
      </c>
      <c r="EA137" t="str">
        <f t="shared" ca="1" si="90"/>
        <v>-</v>
      </c>
      <c r="EB137" t="str">
        <f t="shared" ca="1" si="90"/>
        <v>-</v>
      </c>
      <c r="EC137" t="str">
        <f t="shared" ca="1" si="90"/>
        <v>-</v>
      </c>
      <c r="ED137" t="str">
        <f t="shared" ca="1" si="90"/>
        <v>×</v>
      </c>
      <c r="EE137" t="str">
        <f t="shared" ca="1" si="90"/>
        <v>×</v>
      </c>
      <c r="EF137" t="str">
        <f t="shared" ca="1" si="90"/>
        <v>×</v>
      </c>
      <c r="EG137" t="str">
        <f t="shared" ca="1" si="90"/>
        <v>×</v>
      </c>
      <c r="EH137" t="str">
        <f t="shared" ca="1" si="90"/>
        <v>×</v>
      </c>
      <c r="EI137" t="str">
        <f t="shared" ca="1" si="90"/>
        <v>×</v>
      </c>
      <c r="EJ137" t="str">
        <f t="shared" ca="1" si="90"/>
        <v>×</v>
      </c>
      <c r="EK137" t="str">
        <f t="shared" ca="1" si="90"/>
        <v>×</v>
      </c>
      <c r="EL137" t="str">
        <f t="shared" ca="1" si="90"/>
        <v>×</v>
      </c>
      <c r="EM137" t="str">
        <f t="shared" ref="EM137:FY137" ca="1" si="91">IF(COUNTIF(EM$138:EM$141,"×")&lt;&gt;0,"×","-")</f>
        <v>×</v>
      </c>
      <c r="EN137" t="str">
        <f t="shared" ca="1" si="91"/>
        <v>×</v>
      </c>
      <c r="EO137" t="str">
        <f t="shared" ca="1" si="91"/>
        <v>×</v>
      </c>
      <c r="EP137" t="str">
        <f t="shared" ca="1" si="91"/>
        <v>×</v>
      </c>
      <c r="EQ137" t="str">
        <f t="shared" ca="1" si="91"/>
        <v>×</v>
      </c>
      <c r="ER137" t="str">
        <f t="shared" ca="1" si="91"/>
        <v>×</v>
      </c>
      <c r="ES137" t="str">
        <f t="shared" ca="1" si="91"/>
        <v>×</v>
      </c>
      <c r="ET137" t="str">
        <f t="shared" ca="1" si="91"/>
        <v>×</v>
      </c>
      <c r="EU137" t="str">
        <f t="shared" ca="1" si="91"/>
        <v>×</v>
      </c>
      <c r="EV137" t="str">
        <f t="shared" ca="1" si="91"/>
        <v>×</v>
      </c>
      <c r="EW137" t="str">
        <f t="shared" ca="1" si="91"/>
        <v>×</v>
      </c>
      <c r="EX137" t="str">
        <f t="shared" ca="1" si="91"/>
        <v>×</v>
      </c>
      <c r="EY137" t="str">
        <f t="shared" ca="1" si="91"/>
        <v>×</v>
      </c>
      <c r="EZ137" t="str">
        <f t="shared" ca="1" si="91"/>
        <v>×</v>
      </c>
      <c r="FA137" t="str">
        <f t="shared" ca="1" si="91"/>
        <v>×</v>
      </c>
      <c r="FB137" t="str">
        <f t="shared" ca="1" si="91"/>
        <v>×</v>
      </c>
      <c r="FC137" t="str">
        <f t="shared" ca="1" si="91"/>
        <v>×</v>
      </c>
      <c r="FD137" t="str">
        <f t="shared" ca="1" si="91"/>
        <v>×</v>
      </c>
      <c r="FE137" t="str">
        <f t="shared" ca="1" si="91"/>
        <v>×</v>
      </c>
      <c r="FF137" t="str">
        <f t="shared" ca="1" si="91"/>
        <v>×</v>
      </c>
      <c r="FG137" t="str">
        <f t="shared" ca="1" si="91"/>
        <v>×</v>
      </c>
      <c r="FH137" t="str">
        <f t="shared" ca="1" si="91"/>
        <v>×</v>
      </c>
      <c r="FI137" t="str">
        <f t="shared" ca="1" si="91"/>
        <v>×</v>
      </c>
      <c r="FJ137" t="str">
        <f t="shared" ca="1" si="91"/>
        <v>×</v>
      </c>
      <c r="FK137" t="str">
        <f t="shared" ca="1" si="91"/>
        <v>×</v>
      </c>
      <c r="FL137" t="str">
        <f t="shared" ca="1" si="91"/>
        <v>×</v>
      </c>
      <c r="FM137" t="str">
        <f t="shared" ca="1" si="91"/>
        <v>×</v>
      </c>
      <c r="FN137" t="str">
        <f t="shared" ca="1" si="91"/>
        <v>×</v>
      </c>
      <c r="FO137" t="str">
        <f t="shared" ca="1" si="91"/>
        <v>×</v>
      </c>
      <c r="FP137" t="str">
        <f t="shared" ca="1" si="91"/>
        <v>×</v>
      </c>
      <c r="FQ137" t="str">
        <f t="shared" ca="1" si="91"/>
        <v>×</v>
      </c>
      <c r="FR137" t="str">
        <f t="shared" ca="1" si="91"/>
        <v>×</v>
      </c>
      <c r="FS137" t="str">
        <f t="shared" ca="1" si="91"/>
        <v>×</v>
      </c>
      <c r="FT137" t="str">
        <f t="shared" ca="1" si="91"/>
        <v>×</v>
      </c>
      <c r="FU137" t="str">
        <f t="shared" ca="1" si="91"/>
        <v>×</v>
      </c>
      <c r="FV137" t="str">
        <f t="shared" ca="1" si="91"/>
        <v>×</v>
      </c>
      <c r="FW137" t="str">
        <f t="shared" ca="1" si="91"/>
        <v>×</v>
      </c>
      <c r="FX137" t="str">
        <f t="shared" ca="1" si="91"/>
        <v>×</v>
      </c>
      <c r="FY137" t="str">
        <f t="shared" ca="1" si="91"/>
        <v>×</v>
      </c>
    </row>
    <row r="138" spans="1:181">
      <c r="A138" s="47"/>
      <c r="B138" s="79" t="s">
        <v>430</v>
      </c>
      <c r="C138" s="80"/>
      <c r="D138" s="11" t="s">
        <v>199</v>
      </c>
      <c r="E138" s="10" t="str">
        <f>INDEX(施設情報!$D$1:$D$1000,MATCH(D138,施設情報!$C$1:$C$1000,0))</f>
        <v>1</v>
      </c>
      <c r="F138" s="11" t="s">
        <v>275</v>
      </c>
      <c r="G138" s="8" t="str">
        <f t="shared" ref="G138:G141" si="92">$D138&amp;"-"&amp;$N$5</f>
        <v>050-46391</v>
      </c>
      <c r="H138" s="10" t="str">
        <f t="shared" ref="H138:H141" si="93">$D138&amp;"-"&amp;$AL$5</f>
        <v>050-46392</v>
      </c>
      <c r="I138" s="10" t="str">
        <f t="shared" ref="I138:I141" si="94">$D138&amp;"-"&amp;$BJ$5</f>
        <v>050-46393</v>
      </c>
      <c r="J138" s="10" t="str">
        <f t="shared" ref="J138:J141" si="95">$D138&amp;"-"&amp;$CH$5</f>
        <v>050-46394</v>
      </c>
      <c r="K138" s="10" t="str">
        <f t="shared" ref="K138:K141" si="96">$D138&amp;"-"&amp;$DF$5</f>
        <v>050-46395</v>
      </c>
      <c r="L138" s="10" t="str">
        <f t="shared" ref="L138:L141" si="97">$D138&amp;"-"&amp;$ED$5</f>
        <v>050-46396</v>
      </c>
      <c r="M138" s="10" t="str">
        <f t="shared" ref="M138:M141" si="98">$D138&amp;"-"&amp;$FB$5</f>
        <v>050-46397</v>
      </c>
      <c r="N138"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8"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8"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8"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8"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8"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8"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8"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8"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8"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8"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8"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8"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8"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8"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8"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8"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8"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8"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8"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8"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8"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8"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8"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8"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8"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8"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8"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8"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8"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8"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8"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8"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8"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8"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8"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8"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8"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8"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8"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8"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8"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8"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8"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8"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8"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8"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8"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8"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8"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8"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8"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8"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8"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8"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8"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8"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8"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8"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8"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8"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8"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8"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8"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8"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8"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8"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8"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8"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8"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8"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8"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8"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8"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8"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8"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8"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8"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8"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8"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8"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8"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8"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8"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8"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8"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8"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8"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8"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8"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8"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8"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8"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8"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8"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8"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8"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8"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8"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8"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8"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8"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8"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8"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8"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8"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8"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8"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8"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8"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8"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8"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8"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8"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8"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8"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8"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8"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8"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8"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8"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8"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8"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8"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8"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8"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8"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8"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8"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8"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8"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8"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8"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8"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8"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8"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8"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8"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8"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8"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8"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8"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8"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8"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8"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8"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8"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8"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8"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8"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8"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8"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8"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8"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8"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8"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8"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8"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8"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8"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8"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8"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8"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8"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8"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8"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8"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8"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9" spans="1:181">
      <c r="A139" s="47"/>
      <c r="B139" s="79" t="s">
        <v>431</v>
      </c>
      <c r="C139" s="80"/>
      <c r="D139" s="11" t="s">
        <v>200</v>
      </c>
      <c r="E139" s="10" t="str">
        <f>INDEX(施設情報!$D$1:$D$1000,MATCH(D139,施設情報!$C$1:$C$1000,0))</f>
        <v>1</v>
      </c>
      <c r="F139" s="11" t="s">
        <v>275</v>
      </c>
      <c r="G139" s="8" t="str">
        <f t="shared" si="92"/>
        <v>051-46391</v>
      </c>
      <c r="H139" s="10" t="str">
        <f t="shared" si="93"/>
        <v>051-46392</v>
      </c>
      <c r="I139" s="10" t="str">
        <f t="shared" si="94"/>
        <v>051-46393</v>
      </c>
      <c r="J139" s="10" t="str">
        <f t="shared" si="95"/>
        <v>051-46394</v>
      </c>
      <c r="K139" s="10" t="str">
        <f t="shared" si="96"/>
        <v>051-46395</v>
      </c>
      <c r="L139" s="10" t="str">
        <f t="shared" si="97"/>
        <v>051-46396</v>
      </c>
      <c r="M139" s="10" t="str">
        <f t="shared" si="98"/>
        <v>051-46397</v>
      </c>
      <c r="N139"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9"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9"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9"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9"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9"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9"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9"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9"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9"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9"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9"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9"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9"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9"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9"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9"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9"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9"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9"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9"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9"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9"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9"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9"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9"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9"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9"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9"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9"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9"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9"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9"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9"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9"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9"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9"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9"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9"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9"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9"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9"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9"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9"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9"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9"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9"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9"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9"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9"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9"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9"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9"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9"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9"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9"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9"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9"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9"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9"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9"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9"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9"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9"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9"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9"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9"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9"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9"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9"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9"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9"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9"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9"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9"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9"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9"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9"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9"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9"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9"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9"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9"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9"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9"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9"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9"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9"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9"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9"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9"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9"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9"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9"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9"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9"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9"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9"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9"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9"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9"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9"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9"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9"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9"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9"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9"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9"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9"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9"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9"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9"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9"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9"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9"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9"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9"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9"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9"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9"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9"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9"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9"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9"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9"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9"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9"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9"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9"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9"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9"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9"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9"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9"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9"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9"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9"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9"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9"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9"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9"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9"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9"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9"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9"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9"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9"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9"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9"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9"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9"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9"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9"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9"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9"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9"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9"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9"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9"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9"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9"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9"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9"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9"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9"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9"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9"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9"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40" spans="1:181">
      <c r="A140" s="47"/>
      <c r="B140" s="79" t="s">
        <v>432</v>
      </c>
      <c r="C140" s="80"/>
      <c r="D140" s="11" t="s">
        <v>201</v>
      </c>
      <c r="E140" s="10" t="str">
        <f>INDEX(施設情報!$D$1:$D$1000,MATCH(D140,施設情報!$C$1:$C$1000,0))</f>
        <v>1</v>
      </c>
      <c r="F140" s="11" t="s">
        <v>275</v>
      </c>
      <c r="G140" s="8" t="str">
        <f t="shared" si="92"/>
        <v>052-46391</v>
      </c>
      <c r="H140" s="10" t="str">
        <f t="shared" si="93"/>
        <v>052-46392</v>
      </c>
      <c r="I140" s="10" t="str">
        <f t="shared" si="94"/>
        <v>052-46393</v>
      </c>
      <c r="J140" s="10" t="str">
        <f t="shared" si="95"/>
        <v>052-46394</v>
      </c>
      <c r="K140" s="10" t="str">
        <f t="shared" si="96"/>
        <v>052-46395</v>
      </c>
      <c r="L140" s="10" t="str">
        <f t="shared" si="97"/>
        <v>052-46396</v>
      </c>
      <c r="M140" s="10" t="str">
        <f t="shared" si="98"/>
        <v>052-46397</v>
      </c>
      <c r="N140"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40"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40"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40"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40"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40"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40"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40"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40"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40"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40"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40"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40"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40"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40"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40"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40"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40"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40"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40"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40"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40"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40"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40"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40"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40"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40"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40"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40"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40"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40"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40"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40"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40"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40"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40"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40"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40"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40"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40"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40"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40"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40"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40"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40"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40"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40"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40"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40"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40"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40"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40"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40"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40"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40"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40"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40"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40"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40"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40"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40"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40"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40"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40"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40"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40"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40"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40"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40"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40"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40"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40"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40"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40"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40"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40"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40"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40"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40"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40"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40"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40"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40"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40"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40"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40"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40"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40"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40"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40"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40"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40"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40"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40"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40"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40"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40"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40"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40"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40"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40"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40"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40"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40"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40"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40"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40"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40"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40"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40"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40"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40"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40"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40"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40"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40"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40"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40"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40"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40"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40"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40"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40"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40"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40"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40"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40"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40"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40"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40"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40"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40"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40"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40"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40"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40"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40"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40"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40"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40"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40"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40"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40"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40"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40"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40"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40"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40"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40"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40"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40"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40"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40"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40"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40"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40"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40"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40"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40"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40"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40"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40"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40"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40"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40"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40"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40"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40"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41" spans="1:181">
      <c r="A141" s="47"/>
      <c r="B141" s="79" t="s">
        <v>433</v>
      </c>
      <c r="C141" s="80"/>
      <c r="D141" s="11" t="s">
        <v>202</v>
      </c>
      <c r="E141" s="10" t="str">
        <f>INDEX(施設情報!$D$1:$D$1000,MATCH(D141,施設情報!$C$1:$C$1000,0))</f>
        <v>1</v>
      </c>
      <c r="F141" s="11" t="s">
        <v>275</v>
      </c>
      <c r="G141" s="8" t="str">
        <f t="shared" si="92"/>
        <v>053-46391</v>
      </c>
      <c r="H141" s="10" t="str">
        <f t="shared" si="93"/>
        <v>053-46392</v>
      </c>
      <c r="I141" s="10" t="str">
        <f t="shared" si="94"/>
        <v>053-46393</v>
      </c>
      <c r="J141" s="10" t="str">
        <f t="shared" si="95"/>
        <v>053-46394</v>
      </c>
      <c r="K141" s="10" t="str">
        <f t="shared" si="96"/>
        <v>053-46395</v>
      </c>
      <c r="L141" s="10" t="str">
        <f t="shared" si="97"/>
        <v>053-46396</v>
      </c>
      <c r="M141" s="10" t="str">
        <f t="shared" si="98"/>
        <v>053-46397</v>
      </c>
      <c r="N141"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41"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41"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41"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41"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41"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41"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41"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41"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41"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41"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41"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41"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41"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41"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41"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41"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41"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41"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41"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41"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41"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41"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41"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41"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41"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41"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41"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41"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41"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41"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41"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41"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41"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41"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41"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41"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41"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41"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41"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41"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41"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41"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41"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41"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41"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41"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41"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41"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41"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41"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41"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41"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41"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41"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41"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41"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41"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41"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41"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41"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41"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41"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41"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41"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41"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41"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41"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41"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41"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41"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41"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41"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41"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41"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41"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41"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41"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41"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41"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41"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41"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41"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41"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41"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41"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41"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41"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41"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41"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41"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41"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41"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41"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41"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41"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41"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41"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41"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41"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41"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41"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41"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41"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41"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41"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41"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41"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41"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41"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41"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41"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41"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41"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41"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41"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41"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41"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41"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41"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41"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41"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41"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41"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41"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41"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41"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41"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41"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41"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41"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41"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41"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41"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41"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41"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41"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41"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41"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41"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41"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41"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41"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41"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41"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41"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41"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41"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41"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41"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41"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41"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41"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41"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41"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41"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41"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41"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41"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41"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41"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41"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41"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41"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41"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41"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41"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41"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42" spans="1:181">
      <c r="B142" s="207" t="s">
        <v>479</v>
      </c>
      <c r="N142" t="str">
        <f ca="1">IF(COUNTIF(N$143:N$144,"×")&lt;&gt;0,"×","-")</f>
        <v>-</v>
      </c>
      <c r="O142" t="str">
        <f t="shared" ref="O142:BZ142" ca="1" si="99">IF(COUNTIF(O$143:O$144,"×")&lt;&gt;0,"×","-")</f>
        <v>-</v>
      </c>
      <c r="P142" t="str">
        <f t="shared" ca="1" si="99"/>
        <v>-</v>
      </c>
      <c r="Q142" t="str">
        <f t="shared" ca="1" si="99"/>
        <v>-</v>
      </c>
      <c r="R142" t="str">
        <f t="shared" ca="1" si="99"/>
        <v>-</v>
      </c>
      <c r="S142" t="str">
        <f t="shared" ca="1" si="99"/>
        <v>-</v>
      </c>
      <c r="T142" t="str">
        <f t="shared" ca="1" si="99"/>
        <v>-</v>
      </c>
      <c r="U142" t="str">
        <f t="shared" ca="1" si="99"/>
        <v>-</v>
      </c>
      <c r="V142" t="str">
        <f t="shared" ca="1" si="99"/>
        <v>-</v>
      </c>
      <c r="W142" t="str">
        <f t="shared" ca="1" si="99"/>
        <v>-</v>
      </c>
      <c r="X142" t="str">
        <f t="shared" ca="1" si="99"/>
        <v>-</v>
      </c>
      <c r="Y142" t="str">
        <f t="shared" ca="1" si="99"/>
        <v>-</v>
      </c>
      <c r="Z142" t="str">
        <f t="shared" ca="1" si="99"/>
        <v>-</v>
      </c>
      <c r="AA142" t="str">
        <f t="shared" ca="1" si="99"/>
        <v>-</v>
      </c>
      <c r="AB142" t="str">
        <f t="shared" ca="1" si="99"/>
        <v>-</v>
      </c>
      <c r="AC142" t="str">
        <f t="shared" ca="1" si="99"/>
        <v>-</v>
      </c>
      <c r="AD142" t="str">
        <f t="shared" ca="1" si="99"/>
        <v>-</v>
      </c>
      <c r="AE142" t="str">
        <f t="shared" ca="1" si="99"/>
        <v>-</v>
      </c>
      <c r="AF142" t="str">
        <f t="shared" ca="1" si="99"/>
        <v>-</v>
      </c>
      <c r="AG142" t="str">
        <f t="shared" ca="1" si="99"/>
        <v>-</v>
      </c>
      <c r="AH142" t="str">
        <f t="shared" ca="1" si="99"/>
        <v>-</v>
      </c>
      <c r="AI142" t="str">
        <f t="shared" ca="1" si="99"/>
        <v>-</v>
      </c>
      <c r="AJ142" t="str">
        <f t="shared" ca="1" si="99"/>
        <v>-</v>
      </c>
      <c r="AK142" t="str">
        <f t="shared" ca="1" si="99"/>
        <v>-</v>
      </c>
      <c r="AL142" t="str">
        <f t="shared" ca="1" si="99"/>
        <v>-</v>
      </c>
      <c r="AM142" t="str">
        <f t="shared" ca="1" si="99"/>
        <v>-</v>
      </c>
      <c r="AN142" t="str">
        <f t="shared" ca="1" si="99"/>
        <v>-</v>
      </c>
      <c r="AO142" t="str">
        <f t="shared" ca="1" si="99"/>
        <v>-</v>
      </c>
      <c r="AP142" t="str">
        <f t="shared" ca="1" si="99"/>
        <v>-</v>
      </c>
      <c r="AQ142" t="str">
        <f t="shared" ca="1" si="99"/>
        <v>-</v>
      </c>
      <c r="AR142" t="str">
        <f t="shared" ca="1" si="99"/>
        <v>-</v>
      </c>
      <c r="AS142" t="str">
        <f t="shared" ca="1" si="99"/>
        <v>-</v>
      </c>
      <c r="AT142" t="str">
        <f t="shared" ca="1" si="99"/>
        <v>-</v>
      </c>
      <c r="AU142" t="str">
        <f t="shared" ca="1" si="99"/>
        <v>-</v>
      </c>
      <c r="AV142" t="str">
        <f t="shared" ca="1" si="99"/>
        <v>-</v>
      </c>
      <c r="AW142" t="str">
        <f t="shared" ca="1" si="99"/>
        <v>-</v>
      </c>
      <c r="AX142" t="str">
        <f t="shared" ca="1" si="99"/>
        <v>-</v>
      </c>
      <c r="AY142" t="str">
        <f t="shared" ca="1" si="99"/>
        <v>-</v>
      </c>
      <c r="AZ142" t="str">
        <f t="shared" ca="1" si="99"/>
        <v>-</v>
      </c>
      <c r="BA142" t="str">
        <f t="shared" ca="1" si="99"/>
        <v>-</v>
      </c>
      <c r="BB142" t="str">
        <f t="shared" ca="1" si="99"/>
        <v>-</v>
      </c>
      <c r="BC142" t="str">
        <f t="shared" ca="1" si="99"/>
        <v>-</v>
      </c>
      <c r="BD142" t="str">
        <f t="shared" ca="1" si="99"/>
        <v>-</v>
      </c>
      <c r="BE142" t="str">
        <f t="shared" ca="1" si="99"/>
        <v>-</v>
      </c>
      <c r="BF142" t="str">
        <f t="shared" ca="1" si="99"/>
        <v>-</v>
      </c>
      <c r="BG142" t="str">
        <f t="shared" ca="1" si="99"/>
        <v>-</v>
      </c>
      <c r="BH142" t="str">
        <f t="shared" ca="1" si="99"/>
        <v>-</v>
      </c>
      <c r="BI142" t="str">
        <f t="shared" ca="1" si="99"/>
        <v>-</v>
      </c>
      <c r="BJ142" t="str">
        <f t="shared" ca="1" si="99"/>
        <v>-</v>
      </c>
      <c r="BK142" t="str">
        <f t="shared" ca="1" si="99"/>
        <v>-</v>
      </c>
      <c r="BL142" t="str">
        <f t="shared" ca="1" si="99"/>
        <v>-</v>
      </c>
      <c r="BM142" t="str">
        <f t="shared" ca="1" si="99"/>
        <v>-</v>
      </c>
      <c r="BN142" t="str">
        <f t="shared" ca="1" si="99"/>
        <v>-</v>
      </c>
      <c r="BO142" t="str">
        <f t="shared" ca="1" si="99"/>
        <v>-</v>
      </c>
      <c r="BP142" t="str">
        <f t="shared" ca="1" si="99"/>
        <v>-</v>
      </c>
      <c r="BQ142" t="str">
        <f t="shared" ca="1" si="99"/>
        <v>-</v>
      </c>
      <c r="BR142" t="str">
        <f t="shared" ca="1" si="99"/>
        <v>-</v>
      </c>
      <c r="BS142" t="str">
        <f t="shared" ca="1" si="99"/>
        <v>-</v>
      </c>
      <c r="BT142" t="str">
        <f t="shared" ca="1" si="99"/>
        <v>-</v>
      </c>
      <c r="BU142" t="str">
        <f t="shared" ca="1" si="99"/>
        <v>-</v>
      </c>
      <c r="BV142" t="str">
        <f t="shared" ca="1" si="99"/>
        <v>-</v>
      </c>
      <c r="BW142" t="str">
        <f t="shared" ca="1" si="99"/>
        <v>-</v>
      </c>
      <c r="BX142" t="str">
        <f t="shared" ca="1" si="99"/>
        <v>-</v>
      </c>
      <c r="BY142" t="str">
        <f t="shared" ca="1" si="99"/>
        <v>-</v>
      </c>
      <c r="BZ142" t="str">
        <f t="shared" ca="1" si="99"/>
        <v>-</v>
      </c>
      <c r="CA142" t="str">
        <f t="shared" ref="CA142:EL142" ca="1" si="100">IF(COUNTIF(CA$143:CA$144,"×")&lt;&gt;0,"×","-")</f>
        <v>-</v>
      </c>
      <c r="CB142" t="str">
        <f t="shared" ca="1" si="100"/>
        <v>-</v>
      </c>
      <c r="CC142" t="str">
        <f t="shared" ca="1" si="100"/>
        <v>-</v>
      </c>
      <c r="CD142" t="str">
        <f t="shared" ca="1" si="100"/>
        <v>-</v>
      </c>
      <c r="CE142" t="str">
        <f t="shared" ca="1" si="100"/>
        <v>-</v>
      </c>
      <c r="CF142" t="str">
        <f t="shared" ca="1" si="100"/>
        <v>-</v>
      </c>
      <c r="CG142" t="str">
        <f t="shared" ca="1" si="100"/>
        <v>-</v>
      </c>
      <c r="CH142" t="str">
        <f t="shared" ca="1" si="100"/>
        <v>-</v>
      </c>
      <c r="CI142" t="str">
        <f t="shared" ca="1" si="100"/>
        <v>-</v>
      </c>
      <c r="CJ142" t="str">
        <f t="shared" ca="1" si="100"/>
        <v>-</v>
      </c>
      <c r="CK142" t="str">
        <f t="shared" ca="1" si="100"/>
        <v>-</v>
      </c>
      <c r="CL142" t="str">
        <f t="shared" ca="1" si="100"/>
        <v>-</v>
      </c>
      <c r="CM142" t="str">
        <f t="shared" ca="1" si="100"/>
        <v>-</v>
      </c>
      <c r="CN142" t="str">
        <f t="shared" ca="1" si="100"/>
        <v>-</v>
      </c>
      <c r="CO142" t="str">
        <f t="shared" ca="1" si="100"/>
        <v>-</v>
      </c>
      <c r="CP142" t="str">
        <f t="shared" ca="1" si="100"/>
        <v>-</v>
      </c>
      <c r="CQ142" t="str">
        <f t="shared" ca="1" si="100"/>
        <v>-</v>
      </c>
      <c r="CR142" t="str">
        <f t="shared" ca="1" si="100"/>
        <v>-</v>
      </c>
      <c r="CS142" t="str">
        <f t="shared" ca="1" si="100"/>
        <v>-</v>
      </c>
      <c r="CT142" t="str">
        <f t="shared" ca="1" si="100"/>
        <v>-</v>
      </c>
      <c r="CU142" t="str">
        <f t="shared" ca="1" si="100"/>
        <v>-</v>
      </c>
      <c r="CV142" t="str">
        <f t="shared" ca="1" si="100"/>
        <v>-</v>
      </c>
      <c r="CW142" t="str">
        <f t="shared" ca="1" si="100"/>
        <v>-</v>
      </c>
      <c r="CX142" t="str">
        <f t="shared" ca="1" si="100"/>
        <v>-</v>
      </c>
      <c r="CY142" t="str">
        <f t="shared" ca="1" si="100"/>
        <v>-</v>
      </c>
      <c r="CZ142" t="str">
        <f t="shared" ca="1" si="100"/>
        <v>-</v>
      </c>
      <c r="DA142" t="str">
        <f t="shared" ca="1" si="100"/>
        <v>-</v>
      </c>
      <c r="DB142" t="str">
        <f t="shared" ca="1" si="100"/>
        <v>-</v>
      </c>
      <c r="DC142" t="str">
        <f t="shared" ca="1" si="100"/>
        <v>-</v>
      </c>
      <c r="DD142" t="str">
        <f t="shared" ca="1" si="100"/>
        <v>-</v>
      </c>
      <c r="DE142" t="str">
        <f t="shared" ca="1" si="100"/>
        <v>-</v>
      </c>
      <c r="DF142" t="str">
        <f t="shared" ca="1" si="100"/>
        <v>-</v>
      </c>
      <c r="DG142" t="str">
        <f t="shared" ca="1" si="100"/>
        <v>-</v>
      </c>
      <c r="DH142" t="str">
        <f t="shared" ca="1" si="100"/>
        <v>-</v>
      </c>
      <c r="DI142" t="str">
        <f t="shared" ca="1" si="100"/>
        <v>-</v>
      </c>
      <c r="DJ142" t="str">
        <f t="shared" ca="1" si="100"/>
        <v>-</v>
      </c>
      <c r="DK142" t="str">
        <f t="shared" ca="1" si="100"/>
        <v>-</v>
      </c>
      <c r="DL142" t="str">
        <f t="shared" ca="1" si="100"/>
        <v>-</v>
      </c>
      <c r="DM142" t="str">
        <f t="shared" ca="1" si="100"/>
        <v>-</v>
      </c>
      <c r="DN142" t="str">
        <f t="shared" ca="1" si="100"/>
        <v>-</v>
      </c>
      <c r="DO142" t="str">
        <f t="shared" ca="1" si="100"/>
        <v>-</v>
      </c>
      <c r="DP142" t="str">
        <f t="shared" ca="1" si="100"/>
        <v>-</v>
      </c>
      <c r="DQ142" t="str">
        <f t="shared" ca="1" si="100"/>
        <v>-</v>
      </c>
      <c r="DR142" t="str">
        <f t="shared" ca="1" si="100"/>
        <v>-</v>
      </c>
      <c r="DS142" t="str">
        <f t="shared" ca="1" si="100"/>
        <v>-</v>
      </c>
      <c r="DT142" t="str">
        <f t="shared" ca="1" si="100"/>
        <v>-</v>
      </c>
      <c r="DU142" t="str">
        <f t="shared" ca="1" si="100"/>
        <v>-</v>
      </c>
      <c r="DV142" t="str">
        <f t="shared" ca="1" si="100"/>
        <v>-</v>
      </c>
      <c r="DW142" t="str">
        <f t="shared" ca="1" si="100"/>
        <v>-</v>
      </c>
      <c r="DX142" t="str">
        <f t="shared" ca="1" si="100"/>
        <v>-</v>
      </c>
      <c r="DY142" t="str">
        <f t="shared" ca="1" si="100"/>
        <v>-</v>
      </c>
      <c r="DZ142" t="str">
        <f t="shared" ca="1" si="100"/>
        <v>-</v>
      </c>
      <c r="EA142" t="str">
        <f t="shared" ca="1" si="100"/>
        <v>-</v>
      </c>
      <c r="EB142" t="str">
        <f t="shared" ca="1" si="100"/>
        <v>-</v>
      </c>
      <c r="EC142" t="str">
        <f t="shared" ca="1" si="100"/>
        <v>-</v>
      </c>
      <c r="ED142" t="str">
        <f t="shared" ca="1" si="100"/>
        <v>×</v>
      </c>
      <c r="EE142" t="str">
        <f t="shared" ca="1" si="100"/>
        <v>×</v>
      </c>
      <c r="EF142" t="str">
        <f t="shared" ca="1" si="100"/>
        <v>×</v>
      </c>
      <c r="EG142" t="str">
        <f t="shared" ca="1" si="100"/>
        <v>×</v>
      </c>
      <c r="EH142" t="str">
        <f t="shared" ca="1" si="100"/>
        <v>×</v>
      </c>
      <c r="EI142" t="str">
        <f t="shared" ca="1" si="100"/>
        <v>×</v>
      </c>
      <c r="EJ142" t="str">
        <f t="shared" ca="1" si="100"/>
        <v>×</v>
      </c>
      <c r="EK142" t="str">
        <f t="shared" ca="1" si="100"/>
        <v>×</v>
      </c>
      <c r="EL142" t="str">
        <f t="shared" ca="1" si="100"/>
        <v>×</v>
      </c>
      <c r="EM142" t="str">
        <f t="shared" ref="EM142:FY142" ca="1" si="101">IF(COUNTIF(EM$143:EM$144,"×")&lt;&gt;0,"×","-")</f>
        <v>×</v>
      </c>
      <c r="EN142" t="str">
        <f t="shared" ca="1" si="101"/>
        <v>×</v>
      </c>
      <c r="EO142" t="str">
        <f t="shared" ca="1" si="101"/>
        <v>×</v>
      </c>
      <c r="EP142" t="str">
        <f t="shared" ca="1" si="101"/>
        <v>×</v>
      </c>
      <c r="EQ142" t="str">
        <f t="shared" ca="1" si="101"/>
        <v>×</v>
      </c>
      <c r="ER142" t="str">
        <f t="shared" ca="1" si="101"/>
        <v>×</v>
      </c>
      <c r="ES142" t="str">
        <f t="shared" ca="1" si="101"/>
        <v>×</v>
      </c>
      <c r="ET142" t="str">
        <f t="shared" ca="1" si="101"/>
        <v>×</v>
      </c>
      <c r="EU142" t="str">
        <f t="shared" ca="1" si="101"/>
        <v>×</v>
      </c>
      <c r="EV142" t="str">
        <f t="shared" ca="1" si="101"/>
        <v>×</v>
      </c>
      <c r="EW142" t="str">
        <f t="shared" ca="1" si="101"/>
        <v>×</v>
      </c>
      <c r="EX142" t="str">
        <f t="shared" ca="1" si="101"/>
        <v>×</v>
      </c>
      <c r="EY142" t="str">
        <f t="shared" ca="1" si="101"/>
        <v>×</v>
      </c>
      <c r="EZ142" t="str">
        <f t="shared" ca="1" si="101"/>
        <v>×</v>
      </c>
      <c r="FA142" t="str">
        <f t="shared" ca="1" si="101"/>
        <v>×</v>
      </c>
      <c r="FB142" t="str">
        <f t="shared" ca="1" si="101"/>
        <v>×</v>
      </c>
      <c r="FC142" t="str">
        <f t="shared" ca="1" si="101"/>
        <v>×</v>
      </c>
      <c r="FD142" t="str">
        <f t="shared" ca="1" si="101"/>
        <v>×</v>
      </c>
      <c r="FE142" t="str">
        <f t="shared" ca="1" si="101"/>
        <v>×</v>
      </c>
      <c r="FF142" t="str">
        <f t="shared" ca="1" si="101"/>
        <v>×</v>
      </c>
      <c r="FG142" t="str">
        <f t="shared" ca="1" si="101"/>
        <v>×</v>
      </c>
      <c r="FH142" t="str">
        <f t="shared" ca="1" si="101"/>
        <v>×</v>
      </c>
      <c r="FI142" t="str">
        <f t="shared" ca="1" si="101"/>
        <v>×</v>
      </c>
      <c r="FJ142" t="str">
        <f t="shared" ca="1" si="101"/>
        <v>×</v>
      </c>
      <c r="FK142" t="str">
        <f t="shared" ca="1" si="101"/>
        <v>×</v>
      </c>
      <c r="FL142" t="str">
        <f t="shared" ca="1" si="101"/>
        <v>×</v>
      </c>
      <c r="FM142" t="str">
        <f t="shared" ca="1" si="101"/>
        <v>×</v>
      </c>
      <c r="FN142" t="str">
        <f t="shared" ca="1" si="101"/>
        <v>×</v>
      </c>
      <c r="FO142" t="str">
        <f t="shared" ca="1" si="101"/>
        <v>×</v>
      </c>
      <c r="FP142" t="str">
        <f t="shared" ca="1" si="101"/>
        <v>×</v>
      </c>
      <c r="FQ142" t="str">
        <f t="shared" ca="1" si="101"/>
        <v>×</v>
      </c>
      <c r="FR142" t="str">
        <f t="shared" ca="1" si="101"/>
        <v>×</v>
      </c>
      <c r="FS142" t="str">
        <f t="shared" ca="1" si="101"/>
        <v>×</v>
      </c>
      <c r="FT142" t="str">
        <f t="shared" ca="1" si="101"/>
        <v>×</v>
      </c>
      <c r="FU142" t="str">
        <f t="shared" ca="1" si="101"/>
        <v>×</v>
      </c>
      <c r="FV142" t="str">
        <f t="shared" ca="1" si="101"/>
        <v>×</v>
      </c>
      <c r="FW142" t="str">
        <f t="shared" ca="1" si="101"/>
        <v>×</v>
      </c>
      <c r="FX142" t="str">
        <f t="shared" ca="1" si="101"/>
        <v>×</v>
      </c>
      <c r="FY142" t="str">
        <f t="shared" ca="1" si="101"/>
        <v>×</v>
      </c>
    </row>
    <row r="143" spans="1:181">
      <c r="A143" s="17"/>
      <c r="B143" s="81" t="s">
        <v>85</v>
      </c>
      <c r="C143" s="82"/>
      <c r="D143" s="11" t="s">
        <v>215</v>
      </c>
      <c r="E143" s="10" t="str">
        <f>INDEX(施設情報!$D$1:$D$1000,MATCH(D143,施設情報!$C$1:$C$1000,0))</f>
        <v>1</v>
      </c>
      <c r="F143" s="11"/>
      <c r="G143" s="8" t="str">
        <f t="shared" ref="G143:G144" si="102">$D143&amp;"-"&amp;$N$5</f>
        <v>066-46391</v>
      </c>
      <c r="H143" s="10" t="str">
        <f t="shared" ref="H143:H144" si="103">$D143&amp;"-"&amp;$AL$5</f>
        <v>066-46392</v>
      </c>
      <c r="I143" s="10" t="str">
        <f t="shared" ref="I143:I144" si="104">$D143&amp;"-"&amp;$BJ$5</f>
        <v>066-46393</v>
      </c>
      <c r="J143" s="10" t="str">
        <f t="shared" ref="J143:J144" si="105">$D143&amp;"-"&amp;$CH$5</f>
        <v>066-46394</v>
      </c>
      <c r="K143" s="10" t="str">
        <f t="shared" ref="K143:K144" si="106">$D143&amp;"-"&amp;$DF$5</f>
        <v>066-46395</v>
      </c>
      <c r="L143" s="10" t="str">
        <f t="shared" ref="L143:L144" si="107">$D143&amp;"-"&amp;$ED$5</f>
        <v>066-46396</v>
      </c>
      <c r="M143" s="10" t="str">
        <f t="shared" ref="M143:M144" si="108">$D143&amp;"-"&amp;$FB$5</f>
        <v>066-46397</v>
      </c>
      <c r="N143"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43"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43"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43"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43"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43"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43"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43"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43"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43"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43"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43"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43"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43"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43"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43"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43"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43"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43"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43"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43"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43"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43"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43"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43"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43"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43"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43"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43"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43"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43"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43"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43"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43"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43"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43"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43"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43"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43"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43"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43"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43"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43"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43"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43"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43"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43"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43"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43"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43"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43"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43"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43"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43"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43"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43"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43"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43"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43"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43"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43"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43"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43"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43"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43"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43"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43"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43"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43"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43"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43"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43"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43"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43"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43"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43"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43"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43"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43"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43"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43"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43"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43"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43"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43"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43"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43"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43"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43"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43"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43"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43"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43"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43"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43"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43"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43"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43"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43"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43"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43"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43"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43"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43"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43"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43"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43"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43"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43"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43"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43"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43"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43"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43"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43"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43"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43"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43"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43"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43"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43"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43"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43"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43"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43"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43"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43"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43"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43"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43"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43"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43"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43"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43"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43"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43"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43"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43"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43"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43"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43"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43"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43"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43"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43"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43"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43"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43"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43"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43"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43"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43"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43"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43"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43"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43"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43"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43"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43"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43"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43"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43"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43"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43"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43"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43"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43"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43"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44" spans="1:181">
      <c r="A144" s="17"/>
      <c r="B144" s="81" t="s">
        <v>83</v>
      </c>
      <c r="C144" s="82"/>
      <c r="D144" s="11" t="s">
        <v>216</v>
      </c>
      <c r="E144" s="10" t="str">
        <f>INDEX(施設情報!$D$1:$D$1000,MATCH(D144,施設情報!$C$1:$C$1000,0))</f>
        <v>1</v>
      </c>
      <c r="F144" s="11"/>
      <c r="G144" s="8" t="str">
        <f t="shared" si="102"/>
        <v>067-46391</v>
      </c>
      <c r="H144" s="10" t="str">
        <f t="shared" si="103"/>
        <v>067-46392</v>
      </c>
      <c r="I144" s="10" t="str">
        <f t="shared" si="104"/>
        <v>067-46393</v>
      </c>
      <c r="J144" s="10" t="str">
        <f t="shared" si="105"/>
        <v>067-46394</v>
      </c>
      <c r="K144" s="10" t="str">
        <f t="shared" si="106"/>
        <v>067-46395</v>
      </c>
      <c r="L144" s="10" t="str">
        <f t="shared" si="107"/>
        <v>067-46396</v>
      </c>
      <c r="M144" s="10" t="str">
        <f t="shared" si="108"/>
        <v>067-46397</v>
      </c>
      <c r="N144"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44"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44"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44"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44"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44"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44"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44"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44"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44"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44"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44"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44"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44"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44"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44"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44"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44"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44"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44"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44"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44"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44"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44"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44"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44"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44"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44"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44"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44"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44"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44"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44"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44"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44"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44"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44"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44"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44"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44"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44"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44"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44"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44"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44"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44"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44"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44"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44"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44"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44"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44"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44"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44"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44"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44"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44"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44"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44"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44"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44"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44"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44"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44"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44"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44"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44"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44"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44"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44"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44"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44"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44"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44"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44"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44"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44"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44"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44"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44"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44"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44"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44"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44"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44"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44"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44"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44"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44"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44"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44"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44"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44"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44"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44"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44"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44"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44"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44"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44"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44"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44"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44"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44"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44"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44"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44"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44"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44"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44"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44"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44"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44"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44"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44"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44"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44"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44"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44"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44"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44"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44"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44"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44"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44"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44"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44"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44"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44"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44"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44"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44"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44"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44"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44"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44"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44"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44"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44"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44"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44"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44"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44"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44"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44"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44"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44"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44"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44"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44"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44"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44"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44"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44"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44"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44"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44"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44"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44"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44"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44"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44"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44"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44"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44"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44"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44"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44"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sheetData>
  <autoFilter ref="A8:F8" xr:uid="{7C5923C8-DFA8-4F1E-82DF-051B84CE6DA7}"/>
  <mergeCells count="44">
    <mergeCell ref="N7:V7"/>
    <mergeCell ref="FB5:FY5"/>
    <mergeCell ref="N5:AK5"/>
    <mergeCell ref="AL5:BI5"/>
    <mergeCell ref="BJ5:CG5"/>
    <mergeCell ref="CH5:DE5"/>
    <mergeCell ref="DF5:EC5"/>
    <mergeCell ref="ED5:FA5"/>
    <mergeCell ref="AI7:AK7"/>
    <mergeCell ref="AL7:AT7"/>
    <mergeCell ref="AU7:AX7"/>
    <mergeCell ref="AY7:BB7"/>
    <mergeCell ref="W7:Z7"/>
    <mergeCell ref="AA7:AD7"/>
    <mergeCell ref="AE7:AH7"/>
    <mergeCell ref="BC7:BF7"/>
    <mergeCell ref="BG7:BI7"/>
    <mergeCell ref="BJ7:BR7"/>
    <mergeCell ref="BS7:BV7"/>
    <mergeCell ref="BW7:BZ7"/>
    <mergeCell ref="DC7:DE7"/>
    <mergeCell ref="DO7:DR7"/>
    <mergeCell ref="DS7:DV7"/>
    <mergeCell ref="CA7:CD7"/>
    <mergeCell ref="CE7:CG7"/>
    <mergeCell ref="CH7:CP7"/>
    <mergeCell ref="CQ7:CT7"/>
    <mergeCell ref="CU7:CX7"/>
    <mergeCell ref="FS7:FV7"/>
    <mergeCell ref="FW7:FY7"/>
    <mergeCell ref="A4:B4"/>
    <mergeCell ref="A3:B3"/>
    <mergeCell ref="EU7:EX7"/>
    <mergeCell ref="EY7:FA7"/>
    <mergeCell ref="FB7:FJ7"/>
    <mergeCell ref="FK7:FN7"/>
    <mergeCell ref="FO7:FR7"/>
    <mergeCell ref="DW7:DZ7"/>
    <mergeCell ref="EA7:EC7"/>
    <mergeCell ref="ED7:EL7"/>
    <mergeCell ref="EM7:EP7"/>
    <mergeCell ref="EQ7:ET7"/>
    <mergeCell ref="CY7:DB7"/>
    <mergeCell ref="DF7:DN7"/>
  </mergeCells>
  <phoneticPr fontId="1"/>
  <conditionalFormatting sqref="H9:M10 H106:FY107 J11:M105">
    <cfRule type="cellIs" dxfId="36" priority="11" operator="equal">
      <formula>"▲"</formula>
    </cfRule>
    <cfRule type="cellIs" dxfId="35" priority="17" operator="equal">
      <formula>"〇"</formula>
    </cfRule>
    <cfRule type="cellIs" dxfId="34" priority="18" operator="equal">
      <formula>"△"</formula>
    </cfRule>
    <cfRule type="cellIs" dxfId="33" priority="19" operator="equal">
      <formula>"×"</formula>
    </cfRule>
  </conditionalFormatting>
  <conditionalFormatting sqref="H11:I105">
    <cfRule type="cellIs" dxfId="32" priority="12" operator="equal">
      <formula>"〇"</formula>
    </cfRule>
    <cfRule type="cellIs" dxfId="31" priority="13" operator="equal">
      <formula>"△"</formula>
    </cfRule>
    <cfRule type="cellIs" dxfId="30" priority="14" operator="equal">
      <formula>"×"</formula>
    </cfRule>
  </conditionalFormatting>
  <conditionalFormatting sqref="A4:B4">
    <cfRule type="expression" dxfId="29" priority="9">
      <formula>$C4=TRUE</formula>
    </cfRule>
    <cfRule type="expression" dxfId="28" priority="10">
      <formula>$C4=FALSE</formula>
    </cfRule>
  </conditionalFormatting>
  <conditionalFormatting sqref="A3:B3">
    <cfRule type="expression" dxfId="27" priority="7">
      <formula>$C4=TRUE</formula>
    </cfRule>
    <cfRule type="expression" dxfId="26" priority="8">
      <formula>$C4=FALSE</formula>
    </cfRule>
  </conditionalFormatting>
  <conditionalFormatting sqref="N9:FY105">
    <cfRule type="cellIs" dxfId="25" priority="4" operator="equal">
      <formula>"〇"</formula>
    </cfRule>
    <cfRule type="cellIs" dxfId="24" priority="5" operator="equal">
      <formula>"△"</formula>
    </cfRule>
    <cfRule type="cellIs" dxfId="23" priority="6" operator="equal">
      <formula>"×"</formula>
    </cfRule>
  </conditionalFormatting>
  <conditionalFormatting sqref="H110:FY110 H109:BX109 BZ109:FY109">
    <cfRule type="cellIs" dxfId="22" priority="1" operator="equal">
      <formula>"〇"</formula>
    </cfRule>
    <cfRule type="cellIs" dxfId="21" priority="2" operator="equal">
      <formula>"△"</formula>
    </cfRule>
    <cfRule type="cellIs" dxfId="20" priority="3" operator="equal">
      <formula>"×"</formula>
    </cfRule>
  </conditionalFormatting>
  <pageMargins left="0.7" right="0.7" top="0.75" bottom="0.75" header="0.3" footer="0.3"/>
  <pageSetup paperSize="9" scale="25"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142875</xdr:colOff>
                    <xdr:row>3</xdr:row>
                    <xdr:rowOff>0</xdr:rowOff>
                  </from>
                  <to>
                    <xdr:col>2</xdr:col>
                    <xdr:colOff>485775</xdr:colOff>
                    <xdr:row>4</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5687581-5D09-4F14-A531-C120BCA84E2C}">
          <x14:formula1>
            <xm:f>週テーブル!$B$2:$B$53</xm:f>
          </x14:formula1>
          <xm:sqref>Q4:T4</xm:sqref>
        </x14:dataValidation>
        <x14:dataValidation type="list" allowBlank="1" showInputMessage="1" showErrorMessage="1" xr:uid="{8E40F246-EB3F-41FA-9993-DB2FE4DFF19B}">
          <x14:formula1>
            <xm:f>週テーブル!$D$2:$D$53</xm:f>
          </x14:formula1>
          <xm:sqref>A4:B4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75EE9-EC78-4705-A398-50E24FBBDE15}">
  <sheetPr codeName="Sheet6"/>
  <dimension ref="A1:AM466"/>
  <sheetViews>
    <sheetView topLeftCell="K1" zoomScale="70" zoomScaleNormal="70" workbookViewId="0">
      <selection activeCell="L1" activeCellId="2" sqref="B1:B1048576 F1:H1048576 L1:AC1048576"/>
    </sheetView>
  </sheetViews>
  <sheetFormatPr defaultColWidth="9" defaultRowHeight="18.75"/>
  <cols>
    <col min="1" max="1" width="9.125" style="136" bestFit="1" customWidth="1"/>
    <col min="2" max="2" width="17.625" style="136" customWidth="1"/>
    <col min="3" max="4" width="9.125" style="136" bestFit="1" customWidth="1"/>
    <col min="5" max="7" width="9" style="136"/>
    <col min="8" max="8" width="9" style="137"/>
    <col min="9" max="9" width="16.5" style="137" bestFit="1" customWidth="1"/>
    <col min="10" max="10" width="9" style="137"/>
    <col min="11" max="12" width="9.375" style="137" bestFit="1" customWidth="1"/>
    <col min="13" max="22" width="11.5" style="137" bestFit="1" customWidth="1"/>
    <col min="23" max="36" width="12.625" style="137" bestFit="1" customWidth="1"/>
    <col min="37" max="37" width="17.125" style="136" bestFit="1" customWidth="1"/>
    <col min="38" max="16384" width="9" style="136"/>
  </cols>
  <sheetData>
    <row r="1" spans="1:39">
      <c r="A1" s="136" t="s">
        <v>274</v>
      </c>
      <c r="H1" s="137" t="s">
        <v>133</v>
      </c>
      <c r="AK1" s="141">
        <f ca="1">週テーブル!E7</f>
        <v>46460</v>
      </c>
    </row>
    <row r="2" spans="1:39">
      <c r="H2" s="138" t="str">
        <f>IF(OR(G2="中止",G2="取消"),"998",IF(ISNA(MATCH($E2,施設情報!$B$2:$B$96,0)),"999",INDEX(施設情報!$C$2:$C$96,MATCH($E2,施設情報!$B$2:$B$96,0))))</f>
        <v>999</v>
      </c>
      <c r="I2" s="139">
        <f>B2</f>
        <v>0</v>
      </c>
      <c r="J2" s="137" t="str">
        <f>H2&amp;"-"&amp;I2</f>
        <v>999-0</v>
      </c>
      <c r="K2" s="137">
        <f>C2/24</f>
        <v>0</v>
      </c>
      <c r="L2" s="137">
        <f>D2/24</f>
        <v>0</v>
      </c>
      <c r="M2" s="137">
        <f>IF(AND(M$3&gt;=$K2,M$3&lt;$L2),100*$AM2,0)</f>
        <v>0</v>
      </c>
      <c r="N2" s="137">
        <f t="shared" ref="N2:AI2" si="0">IF(AND(N$3&gt;=$K2,N$3&lt;$L2),100*$AM2,0)</f>
        <v>0</v>
      </c>
      <c r="O2" s="137">
        <f t="shared" si="0"/>
        <v>0</v>
      </c>
      <c r="P2" s="137">
        <f t="shared" si="0"/>
        <v>0</v>
      </c>
      <c r="Q2" s="137">
        <f t="shared" si="0"/>
        <v>0</v>
      </c>
      <c r="R2" s="137">
        <f t="shared" si="0"/>
        <v>0</v>
      </c>
      <c r="S2" s="137">
        <f t="shared" si="0"/>
        <v>0</v>
      </c>
      <c r="T2" s="137">
        <f t="shared" si="0"/>
        <v>0</v>
      </c>
      <c r="U2" s="137">
        <f t="shared" si="0"/>
        <v>0</v>
      </c>
      <c r="V2" s="137">
        <f t="shared" si="0"/>
        <v>0</v>
      </c>
      <c r="W2" s="137">
        <f t="shared" si="0"/>
        <v>0</v>
      </c>
      <c r="X2" s="137">
        <f t="shared" si="0"/>
        <v>0</v>
      </c>
      <c r="Y2" s="137">
        <f t="shared" si="0"/>
        <v>0</v>
      </c>
      <c r="Z2" s="137">
        <f t="shared" si="0"/>
        <v>0</v>
      </c>
      <c r="AA2" s="137">
        <f t="shared" si="0"/>
        <v>0</v>
      </c>
      <c r="AB2" s="137">
        <f t="shared" si="0"/>
        <v>0</v>
      </c>
      <c r="AC2" s="137">
        <f t="shared" si="0"/>
        <v>0</v>
      </c>
      <c r="AD2" s="137">
        <f t="shared" si="0"/>
        <v>0</v>
      </c>
      <c r="AE2" s="137">
        <f t="shared" si="0"/>
        <v>0</v>
      </c>
      <c r="AF2" s="137">
        <f t="shared" si="0"/>
        <v>0</v>
      </c>
      <c r="AG2" s="137">
        <f t="shared" si="0"/>
        <v>0</v>
      </c>
      <c r="AH2" s="137">
        <f t="shared" si="0"/>
        <v>0</v>
      </c>
      <c r="AI2" s="137">
        <f t="shared" si="0"/>
        <v>0</v>
      </c>
      <c r="AJ2" s="137">
        <f>IF(AND(AJ$3&gt;=$K2,AJ$3&lt;$L2),100*$AM2,0)</f>
        <v>0</v>
      </c>
      <c r="AK2" s="136">
        <f ca="1">IF(AND(AND($AK$3&lt;=B2,B2&lt;=$AK$1),B2&lt;&gt;""),1,0)</f>
        <v>0</v>
      </c>
      <c r="AL2" s="136">
        <f>IF(OR(F2="工事・メンテ（共用可）",F2="要調整"),0.5,IF(F2="ヘリ訓練日",0.4,1))</f>
        <v>1</v>
      </c>
      <c r="AM2" s="136">
        <v>1</v>
      </c>
    </row>
    <row r="3" spans="1:39" ht="19.5" customHeight="1">
      <c r="A3" s="279" t="s">
        <v>102</v>
      </c>
      <c r="B3" s="281" t="s">
        <v>103</v>
      </c>
      <c r="C3" s="283" t="s">
        <v>104</v>
      </c>
      <c r="D3" s="283"/>
      <c r="E3" s="284" t="s">
        <v>105</v>
      </c>
      <c r="F3" s="286" t="s">
        <v>110</v>
      </c>
      <c r="G3" s="286" t="s">
        <v>111</v>
      </c>
      <c r="H3" s="290" t="s">
        <v>128</v>
      </c>
      <c r="I3" s="290" t="s">
        <v>129</v>
      </c>
      <c r="J3" s="290" t="s">
        <v>130</v>
      </c>
      <c r="K3" s="290" t="s">
        <v>131</v>
      </c>
      <c r="L3" s="290" t="s">
        <v>132</v>
      </c>
      <c r="M3" s="277">
        <v>0</v>
      </c>
      <c r="N3" s="277">
        <v>4.1666666666666664E-2</v>
      </c>
      <c r="O3" s="277">
        <v>8.3333333333333301E-2</v>
      </c>
      <c r="P3" s="277">
        <v>0.125</v>
      </c>
      <c r="Q3" s="277">
        <v>0.16666666666666699</v>
      </c>
      <c r="R3" s="277">
        <v>0.20833333333333301</v>
      </c>
      <c r="S3" s="277">
        <v>0.25</v>
      </c>
      <c r="T3" s="277">
        <v>0.29166666666666702</v>
      </c>
      <c r="U3" s="277">
        <v>0.33333333333333298</v>
      </c>
      <c r="V3" s="277">
        <v>0.375</v>
      </c>
      <c r="W3" s="277">
        <v>0.41666666666666702</v>
      </c>
      <c r="X3" s="277">
        <v>0.45833333333333298</v>
      </c>
      <c r="Y3" s="277">
        <v>0.5</v>
      </c>
      <c r="Z3" s="277">
        <v>0.54166666666666696</v>
      </c>
      <c r="AA3" s="277">
        <v>0.58333333333333304</v>
      </c>
      <c r="AB3" s="277">
        <v>0.625</v>
      </c>
      <c r="AC3" s="277">
        <v>0.66666666666666696</v>
      </c>
      <c r="AD3" s="277">
        <v>0.70833333333333304</v>
      </c>
      <c r="AE3" s="277">
        <v>0.75</v>
      </c>
      <c r="AF3" s="277">
        <v>0.79166666666666696</v>
      </c>
      <c r="AG3" s="277">
        <v>0.83333333333333304</v>
      </c>
      <c r="AH3" s="277">
        <v>0.875</v>
      </c>
      <c r="AI3" s="277">
        <v>0.91666666666666696</v>
      </c>
      <c r="AJ3" s="277">
        <v>0.95833333333333304</v>
      </c>
      <c r="AK3" s="278">
        <f>週テーブル!D2</f>
        <v>46391</v>
      </c>
      <c r="AL3" s="289" t="s">
        <v>482</v>
      </c>
      <c r="AM3" s="289" t="s">
        <v>483</v>
      </c>
    </row>
    <row r="4" spans="1:39" ht="19.5">
      <c r="A4" s="280"/>
      <c r="B4" s="282"/>
      <c r="C4" s="148" t="s">
        <v>106</v>
      </c>
      <c r="D4" s="148" t="s">
        <v>107</v>
      </c>
      <c r="E4" s="285"/>
      <c r="F4" s="287"/>
      <c r="G4" s="288"/>
      <c r="H4" s="290"/>
      <c r="I4" s="290"/>
      <c r="J4" s="290"/>
      <c r="K4" s="290"/>
      <c r="L4" s="290"/>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8"/>
      <c r="AL4" s="289"/>
      <c r="AM4" s="289"/>
    </row>
    <row r="5" spans="1:39" ht="56.25">
      <c r="A5" s="149">
        <v>307</v>
      </c>
      <c r="B5" s="150">
        <v>46391</v>
      </c>
      <c r="C5" s="156">
        <v>0</v>
      </c>
      <c r="D5" s="156">
        <v>24</v>
      </c>
      <c r="E5" s="152" t="s">
        <v>52</v>
      </c>
      <c r="F5" s="151" t="s">
        <v>95</v>
      </c>
      <c r="G5" s="205" t="s">
        <v>1</v>
      </c>
      <c r="H5" s="138" t="str">
        <f>IF(OR(G5="中止",G5="取消"),"998",IF(ISNA(MATCH($E5,施設情報!$B$2:$B$96,0)),"999",INDEX(施設情報!$C$2:$C$96,MATCH($E5,施設情報!$B$2:$B$96,0))))</f>
        <v>024</v>
      </c>
      <c r="I5" s="139">
        <f>B5</f>
        <v>46391</v>
      </c>
      <c r="J5" s="137" t="str">
        <f>H5&amp;"-"&amp;I5</f>
        <v>024-46391</v>
      </c>
      <c r="K5" s="137">
        <f>C5/24</f>
        <v>0</v>
      </c>
      <c r="L5" s="137">
        <f>D5/24</f>
        <v>1</v>
      </c>
      <c r="M5" s="137">
        <f>IF(AND(M$3&gt;=$K5,M$3&lt;$L5),100*$AM5,0)</f>
        <v>100</v>
      </c>
      <c r="N5" s="137">
        <f>IF(AND(N$3&gt;=$K5,N$3&lt;$L5),100*$AM5,0)</f>
        <v>100</v>
      </c>
      <c r="O5" s="137">
        <f>IF(AND(O$3&gt;=$K5,O$3&lt;$L5),100*$AM5,0)</f>
        <v>100</v>
      </c>
      <c r="P5" s="137">
        <f>IF(AND(P$3&gt;=$K5,P$3&lt;$L5),100*$AM5,0)</f>
        <v>100</v>
      </c>
      <c r="Q5" s="137">
        <f>IF(AND(Q$3&gt;=$K5,Q$3&lt;$L5),100*$AM5,0)</f>
        <v>100</v>
      </c>
      <c r="R5" s="137">
        <f>IF(AND(R$3&gt;=$K5,R$3&lt;$L5),100*$AM5,0)</f>
        <v>100</v>
      </c>
      <c r="S5" s="137">
        <f>IF(AND(S$3&gt;=$K5,S$3&lt;$L5),100*$AM5,0)</f>
        <v>100</v>
      </c>
      <c r="T5" s="137">
        <f>IF(AND(T$3&gt;=$K5,T$3&lt;$L5),100*$AM5,0)</f>
        <v>100</v>
      </c>
      <c r="U5" s="137">
        <f>IF(AND(U$3&gt;=$K5,U$3&lt;$L5),100*$AM5,0)</f>
        <v>100</v>
      </c>
      <c r="V5" s="137">
        <f>IF(AND(V$3&gt;=$K5,V$3&lt;$L5),100*$AM5,0)</f>
        <v>100</v>
      </c>
      <c r="W5" s="137">
        <f>IF(AND(W$3&gt;=$K5,W$3&lt;$L5),100*$AM5,0)</f>
        <v>100</v>
      </c>
      <c r="X5" s="137">
        <f>IF(AND(X$3&gt;=$K5,X$3&lt;$L5),100*$AM5,0)</f>
        <v>100</v>
      </c>
      <c r="Y5" s="137">
        <f>IF(AND(Y$3&gt;=$K5,Y$3&lt;$L5),100*$AM5,0)</f>
        <v>100</v>
      </c>
      <c r="Z5" s="137">
        <f>IF(AND(Z$3&gt;=$K5,Z$3&lt;$L5),100*$AM5,0)</f>
        <v>100</v>
      </c>
      <c r="AA5" s="137">
        <f>IF(AND(AA$3&gt;=$K5,AA$3&lt;$L5),100*$AM5,0)</f>
        <v>100</v>
      </c>
      <c r="AB5" s="137">
        <f>IF(AND(AB$3&gt;=$K5,AB$3&lt;$L5),100*$AM5,0)</f>
        <v>100</v>
      </c>
      <c r="AC5" s="137">
        <f>IF(AND(AC$3&gt;=$K5,AC$3&lt;$L5),100*$AM5,0)</f>
        <v>100</v>
      </c>
      <c r="AD5" s="137">
        <f>IF(AND(AD$3&gt;=$K5,AD$3&lt;$L5),100*$AM5,0)</f>
        <v>100</v>
      </c>
      <c r="AE5" s="137">
        <f>IF(AND(AE$3&gt;=$K5,AE$3&lt;$L5),100*$AM5,0)</f>
        <v>100</v>
      </c>
      <c r="AF5" s="137">
        <f>IF(AND(AF$3&gt;=$K5,AF$3&lt;$L5),100*$AM5,0)</f>
        <v>100</v>
      </c>
      <c r="AG5" s="137">
        <f>IF(AND(AG$3&gt;=$K5,AG$3&lt;$L5),100*$AM5,0)</f>
        <v>100</v>
      </c>
      <c r="AH5" s="137">
        <f>IF(AND(AH$3&gt;=$K5,AH$3&lt;$L5),100*$AM5,0)</f>
        <v>100</v>
      </c>
      <c r="AI5" s="137">
        <f>IF(AND(AI$3&gt;=$K5,AI$3&lt;$L5),100*$AM5,0)</f>
        <v>100</v>
      </c>
      <c r="AJ5" s="137">
        <f>IF(AND(AJ$3&gt;=$K5,AJ$3&lt;$L5),100*$AM5,0)</f>
        <v>100</v>
      </c>
      <c r="AK5" s="136">
        <f ca="1">IF(AND(AND($AK$3&lt;=B5,B5&lt;=$AK$1),B5&lt;&gt;""),1,0)</f>
        <v>1</v>
      </c>
      <c r="AL5" s="136">
        <f t="shared" ref="AL5:AL68" si="1">IF(OR(F5="工事・メンテ（共用可）",F5="要調整"),0.5,IF(F5="ヘリ訓練日",0.4,1))</f>
        <v>1</v>
      </c>
      <c r="AM5" s="136">
        <v>1</v>
      </c>
    </row>
    <row r="6" spans="1:39" ht="56.25">
      <c r="A6" s="149">
        <v>308</v>
      </c>
      <c r="B6" s="150">
        <v>46392</v>
      </c>
      <c r="C6" s="156">
        <v>0</v>
      </c>
      <c r="D6" s="156">
        <v>24</v>
      </c>
      <c r="E6" s="152" t="s">
        <v>52</v>
      </c>
      <c r="F6" s="151" t="s">
        <v>95</v>
      </c>
      <c r="G6" s="205" t="s">
        <v>1</v>
      </c>
      <c r="H6" s="138" t="str">
        <f>IF(OR(G6="中止",G6="取消"),"998",IF(ISNA(MATCH($E6,施設情報!$B$2:$B$96,0)),"999",INDEX(施設情報!$C$2:$C$96,MATCH($E6,施設情報!$B$2:$B$96,0))))</f>
        <v>024</v>
      </c>
      <c r="I6" s="139">
        <f>B6</f>
        <v>46392</v>
      </c>
      <c r="J6" s="137" t="str">
        <f>H6&amp;"-"&amp;I6</f>
        <v>024-46392</v>
      </c>
      <c r="K6" s="137">
        <f>C6/24</f>
        <v>0</v>
      </c>
      <c r="L6" s="137">
        <f>D6/24</f>
        <v>1</v>
      </c>
      <c r="M6" s="137">
        <f>IF(AND(M$3&gt;=$K6,M$3&lt;$L6),100*$AM6,0)</f>
        <v>100</v>
      </c>
      <c r="N6" s="137">
        <f>IF(AND(N$3&gt;=$K6,N$3&lt;$L6),100*$AM6,0)</f>
        <v>100</v>
      </c>
      <c r="O6" s="137">
        <f>IF(AND(O$3&gt;=$K6,O$3&lt;$L6),100*$AM6,0)</f>
        <v>100</v>
      </c>
      <c r="P6" s="137">
        <f>IF(AND(P$3&gt;=$K6,P$3&lt;$L6),100*$AM6,0)</f>
        <v>100</v>
      </c>
      <c r="Q6" s="137">
        <f>IF(AND(Q$3&gt;=$K6,Q$3&lt;$L6),100*$AM6,0)</f>
        <v>100</v>
      </c>
      <c r="R6" s="137">
        <f>IF(AND(R$3&gt;=$K6,R$3&lt;$L6),100*$AM6,0)</f>
        <v>100</v>
      </c>
      <c r="S6" s="137">
        <f>IF(AND(S$3&gt;=$K6,S$3&lt;$L6),100*$AM6,0)</f>
        <v>100</v>
      </c>
      <c r="T6" s="137">
        <f>IF(AND(T$3&gt;=$K6,T$3&lt;$L6),100*$AM6,0)</f>
        <v>100</v>
      </c>
      <c r="U6" s="137">
        <f>IF(AND(U$3&gt;=$K6,U$3&lt;$L6),100*$AM6,0)</f>
        <v>100</v>
      </c>
      <c r="V6" s="137">
        <f>IF(AND(V$3&gt;=$K6,V$3&lt;$L6),100*$AM6,0)</f>
        <v>100</v>
      </c>
      <c r="W6" s="137">
        <f>IF(AND(W$3&gt;=$K6,W$3&lt;$L6),100*$AM6,0)</f>
        <v>100</v>
      </c>
      <c r="X6" s="137">
        <f>IF(AND(X$3&gt;=$K6,X$3&lt;$L6),100*$AM6,0)</f>
        <v>100</v>
      </c>
      <c r="Y6" s="137">
        <f>IF(AND(Y$3&gt;=$K6,Y$3&lt;$L6),100*$AM6,0)</f>
        <v>100</v>
      </c>
      <c r="Z6" s="137">
        <f>IF(AND(Z$3&gt;=$K6,Z$3&lt;$L6),100*$AM6,0)</f>
        <v>100</v>
      </c>
      <c r="AA6" s="137">
        <f>IF(AND(AA$3&gt;=$K6,AA$3&lt;$L6),100*$AM6,0)</f>
        <v>100</v>
      </c>
      <c r="AB6" s="137">
        <f>IF(AND(AB$3&gt;=$K6,AB$3&lt;$L6),100*$AM6,0)</f>
        <v>100</v>
      </c>
      <c r="AC6" s="137">
        <f>IF(AND(AC$3&gt;=$K6,AC$3&lt;$L6),100*$AM6,0)</f>
        <v>100</v>
      </c>
      <c r="AD6" s="137">
        <f>IF(AND(AD$3&gt;=$K6,AD$3&lt;$L6),100*$AM6,0)</f>
        <v>100</v>
      </c>
      <c r="AE6" s="137">
        <f>IF(AND(AE$3&gt;=$K6,AE$3&lt;$L6),100*$AM6,0)</f>
        <v>100</v>
      </c>
      <c r="AF6" s="137">
        <f>IF(AND(AF$3&gt;=$K6,AF$3&lt;$L6),100*$AM6,0)</f>
        <v>100</v>
      </c>
      <c r="AG6" s="137">
        <f>IF(AND(AG$3&gt;=$K6,AG$3&lt;$L6),100*$AM6,0)</f>
        <v>100</v>
      </c>
      <c r="AH6" s="137">
        <f>IF(AND(AH$3&gt;=$K6,AH$3&lt;$L6),100*$AM6,0)</f>
        <v>100</v>
      </c>
      <c r="AI6" s="137">
        <f>IF(AND(AI$3&gt;=$K6,AI$3&lt;$L6),100*$AM6,0)</f>
        <v>100</v>
      </c>
      <c r="AJ6" s="137">
        <f>IF(AND(AJ$3&gt;=$K6,AJ$3&lt;$L6),100*$AM6,0)</f>
        <v>100</v>
      </c>
      <c r="AK6" s="136">
        <f ca="1">IF(AND(AND($AK$3&lt;=B6,B6&lt;=$AK$1),B6&lt;&gt;""),1,0)</f>
        <v>1</v>
      </c>
      <c r="AL6" s="136">
        <f t="shared" si="1"/>
        <v>1</v>
      </c>
      <c r="AM6" s="136">
        <v>1</v>
      </c>
    </row>
    <row r="7" spans="1:39" ht="56.25">
      <c r="A7" s="149">
        <v>309</v>
      </c>
      <c r="B7" s="150">
        <v>46393</v>
      </c>
      <c r="C7" s="156">
        <v>0</v>
      </c>
      <c r="D7" s="156">
        <v>24</v>
      </c>
      <c r="E7" s="152" t="s">
        <v>52</v>
      </c>
      <c r="F7" s="151" t="s">
        <v>95</v>
      </c>
      <c r="G7" s="205" t="s">
        <v>1</v>
      </c>
      <c r="H7" s="138" t="str">
        <f>IF(OR(G7="中止",G7="取消"),"998",IF(ISNA(MATCH($E7,施設情報!$B$2:$B$96,0)),"999",INDEX(施設情報!$C$2:$C$96,MATCH($E7,施設情報!$B$2:$B$96,0))))</f>
        <v>024</v>
      </c>
      <c r="I7" s="139">
        <f>B7</f>
        <v>46393</v>
      </c>
      <c r="J7" s="137" t="str">
        <f>H7&amp;"-"&amp;I7</f>
        <v>024-46393</v>
      </c>
      <c r="K7" s="137">
        <f>C7/24</f>
        <v>0</v>
      </c>
      <c r="L7" s="137">
        <f>D7/24</f>
        <v>1</v>
      </c>
      <c r="M7" s="137">
        <f>IF(AND(M$3&gt;=$K7,M$3&lt;$L7),100*$AM7,0)</f>
        <v>100</v>
      </c>
      <c r="N7" s="137">
        <f>IF(AND(N$3&gt;=$K7,N$3&lt;$L7),100*$AM7,0)</f>
        <v>100</v>
      </c>
      <c r="O7" s="137">
        <f>IF(AND(O$3&gt;=$K7,O$3&lt;$L7),100*$AM7,0)</f>
        <v>100</v>
      </c>
      <c r="P7" s="137">
        <f>IF(AND(P$3&gt;=$K7,P$3&lt;$L7),100*$AM7,0)</f>
        <v>100</v>
      </c>
      <c r="Q7" s="137">
        <f>IF(AND(Q$3&gt;=$K7,Q$3&lt;$L7),100*$AM7,0)</f>
        <v>100</v>
      </c>
      <c r="R7" s="137">
        <f>IF(AND(R$3&gt;=$K7,R$3&lt;$L7),100*$AM7,0)</f>
        <v>100</v>
      </c>
      <c r="S7" s="137">
        <f>IF(AND(S$3&gt;=$K7,S$3&lt;$L7),100*$AM7,0)</f>
        <v>100</v>
      </c>
      <c r="T7" s="137">
        <f>IF(AND(T$3&gt;=$K7,T$3&lt;$L7),100*$AM7,0)</f>
        <v>100</v>
      </c>
      <c r="U7" s="137">
        <f>IF(AND(U$3&gt;=$K7,U$3&lt;$L7),100*$AM7,0)</f>
        <v>100</v>
      </c>
      <c r="V7" s="137">
        <f>IF(AND(V$3&gt;=$K7,V$3&lt;$L7),100*$AM7,0)</f>
        <v>100</v>
      </c>
      <c r="W7" s="137">
        <f>IF(AND(W$3&gt;=$K7,W$3&lt;$L7),100*$AM7,0)</f>
        <v>100</v>
      </c>
      <c r="X7" s="137">
        <f>IF(AND(X$3&gt;=$K7,X$3&lt;$L7),100*$AM7,0)</f>
        <v>100</v>
      </c>
      <c r="Y7" s="137">
        <f>IF(AND(Y$3&gt;=$K7,Y$3&lt;$L7),100*$AM7,0)</f>
        <v>100</v>
      </c>
      <c r="Z7" s="137">
        <f>IF(AND(Z$3&gt;=$K7,Z$3&lt;$L7),100*$AM7,0)</f>
        <v>100</v>
      </c>
      <c r="AA7" s="137">
        <f>IF(AND(AA$3&gt;=$K7,AA$3&lt;$L7),100*$AM7,0)</f>
        <v>100</v>
      </c>
      <c r="AB7" s="137">
        <f>IF(AND(AB$3&gt;=$K7,AB$3&lt;$L7),100*$AM7,0)</f>
        <v>100</v>
      </c>
      <c r="AC7" s="137">
        <f>IF(AND(AC$3&gt;=$K7,AC$3&lt;$L7),100*$AM7,0)</f>
        <v>100</v>
      </c>
      <c r="AD7" s="137">
        <f>IF(AND(AD$3&gt;=$K7,AD$3&lt;$L7),100*$AM7,0)</f>
        <v>100</v>
      </c>
      <c r="AE7" s="137">
        <f>IF(AND(AE$3&gt;=$K7,AE$3&lt;$L7),100*$AM7,0)</f>
        <v>100</v>
      </c>
      <c r="AF7" s="137">
        <f>IF(AND(AF$3&gt;=$K7,AF$3&lt;$L7),100*$AM7,0)</f>
        <v>100</v>
      </c>
      <c r="AG7" s="137">
        <f>IF(AND(AG$3&gt;=$K7,AG$3&lt;$L7),100*$AM7,0)</f>
        <v>100</v>
      </c>
      <c r="AH7" s="137">
        <f>IF(AND(AH$3&gt;=$K7,AH$3&lt;$L7),100*$AM7,0)</f>
        <v>100</v>
      </c>
      <c r="AI7" s="137">
        <f>IF(AND(AI$3&gt;=$K7,AI$3&lt;$L7),100*$AM7,0)</f>
        <v>100</v>
      </c>
      <c r="AJ7" s="137">
        <f>IF(AND(AJ$3&gt;=$K7,AJ$3&lt;$L7),100*$AM7,0)</f>
        <v>100</v>
      </c>
      <c r="AK7" s="136">
        <f ca="1">IF(AND(AND($AK$3&lt;=B7,B7&lt;=$AK$1),B7&lt;&gt;""),1,0)</f>
        <v>1</v>
      </c>
      <c r="AL7" s="136">
        <f t="shared" si="1"/>
        <v>1</v>
      </c>
      <c r="AM7" s="136">
        <v>1</v>
      </c>
    </row>
    <row r="8" spans="1:39" ht="56.25">
      <c r="A8" s="149">
        <v>310</v>
      </c>
      <c r="B8" s="150">
        <v>46394</v>
      </c>
      <c r="C8" s="156">
        <v>0</v>
      </c>
      <c r="D8" s="156">
        <v>24</v>
      </c>
      <c r="E8" s="152" t="s">
        <v>52</v>
      </c>
      <c r="F8" s="151" t="s">
        <v>95</v>
      </c>
      <c r="G8" s="205" t="s">
        <v>1</v>
      </c>
      <c r="H8" s="138" t="str">
        <f>IF(OR(G8="中止",G8="取消"),"998",IF(ISNA(MATCH($E8,施設情報!$B$2:$B$96,0)),"999",INDEX(施設情報!$C$2:$C$96,MATCH($E8,施設情報!$B$2:$B$96,0))))</f>
        <v>024</v>
      </c>
      <c r="I8" s="139">
        <f>B8</f>
        <v>46394</v>
      </c>
      <c r="J8" s="137" t="str">
        <f>H8&amp;"-"&amp;I8</f>
        <v>024-46394</v>
      </c>
      <c r="K8" s="137">
        <f>C8/24</f>
        <v>0</v>
      </c>
      <c r="L8" s="137">
        <f>D8/24</f>
        <v>1</v>
      </c>
      <c r="M8" s="137">
        <f>IF(AND(M$3&gt;=$K8,M$3&lt;$L8),100*$AM8,0)</f>
        <v>100</v>
      </c>
      <c r="N8" s="137">
        <f>IF(AND(N$3&gt;=$K8,N$3&lt;$L8),100*$AM8,0)</f>
        <v>100</v>
      </c>
      <c r="O8" s="137">
        <f>IF(AND(O$3&gt;=$K8,O$3&lt;$L8),100*$AM8,0)</f>
        <v>100</v>
      </c>
      <c r="P8" s="137">
        <f>IF(AND(P$3&gt;=$K8,P$3&lt;$L8),100*$AM8,0)</f>
        <v>100</v>
      </c>
      <c r="Q8" s="137">
        <f>IF(AND(Q$3&gt;=$K8,Q$3&lt;$L8),100*$AM8,0)</f>
        <v>100</v>
      </c>
      <c r="R8" s="137">
        <f>IF(AND(R$3&gt;=$K8,R$3&lt;$L8),100*$AM8,0)</f>
        <v>100</v>
      </c>
      <c r="S8" s="137">
        <f>IF(AND(S$3&gt;=$K8,S$3&lt;$L8),100*$AM8,0)</f>
        <v>100</v>
      </c>
      <c r="T8" s="137">
        <f>IF(AND(T$3&gt;=$K8,T$3&lt;$L8),100*$AM8,0)</f>
        <v>100</v>
      </c>
      <c r="U8" s="137">
        <f>IF(AND(U$3&gt;=$K8,U$3&lt;$L8),100*$AM8,0)</f>
        <v>100</v>
      </c>
      <c r="V8" s="137">
        <f>IF(AND(V$3&gt;=$K8,V$3&lt;$L8),100*$AM8,0)</f>
        <v>100</v>
      </c>
      <c r="W8" s="137">
        <f>IF(AND(W$3&gt;=$K8,W$3&lt;$L8),100*$AM8,0)</f>
        <v>100</v>
      </c>
      <c r="X8" s="137">
        <f>IF(AND(X$3&gt;=$K8,X$3&lt;$L8),100*$AM8,0)</f>
        <v>100</v>
      </c>
      <c r="Y8" s="137">
        <f>IF(AND(Y$3&gt;=$K8,Y$3&lt;$L8),100*$AM8,0)</f>
        <v>100</v>
      </c>
      <c r="Z8" s="137">
        <f>IF(AND(Z$3&gt;=$K8,Z$3&lt;$L8),100*$AM8,0)</f>
        <v>100</v>
      </c>
      <c r="AA8" s="137">
        <f>IF(AND(AA$3&gt;=$K8,AA$3&lt;$L8),100*$AM8,0)</f>
        <v>100</v>
      </c>
      <c r="AB8" s="137">
        <f>IF(AND(AB$3&gt;=$K8,AB$3&lt;$L8),100*$AM8,0)</f>
        <v>100</v>
      </c>
      <c r="AC8" s="137">
        <f>IF(AND(AC$3&gt;=$K8,AC$3&lt;$L8),100*$AM8,0)</f>
        <v>100</v>
      </c>
      <c r="AD8" s="137">
        <f>IF(AND(AD$3&gt;=$K8,AD$3&lt;$L8),100*$AM8,0)</f>
        <v>100</v>
      </c>
      <c r="AE8" s="137">
        <f>IF(AND(AE$3&gt;=$K8,AE$3&lt;$L8),100*$AM8,0)</f>
        <v>100</v>
      </c>
      <c r="AF8" s="137">
        <f>IF(AND(AF$3&gt;=$K8,AF$3&lt;$L8),100*$AM8,0)</f>
        <v>100</v>
      </c>
      <c r="AG8" s="137">
        <f>IF(AND(AG$3&gt;=$K8,AG$3&lt;$L8),100*$AM8,0)</f>
        <v>100</v>
      </c>
      <c r="AH8" s="137">
        <f>IF(AND(AH$3&gt;=$K8,AH$3&lt;$L8),100*$AM8,0)</f>
        <v>100</v>
      </c>
      <c r="AI8" s="137">
        <f>IF(AND(AI$3&gt;=$K8,AI$3&lt;$L8),100*$AM8,0)</f>
        <v>100</v>
      </c>
      <c r="AJ8" s="137">
        <f>IF(AND(AJ$3&gt;=$K8,AJ$3&lt;$L8),100*$AM8,0)</f>
        <v>100</v>
      </c>
      <c r="AK8" s="136">
        <f ca="1">IF(AND(AND($AK$3&lt;=B8,B8&lt;=$AK$1),B8&lt;&gt;""),1,0)</f>
        <v>1</v>
      </c>
      <c r="AL8" s="136">
        <f t="shared" si="1"/>
        <v>1</v>
      </c>
      <c r="AM8" s="136">
        <v>1</v>
      </c>
    </row>
    <row r="9" spans="1:39" ht="37.5">
      <c r="A9" s="149">
        <v>122</v>
      </c>
      <c r="B9" s="150">
        <v>46395</v>
      </c>
      <c r="C9" s="156">
        <v>9</v>
      </c>
      <c r="D9" s="156">
        <v>12</v>
      </c>
      <c r="E9" s="152" t="s">
        <v>4</v>
      </c>
      <c r="F9" s="151" t="s">
        <v>0</v>
      </c>
      <c r="G9" s="154" t="s">
        <v>1</v>
      </c>
      <c r="H9" s="138" t="str">
        <f>IF(OR(G9="中止",G9="取消"),"998",IF(ISNA(MATCH($E9,施設情報!$B$2:$B$96,0)),"999",INDEX(施設情報!$C$2:$C$96,MATCH($E9,施設情報!$B$2:$B$96,0))))</f>
        <v>063</v>
      </c>
      <c r="I9" s="139">
        <f>B9</f>
        <v>46395</v>
      </c>
      <c r="J9" s="137" t="str">
        <f>H9&amp;"-"&amp;I9</f>
        <v>063-46395</v>
      </c>
      <c r="K9" s="137">
        <f>C9/24</f>
        <v>0.375</v>
      </c>
      <c r="L9" s="137">
        <f>D9/24</f>
        <v>0.5</v>
      </c>
      <c r="M9" s="137">
        <f>IF(AND(M$3&gt;=$K9,M$3&lt;$L9),100*$AM9,0)</f>
        <v>0</v>
      </c>
      <c r="N9" s="137">
        <f>IF(AND(N$3&gt;=$K9,N$3&lt;$L9),100*$AM9,0)</f>
        <v>0</v>
      </c>
      <c r="O9" s="137">
        <f>IF(AND(O$3&gt;=$K9,O$3&lt;$L9),100*$AM9,0)</f>
        <v>0</v>
      </c>
      <c r="P9" s="137">
        <f>IF(AND(P$3&gt;=$K9,P$3&lt;$L9),100*$AM9,0)</f>
        <v>0</v>
      </c>
      <c r="Q9" s="137">
        <f>IF(AND(Q$3&gt;=$K9,Q$3&lt;$L9),100*$AM9,0)</f>
        <v>0</v>
      </c>
      <c r="R9" s="137">
        <f>IF(AND(R$3&gt;=$K9,R$3&lt;$L9),100*$AM9,0)</f>
        <v>0</v>
      </c>
      <c r="S9" s="137">
        <f>IF(AND(S$3&gt;=$K9,S$3&lt;$L9),100*$AM9,0)</f>
        <v>0</v>
      </c>
      <c r="T9" s="137">
        <f>IF(AND(T$3&gt;=$K9,T$3&lt;$L9),100*$AM9,0)</f>
        <v>0</v>
      </c>
      <c r="U9" s="137">
        <f>IF(AND(U$3&gt;=$K9,U$3&lt;$L9),100*$AM9,0)</f>
        <v>0</v>
      </c>
      <c r="V9" s="137">
        <f>IF(AND(V$3&gt;=$K9,V$3&lt;$L9),100*$AM9,0)</f>
        <v>100</v>
      </c>
      <c r="W9" s="137">
        <f>IF(AND(W$3&gt;=$K9,W$3&lt;$L9),100*$AM9,0)</f>
        <v>100</v>
      </c>
      <c r="X9" s="137">
        <f>IF(AND(X$3&gt;=$K9,X$3&lt;$L9),100*$AM9,0)</f>
        <v>100</v>
      </c>
      <c r="Y9" s="137">
        <f>IF(AND(Y$3&gt;=$K9,Y$3&lt;$L9),100*$AM9,0)</f>
        <v>0</v>
      </c>
      <c r="Z9" s="137">
        <f>IF(AND(Z$3&gt;=$K9,Z$3&lt;$L9),100*$AM9,0)</f>
        <v>0</v>
      </c>
      <c r="AA9" s="137">
        <f>IF(AND(AA$3&gt;=$K9,AA$3&lt;$L9),100*$AM9,0)</f>
        <v>0</v>
      </c>
      <c r="AB9" s="137">
        <f>IF(AND(AB$3&gt;=$K9,AB$3&lt;$L9),100*$AM9,0)</f>
        <v>0</v>
      </c>
      <c r="AC9" s="137">
        <f>IF(AND(AC$3&gt;=$K9,AC$3&lt;$L9),100*$AM9,0)</f>
        <v>0</v>
      </c>
      <c r="AD9" s="137">
        <f>IF(AND(AD$3&gt;=$K9,AD$3&lt;$L9),100*$AM9,0)</f>
        <v>0</v>
      </c>
      <c r="AE9" s="137">
        <f>IF(AND(AE$3&gt;=$K9,AE$3&lt;$L9),100*$AM9,0)</f>
        <v>0</v>
      </c>
      <c r="AF9" s="137">
        <f>IF(AND(AF$3&gt;=$K9,AF$3&lt;$L9),100*$AM9,0)</f>
        <v>0</v>
      </c>
      <c r="AG9" s="137">
        <f>IF(AND(AG$3&gt;=$K9,AG$3&lt;$L9),100*$AM9,0)</f>
        <v>0</v>
      </c>
      <c r="AH9" s="137">
        <f>IF(AND(AH$3&gt;=$K9,AH$3&lt;$L9),100*$AM9,0)</f>
        <v>0</v>
      </c>
      <c r="AI9" s="137">
        <f>IF(AND(AI$3&gt;=$K9,AI$3&lt;$L9),100*$AM9,0)</f>
        <v>0</v>
      </c>
      <c r="AJ9" s="137">
        <f>IF(AND(AJ$3&gt;=$K9,AJ$3&lt;$L9),100*$AM9,0)</f>
        <v>0</v>
      </c>
      <c r="AK9" s="136">
        <f ca="1">IF(AND(AND($AK$3&lt;=B9,B9&lt;=$AK$1),B9&lt;&gt;""),1,0)</f>
        <v>1</v>
      </c>
      <c r="AL9" s="136">
        <f t="shared" si="1"/>
        <v>1</v>
      </c>
      <c r="AM9" s="136">
        <v>1</v>
      </c>
    </row>
    <row r="10" spans="1:39" ht="37.5">
      <c r="A10" s="149">
        <v>123</v>
      </c>
      <c r="B10" s="150">
        <v>46395</v>
      </c>
      <c r="C10" s="156">
        <v>9</v>
      </c>
      <c r="D10" s="156">
        <v>12</v>
      </c>
      <c r="E10" s="152" t="s">
        <v>5</v>
      </c>
      <c r="F10" s="151" t="s">
        <v>0</v>
      </c>
      <c r="G10" s="154" t="s">
        <v>1</v>
      </c>
      <c r="H10" s="138" t="str">
        <f>IF(OR(G10="中止",G10="取消"),"998",IF(ISNA(MATCH($E10,施設情報!$B$2:$B$96,0)),"999",INDEX(施設情報!$C$2:$C$96,MATCH($E10,施設情報!$B$2:$B$96,0))))</f>
        <v>064</v>
      </c>
      <c r="I10" s="139">
        <f>B10</f>
        <v>46395</v>
      </c>
      <c r="J10" s="137" t="str">
        <f>H10&amp;"-"&amp;I10</f>
        <v>064-46395</v>
      </c>
      <c r="K10" s="137">
        <f>C10/24</f>
        <v>0.375</v>
      </c>
      <c r="L10" s="137">
        <f>D10/24</f>
        <v>0.5</v>
      </c>
      <c r="M10" s="137">
        <f>IF(AND(M$3&gt;=$K10,M$3&lt;$L10),100*$AM10,0)</f>
        <v>0</v>
      </c>
      <c r="N10" s="137">
        <f>IF(AND(N$3&gt;=$K10,N$3&lt;$L10),100*$AM10,0)</f>
        <v>0</v>
      </c>
      <c r="O10" s="137">
        <f>IF(AND(O$3&gt;=$K10,O$3&lt;$L10),100*$AM10,0)</f>
        <v>0</v>
      </c>
      <c r="P10" s="137">
        <f>IF(AND(P$3&gt;=$K10,P$3&lt;$L10),100*$AM10,0)</f>
        <v>0</v>
      </c>
      <c r="Q10" s="137">
        <f>IF(AND(Q$3&gt;=$K10,Q$3&lt;$L10),100*$AM10,0)</f>
        <v>0</v>
      </c>
      <c r="R10" s="137">
        <f>IF(AND(R$3&gt;=$K10,R$3&lt;$L10),100*$AM10,0)</f>
        <v>0</v>
      </c>
      <c r="S10" s="137">
        <f>IF(AND(S$3&gt;=$K10,S$3&lt;$L10),100*$AM10,0)</f>
        <v>0</v>
      </c>
      <c r="T10" s="137">
        <f>IF(AND(T$3&gt;=$K10,T$3&lt;$L10),100*$AM10,0)</f>
        <v>0</v>
      </c>
      <c r="U10" s="137">
        <f>IF(AND(U$3&gt;=$K10,U$3&lt;$L10),100*$AM10,0)</f>
        <v>0</v>
      </c>
      <c r="V10" s="137">
        <f>IF(AND(V$3&gt;=$K10,V$3&lt;$L10),100*$AM10,0)</f>
        <v>100</v>
      </c>
      <c r="W10" s="137">
        <f>IF(AND(W$3&gt;=$K10,W$3&lt;$L10),100*$AM10,0)</f>
        <v>100</v>
      </c>
      <c r="X10" s="137">
        <f>IF(AND(X$3&gt;=$K10,X$3&lt;$L10),100*$AM10,0)</f>
        <v>100</v>
      </c>
      <c r="Y10" s="137">
        <f>IF(AND(Y$3&gt;=$K10,Y$3&lt;$L10),100*$AM10,0)</f>
        <v>0</v>
      </c>
      <c r="Z10" s="137">
        <f>IF(AND(Z$3&gt;=$K10,Z$3&lt;$L10),100*$AM10,0)</f>
        <v>0</v>
      </c>
      <c r="AA10" s="137">
        <f>IF(AND(AA$3&gt;=$K10,AA$3&lt;$L10),100*$AM10,0)</f>
        <v>0</v>
      </c>
      <c r="AB10" s="137">
        <f>IF(AND(AB$3&gt;=$K10,AB$3&lt;$L10),100*$AM10,0)</f>
        <v>0</v>
      </c>
      <c r="AC10" s="137">
        <f>IF(AND(AC$3&gt;=$K10,AC$3&lt;$L10),100*$AM10,0)</f>
        <v>0</v>
      </c>
      <c r="AD10" s="137">
        <f>IF(AND(AD$3&gt;=$K10,AD$3&lt;$L10),100*$AM10,0)</f>
        <v>0</v>
      </c>
      <c r="AE10" s="137">
        <f>IF(AND(AE$3&gt;=$K10,AE$3&lt;$L10),100*$AM10,0)</f>
        <v>0</v>
      </c>
      <c r="AF10" s="137">
        <f>IF(AND(AF$3&gt;=$K10,AF$3&lt;$L10),100*$AM10,0)</f>
        <v>0</v>
      </c>
      <c r="AG10" s="137">
        <f>IF(AND(AG$3&gt;=$K10,AG$3&lt;$L10),100*$AM10,0)</f>
        <v>0</v>
      </c>
      <c r="AH10" s="137">
        <f>IF(AND(AH$3&gt;=$K10,AH$3&lt;$L10),100*$AM10,0)</f>
        <v>0</v>
      </c>
      <c r="AI10" s="137">
        <f>IF(AND(AI$3&gt;=$K10,AI$3&lt;$L10),100*$AM10,0)</f>
        <v>0</v>
      </c>
      <c r="AJ10" s="137">
        <f>IF(AND(AJ$3&gt;=$K10,AJ$3&lt;$L10),100*$AM10,0)</f>
        <v>0</v>
      </c>
      <c r="AK10" s="136">
        <f ca="1">IF(AND(AND($AK$3&lt;=B10,B10&lt;=$AK$1),B10&lt;&gt;""),1,0)</f>
        <v>1</v>
      </c>
      <c r="AL10" s="136">
        <f t="shared" si="1"/>
        <v>1</v>
      </c>
      <c r="AM10" s="136">
        <v>1</v>
      </c>
    </row>
    <row r="11" spans="1:39" ht="56.25">
      <c r="A11" s="149">
        <v>124</v>
      </c>
      <c r="B11" s="150">
        <v>46395</v>
      </c>
      <c r="C11" s="156">
        <v>9</v>
      </c>
      <c r="D11" s="156">
        <v>16</v>
      </c>
      <c r="E11" s="152" t="s">
        <v>32</v>
      </c>
      <c r="F11" s="151" t="s">
        <v>95</v>
      </c>
      <c r="G11" s="154" t="s">
        <v>1</v>
      </c>
      <c r="H11" s="138" t="str">
        <f>IF(OR(G11="中止",G11="取消"),"998",IF(ISNA(MATCH($E11,施設情報!$B$2:$B$96,0)),"999",INDEX(施設情報!$C$2:$C$96,MATCH($E11,施設情報!$B$2:$B$96,0))))</f>
        <v>039</v>
      </c>
      <c r="I11" s="139">
        <f>B11</f>
        <v>46395</v>
      </c>
      <c r="J11" s="137" t="str">
        <f>H11&amp;"-"&amp;I11</f>
        <v>039-46395</v>
      </c>
      <c r="K11" s="137">
        <f>C11/24</f>
        <v>0.375</v>
      </c>
      <c r="L11" s="137">
        <f>D11/24</f>
        <v>0.66666666666666663</v>
      </c>
      <c r="M11" s="137">
        <f>IF(AND(M$3&gt;=$K11,M$3&lt;$L11),100*$AM11,0)</f>
        <v>0</v>
      </c>
      <c r="N11" s="137">
        <f>IF(AND(N$3&gt;=$K11,N$3&lt;$L11),100*$AM11,0)</f>
        <v>0</v>
      </c>
      <c r="O11" s="137">
        <f>IF(AND(O$3&gt;=$K11,O$3&lt;$L11),100*$AM11,0)</f>
        <v>0</v>
      </c>
      <c r="P11" s="137">
        <f>IF(AND(P$3&gt;=$K11,P$3&lt;$L11),100*$AM11,0)</f>
        <v>0</v>
      </c>
      <c r="Q11" s="137">
        <f>IF(AND(Q$3&gt;=$K11,Q$3&lt;$L11),100*$AM11,0)</f>
        <v>0</v>
      </c>
      <c r="R11" s="137">
        <f>IF(AND(R$3&gt;=$K11,R$3&lt;$L11),100*$AM11,0)</f>
        <v>0</v>
      </c>
      <c r="S11" s="137">
        <f>IF(AND(S$3&gt;=$K11,S$3&lt;$L11),100*$AM11,0)</f>
        <v>0</v>
      </c>
      <c r="T11" s="137">
        <f>IF(AND(T$3&gt;=$K11,T$3&lt;$L11),100*$AM11,0)</f>
        <v>0</v>
      </c>
      <c r="U11" s="137">
        <f>IF(AND(U$3&gt;=$K11,U$3&lt;$L11),100*$AM11,0)</f>
        <v>0</v>
      </c>
      <c r="V11" s="137">
        <f>IF(AND(V$3&gt;=$K11,V$3&lt;$L11),100*$AM11,0)</f>
        <v>100</v>
      </c>
      <c r="W11" s="137">
        <f>IF(AND(W$3&gt;=$K11,W$3&lt;$L11),100*$AM11,0)</f>
        <v>100</v>
      </c>
      <c r="X11" s="137">
        <f>IF(AND(X$3&gt;=$K11,X$3&lt;$L11),100*$AM11,0)</f>
        <v>100</v>
      </c>
      <c r="Y11" s="137">
        <f>IF(AND(Y$3&gt;=$K11,Y$3&lt;$L11),100*$AM11,0)</f>
        <v>100</v>
      </c>
      <c r="Z11" s="137">
        <f>IF(AND(Z$3&gt;=$K11,Z$3&lt;$L11),100*$AM11,0)</f>
        <v>100</v>
      </c>
      <c r="AA11" s="137">
        <f>IF(AND(AA$3&gt;=$K11,AA$3&lt;$L11),100*$AM11,0)</f>
        <v>100</v>
      </c>
      <c r="AB11" s="137">
        <f>IF(AND(AB$3&gt;=$K11,AB$3&lt;$L11),100*$AM11,0)</f>
        <v>100</v>
      </c>
      <c r="AC11" s="137">
        <f>IF(AND(AC$3&gt;=$K11,AC$3&lt;$L11),100*$AM11,0)</f>
        <v>0</v>
      </c>
      <c r="AD11" s="137">
        <f>IF(AND(AD$3&gt;=$K11,AD$3&lt;$L11),100*$AM11,0)</f>
        <v>0</v>
      </c>
      <c r="AE11" s="137">
        <f>IF(AND(AE$3&gt;=$K11,AE$3&lt;$L11),100*$AM11,0)</f>
        <v>0</v>
      </c>
      <c r="AF11" s="137">
        <f>IF(AND(AF$3&gt;=$K11,AF$3&lt;$L11),100*$AM11,0)</f>
        <v>0</v>
      </c>
      <c r="AG11" s="137">
        <f>IF(AND(AG$3&gt;=$K11,AG$3&lt;$L11),100*$AM11,0)</f>
        <v>0</v>
      </c>
      <c r="AH11" s="137">
        <f>IF(AND(AH$3&gt;=$K11,AH$3&lt;$L11),100*$AM11,0)</f>
        <v>0</v>
      </c>
      <c r="AI11" s="137">
        <f>IF(AND(AI$3&gt;=$K11,AI$3&lt;$L11),100*$AM11,0)</f>
        <v>0</v>
      </c>
      <c r="AJ11" s="137">
        <f>IF(AND(AJ$3&gt;=$K11,AJ$3&lt;$L11),100*$AM11,0)</f>
        <v>0</v>
      </c>
      <c r="AK11" s="136">
        <f ca="1">IF(AND(AND($AK$3&lt;=B11,B11&lt;=$AK$1),B11&lt;&gt;""),1,0)</f>
        <v>1</v>
      </c>
      <c r="AL11" s="136">
        <f t="shared" si="1"/>
        <v>1</v>
      </c>
      <c r="AM11" s="136">
        <v>1</v>
      </c>
    </row>
    <row r="12" spans="1:39" ht="56.25">
      <c r="A12" s="149">
        <v>125</v>
      </c>
      <c r="B12" s="150">
        <v>46395</v>
      </c>
      <c r="C12" s="156">
        <v>9</v>
      </c>
      <c r="D12" s="156">
        <v>16</v>
      </c>
      <c r="E12" s="152" t="s">
        <v>33</v>
      </c>
      <c r="F12" s="151" t="s">
        <v>95</v>
      </c>
      <c r="G12" s="154" t="s">
        <v>1</v>
      </c>
      <c r="H12" s="138" t="str">
        <f>IF(OR(G12="中止",G12="取消"),"998",IF(ISNA(MATCH($E12,施設情報!$B$2:$B$96,0)),"999",INDEX(施設情報!$C$2:$C$96,MATCH($E12,施設情報!$B$2:$B$96,0))))</f>
        <v>038</v>
      </c>
      <c r="I12" s="139">
        <f>B12</f>
        <v>46395</v>
      </c>
      <c r="J12" s="137" t="str">
        <f>H12&amp;"-"&amp;I12</f>
        <v>038-46395</v>
      </c>
      <c r="K12" s="137">
        <f>C12/24</f>
        <v>0.375</v>
      </c>
      <c r="L12" s="137">
        <f>D12/24</f>
        <v>0.66666666666666663</v>
      </c>
      <c r="M12" s="137">
        <f>IF(AND(M$3&gt;=$K12,M$3&lt;$L12),100*$AM12,0)</f>
        <v>0</v>
      </c>
      <c r="N12" s="137">
        <f>IF(AND(N$3&gt;=$K12,N$3&lt;$L12),100*$AM12,0)</f>
        <v>0</v>
      </c>
      <c r="O12" s="137">
        <f>IF(AND(O$3&gt;=$K12,O$3&lt;$L12),100*$AM12,0)</f>
        <v>0</v>
      </c>
      <c r="P12" s="137">
        <f>IF(AND(P$3&gt;=$K12,P$3&lt;$L12),100*$AM12,0)</f>
        <v>0</v>
      </c>
      <c r="Q12" s="137">
        <f>IF(AND(Q$3&gt;=$K12,Q$3&lt;$L12),100*$AM12,0)</f>
        <v>0</v>
      </c>
      <c r="R12" s="137">
        <f>IF(AND(R$3&gt;=$K12,R$3&lt;$L12),100*$AM12,0)</f>
        <v>0</v>
      </c>
      <c r="S12" s="137">
        <f>IF(AND(S$3&gt;=$K12,S$3&lt;$L12),100*$AM12,0)</f>
        <v>0</v>
      </c>
      <c r="T12" s="137">
        <f>IF(AND(T$3&gt;=$K12,T$3&lt;$L12),100*$AM12,0)</f>
        <v>0</v>
      </c>
      <c r="U12" s="137">
        <f>IF(AND(U$3&gt;=$K12,U$3&lt;$L12),100*$AM12,0)</f>
        <v>0</v>
      </c>
      <c r="V12" s="137">
        <f>IF(AND(V$3&gt;=$K12,V$3&lt;$L12),100*$AM12,0)</f>
        <v>100</v>
      </c>
      <c r="W12" s="137">
        <f>IF(AND(W$3&gt;=$K12,W$3&lt;$L12),100*$AM12,0)</f>
        <v>100</v>
      </c>
      <c r="X12" s="137">
        <f>IF(AND(X$3&gt;=$K12,X$3&lt;$L12),100*$AM12,0)</f>
        <v>100</v>
      </c>
      <c r="Y12" s="137">
        <f>IF(AND(Y$3&gt;=$K12,Y$3&lt;$L12),100*$AM12,0)</f>
        <v>100</v>
      </c>
      <c r="Z12" s="137">
        <f>IF(AND(Z$3&gt;=$K12,Z$3&lt;$L12),100*$AM12,0)</f>
        <v>100</v>
      </c>
      <c r="AA12" s="137">
        <f>IF(AND(AA$3&gt;=$K12,AA$3&lt;$L12),100*$AM12,0)</f>
        <v>100</v>
      </c>
      <c r="AB12" s="137">
        <f>IF(AND(AB$3&gt;=$K12,AB$3&lt;$L12),100*$AM12,0)</f>
        <v>100</v>
      </c>
      <c r="AC12" s="137">
        <f>IF(AND(AC$3&gt;=$K12,AC$3&lt;$L12),100*$AM12,0)</f>
        <v>0</v>
      </c>
      <c r="AD12" s="137">
        <f>IF(AND(AD$3&gt;=$K12,AD$3&lt;$L12),100*$AM12,0)</f>
        <v>0</v>
      </c>
      <c r="AE12" s="137">
        <f>IF(AND(AE$3&gt;=$K12,AE$3&lt;$L12),100*$AM12,0)</f>
        <v>0</v>
      </c>
      <c r="AF12" s="137">
        <f>IF(AND(AF$3&gt;=$K12,AF$3&lt;$L12),100*$AM12,0)</f>
        <v>0</v>
      </c>
      <c r="AG12" s="137">
        <f>IF(AND(AG$3&gt;=$K12,AG$3&lt;$L12),100*$AM12,0)</f>
        <v>0</v>
      </c>
      <c r="AH12" s="137">
        <f>IF(AND(AH$3&gt;=$K12,AH$3&lt;$L12),100*$AM12,0)</f>
        <v>0</v>
      </c>
      <c r="AI12" s="137">
        <f>IF(AND(AI$3&gt;=$K12,AI$3&lt;$L12),100*$AM12,0)</f>
        <v>0</v>
      </c>
      <c r="AJ12" s="137">
        <f>IF(AND(AJ$3&gt;=$K12,AJ$3&lt;$L12),100*$AM12,0)</f>
        <v>0</v>
      </c>
      <c r="AK12" s="136">
        <f ca="1">IF(AND(AND($AK$3&lt;=B12,B12&lt;=$AK$1),B12&lt;&gt;""),1,0)</f>
        <v>1</v>
      </c>
      <c r="AL12" s="136">
        <f t="shared" si="1"/>
        <v>1</v>
      </c>
      <c r="AM12" s="136">
        <v>1</v>
      </c>
    </row>
    <row r="13" spans="1:39" ht="56.25">
      <c r="A13" s="149">
        <v>311</v>
      </c>
      <c r="B13" s="150">
        <v>46395</v>
      </c>
      <c r="C13" s="156">
        <v>0</v>
      </c>
      <c r="D13" s="156">
        <v>24</v>
      </c>
      <c r="E13" s="152" t="s">
        <v>52</v>
      </c>
      <c r="F13" s="151" t="s">
        <v>95</v>
      </c>
      <c r="G13" s="205" t="s">
        <v>1</v>
      </c>
      <c r="H13" s="138" t="str">
        <f>IF(OR(G13="中止",G13="取消"),"998",IF(ISNA(MATCH($E13,施設情報!$B$2:$B$96,0)),"999",INDEX(施設情報!$C$2:$C$96,MATCH($E13,施設情報!$B$2:$B$96,0))))</f>
        <v>024</v>
      </c>
      <c r="I13" s="139">
        <f>B13</f>
        <v>46395</v>
      </c>
      <c r="J13" s="137" t="str">
        <f>H13&amp;"-"&amp;I13</f>
        <v>024-46395</v>
      </c>
      <c r="K13" s="137">
        <f>C13/24</f>
        <v>0</v>
      </c>
      <c r="L13" s="137">
        <f>D13/24</f>
        <v>1</v>
      </c>
      <c r="M13" s="137">
        <f>IF(AND(M$3&gt;=$K13,M$3&lt;$L13),100*$AM13,0)</f>
        <v>100</v>
      </c>
      <c r="N13" s="137">
        <f>IF(AND(N$3&gt;=$K13,N$3&lt;$L13),100*$AM13,0)</f>
        <v>100</v>
      </c>
      <c r="O13" s="137">
        <f>IF(AND(O$3&gt;=$K13,O$3&lt;$L13),100*$AM13,0)</f>
        <v>100</v>
      </c>
      <c r="P13" s="137">
        <f>IF(AND(P$3&gt;=$K13,P$3&lt;$L13),100*$AM13,0)</f>
        <v>100</v>
      </c>
      <c r="Q13" s="137">
        <f>IF(AND(Q$3&gt;=$K13,Q$3&lt;$L13),100*$AM13,0)</f>
        <v>100</v>
      </c>
      <c r="R13" s="137">
        <f>IF(AND(R$3&gt;=$K13,R$3&lt;$L13),100*$AM13,0)</f>
        <v>100</v>
      </c>
      <c r="S13" s="137">
        <f>IF(AND(S$3&gt;=$K13,S$3&lt;$L13),100*$AM13,0)</f>
        <v>100</v>
      </c>
      <c r="T13" s="137">
        <f>IF(AND(T$3&gt;=$K13,T$3&lt;$L13),100*$AM13,0)</f>
        <v>100</v>
      </c>
      <c r="U13" s="137">
        <f>IF(AND(U$3&gt;=$K13,U$3&lt;$L13),100*$AM13,0)</f>
        <v>100</v>
      </c>
      <c r="V13" s="137">
        <f>IF(AND(V$3&gt;=$K13,V$3&lt;$L13),100*$AM13,0)</f>
        <v>100</v>
      </c>
      <c r="W13" s="137">
        <f>IF(AND(W$3&gt;=$K13,W$3&lt;$L13),100*$AM13,0)</f>
        <v>100</v>
      </c>
      <c r="X13" s="137">
        <f>IF(AND(X$3&gt;=$K13,X$3&lt;$L13),100*$AM13,0)</f>
        <v>100</v>
      </c>
      <c r="Y13" s="137">
        <f>IF(AND(Y$3&gt;=$K13,Y$3&lt;$L13),100*$AM13,0)</f>
        <v>100</v>
      </c>
      <c r="Z13" s="137">
        <f>IF(AND(Z$3&gt;=$K13,Z$3&lt;$L13),100*$AM13,0)</f>
        <v>100</v>
      </c>
      <c r="AA13" s="137">
        <f>IF(AND(AA$3&gt;=$K13,AA$3&lt;$L13),100*$AM13,0)</f>
        <v>100</v>
      </c>
      <c r="AB13" s="137">
        <f>IF(AND(AB$3&gt;=$K13,AB$3&lt;$L13),100*$AM13,0)</f>
        <v>100</v>
      </c>
      <c r="AC13" s="137">
        <f>IF(AND(AC$3&gt;=$K13,AC$3&lt;$L13),100*$AM13,0)</f>
        <v>100</v>
      </c>
      <c r="AD13" s="137">
        <f>IF(AND(AD$3&gt;=$K13,AD$3&lt;$L13),100*$AM13,0)</f>
        <v>100</v>
      </c>
      <c r="AE13" s="137">
        <f>IF(AND(AE$3&gt;=$K13,AE$3&lt;$L13),100*$AM13,0)</f>
        <v>100</v>
      </c>
      <c r="AF13" s="137">
        <f>IF(AND(AF$3&gt;=$K13,AF$3&lt;$L13),100*$AM13,0)</f>
        <v>100</v>
      </c>
      <c r="AG13" s="137">
        <f>IF(AND(AG$3&gt;=$K13,AG$3&lt;$L13),100*$AM13,0)</f>
        <v>100</v>
      </c>
      <c r="AH13" s="137">
        <f>IF(AND(AH$3&gt;=$K13,AH$3&lt;$L13),100*$AM13,0)</f>
        <v>100</v>
      </c>
      <c r="AI13" s="137">
        <f>IF(AND(AI$3&gt;=$K13,AI$3&lt;$L13),100*$AM13,0)</f>
        <v>100</v>
      </c>
      <c r="AJ13" s="137">
        <f>IF(AND(AJ$3&gt;=$K13,AJ$3&lt;$L13),100*$AM13,0)</f>
        <v>100</v>
      </c>
      <c r="AK13" s="136">
        <f ca="1">IF(AND(AND($AK$3&lt;=B13,B13&lt;=$AK$1),B13&lt;&gt;""),1,0)</f>
        <v>1</v>
      </c>
      <c r="AL13" s="136">
        <f t="shared" si="1"/>
        <v>1</v>
      </c>
      <c r="AM13" s="136">
        <v>1</v>
      </c>
    </row>
    <row r="14" spans="1:39" ht="37.5">
      <c r="A14" s="149">
        <v>3</v>
      </c>
      <c r="B14" s="150">
        <v>46396</v>
      </c>
      <c r="C14" s="156">
        <v>0</v>
      </c>
      <c r="D14" s="156">
        <v>24</v>
      </c>
      <c r="E14" s="152" t="s">
        <v>28</v>
      </c>
      <c r="F14" s="151" t="s">
        <v>29</v>
      </c>
      <c r="G14" s="154" t="s">
        <v>1</v>
      </c>
      <c r="H14" s="138" t="str">
        <f>IF(OR(G14="中止",G14="取消"),"998",IF(ISNA(MATCH($E14,施設情報!$B$2:$B$96,0)),"999",INDEX(施設情報!$C$2:$C$96,MATCH($E14,施設情報!$B$2:$B$96,0))))</f>
        <v>001</v>
      </c>
      <c r="I14" s="139">
        <f>B14</f>
        <v>46396</v>
      </c>
      <c r="J14" s="137" t="str">
        <f>H14&amp;"-"&amp;I14</f>
        <v>001-46396</v>
      </c>
      <c r="K14" s="137">
        <f>C14/24</f>
        <v>0</v>
      </c>
      <c r="L14" s="137">
        <f>D14/24</f>
        <v>1</v>
      </c>
      <c r="M14" s="137">
        <f>IF(AND(M$3&gt;=$K14,M$3&lt;$L14),100*$AM14,0)</f>
        <v>100</v>
      </c>
      <c r="N14" s="137">
        <f>IF(AND(N$3&gt;=$K14,N$3&lt;$L14),100*$AM14,0)</f>
        <v>100</v>
      </c>
      <c r="O14" s="137">
        <f>IF(AND(O$3&gt;=$K14,O$3&lt;$L14),100*$AM14,0)</f>
        <v>100</v>
      </c>
      <c r="P14" s="137">
        <f>IF(AND(P$3&gt;=$K14,P$3&lt;$L14),100*$AM14,0)</f>
        <v>100</v>
      </c>
      <c r="Q14" s="137">
        <f>IF(AND(Q$3&gt;=$K14,Q$3&lt;$L14),100*$AM14,0)</f>
        <v>100</v>
      </c>
      <c r="R14" s="137">
        <f>IF(AND(R$3&gt;=$K14,R$3&lt;$L14),100*$AM14,0)</f>
        <v>100</v>
      </c>
      <c r="S14" s="137">
        <f>IF(AND(S$3&gt;=$K14,S$3&lt;$L14),100*$AM14,0)</f>
        <v>100</v>
      </c>
      <c r="T14" s="137">
        <f>IF(AND(T$3&gt;=$K14,T$3&lt;$L14),100*$AM14,0)</f>
        <v>100</v>
      </c>
      <c r="U14" s="137">
        <f>IF(AND(U$3&gt;=$K14,U$3&lt;$L14),100*$AM14,0)</f>
        <v>100</v>
      </c>
      <c r="V14" s="137">
        <f>IF(AND(V$3&gt;=$K14,V$3&lt;$L14),100*$AM14,0)</f>
        <v>100</v>
      </c>
      <c r="W14" s="137">
        <f>IF(AND(W$3&gt;=$K14,W$3&lt;$L14),100*$AM14,0)</f>
        <v>100</v>
      </c>
      <c r="X14" s="137">
        <f>IF(AND(X$3&gt;=$K14,X$3&lt;$L14),100*$AM14,0)</f>
        <v>100</v>
      </c>
      <c r="Y14" s="137">
        <f>IF(AND(Y$3&gt;=$K14,Y$3&lt;$L14),100*$AM14,0)</f>
        <v>100</v>
      </c>
      <c r="Z14" s="137">
        <f>IF(AND(Z$3&gt;=$K14,Z$3&lt;$L14),100*$AM14,0)</f>
        <v>100</v>
      </c>
      <c r="AA14" s="137">
        <f>IF(AND(AA$3&gt;=$K14,AA$3&lt;$L14),100*$AM14,0)</f>
        <v>100</v>
      </c>
      <c r="AB14" s="137">
        <f>IF(AND(AB$3&gt;=$K14,AB$3&lt;$L14),100*$AM14,0)</f>
        <v>100</v>
      </c>
      <c r="AC14" s="137">
        <f>IF(AND(AC$3&gt;=$K14,AC$3&lt;$L14),100*$AM14,0)</f>
        <v>100</v>
      </c>
      <c r="AD14" s="137">
        <f>IF(AND(AD$3&gt;=$K14,AD$3&lt;$L14),100*$AM14,0)</f>
        <v>100</v>
      </c>
      <c r="AE14" s="137">
        <f>IF(AND(AE$3&gt;=$K14,AE$3&lt;$L14),100*$AM14,0)</f>
        <v>100</v>
      </c>
      <c r="AF14" s="137">
        <f>IF(AND(AF$3&gt;=$K14,AF$3&lt;$L14),100*$AM14,0)</f>
        <v>100</v>
      </c>
      <c r="AG14" s="137">
        <f>IF(AND(AG$3&gt;=$K14,AG$3&lt;$L14),100*$AM14,0)</f>
        <v>100</v>
      </c>
      <c r="AH14" s="137">
        <f>IF(AND(AH$3&gt;=$K14,AH$3&lt;$L14),100*$AM14,0)</f>
        <v>100</v>
      </c>
      <c r="AI14" s="137">
        <f>IF(AND(AI$3&gt;=$K14,AI$3&lt;$L14),100*$AM14,0)</f>
        <v>100</v>
      </c>
      <c r="AJ14" s="137">
        <f>IF(AND(AJ$3&gt;=$K14,AJ$3&lt;$L14),100*$AM14,0)</f>
        <v>100</v>
      </c>
      <c r="AK14" s="136">
        <f ca="1">IF(AND(AND($AK$3&lt;=B14,B14&lt;=$AK$1),B14&lt;&gt;""),1,0)</f>
        <v>1</v>
      </c>
      <c r="AL14" s="136">
        <f t="shared" si="1"/>
        <v>1</v>
      </c>
      <c r="AM14" s="136">
        <v>1</v>
      </c>
    </row>
    <row r="15" spans="1:39" ht="56.25">
      <c r="A15" s="149">
        <v>312</v>
      </c>
      <c r="B15" s="150">
        <v>46396</v>
      </c>
      <c r="C15" s="156">
        <v>0</v>
      </c>
      <c r="D15" s="156">
        <v>24</v>
      </c>
      <c r="E15" s="152" t="s">
        <v>52</v>
      </c>
      <c r="F15" s="151" t="s">
        <v>95</v>
      </c>
      <c r="G15" s="205" t="s">
        <v>1</v>
      </c>
      <c r="H15" s="138" t="str">
        <f>IF(OR(G15="中止",G15="取消"),"998",IF(ISNA(MATCH($E15,施設情報!$B$2:$B$96,0)),"999",INDEX(施設情報!$C$2:$C$96,MATCH($E15,施設情報!$B$2:$B$96,0))))</f>
        <v>024</v>
      </c>
      <c r="I15" s="139">
        <f>B15</f>
        <v>46396</v>
      </c>
      <c r="J15" s="137" t="str">
        <f>H15&amp;"-"&amp;I15</f>
        <v>024-46396</v>
      </c>
      <c r="K15" s="137">
        <f>C15/24</f>
        <v>0</v>
      </c>
      <c r="L15" s="137">
        <f>D15/24</f>
        <v>1</v>
      </c>
      <c r="M15" s="137">
        <f>IF(AND(M$3&gt;=$K15,M$3&lt;$L15),100*$AM15,0)</f>
        <v>100</v>
      </c>
      <c r="N15" s="137">
        <f>IF(AND(N$3&gt;=$K15,N$3&lt;$L15),100*$AM15,0)</f>
        <v>100</v>
      </c>
      <c r="O15" s="137">
        <f>IF(AND(O$3&gt;=$K15,O$3&lt;$L15),100*$AM15,0)</f>
        <v>100</v>
      </c>
      <c r="P15" s="137">
        <f>IF(AND(P$3&gt;=$K15,P$3&lt;$L15),100*$AM15,0)</f>
        <v>100</v>
      </c>
      <c r="Q15" s="137">
        <f>IF(AND(Q$3&gt;=$K15,Q$3&lt;$L15),100*$AM15,0)</f>
        <v>100</v>
      </c>
      <c r="R15" s="137">
        <f>IF(AND(R$3&gt;=$K15,R$3&lt;$L15),100*$AM15,0)</f>
        <v>100</v>
      </c>
      <c r="S15" s="137">
        <f>IF(AND(S$3&gt;=$K15,S$3&lt;$L15),100*$AM15,0)</f>
        <v>100</v>
      </c>
      <c r="T15" s="137">
        <f>IF(AND(T$3&gt;=$K15,T$3&lt;$L15),100*$AM15,0)</f>
        <v>100</v>
      </c>
      <c r="U15" s="137">
        <f>IF(AND(U$3&gt;=$K15,U$3&lt;$L15),100*$AM15,0)</f>
        <v>100</v>
      </c>
      <c r="V15" s="137">
        <f>IF(AND(V$3&gt;=$K15,V$3&lt;$L15),100*$AM15,0)</f>
        <v>100</v>
      </c>
      <c r="W15" s="137">
        <f>IF(AND(W$3&gt;=$K15,W$3&lt;$L15),100*$AM15,0)</f>
        <v>100</v>
      </c>
      <c r="X15" s="137">
        <f>IF(AND(X$3&gt;=$K15,X$3&lt;$L15),100*$AM15,0)</f>
        <v>100</v>
      </c>
      <c r="Y15" s="137">
        <f>IF(AND(Y$3&gt;=$K15,Y$3&lt;$L15),100*$AM15,0)</f>
        <v>100</v>
      </c>
      <c r="Z15" s="137">
        <f>IF(AND(Z$3&gt;=$K15,Z$3&lt;$L15),100*$AM15,0)</f>
        <v>100</v>
      </c>
      <c r="AA15" s="137">
        <f>IF(AND(AA$3&gt;=$K15,AA$3&lt;$L15),100*$AM15,0)</f>
        <v>100</v>
      </c>
      <c r="AB15" s="137">
        <f>IF(AND(AB$3&gt;=$K15,AB$3&lt;$L15),100*$AM15,0)</f>
        <v>100</v>
      </c>
      <c r="AC15" s="137">
        <f>IF(AND(AC$3&gt;=$K15,AC$3&lt;$L15),100*$AM15,0)</f>
        <v>100</v>
      </c>
      <c r="AD15" s="137">
        <f>IF(AND(AD$3&gt;=$K15,AD$3&lt;$L15),100*$AM15,0)</f>
        <v>100</v>
      </c>
      <c r="AE15" s="137">
        <f>IF(AND(AE$3&gt;=$K15,AE$3&lt;$L15),100*$AM15,0)</f>
        <v>100</v>
      </c>
      <c r="AF15" s="137">
        <f>IF(AND(AF$3&gt;=$K15,AF$3&lt;$L15),100*$AM15,0)</f>
        <v>100</v>
      </c>
      <c r="AG15" s="137">
        <f>IF(AND(AG$3&gt;=$K15,AG$3&lt;$L15),100*$AM15,0)</f>
        <v>100</v>
      </c>
      <c r="AH15" s="137">
        <f>IF(AND(AH$3&gt;=$K15,AH$3&lt;$L15),100*$AM15,0)</f>
        <v>100</v>
      </c>
      <c r="AI15" s="137">
        <f>IF(AND(AI$3&gt;=$K15,AI$3&lt;$L15),100*$AM15,0)</f>
        <v>100</v>
      </c>
      <c r="AJ15" s="137">
        <f>IF(AND(AJ$3&gt;=$K15,AJ$3&lt;$L15),100*$AM15,0)</f>
        <v>100</v>
      </c>
      <c r="AK15" s="136">
        <f ca="1">IF(AND(AND($AK$3&lt;=B15,B15&lt;=$AK$1),B15&lt;&gt;""),1,0)</f>
        <v>1</v>
      </c>
      <c r="AL15" s="136">
        <f t="shared" si="1"/>
        <v>1</v>
      </c>
      <c r="AM15" s="136">
        <v>1</v>
      </c>
    </row>
    <row r="16" spans="1:39" ht="37.5">
      <c r="A16" s="149">
        <v>4</v>
      </c>
      <c r="B16" s="150">
        <v>46397</v>
      </c>
      <c r="C16" s="156">
        <v>0</v>
      </c>
      <c r="D16" s="156">
        <v>24</v>
      </c>
      <c r="E16" s="152" t="s">
        <v>28</v>
      </c>
      <c r="F16" s="151" t="s">
        <v>29</v>
      </c>
      <c r="G16" s="154" t="s">
        <v>1</v>
      </c>
      <c r="H16" s="138" t="str">
        <f>IF(OR(G16="中止",G16="取消"),"998",IF(ISNA(MATCH($E16,施設情報!$B$2:$B$96,0)),"999",INDEX(施設情報!$C$2:$C$96,MATCH($E16,施設情報!$B$2:$B$96,0))))</f>
        <v>001</v>
      </c>
      <c r="I16" s="139">
        <f>B16</f>
        <v>46397</v>
      </c>
      <c r="J16" s="137" t="str">
        <f>H16&amp;"-"&amp;I16</f>
        <v>001-46397</v>
      </c>
      <c r="K16" s="137">
        <f>C16/24</f>
        <v>0</v>
      </c>
      <c r="L16" s="137">
        <f>D16/24</f>
        <v>1</v>
      </c>
      <c r="M16" s="137">
        <f>IF(AND(M$3&gt;=$K16,M$3&lt;$L16),100*$AM16,0)</f>
        <v>100</v>
      </c>
      <c r="N16" s="137">
        <f>IF(AND(N$3&gt;=$K16,N$3&lt;$L16),100*$AM16,0)</f>
        <v>100</v>
      </c>
      <c r="O16" s="137">
        <f>IF(AND(O$3&gt;=$K16,O$3&lt;$L16),100*$AM16,0)</f>
        <v>100</v>
      </c>
      <c r="P16" s="137">
        <f>IF(AND(P$3&gt;=$K16,P$3&lt;$L16),100*$AM16,0)</f>
        <v>100</v>
      </c>
      <c r="Q16" s="137">
        <f>IF(AND(Q$3&gt;=$K16,Q$3&lt;$L16),100*$AM16,0)</f>
        <v>100</v>
      </c>
      <c r="R16" s="137">
        <f>IF(AND(R$3&gt;=$K16,R$3&lt;$L16),100*$AM16,0)</f>
        <v>100</v>
      </c>
      <c r="S16" s="137">
        <f>IF(AND(S$3&gt;=$K16,S$3&lt;$L16),100*$AM16,0)</f>
        <v>100</v>
      </c>
      <c r="T16" s="137">
        <f>IF(AND(T$3&gt;=$K16,T$3&lt;$L16),100*$AM16,0)</f>
        <v>100</v>
      </c>
      <c r="U16" s="137">
        <f>IF(AND(U$3&gt;=$K16,U$3&lt;$L16),100*$AM16,0)</f>
        <v>100</v>
      </c>
      <c r="V16" s="137">
        <f>IF(AND(V$3&gt;=$K16,V$3&lt;$L16),100*$AM16,0)</f>
        <v>100</v>
      </c>
      <c r="W16" s="137">
        <f>IF(AND(W$3&gt;=$K16,W$3&lt;$L16),100*$AM16,0)</f>
        <v>100</v>
      </c>
      <c r="X16" s="137">
        <f>IF(AND(X$3&gt;=$K16,X$3&lt;$L16),100*$AM16,0)</f>
        <v>100</v>
      </c>
      <c r="Y16" s="137">
        <f>IF(AND(Y$3&gt;=$K16,Y$3&lt;$L16),100*$AM16,0)</f>
        <v>100</v>
      </c>
      <c r="Z16" s="137">
        <f>IF(AND(Z$3&gt;=$K16,Z$3&lt;$L16),100*$AM16,0)</f>
        <v>100</v>
      </c>
      <c r="AA16" s="137">
        <f>IF(AND(AA$3&gt;=$K16,AA$3&lt;$L16),100*$AM16,0)</f>
        <v>100</v>
      </c>
      <c r="AB16" s="137">
        <f>IF(AND(AB$3&gt;=$K16,AB$3&lt;$L16),100*$AM16,0)</f>
        <v>100</v>
      </c>
      <c r="AC16" s="137">
        <f>IF(AND(AC$3&gt;=$K16,AC$3&lt;$L16),100*$AM16,0)</f>
        <v>100</v>
      </c>
      <c r="AD16" s="137">
        <f>IF(AND(AD$3&gt;=$K16,AD$3&lt;$L16),100*$AM16,0)</f>
        <v>100</v>
      </c>
      <c r="AE16" s="137">
        <f>IF(AND(AE$3&gt;=$K16,AE$3&lt;$L16),100*$AM16,0)</f>
        <v>100</v>
      </c>
      <c r="AF16" s="137">
        <f>IF(AND(AF$3&gt;=$K16,AF$3&lt;$L16),100*$AM16,0)</f>
        <v>100</v>
      </c>
      <c r="AG16" s="137">
        <f>IF(AND(AG$3&gt;=$K16,AG$3&lt;$L16),100*$AM16,0)</f>
        <v>100</v>
      </c>
      <c r="AH16" s="137">
        <f>IF(AND(AH$3&gt;=$K16,AH$3&lt;$L16),100*$AM16,0)</f>
        <v>100</v>
      </c>
      <c r="AI16" s="137">
        <f>IF(AND(AI$3&gt;=$K16,AI$3&lt;$L16),100*$AM16,0)</f>
        <v>100</v>
      </c>
      <c r="AJ16" s="137">
        <f>IF(AND(AJ$3&gt;=$K16,AJ$3&lt;$L16),100*$AM16,0)</f>
        <v>100</v>
      </c>
      <c r="AK16" s="136">
        <f ca="1">IF(AND(AND($AK$3&lt;=B16,B16&lt;=$AK$1),B16&lt;&gt;""),1,0)</f>
        <v>1</v>
      </c>
      <c r="AL16" s="136">
        <f t="shared" si="1"/>
        <v>1</v>
      </c>
      <c r="AM16" s="136">
        <v>1</v>
      </c>
    </row>
    <row r="17" spans="1:39" ht="56.25">
      <c r="A17" s="149">
        <v>313</v>
      </c>
      <c r="B17" s="150">
        <v>46397</v>
      </c>
      <c r="C17" s="156">
        <v>0</v>
      </c>
      <c r="D17" s="156">
        <v>24</v>
      </c>
      <c r="E17" s="152" t="s">
        <v>52</v>
      </c>
      <c r="F17" s="151" t="s">
        <v>95</v>
      </c>
      <c r="G17" s="205" t="s">
        <v>1</v>
      </c>
      <c r="H17" s="138" t="str">
        <f>IF(OR(G17="中止",G17="取消"),"998",IF(ISNA(MATCH($E17,施設情報!$B$2:$B$96,0)),"999",INDEX(施設情報!$C$2:$C$96,MATCH($E17,施設情報!$B$2:$B$96,0))))</f>
        <v>024</v>
      </c>
      <c r="I17" s="139">
        <f>B17</f>
        <v>46397</v>
      </c>
      <c r="J17" s="137" t="str">
        <f>H17&amp;"-"&amp;I17</f>
        <v>024-46397</v>
      </c>
      <c r="K17" s="137">
        <f>C17/24</f>
        <v>0</v>
      </c>
      <c r="L17" s="137">
        <f>D17/24</f>
        <v>1</v>
      </c>
      <c r="M17" s="137">
        <f>IF(AND(M$3&gt;=$K17,M$3&lt;$L17),100*$AM17,0)</f>
        <v>100</v>
      </c>
      <c r="N17" s="137">
        <f>IF(AND(N$3&gt;=$K17,N$3&lt;$L17),100*$AM17,0)</f>
        <v>100</v>
      </c>
      <c r="O17" s="137">
        <f>IF(AND(O$3&gt;=$K17,O$3&lt;$L17),100*$AM17,0)</f>
        <v>100</v>
      </c>
      <c r="P17" s="137">
        <f>IF(AND(P$3&gt;=$K17,P$3&lt;$L17),100*$AM17,0)</f>
        <v>100</v>
      </c>
      <c r="Q17" s="137">
        <f>IF(AND(Q$3&gt;=$K17,Q$3&lt;$L17),100*$AM17,0)</f>
        <v>100</v>
      </c>
      <c r="R17" s="137">
        <f>IF(AND(R$3&gt;=$K17,R$3&lt;$L17),100*$AM17,0)</f>
        <v>100</v>
      </c>
      <c r="S17" s="137">
        <f>IF(AND(S$3&gt;=$K17,S$3&lt;$L17),100*$AM17,0)</f>
        <v>100</v>
      </c>
      <c r="T17" s="137">
        <f>IF(AND(T$3&gt;=$K17,T$3&lt;$L17),100*$AM17,0)</f>
        <v>100</v>
      </c>
      <c r="U17" s="137">
        <f>IF(AND(U$3&gt;=$K17,U$3&lt;$L17),100*$AM17,0)</f>
        <v>100</v>
      </c>
      <c r="V17" s="137">
        <f>IF(AND(V$3&gt;=$K17,V$3&lt;$L17),100*$AM17,0)</f>
        <v>100</v>
      </c>
      <c r="W17" s="137">
        <f>IF(AND(W$3&gt;=$K17,W$3&lt;$L17),100*$AM17,0)</f>
        <v>100</v>
      </c>
      <c r="X17" s="137">
        <f>IF(AND(X$3&gt;=$K17,X$3&lt;$L17),100*$AM17,0)</f>
        <v>100</v>
      </c>
      <c r="Y17" s="137">
        <f>IF(AND(Y$3&gt;=$K17,Y$3&lt;$L17),100*$AM17,0)</f>
        <v>100</v>
      </c>
      <c r="Z17" s="137">
        <f>IF(AND(Z$3&gt;=$K17,Z$3&lt;$L17),100*$AM17,0)</f>
        <v>100</v>
      </c>
      <c r="AA17" s="137">
        <f>IF(AND(AA$3&gt;=$K17,AA$3&lt;$L17),100*$AM17,0)</f>
        <v>100</v>
      </c>
      <c r="AB17" s="137">
        <f>IF(AND(AB$3&gt;=$K17,AB$3&lt;$L17),100*$AM17,0)</f>
        <v>100</v>
      </c>
      <c r="AC17" s="137">
        <f>IF(AND(AC$3&gt;=$K17,AC$3&lt;$L17),100*$AM17,0)</f>
        <v>100</v>
      </c>
      <c r="AD17" s="137">
        <f>IF(AND(AD$3&gt;=$K17,AD$3&lt;$L17),100*$AM17,0)</f>
        <v>100</v>
      </c>
      <c r="AE17" s="137">
        <f>IF(AND(AE$3&gt;=$K17,AE$3&lt;$L17),100*$AM17,0)</f>
        <v>100</v>
      </c>
      <c r="AF17" s="137">
        <f>IF(AND(AF$3&gt;=$K17,AF$3&lt;$L17),100*$AM17,0)</f>
        <v>100</v>
      </c>
      <c r="AG17" s="137">
        <f>IF(AND(AG$3&gt;=$K17,AG$3&lt;$L17),100*$AM17,0)</f>
        <v>100</v>
      </c>
      <c r="AH17" s="137">
        <f>IF(AND(AH$3&gt;=$K17,AH$3&lt;$L17),100*$AM17,0)</f>
        <v>100</v>
      </c>
      <c r="AI17" s="137">
        <f>IF(AND(AI$3&gt;=$K17,AI$3&lt;$L17),100*$AM17,0)</f>
        <v>100</v>
      </c>
      <c r="AJ17" s="137">
        <f>IF(AND(AJ$3&gt;=$K17,AJ$3&lt;$L17),100*$AM17,0)</f>
        <v>100</v>
      </c>
      <c r="AK17" s="136">
        <f ca="1">IF(AND(AND($AK$3&lt;=B17,B17&lt;=$AK$1),B17&lt;&gt;""),1,0)</f>
        <v>1</v>
      </c>
      <c r="AL17" s="136">
        <f t="shared" si="1"/>
        <v>1</v>
      </c>
      <c r="AM17" s="136">
        <v>1</v>
      </c>
    </row>
    <row r="18" spans="1:39" ht="37.5">
      <c r="A18" s="149">
        <v>106</v>
      </c>
      <c r="B18" s="150">
        <v>46398</v>
      </c>
      <c r="C18" s="156">
        <v>0</v>
      </c>
      <c r="D18" s="156">
        <v>24</v>
      </c>
      <c r="E18" s="152" t="s">
        <v>28</v>
      </c>
      <c r="F18" s="151" t="s">
        <v>29</v>
      </c>
      <c r="G18" s="154" t="s">
        <v>1</v>
      </c>
      <c r="H18" s="138" t="str">
        <f>IF(OR(G18="中止",G18="取消"),"998",IF(ISNA(MATCH($E18,施設情報!$B$2:$B$96,0)),"999",INDEX(施設情報!$C$2:$C$96,MATCH($E18,施設情報!$B$2:$B$96,0))))</f>
        <v>001</v>
      </c>
      <c r="I18" s="139">
        <f>B18</f>
        <v>46398</v>
      </c>
      <c r="J18" s="137" t="str">
        <f>H18&amp;"-"&amp;I18</f>
        <v>001-46398</v>
      </c>
      <c r="K18" s="137">
        <f>C18/24</f>
        <v>0</v>
      </c>
      <c r="L18" s="137">
        <f>D18/24</f>
        <v>1</v>
      </c>
      <c r="M18" s="137">
        <f>IF(AND(M$3&gt;=$K18,M$3&lt;$L18),100*$AM18,0)</f>
        <v>100</v>
      </c>
      <c r="N18" s="137">
        <f>IF(AND(N$3&gt;=$K18,N$3&lt;$L18),100*$AM18,0)</f>
        <v>100</v>
      </c>
      <c r="O18" s="137">
        <f>IF(AND(O$3&gt;=$K18,O$3&lt;$L18),100*$AM18,0)</f>
        <v>100</v>
      </c>
      <c r="P18" s="137">
        <f>IF(AND(P$3&gt;=$K18,P$3&lt;$L18),100*$AM18,0)</f>
        <v>100</v>
      </c>
      <c r="Q18" s="137">
        <f>IF(AND(Q$3&gt;=$K18,Q$3&lt;$L18),100*$AM18,0)</f>
        <v>100</v>
      </c>
      <c r="R18" s="137">
        <f>IF(AND(R$3&gt;=$K18,R$3&lt;$L18),100*$AM18,0)</f>
        <v>100</v>
      </c>
      <c r="S18" s="137">
        <f>IF(AND(S$3&gt;=$K18,S$3&lt;$L18),100*$AM18,0)</f>
        <v>100</v>
      </c>
      <c r="T18" s="137">
        <f>IF(AND(T$3&gt;=$K18,T$3&lt;$L18),100*$AM18,0)</f>
        <v>100</v>
      </c>
      <c r="U18" s="137">
        <f>IF(AND(U$3&gt;=$K18,U$3&lt;$L18),100*$AM18,0)</f>
        <v>100</v>
      </c>
      <c r="V18" s="137">
        <f>IF(AND(V$3&gt;=$K18,V$3&lt;$L18),100*$AM18,0)</f>
        <v>100</v>
      </c>
      <c r="W18" s="137">
        <f>IF(AND(W$3&gt;=$K18,W$3&lt;$L18),100*$AM18,0)</f>
        <v>100</v>
      </c>
      <c r="X18" s="137">
        <f>IF(AND(X$3&gt;=$K18,X$3&lt;$L18),100*$AM18,0)</f>
        <v>100</v>
      </c>
      <c r="Y18" s="137">
        <f>IF(AND(Y$3&gt;=$K18,Y$3&lt;$L18),100*$AM18,0)</f>
        <v>100</v>
      </c>
      <c r="Z18" s="137">
        <f>IF(AND(Z$3&gt;=$K18,Z$3&lt;$L18),100*$AM18,0)</f>
        <v>100</v>
      </c>
      <c r="AA18" s="137">
        <f>IF(AND(AA$3&gt;=$K18,AA$3&lt;$L18),100*$AM18,0)</f>
        <v>100</v>
      </c>
      <c r="AB18" s="137">
        <f>IF(AND(AB$3&gt;=$K18,AB$3&lt;$L18),100*$AM18,0)</f>
        <v>100</v>
      </c>
      <c r="AC18" s="137">
        <f>IF(AND(AC$3&gt;=$K18,AC$3&lt;$L18),100*$AM18,0)</f>
        <v>100</v>
      </c>
      <c r="AD18" s="137">
        <f>IF(AND(AD$3&gt;=$K18,AD$3&lt;$L18),100*$AM18,0)</f>
        <v>100</v>
      </c>
      <c r="AE18" s="137">
        <f>IF(AND(AE$3&gt;=$K18,AE$3&lt;$L18),100*$AM18,0)</f>
        <v>100</v>
      </c>
      <c r="AF18" s="137">
        <f>IF(AND(AF$3&gt;=$K18,AF$3&lt;$L18),100*$AM18,0)</f>
        <v>100</v>
      </c>
      <c r="AG18" s="137">
        <f>IF(AND(AG$3&gt;=$K18,AG$3&lt;$L18),100*$AM18,0)</f>
        <v>100</v>
      </c>
      <c r="AH18" s="137">
        <f>IF(AND(AH$3&gt;=$K18,AH$3&lt;$L18),100*$AM18,0)</f>
        <v>100</v>
      </c>
      <c r="AI18" s="137">
        <f>IF(AND(AI$3&gt;=$K18,AI$3&lt;$L18),100*$AM18,0)</f>
        <v>100</v>
      </c>
      <c r="AJ18" s="137">
        <f>IF(AND(AJ$3&gt;=$K18,AJ$3&lt;$L18),100*$AM18,0)</f>
        <v>100</v>
      </c>
      <c r="AK18" s="136">
        <f ca="1">IF(AND(AND($AK$3&lt;=B18,B18&lt;=$AK$1),B18&lt;&gt;""),1,0)</f>
        <v>1</v>
      </c>
      <c r="AL18" s="136">
        <f t="shared" si="1"/>
        <v>1</v>
      </c>
      <c r="AM18" s="136">
        <v>1</v>
      </c>
    </row>
    <row r="19" spans="1:39" ht="56.25">
      <c r="A19" s="149">
        <v>314</v>
      </c>
      <c r="B19" s="150">
        <v>46398</v>
      </c>
      <c r="C19" s="156">
        <v>0</v>
      </c>
      <c r="D19" s="156">
        <v>24</v>
      </c>
      <c r="E19" s="152" t="s">
        <v>52</v>
      </c>
      <c r="F19" s="151" t="s">
        <v>95</v>
      </c>
      <c r="G19" s="205" t="s">
        <v>1</v>
      </c>
      <c r="H19" s="138" t="str">
        <f>IF(OR(G19="中止",G19="取消"),"998",IF(ISNA(MATCH($E19,施設情報!$B$2:$B$96,0)),"999",INDEX(施設情報!$C$2:$C$96,MATCH($E19,施設情報!$B$2:$B$96,0))))</f>
        <v>024</v>
      </c>
      <c r="I19" s="139">
        <f>B19</f>
        <v>46398</v>
      </c>
      <c r="J19" s="137" t="str">
        <f>H19&amp;"-"&amp;I19</f>
        <v>024-46398</v>
      </c>
      <c r="K19" s="137">
        <f>C19/24</f>
        <v>0</v>
      </c>
      <c r="L19" s="137">
        <f>D19/24</f>
        <v>1</v>
      </c>
      <c r="M19" s="137">
        <f>IF(AND(M$3&gt;=$K19,M$3&lt;$L19),100*$AM19,0)</f>
        <v>100</v>
      </c>
      <c r="N19" s="137">
        <f>IF(AND(N$3&gt;=$K19,N$3&lt;$L19),100*$AM19,0)</f>
        <v>100</v>
      </c>
      <c r="O19" s="137">
        <f>IF(AND(O$3&gt;=$K19,O$3&lt;$L19),100*$AM19,0)</f>
        <v>100</v>
      </c>
      <c r="P19" s="137">
        <f>IF(AND(P$3&gt;=$K19,P$3&lt;$L19),100*$AM19,0)</f>
        <v>100</v>
      </c>
      <c r="Q19" s="137">
        <f>IF(AND(Q$3&gt;=$K19,Q$3&lt;$L19),100*$AM19,0)</f>
        <v>100</v>
      </c>
      <c r="R19" s="137">
        <f>IF(AND(R$3&gt;=$K19,R$3&lt;$L19),100*$AM19,0)</f>
        <v>100</v>
      </c>
      <c r="S19" s="137">
        <f>IF(AND(S$3&gt;=$K19,S$3&lt;$L19),100*$AM19,0)</f>
        <v>100</v>
      </c>
      <c r="T19" s="137">
        <f>IF(AND(T$3&gt;=$K19,T$3&lt;$L19),100*$AM19,0)</f>
        <v>100</v>
      </c>
      <c r="U19" s="137">
        <f>IF(AND(U$3&gt;=$K19,U$3&lt;$L19),100*$AM19,0)</f>
        <v>100</v>
      </c>
      <c r="V19" s="137">
        <f>IF(AND(V$3&gt;=$K19,V$3&lt;$L19),100*$AM19,0)</f>
        <v>100</v>
      </c>
      <c r="W19" s="137">
        <f>IF(AND(W$3&gt;=$K19,W$3&lt;$L19),100*$AM19,0)</f>
        <v>100</v>
      </c>
      <c r="X19" s="137">
        <f>IF(AND(X$3&gt;=$K19,X$3&lt;$L19),100*$AM19,0)</f>
        <v>100</v>
      </c>
      <c r="Y19" s="137">
        <f>IF(AND(Y$3&gt;=$K19,Y$3&lt;$L19),100*$AM19,0)</f>
        <v>100</v>
      </c>
      <c r="Z19" s="137">
        <f>IF(AND(Z$3&gt;=$K19,Z$3&lt;$L19),100*$AM19,0)</f>
        <v>100</v>
      </c>
      <c r="AA19" s="137">
        <f>IF(AND(AA$3&gt;=$K19,AA$3&lt;$L19),100*$AM19,0)</f>
        <v>100</v>
      </c>
      <c r="AB19" s="137">
        <f>IF(AND(AB$3&gt;=$K19,AB$3&lt;$L19),100*$AM19,0)</f>
        <v>100</v>
      </c>
      <c r="AC19" s="137">
        <f>IF(AND(AC$3&gt;=$K19,AC$3&lt;$L19),100*$AM19,0)</f>
        <v>100</v>
      </c>
      <c r="AD19" s="137">
        <f>IF(AND(AD$3&gt;=$K19,AD$3&lt;$L19),100*$AM19,0)</f>
        <v>100</v>
      </c>
      <c r="AE19" s="137">
        <f>IF(AND(AE$3&gt;=$K19,AE$3&lt;$L19),100*$AM19,0)</f>
        <v>100</v>
      </c>
      <c r="AF19" s="137">
        <f>IF(AND(AF$3&gt;=$K19,AF$3&lt;$L19),100*$AM19,0)</f>
        <v>100</v>
      </c>
      <c r="AG19" s="137">
        <f>IF(AND(AG$3&gt;=$K19,AG$3&lt;$L19),100*$AM19,0)</f>
        <v>100</v>
      </c>
      <c r="AH19" s="137">
        <f>IF(AND(AH$3&gt;=$K19,AH$3&lt;$L19),100*$AM19,0)</f>
        <v>100</v>
      </c>
      <c r="AI19" s="137">
        <f>IF(AND(AI$3&gt;=$K19,AI$3&lt;$L19),100*$AM19,0)</f>
        <v>100</v>
      </c>
      <c r="AJ19" s="137">
        <f>IF(AND(AJ$3&gt;=$K19,AJ$3&lt;$L19),100*$AM19,0)</f>
        <v>100</v>
      </c>
      <c r="AK19" s="136">
        <f ca="1">IF(AND(AND($AK$3&lt;=B19,B19&lt;=$AK$1),B19&lt;&gt;""),1,0)</f>
        <v>1</v>
      </c>
      <c r="AL19" s="136">
        <f t="shared" si="1"/>
        <v>1</v>
      </c>
      <c r="AM19" s="136">
        <v>1</v>
      </c>
    </row>
    <row r="20" spans="1:39" ht="56.25">
      <c r="A20" s="149">
        <v>315</v>
      </c>
      <c r="B20" s="150">
        <v>46399</v>
      </c>
      <c r="C20" s="156">
        <v>0</v>
      </c>
      <c r="D20" s="156">
        <v>24</v>
      </c>
      <c r="E20" s="152" t="s">
        <v>52</v>
      </c>
      <c r="F20" s="151" t="s">
        <v>95</v>
      </c>
      <c r="G20" s="205" t="s">
        <v>1</v>
      </c>
      <c r="H20" s="138" t="str">
        <f>IF(OR(G20="中止",G20="取消"),"998",IF(ISNA(MATCH($E20,施設情報!$B$2:$B$96,0)),"999",INDEX(施設情報!$C$2:$C$96,MATCH($E20,施設情報!$B$2:$B$96,0))))</f>
        <v>024</v>
      </c>
      <c r="I20" s="139">
        <f>B20</f>
        <v>46399</v>
      </c>
      <c r="J20" s="137" t="str">
        <f>H20&amp;"-"&amp;I20</f>
        <v>024-46399</v>
      </c>
      <c r="K20" s="137">
        <f>C20/24</f>
        <v>0</v>
      </c>
      <c r="L20" s="137">
        <f>D20/24</f>
        <v>1</v>
      </c>
      <c r="M20" s="137">
        <f>IF(AND(M$3&gt;=$K20,M$3&lt;$L20),100*$AM20,0)</f>
        <v>100</v>
      </c>
      <c r="N20" s="137">
        <f>IF(AND(N$3&gt;=$K20,N$3&lt;$L20),100*$AM20,0)</f>
        <v>100</v>
      </c>
      <c r="O20" s="137">
        <f>IF(AND(O$3&gt;=$K20,O$3&lt;$L20),100*$AM20,0)</f>
        <v>100</v>
      </c>
      <c r="P20" s="137">
        <f>IF(AND(P$3&gt;=$K20,P$3&lt;$L20),100*$AM20,0)</f>
        <v>100</v>
      </c>
      <c r="Q20" s="137">
        <f>IF(AND(Q$3&gt;=$K20,Q$3&lt;$L20),100*$AM20,0)</f>
        <v>100</v>
      </c>
      <c r="R20" s="137">
        <f>IF(AND(R$3&gt;=$K20,R$3&lt;$L20),100*$AM20,0)</f>
        <v>100</v>
      </c>
      <c r="S20" s="137">
        <f>IF(AND(S$3&gt;=$K20,S$3&lt;$L20),100*$AM20,0)</f>
        <v>100</v>
      </c>
      <c r="T20" s="137">
        <f>IF(AND(T$3&gt;=$K20,T$3&lt;$L20),100*$AM20,0)</f>
        <v>100</v>
      </c>
      <c r="U20" s="137">
        <f>IF(AND(U$3&gt;=$K20,U$3&lt;$L20),100*$AM20,0)</f>
        <v>100</v>
      </c>
      <c r="V20" s="137">
        <f>IF(AND(V$3&gt;=$K20,V$3&lt;$L20),100*$AM20,0)</f>
        <v>100</v>
      </c>
      <c r="W20" s="137">
        <f>IF(AND(W$3&gt;=$K20,W$3&lt;$L20),100*$AM20,0)</f>
        <v>100</v>
      </c>
      <c r="X20" s="137">
        <f>IF(AND(X$3&gt;=$K20,X$3&lt;$L20),100*$AM20,0)</f>
        <v>100</v>
      </c>
      <c r="Y20" s="137">
        <f>IF(AND(Y$3&gt;=$K20,Y$3&lt;$L20),100*$AM20,0)</f>
        <v>100</v>
      </c>
      <c r="Z20" s="137">
        <f>IF(AND(Z$3&gt;=$K20,Z$3&lt;$L20),100*$AM20,0)</f>
        <v>100</v>
      </c>
      <c r="AA20" s="137">
        <f>IF(AND(AA$3&gt;=$K20,AA$3&lt;$L20),100*$AM20,0)</f>
        <v>100</v>
      </c>
      <c r="AB20" s="137">
        <f>IF(AND(AB$3&gt;=$K20,AB$3&lt;$L20),100*$AM20,0)</f>
        <v>100</v>
      </c>
      <c r="AC20" s="137">
        <f>IF(AND(AC$3&gt;=$K20,AC$3&lt;$L20),100*$AM20,0)</f>
        <v>100</v>
      </c>
      <c r="AD20" s="137">
        <f>IF(AND(AD$3&gt;=$K20,AD$3&lt;$L20),100*$AM20,0)</f>
        <v>100</v>
      </c>
      <c r="AE20" s="137">
        <f>IF(AND(AE$3&gt;=$K20,AE$3&lt;$L20),100*$AM20,0)</f>
        <v>100</v>
      </c>
      <c r="AF20" s="137">
        <f>IF(AND(AF$3&gt;=$K20,AF$3&lt;$L20),100*$AM20,0)</f>
        <v>100</v>
      </c>
      <c r="AG20" s="137">
        <f>IF(AND(AG$3&gt;=$K20,AG$3&lt;$L20),100*$AM20,0)</f>
        <v>100</v>
      </c>
      <c r="AH20" s="137">
        <f>IF(AND(AH$3&gt;=$K20,AH$3&lt;$L20),100*$AM20,0)</f>
        <v>100</v>
      </c>
      <c r="AI20" s="137">
        <f>IF(AND(AI$3&gt;=$K20,AI$3&lt;$L20),100*$AM20,0)</f>
        <v>100</v>
      </c>
      <c r="AJ20" s="137">
        <f>IF(AND(AJ$3&gt;=$K20,AJ$3&lt;$L20),100*$AM20,0)</f>
        <v>100</v>
      </c>
      <c r="AK20" s="136">
        <f ca="1">IF(AND(AND($AK$3&lt;=B20,B20&lt;=$AK$1),B20&lt;&gt;""),1,0)</f>
        <v>1</v>
      </c>
      <c r="AL20" s="136">
        <f t="shared" si="1"/>
        <v>1</v>
      </c>
      <c r="AM20" s="136">
        <v>1</v>
      </c>
    </row>
    <row r="21" spans="1:39" ht="56.25">
      <c r="A21" s="149">
        <v>316</v>
      </c>
      <c r="B21" s="150">
        <v>46400</v>
      </c>
      <c r="C21" s="156">
        <v>0</v>
      </c>
      <c r="D21" s="156">
        <v>24</v>
      </c>
      <c r="E21" s="152" t="s">
        <v>52</v>
      </c>
      <c r="F21" s="151" t="s">
        <v>95</v>
      </c>
      <c r="G21" s="205" t="s">
        <v>1</v>
      </c>
      <c r="H21" s="138" t="str">
        <f>IF(OR(G21="中止",G21="取消"),"998",IF(ISNA(MATCH($E21,施設情報!$B$2:$B$96,0)),"999",INDEX(施設情報!$C$2:$C$96,MATCH($E21,施設情報!$B$2:$B$96,0))))</f>
        <v>024</v>
      </c>
      <c r="I21" s="139">
        <f>B21</f>
        <v>46400</v>
      </c>
      <c r="J21" s="137" t="str">
        <f>H21&amp;"-"&amp;I21</f>
        <v>024-46400</v>
      </c>
      <c r="K21" s="137">
        <f>C21/24</f>
        <v>0</v>
      </c>
      <c r="L21" s="137">
        <f>D21/24</f>
        <v>1</v>
      </c>
      <c r="M21" s="137">
        <f>IF(AND(M$3&gt;=$K21,M$3&lt;$L21),100*$AM21,0)</f>
        <v>100</v>
      </c>
      <c r="N21" s="137">
        <f>IF(AND(N$3&gt;=$K21,N$3&lt;$L21),100*$AM21,0)</f>
        <v>100</v>
      </c>
      <c r="O21" s="137">
        <f>IF(AND(O$3&gt;=$K21,O$3&lt;$L21),100*$AM21,0)</f>
        <v>100</v>
      </c>
      <c r="P21" s="137">
        <f>IF(AND(P$3&gt;=$K21,P$3&lt;$L21),100*$AM21,0)</f>
        <v>100</v>
      </c>
      <c r="Q21" s="137">
        <f>IF(AND(Q$3&gt;=$K21,Q$3&lt;$L21),100*$AM21,0)</f>
        <v>100</v>
      </c>
      <c r="R21" s="137">
        <f>IF(AND(R$3&gt;=$K21,R$3&lt;$L21),100*$AM21,0)</f>
        <v>100</v>
      </c>
      <c r="S21" s="137">
        <f>IF(AND(S$3&gt;=$K21,S$3&lt;$L21),100*$AM21,0)</f>
        <v>100</v>
      </c>
      <c r="T21" s="137">
        <f>IF(AND(T$3&gt;=$K21,T$3&lt;$L21),100*$AM21,0)</f>
        <v>100</v>
      </c>
      <c r="U21" s="137">
        <f>IF(AND(U$3&gt;=$K21,U$3&lt;$L21),100*$AM21,0)</f>
        <v>100</v>
      </c>
      <c r="V21" s="137">
        <f>IF(AND(V$3&gt;=$K21,V$3&lt;$L21),100*$AM21,0)</f>
        <v>100</v>
      </c>
      <c r="W21" s="137">
        <f>IF(AND(W$3&gt;=$K21,W$3&lt;$L21),100*$AM21,0)</f>
        <v>100</v>
      </c>
      <c r="X21" s="137">
        <f>IF(AND(X$3&gt;=$K21,X$3&lt;$L21),100*$AM21,0)</f>
        <v>100</v>
      </c>
      <c r="Y21" s="137">
        <f>IF(AND(Y$3&gt;=$K21,Y$3&lt;$L21),100*$AM21,0)</f>
        <v>100</v>
      </c>
      <c r="Z21" s="137">
        <f>IF(AND(Z$3&gt;=$K21,Z$3&lt;$L21),100*$AM21,0)</f>
        <v>100</v>
      </c>
      <c r="AA21" s="137">
        <f>IF(AND(AA$3&gt;=$K21,AA$3&lt;$L21),100*$AM21,0)</f>
        <v>100</v>
      </c>
      <c r="AB21" s="137">
        <f>IF(AND(AB$3&gt;=$K21,AB$3&lt;$L21),100*$AM21,0)</f>
        <v>100</v>
      </c>
      <c r="AC21" s="137">
        <f>IF(AND(AC$3&gt;=$K21,AC$3&lt;$L21),100*$AM21,0)</f>
        <v>100</v>
      </c>
      <c r="AD21" s="137">
        <f>IF(AND(AD$3&gt;=$K21,AD$3&lt;$L21),100*$AM21,0)</f>
        <v>100</v>
      </c>
      <c r="AE21" s="137">
        <f>IF(AND(AE$3&gt;=$K21,AE$3&lt;$L21),100*$AM21,0)</f>
        <v>100</v>
      </c>
      <c r="AF21" s="137">
        <f>IF(AND(AF$3&gt;=$K21,AF$3&lt;$L21),100*$AM21,0)</f>
        <v>100</v>
      </c>
      <c r="AG21" s="137">
        <f>IF(AND(AG$3&gt;=$K21,AG$3&lt;$L21),100*$AM21,0)</f>
        <v>100</v>
      </c>
      <c r="AH21" s="137">
        <f>IF(AND(AH$3&gt;=$K21,AH$3&lt;$L21),100*$AM21,0)</f>
        <v>100</v>
      </c>
      <c r="AI21" s="137">
        <f>IF(AND(AI$3&gt;=$K21,AI$3&lt;$L21),100*$AM21,0)</f>
        <v>100</v>
      </c>
      <c r="AJ21" s="137">
        <f>IF(AND(AJ$3&gt;=$K21,AJ$3&lt;$L21),100*$AM21,0)</f>
        <v>100</v>
      </c>
      <c r="AK21" s="136">
        <f ca="1">IF(AND(AND($AK$3&lt;=B21,B21&lt;=$AK$1),B21&lt;&gt;""),1,0)</f>
        <v>1</v>
      </c>
      <c r="AL21" s="136">
        <f t="shared" si="1"/>
        <v>1</v>
      </c>
      <c r="AM21" s="136">
        <v>1</v>
      </c>
    </row>
    <row r="22" spans="1:39" ht="36">
      <c r="A22" s="149">
        <v>461</v>
      </c>
      <c r="B22" s="150">
        <v>46400</v>
      </c>
      <c r="C22" s="156">
        <v>9</v>
      </c>
      <c r="D22" s="156">
        <v>17</v>
      </c>
      <c r="E22" s="152" t="s">
        <v>91</v>
      </c>
      <c r="F22" s="151" t="s">
        <v>490</v>
      </c>
      <c r="G22" s="154" t="s">
        <v>493</v>
      </c>
      <c r="H22" s="138" t="str">
        <f>IF(OR(G22="中止",G22="取消"),"998",IF(ISNA(MATCH($E22,施設情報!$B$2:$B$96,0)),"999",INDEX(施設情報!$C$2:$C$96,MATCH($E22,施設情報!$B$2:$B$96,0))))</f>
        <v>998</v>
      </c>
      <c r="I22" s="139">
        <f>B22</f>
        <v>46400</v>
      </c>
      <c r="J22" s="137" t="str">
        <f>H22&amp;"-"&amp;I22</f>
        <v>998-46400</v>
      </c>
      <c r="K22" s="137">
        <f>C22/24</f>
        <v>0.375</v>
      </c>
      <c r="L22" s="137">
        <f>D22/24</f>
        <v>0.70833333333333337</v>
      </c>
      <c r="M22" s="137">
        <f>IF(AND(M$3&gt;=$K22,M$3&lt;$L22),100*$AM22,0)</f>
        <v>0</v>
      </c>
      <c r="N22" s="137">
        <f>IF(AND(N$3&gt;=$K22,N$3&lt;$L22),100*$AM22,0)</f>
        <v>0</v>
      </c>
      <c r="O22" s="137">
        <f>IF(AND(O$3&gt;=$K22,O$3&lt;$L22),100*$AM22,0)</f>
        <v>0</v>
      </c>
      <c r="P22" s="137">
        <f>IF(AND(P$3&gt;=$K22,P$3&lt;$L22),100*$AM22,0)</f>
        <v>0</v>
      </c>
      <c r="Q22" s="137">
        <f>IF(AND(Q$3&gt;=$K22,Q$3&lt;$L22),100*$AM22,0)</f>
        <v>0</v>
      </c>
      <c r="R22" s="137">
        <f>IF(AND(R$3&gt;=$K22,R$3&lt;$L22),100*$AM22,0)</f>
        <v>0</v>
      </c>
      <c r="S22" s="137">
        <f>IF(AND(S$3&gt;=$K22,S$3&lt;$L22),100*$AM22,0)</f>
        <v>0</v>
      </c>
      <c r="T22" s="137">
        <f>IF(AND(T$3&gt;=$K22,T$3&lt;$L22),100*$AM22,0)</f>
        <v>0</v>
      </c>
      <c r="U22" s="137">
        <f>IF(AND(U$3&gt;=$K22,U$3&lt;$L22),100*$AM22,0)</f>
        <v>0</v>
      </c>
      <c r="V22" s="137">
        <f>IF(AND(V$3&gt;=$K22,V$3&lt;$L22),100*$AM22,0)</f>
        <v>100</v>
      </c>
      <c r="W22" s="137">
        <f>IF(AND(W$3&gt;=$K22,W$3&lt;$L22),100*$AM22,0)</f>
        <v>100</v>
      </c>
      <c r="X22" s="137">
        <f>IF(AND(X$3&gt;=$K22,X$3&lt;$L22),100*$AM22,0)</f>
        <v>100</v>
      </c>
      <c r="Y22" s="137">
        <f>IF(AND(Y$3&gt;=$K22,Y$3&lt;$L22),100*$AM22,0)</f>
        <v>100</v>
      </c>
      <c r="Z22" s="137">
        <f>IF(AND(Z$3&gt;=$K22,Z$3&lt;$L22),100*$AM22,0)</f>
        <v>100</v>
      </c>
      <c r="AA22" s="137">
        <f>IF(AND(AA$3&gt;=$K22,AA$3&lt;$L22),100*$AM22,0)</f>
        <v>100</v>
      </c>
      <c r="AB22" s="137">
        <f>IF(AND(AB$3&gt;=$K22,AB$3&lt;$L22),100*$AM22,0)</f>
        <v>100</v>
      </c>
      <c r="AC22" s="137">
        <f>IF(AND(AC$3&gt;=$K22,AC$3&lt;$L22),100*$AM22,0)</f>
        <v>100</v>
      </c>
      <c r="AD22" s="137">
        <f>IF(AND(AD$3&gt;=$K22,AD$3&lt;$L22),100*$AM22,0)</f>
        <v>0</v>
      </c>
      <c r="AE22" s="137">
        <f>IF(AND(AE$3&gt;=$K22,AE$3&lt;$L22),100*$AM22,0)</f>
        <v>0</v>
      </c>
      <c r="AF22" s="137">
        <f>IF(AND(AF$3&gt;=$K22,AF$3&lt;$L22),100*$AM22,0)</f>
        <v>0</v>
      </c>
      <c r="AG22" s="137">
        <f>IF(AND(AG$3&gt;=$K22,AG$3&lt;$L22),100*$AM22,0)</f>
        <v>0</v>
      </c>
      <c r="AH22" s="137">
        <f>IF(AND(AH$3&gt;=$K22,AH$3&lt;$L22),100*$AM22,0)</f>
        <v>0</v>
      </c>
      <c r="AI22" s="137">
        <f>IF(AND(AI$3&gt;=$K22,AI$3&lt;$L22),100*$AM22,0)</f>
        <v>0</v>
      </c>
      <c r="AJ22" s="137">
        <f>IF(AND(AJ$3&gt;=$K22,AJ$3&lt;$L22),100*$AM22,0)</f>
        <v>0</v>
      </c>
      <c r="AK22" s="136">
        <f ca="1">IF(AND(AND($AK$3&lt;=B22,B22&lt;=$AK$1),B22&lt;&gt;""),1,0)</f>
        <v>1</v>
      </c>
      <c r="AL22" s="136">
        <f t="shared" si="1"/>
        <v>1</v>
      </c>
      <c r="AM22" s="136">
        <v>1</v>
      </c>
    </row>
    <row r="23" spans="1:39" ht="72">
      <c r="A23" s="149">
        <v>476</v>
      </c>
      <c r="B23" s="150">
        <v>46400</v>
      </c>
      <c r="C23" s="156">
        <v>9</v>
      </c>
      <c r="D23" s="156">
        <v>17</v>
      </c>
      <c r="E23" s="152" t="s">
        <v>93</v>
      </c>
      <c r="F23" s="151" t="s">
        <v>490</v>
      </c>
      <c r="G23" s="154" t="s">
        <v>493</v>
      </c>
      <c r="H23" s="138" t="str">
        <f>IF(OR(G23="中止",G23="取消"),"998",IF(ISNA(MATCH($E23,施設情報!$B$2:$B$96,0)),"999",INDEX(施設情報!$C$2:$C$96,MATCH($E23,施設情報!$B$2:$B$96,0))))</f>
        <v>998</v>
      </c>
      <c r="I23" s="139">
        <f>B23</f>
        <v>46400</v>
      </c>
      <c r="J23" s="137" t="str">
        <f>H23&amp;"-"&amp;I23</f>
        <v>998-46400</v>
      </c>
      <c r="K23" s="137">
        <f>C23/24</f>
        <v>0.375</v>
      </c>
      <c r="L23" s="137">
        <f>D23/24</f>
        <v>0.70833333333333337</v>
      </c>
      <c r="M23" s="137">
        <f>IF(AND(M$3&gt;=$K23,M$3&lt;$L23),100*$AM23,0)</f>
        <v>0</v>
      </c>
      <c r="N23" s="137">
        <f>IF(AND(N$3&gt;=$K23,N$3&lt;$L23),100*$AM23,0)</f>
        <v>0</v>
      </c>
      <c r="O23" s="137">
        <f>IF(AND(O$3&gt;=$K23,O$3&lt;$L23),100*$AM23,0)</f>
        <v>0</v>
      </c>
      <c r="P23" s="137">
        <f>IF(AND(P$3&gt;=$K23,P$3&lt;$L23),100*$AM23,0)</f>
        <v>0</v>
      </c>
      <c r="Q23" s="137">
        <f>IF(AND(Q$3&gt;=$K23,Q$3&lt;$L23),100*$AM23,0)</f>
        <v>0</v>
      </c>
      <c r="R23" s="137">
        <f>IF(AND(R$3&gt;=$K23,R$3&lt;$L23),100*$AM23,0)</f>
        <v>0</v>
      </c>
      <c r="S23" s="137">
        <f>IF(AND(S$3&gt;=$K23,S$3&lt;$L23),100*$AM23,0)</f>
        <v>0</v>
      </c>
      <c r="T23" s="137">
        <f>IF(AND(T$3&gt;=$K23,T$3&lt;$L23),100*$AM23,0)</f>
        <v>0</v>
      </c>
      <c r="U23" s="137">
        <f>IF(AND(U$3&gt;=$K23,U$3&lt;$L23),100*$AM23,0)</f>
        <v>0</v>
      </c>
      <c r="V23" s="137">
        <f>IF(AND(V$3&gt;=$K23,V$3&lt;$L23),100*$AM23,0)</f>
        <v>100</v>
      </c>
      <c r="W23" s="137">
        <f>IF(AND(W$3&gt;=$K23,W$3&lt;$L23),100*$AM23,0)</f>
        <v>100</v>
      </c>
      <c r="X23" s="137">
        <f>IF(AND(X$3&gt;=$K23,X$3&lt;$L23),100*$AM23,0)</f>
        <v>100</v>
      </c>
      <c r="Y23" s="137">
        <f>IF(AND(Y$3&gt;=$K23,Y$3&lt;$L23),100*$AM23,0)</f>
        <v>100</v>
      </c>
      <c r="Z23" s="137">
        <f>IF(AND(Z$3&gt;=$K23,Z$3&lt;$L23),100*$AM23,0)</f>
        <v>100</v>
      </c>
      <c r="AA23" s="137">
        <f>IF(AND(AA$3&gt;=$K23,AA$3&lt;$L23),100*$AM23,0)</f>
        <v>100</v>
      </c>
      <c r="AB23" s="137">
        <f>IF(AND(AB$3&gt;=$K23,AB$3&lt;$L23),100*$AM23,0)</f>
        <v>100</v>
      </c>
      <c r="AC23" s="137">
        <f>IF(AND(AC$3&gt;=$K23,AC$3&lt;$L23),100*$AM23,0)</f>
        <v>100</v>
      </c>
      <c r="AD23" s="137">
        <f>IF(AND(AD$3&gt;=$K23,AD$3&lt;$L23),100*$AM23,0)</f>
        <v>0</v>
      </c>
      <c r="AE23" s="137">
        <f>IF(AND(AE$3&gt;=$K23,AE$3&lt;$L23),100*$AM23,0)</f>
        <v>0</v>
      </c>
      <c r="AF23" s="137">
        <f>IF(AND(AF$3&gt;=$K23,AF$3&lt;$L23),100*$AM23,0)</f>
        <v>0</v>
      </c>
      <c r="AG23" s="137">
        <f>IF(AND(AG$3&gt;=$K23,AG$3&lt;$L23),100*$AM23,0)</f>
        <v>0</v>
      </c>
      <c r="AH23" s="137">
        <f>IF(AND(AH$3&gt;=$K23,AH$3&lt;$L23),100*$AM23,0)</f>
        <v>0</v>
      </c>
      <c r="AI23" s="137">
        <f>IF(AND(AI$3&gt;=$K23,AI$3&lt;$L23),100*$AM23,0)</f>
        <v>0</v>
      </c>
      <c r="AJ23" s="137">
        <f>IF(AND(AJ$3&gt;=$K23,AJ$3&lt;$L23),100*$AM23,0)</f>
        <v>0</v>
      </c>
      <c r="AK23" s="136">
        <f ca="1">IF(AND(AND($AK$3&lt;=B23,B23&lt;=$AK$1),B23&lt;&gt;""),1,0)</f>
        <v>1</v>
      </c>
      <c r="AL23" s="136">
        <f t="shared" si="1"/>
        <v>1</v>
      </c>
      <c r="AM23" s="136">
        <v>1</v>
      </c>
    </row>
    <row r="24" spans="1:39" ht="90">
      <c r="A24" s="149">
        <v>491</v>
      </c>
      <c r="B24" s="150">
        <v>46400</v>
      </c>
      <c r="C24" s="156">
        <v>9</v>
      </c>
      <c r="D24" s="156">
        <v>17</v>
      </c>
      <c r="E24" s="2" t="s">
        <v>94</v>
      </c>
      <c r="F24" s="151" t="s">
        <v>490</v>
      </c>
      <c r="G24" s="154" t="s">
        <v>493</v>
      </c>
      <c r="H24" s="138" t="str">
        <f>IF(OR(G24="中止",G24="取消"),"998",IF(ISNA(MATCH($E24,施設情報!$B$2:$B$96,0)),"999",INDEX(施設情報!$C$2:$C$96,MATCH($E24,施設情報!$B$2:$B$96,0))))</f>
        <v>998</v>
      </c>
      <c r="I24" s="139">
        <f>B24</f>
        <v>46400</v>
      </c>
      <c r="J24" s="137" t="str">
        <f>H24&amp;"-"&amp;I24</f>
        <v>998-46400</v>
      </c>
      <c r="K24" s="137">
        <f>C24/24</f>
        <v>0.375</v>
      </c>
      <c r="L24" s="137">
        <f>D24/24</f>
        <v>0.70833333333333337</v>
      </c>
      <c r="M24" s="137">
        <f>IF(AND(M$3&gt;=$K24,M$3&lt;$L24),100*$AM24,0)</f>
        <v>0</v>
      </c>
      <c r="N24" s="137">
        <f>IF(AND(N$3&gt;=$K24,N$3&lt;$L24),100*$AM24,0)</f>
        <v>0</v>
      </c>
      <c r="O24" s="137">
        <f>IF(AND(O$3&gt;=$K24,O$3&lt;$L24),100*$AM24,0)</f>
        <v>0</v>
      </c>
      <c r="P24" s="137">
        <f>IF(AND(P$3&gt;=$K24,P$3&lt;$L24),100*$AM24,0)</f>
        <v>0</v>
      </c>
      <c r="Q24" s="137">
        <f>IF(AND(Q$3&gt;=$K24,Q$3&lt;$L24),100*$AM24,0)</f>
        <v>0</v>
      </c>
      <c r="R24" s="137">
        <f>IF(AND(R$3&gt;=$K24,R$3&lt;$L24),100*$AM24,0)</f>
        <v>0</v>
      </c>
      <c r="S24" s="137">
        <f>IF(AND(S$3&gt;=$K24,S$3&lt;$L24),100*$AM24,0)</f>
        <v>0</v>
      </c>
      <c r="T24" s="137">
        <f>IF(AND(T$3&gt;=$K24,T$3&lt;$L24),100*$AM24,0)</f>
        <v>0</v>
      </c>
      <c r="U24" s="137">
        <f>IF(AND(U$3&gt;=$K24,U$3&lt;$L24),100*$AM24,0)</f>
        <v>0</v>
      </c>
      <c r="V24" s="137">
        <f>IF(AND(V$3&gt;=$K24,V$3&lt;$L24),100*$AM24,0)</f>
        <v>100</v>
      </c>
      <c r="W24" s="137">
        <f>IF(AND(W$3&gt;=$K24,W$3&lt;$L24),100*$AM24,0)</f>
        <v>100</v>
      </c>
      <c r="X24" s="137">
        <f>IF(AND(X$3&gt;=$K24,X$3&lt;$L24),100*$AM24,0)</f>
        <v>100</v>
      </c>
      <c r="Y24" s="137">
        <f>IF(AND(Y$3&gt;=$K24,Y$3&lt;$L24),100*$AM24,0)</f>
        <v>100</v>
      </c>
      <c r="Z24" s="137">
        <f>IF(AND(Z$3&gt;=$K24,Z$3&lt;$L24),100*$AM24,0)</f>
        <v>100</v>
      </c>
      <c r="AA24" s="137">
        <f>IF(AND(AA$3&gt;=$K24,AA$3&lt;$L24),100*$AM24,0)</f>
        <v>100</v>
      </c>
      <c r="AB24" s="137">
        <f>IF(AND(AB$3&gt;=$K24,AB$3&lt;$L24),100*$AM24,0)</f>
        <v>100</v>
      </c>
      <c r="AC24" s="137">
        <f>IF(AND(AC$3&gt;=$K24,AC$3&lt;$L24),100*$AM24,0)</f>
        <v>100</v>
      </c>
      <c r="AD24" s="137">
        <f>IF(AND(AD$3&gt;=$K24,AD$3&lt;$L24),100*$AM24,0)</f>
        <v>0</v>
      </c>
      <c r="AE24" s="137">
        <f>IF(AND(AE$3&gt;=$K24,AE$3&lt;$L24),100*$AM24,0)</f>
        <v>0</v>
      </c>
      <c r="AF24" s="137">
        <f>IF(AND(AF$3&gt;=$K24,AF$3&lt;$L24),100*$AM24,0)</f>
        <v>0</v>
      </c>
      <c r="AG24" s="137">
        <f>IF(AND(AG$3&gt;=$K24,AG$3&lt;$L24),100*$AM24,0)</f>
        <v>0</v>
      </c>
      <c r="AH24" s="137">
        <f>IF(AND(AH$3&gt;=$K24,AH$3&lt;$L24),100*$AM24,0)</f>
        <v>0</v>
      </c>
      <c r="AI24" s="137">
        <f>IF(AND(AI$3&gt;=$K24,AI$3&lt;$L24),100*$AM24,0)</f>
        <v>0</v>
      </c>
      <c r="AJ24" s="137">
        <f>IF(AND(AJ$3&gt;=$K24,AJ$3&lt;$L24),100*$AM24,0)</f>
        <v>0</v>
      </c>
      <c r="AK24" s="136">
        <f ca="1">IF(AND(AND($AK$3&lt;=B24,B24&lt;=$AK$1),B24&lt;&gt;""),1,0)</f>
        <v>1</v>
      </c>
      <c r="AL24" s="136">
        <f t="shared" si="1"/>
        <v>1</v>
      </c>
      <c r="AM24" s="136">
        <v>1</v>
      </c>
    </row>
    <row r="25" spans="1:39" ht="72">
      <c r="A25" s="149">
        <v>506</v>
      </c>
      <c r="B25" s="150">
        <v>46400</v>
      </c>
      <c r="C25" s="156">
        <v>9</v>
      </c>
      <c r="D25" s="156">
        <v>17</v>
      </c>
      <c r="E25" s="2" t="s">
        <v>92</v>
      </c>
      <c r="F25" s="151" t="s">
        <v>490</v>
      </c>
      <c r="G25" s="154" t="s">
        <v>493</v>
      </c>
      <c r="H25" s="138" t="str">
        <f>IF(OR(G25="中止",G25="取消"),"998",IF(ISNA(MATCH($E25,施設情報!$B$2:$B$96,0)),"999",INDEX(施設情報!$C$2:$C$96,MATCH($E25,施設情報!$B$2:$B$96,0))))</f>
        <v>998</v>
      </c>
      <c r="I25" s="139">
        <f>B25</f>
        <v>46400</v>
      </c>
      <c r="J25" s="137" t="str">
        <f>H25&amp;"-"&amp;I25</f>
        <v>998-46400</v>
      </c>
      <c r="K25" s="137">
        <f>C25/24</f>
        <v>0.375</v>
      </c>
      <c r="L25" s="137">
        <f>D25/24</f>
        <v>0.70833333333333337</v>
      </c>
      <c r="M25" s="137">
        <f>IF(AND(M$3&gt;=$K25,M$3&lt;$L25),100*$AM25,0)</f>
        <v>0</v>
      </c>
      <c r="N25" s="137">
        <f>IF(AND(N$3&gt;=$K25,N$3&lt;$L25),100*$AM25,0)</f>
        <v>0</v>
      </c>
      <c r="O25" s="137">
        <f>IF(AND(O$3&gt;=$K25,O$3&lt;$L25),100*$AM25,0)</f>
        <v>0</v>
      </c>
      <c r="P25" s="137">
        <f>IF(AND(P$3&gt;=$K25,P$3&lt;$L25),100*$AM25,0)</f>
        <v>0</v>
      </c>
      <c r="Q25" s="137">
        <f>IF(AND(Q$3&gt;=$K25,Q$3&lt;$L25),100*$AM25,0)</f>
        <v>0</v>
      </c>
      <c r="R25" s="137">
        <f>IF(AND(R$3&gt;=$K25,R$3&lt;$L25),100*$AM25,0)</f>
        <v>0</v>
      </c>
      <c r="S25" s="137">
        <f>IF(AND(S$3&gt;=$K25,S$3&lt;$L25),100*$AM25,0)</f>
        <v>0</v>
      </c>
      <c r="T25" s="137">
        <f>IF(AND(T$3&gt;=$K25,T$3&lt;$L25),100*$AM25,0)</f>
        <v>0</v>
      </c>
      <c r="U25" s="137">
        <f>IF(AND(U$3&gt;=$K25,U$3&lt;$L25),100*$AM25,0)</f>
        <v>0</v>
      </c>
      <c r="V25" s="137">
        <f>IF(AND(V$3&gt;=$K25,V$3&lt;$L25),100*$AM25,0)</f>
        <v>100</v>
      </c>
      <c r="W25" s="137">
        <f>IF(AND(W$3&gt;=$K25,W$3&lt;$L25),100*$AM25,0)</f>
        <v>100</v>
      </c>
      <c r="X25" s="137">
        <f>IF(AND(X$3&gt;=$K25,X$3&lt;$L25),100*$AM25,0)</f>
        <v>100</v>
      </c>
      <c r="Y25" s="137">
        <f>IF(AND(Y$3&gt;=$K25,Y$3&lt;$L25),100*$AM25,0)</f>
        <v>100</v>
      </c>
      <c r="Z25" s="137">
        <f>IF(AND(Z$3&gt;=$K25,Z$3&lt;$L25),100*$AM25,0)</f>
        <v>100</v>
      </c>
      <c r="AA25" s="137">
        <f>IF(AND(AA$3&gt;=$K25,AA$3&lt;$L25),100*$AM25,0)</f>
        <v>100</v>
      </c>
      <c r="AB25" s="137">
        <f>IF(AND(AB$3&gt;=$K25,AB$3&lt;$L25),100*$AM25,0)</f>
        <v>100</v>
      </c>
      <c r="AC25" s="137">
        <f>IF(AND(AC$3&gt;=$K25,AC$3&lt;$L25),100*$AM25,0)</f>
        <v>100</v>
      </c>
      <c r="AD25" s="137">
        <f>IF(AND(AD$3&gt;=$K25,AD$3&lt;$L25),100*$AM25,0)</f>
        <v>0</v>
      </c>
      <c r="AE25" s="137">
        <f>IF(AND(AE$3&gt;=$K25,AE$3&lt;$L25),100*$AM25,0)</f>
        <v>0</v>
      </c>
      <c r="AF25" s="137">
        <f>IF(AND(AF$3&gt;=$K25,AF$3&lt;$L25),100*$AM25,0)</f>
        <v>0</v>
      </c>
      <c r="AG25" s="137">
        <f>IF(AND(AG$3&gt;=$K25,AG$3&lt;$L25),100*$AM25,0)</f>
        <v>0</v>
      </c>
      <c r="AH25" s="137">
        <f>IF(AND(AH$3&gt;=$K25,AH$3&lt;$L25),100*$AM25,0)</f>
        <v>0</v>
      </c>
      <c r="AI25" s="137">
        <f>IF(AND(AI$3&gt;=$K25,AI$3&lt;$L25),100*$AM25,0)</f>
        <v>0</v>
      </c>
      <c r="AJ25" s="137">
        <f>IF(AND(AJ$3&gt;=$K25,AJ$3&lt;$L25),100*$AM25,0)</f>
        <v>0</v>
      </c>
      <c r="AK25" s="136">
        <f ca="1">IF(AND(AND($AK$3&lt;=B25,B25&lt;=$AK$1),B25&lt;&gt;""),1,0)</f>
        <v>1</v>
      </c>
      <c r="AL25" s="136">
        <f t="shared" si="1"/>
        <v>1</v>
      </c>
      <c r="AM25" s="136">
        <v>1</v>
      </c>
    </row>
    <row r="26" spans="1:39" ht="36">
      <c r="A26" s="149">
        <v>521</v>
      </c>
      <c r="B26" s="150">
        <v>46400</v>
      </c>
      <c r="C26" s="156">
        <v>9</v>
      </c>
      <c r="D26" s="156">
        <v>17</v>
      </c>
      <c r="E26" s="152" t="s">
        <v>91</v>
      </c>
      <c r="F26" s="151" t="s">
        <v>490</v>
      </c>
      <c r="G26" s="154" t="s">
        <v>493</v>
      </c>
      <c r="H26" s="138" t="str">
        <f>IF(OR(G26="中止",G26="取消"),"998",IF(ISNA(MATCH($E26,施設情報!$B$2:$B$96,0)),"999",INDEX(施設情報!$C$2:$C$96,MATCH($E26,施設情報!$B$2:$B$96,0))))</f>
        <v>998</v>
      </c>
      <c r="I26" s="139">
        <f>B26</f>
        <v>46400</v>
      </c>
      <c r="J26" s="137" t="str">
        <f>H26&amp;"-"&amp;I26</f>
        <v>998-46400</v>
      </c>
      <c r="K26" s="137">
        <f>C26/24</f>
        <v>0.375</v>
      </c>
      <c r="L26" s="137">
        <f>D26/24</f>
        <v>0.70833333333333337</v>
      </c>
      <c r="M26" s="137">
        <f>IF(AND(M$3&gt;=$K26,M$3&lt;$L26),100*$AM26,0)</f>
        <v>0</v>
      </c>
      <c r="N26" s="137">
        <f>IF(AND(N$3&gt;=$K26,N$3&lt;$L26),100*$AM26,0)</f>
        <v>0</v>
      </c>
      <c r="O26" s="137">
        <f>IF(AND(O$3&gt;=$K26,O$3&lt;$L26),100*$AM26,0)</f>
        <v>0</v>
      </c>
      <c r="P26" s="137">
        <f>IF(AND(P$3&gt;=$K26,P$3&lt;$L26),100*$AM26,0)</f>
        <v>0</v>
      </c>
      <c r="Q26" s="137">
        <f>IF(AND(Q$3&gt;=$K26,Q$3&lt;$L26),100*$AM26,0)</f>
        <v>0</v>
      </c>
      <c r="R26" s="137">
        <f>IF(AND(R$3&gt;=$K26,R$3&lt;$L26),100*$AM26,0)</f>
        <v>0</v>
      </c>
      <c r="S26" s="137">
        <f>IF(AND(S$3&gt;=$K26,S$3&lt;$L26),100*$AM26,0)</f>
        <v>0</v>
      </c>
      <c r="T26" s="137">
        <f>IF(AND(T$3&gt;=$K26,T$3&lt;$L26),100*$AM26,0)</f>
        <v>0</v>
      </c>
      <c r="U26" s="137">
        <f>IF(AND(U$3&gt;=$K26,U$3&lt;$L26),100*$AM26,0)</f>
        <v>0</v>
      </c>
      <c r="V26" s="137">
        <f>IF(AND(V$3&gt;=$K26,V$3&lt;$L26),100*$AM26,0)</f>
        <v>100</v>
      </c>
      <c r="W26" s="137">
        <f>IF(AND(W$3&gt;=$K26,W$3&lt;$L26),100*$AM26,0)</f>
        <v>100</v>
      </c>
      <c r="X26" s="137">
        <f>IF(AND(X$3&gt;=$K26,X$3&lt;$L26),100*$AM26,0)</f>
        <v>100</v>
      </c>
      <c r="Y26" s="137">
        <f>IF(AND(Y$3&gt;=$K26,Y$3&lt;$L26),100*$AM26,0)</f>
        <v>100</v>
      </c>
      <c r="Z26" s="137">
        <f>IF(AND(Z$3&gt;=$K26,Z$3&lt;$L26),100*$AM26,0)</f>
        <v>100</v>
      </c>
      <c r="AA26" s="137">
        <f>IF(AND(AA$3&gt;=$K26,AA$3&lt;$L26),100*$AM26,0)</f>
        <v>100</v>
      </c>
      <c r="AB26" s="137">
        <f>IF(AND(AB$3&gt;=$K26,AB$3&lt;$L26),100*$AM26,0)</f>
        <v>100</v>
      </c>
      <c r="AC26" s="137">
        <f>IF(AND(AC$3&gt;=$K26,AC$3&lt;$L26),100*$AM26,0)</f>
        <v>100</v>
      </c>
      <c r="AD26" s="137">
        <f>IF(AND(AD$3&gt;=$K26,AD$3&lt;$L26),100*$AM26,0)</f>
        <v>0</v>
      </c>
      <c r="AE26" s="137">
        <f>IF(AND(AE$3&gt;=$K26,AE$3&lt;$L26),100*$AM26,0)</f>
        <v>0</v>
      </c>
      <c r="AF26" s="137">
        <f>IF(AND(AF$3&gt;=$K26,AF$3&lt;$L26),100*$AM26,0)</f>
        <v>0</v>
      </c>
      <c r="AG26" s="137">
        <f>IF(AND(AG$3&gt;=$K26,AG$3&lt;$L26),100*$AM26,0)</f>
        <v>0</v>
      </c>
      <c r="AH26" s="137">
        <f>IF(AND(AH$3&gt;=$K26,AH$3&lt;$L26),100*$AM26,0)</f>
        <v>0</v>
      </c>
      <c r="AI26" s="137">
        <f>IF(AND(AI$3&gt;=$K26,AI$3&lt;$L26),100*$AM26,0)</f>
        <v>0</v>
      </c>
      <c r="AJ26" s="137">
        <f>IF(AND(AJ$3&gt;=$K26,AJ$3&lt;$L26),100*$AM26,0)</f>
        <v>0</v>
      </c>
      <c r="AK26" s="136">
        <f ca="1">IF(AND(AND($AK$3&lt;=B26,B26&lt;=$AK$1),B26&lt;&gt;""),1,0)</f>
        <v>1</v>
      </c>
      <c r="AL26" s="136">
        <f t="shared" si="1"/>
        <v>1</v>
      </c>
      <c r="AM26" s="136">
        <v>1</v>
      </c>
    </row>
    <row r="27" spans="1:39" ht="72">
      <c r="A27" s="149">
        <v>538</v>
      </c>
      <c r="B27" s="150">
        <v>46400</v>
      </c>
      <c r="C27" s="156">
        <v>9</v>
      </c>
      <c r="D27" s="156">
        <v>17</v>
      </c>
      <c r="E27" s="152" t="s">
        <v>93</v>
      </c>
      <c r="F27" s="151" t="s">
        <v>490</v>
      </c>
      <c r="G27" s="154" t="s">
        <v>493</v>
      </c>
      <c r="H27" s="138" t="str">
        <f>IF(OR(G27="中止",G27="取消"),"998",IF(ISNA(MATCH($E27,施設情報!$B$2:$B$96,0)),"999",INDEX(施設情報!$C$2:$C$96,MATCH($E27,施設情報!$B$2:$B$96,0))))</f>
        <v>998</v>
      </c>
      <c r="I27" s="139">
        <f>B27</f>
        <v>46400</v>
      </c>
      <c r="J27" s="137" t="str">
        <f>H27&amp;"-"&amp;I27</f>
        <v>998-46400</v>
      </c>
      <c r="K27" s="137">
        <f>C27/24</f>
        <v>0.375</v>
      </c>
      <c r="L27" s="137">
        <f>D27/24</f>
        <v>0.70833333333333337</v>
      </c>
      <c r="M27" s="137">
        <f>IF(AND(M$3&gt;=$K27,M$3&lt;$L27),100*$AM27,0)</f>
        <v>0</v>
      </c>
      <c r="N27" s="137">
        <f>IF(AND(N$3&gt;=$K27,N$3&lt;$L27),100*$AM27,0)</f>
        <v>0</v>
      </c>
      <c r="O27" s="137">
        <f>IF(AND(O$3&gt;=$K27,O$3&lt;$L27),100*$AM27,0)</f>
        <v>0</v>
      </c>
      <c r="P27" s="137">
        <f>IF(AND(P$3&gt;=$K27,P$3&lt;$L27),100*$AM27,0)</f>
        <v>0</v>
      </c>
      <c r="Q27" s="137">
        <f>IF(AND(Q$3&gt;=$K27,Q$3&lt;$L27),100*$AM27,0)</f>
        <v>0</v>
      </c>
      <c r="R27" s="137">
        <f>IF(AND(R$3&gt;=$K27,R$3&lt;$L27),100*$AM27,0)</f>
        <v>0</v>
      </c>
      <c r="S27" s="137">
        <f>IF(AND(S$3&gt;=$K27,S$3&lt;$L27),100*$AM27,0)</f>
        <v>0</v>
      </c>
      <c r="T27" s="137">
        <f>IF(AND(T$3&gt;=$K27,T$3&lt;$L27),100*$AM27,0)</f>
        <v>0</v>
      </c>
      <c r="U27" s="137">
        <f>IF(AND(U$3&gt;=$K27,U$3&lt;$L27),100*$AM27,0)</f>
        <v>0</v>
      </c>
      <c r="V27" s="137">
        <f>IF(AND(V$3&gt;=$K27,V$3&lt;$L27),100*$AM27,0)</f>
        <v>100</v>
      </c>
      <c r="W27" s="137">
        <f>IF(AND(W$3&gt;=$K27,W$3&lt;$L27),100*$AM27,0)</f>
        <v>100</v>
      </c>
      <c r="X27" s="137">
        <f>IF(AND(X$3&gt;=$K27,X$3&lt;$L27),100*$AM27,0)</f>
        <v>100</v>
      </c>
      <c r="Y27" s="137">
        <f>IF(AND(Y$3&gt;=$K27,Y$3&lt;$L27),100*$AM27,0)</f>
        <v>100</v>
      </c>
      <c r="Z27" s="137">
        <f>IF(AND(Z$3&gt;=$K27,Z$3&lt;$L27),100*$AM27,0)</f>
        <v>100</v>
      </c>
      <c r="AA27" s="137">
        <f>IF(AND(AA$3&gt;=$K27,AA$3&lt;$L27),100*$AM27,0)</f>
        <v>100</v>
      </c>
      <c r="AB27" s="137">
        <f>IF(AND(AB$3&gt;=$K27,AB$3&lt;$L27),100*$AM27,0)</f>
        <v>100</v>
      </c>
      <c r="AC27" s="137">
        <f>IF(AND(AC$3&gt;=$K27,AC$3&lt;$L27),100*$AM27,0)</f>
        <v>100</v>
      </c>
      <c r="AD27" s="137">
        <f>IF(AND(AD$3&gt;=$K27,AD$3&lt;$L27),100*$AM27,0)</f>
        <v>0</v>
      </c>
      <c r="AE27" s="137">
        <f>IF(AND(AE$3&gt;=$K27,AE$3&lt;$L27),100*$AM27,0)</f>
        <v>0</v>
      </c>
      <c r="AF27" s="137">
        <f>IF(AND(AF$3&gt;=$K27,AF$3&lt;$L27),100*$AM27,0)</f>
        <v>0</v>
      </c>
      <c r="AG27" s="137">
        <f>IF(AND(AG$3&gt;=$K27,AG$3&lt;$L27),100*$AM27,0)</f>
        <v>0</v>
      </c>
      <c r="AH27" s="137">
        <f>IF(AND(AH$3&gt;=$K27,AH$3&lt;$L27),100*$AM27,0)</f>
        <v>0</v>
      </c>
      <c r="AI27" s="137">
        <f>IF(AND(AI$3&gt;=$K27,AI$3&lt;$L27),100*$AM27,0)</f>
        <v>0</v>
      </c>
      <c r="AJ27" s="137">
        <f>IF(AND(AJ$3&gt;=$K27,AJ$3&lt;$L27),100*$AM27,0)</f>
        <v>0</v>
      </c>
      <c r="AK27" s="136">
        <f ca="1">IF(AND(AND($AK$3&lt;=B27,B27&lt;=$AK$1),B27&lt;&gt;""),1,0)</f>
        <v>1</v>
      </c>
      <c r="AL27" s="136">
        <f t="shared" si="1"/>
        <v>1</v>
      </c>
      <c r="AM27" s="136">
        <v>1</v>
      </c>
    </row>
    <row r="28" spans="1:39" ht="90">
      <c r="A28" s="149">
        <v>555</v>
      </c>
      <c r="B28" s="150">
        <v>46400</v>
      </c>
      <c r="C28" s="156">
        <v>9</v>
      </c>
      <c r="D28" s="156">
        <v>17</v>
      </c>
      <c r="E28" s="152" t="s">
        <v>94</v>
      </c>
      <c r="F28" s="151" t="s">
        <v>490</v>
      </c>
      <c r="G28" s="154" t="s">
        <v>493</v>
      </c>
      <c r="H28" s="138" t="str">
        <f>IF(OR(G28="中止",G28="取消"),"998",IF(ISNA(MATCH($E28,施設情報!$B$2:$B$96,0)),"999",INDEX(施設情報!$C$2:$C$96,MATCH($E28,施設情報!$B$2:$B$96,0))))</f>
        <v>998</v>
      </c>
      <c r="I28" s="139">
        <f>B28</f>
        <v>46400</v>
      </c>
      <c r="J28" s="137" t="str">
        <f>H28&amp;"-"&amp;I28</f>
        <v>998-46400</v>
      </c>
      <c r="K28" s="137">
        <f>C28/24</f>
        <v>0.375</v>
      </c>
      <c r="L28" s="137">
        <f>D28/24</f>
        <v>0.70833333333333337</v>
      </c>
      <c r="M28" s="137">
        <f>IF(AND(M$3&gt;=$K28,M$3&lt;$L28),100*$AM28,0)</f>
        <v>0</v>
      </c>
      <c r="N28" s="137">
        <f>IF(AND(N$3&gt;=$K28,N$3&lt;$L28),100*$AM28,0)</f>
        <v>0</v>
      </c>
      <c r="O28" s="137">
        <f>IF(AND(O$3&gt;=$K28,O$3&lt;$L28),100*$AM28,0)</f>
        <v>0</v>
      </c>
      <c r="P28" s="137">
        <f>IF(AND(P$3&gt;=$K28,P$3&lt;$L28),100*$AM28,0)</f>
        <v>0</v>
      </c>
      <c r="Q28" s="137">
        <f>IF(AND(Q$3&gt;=$K28,Q$3&lt;$L28),100*$AM28,0)</f>
        <v>0</v>
      </c>
      <c r="R28" s="137">
        <f>IF(AND(R$3&gt;=$K28,R$3&lt;$L28),100*$AM28,0)</f>
        <v>0</v>
      </c>
      <c r="S28" s="137">
        <f>IF(AND(S$3&gt;=$K28,S$3&lt;$L28),100*$AM28,0)</f>
        <v>0</v>
      </c>
      <c r="T28" s="137">
        <f>IF(AND(T$3&gt;=$K28,T$3&lt;$L28),100*$AM28,0)</f>
        <v>0</v>
      </c>
      <c r="U28" s="137">
        <f>IF(AND(U$3&gt;=$K28,U$3&lt;$L28),100*$AM28,0)</f>
        <v>0</v>
      </c>
      <c r="V28" s="137">
        <f>IF(AND(V$3&gt;=$K28,V$3&lt;$L28),100*$AM28,0)</f>
        <v>100</v>
      </c>
      <c r="W28" s="137">
        <f>IF(AND(W$3&gt;=$K28,W$3&lt;$L28),100*$AM28,0)</f>
        <v>100</v>
      </c>
      <c r="X28" s="137">
        <f>IF(AND(X$3&gt;=$K28,X$3&lt;$L28),100*$AM28,0)</f>
        <v>100</v>
      </c>
      <c r="Y28" s="137">
        <f>IF(AND(Y$3&gt;=$K28,Y$3&lt;$L28),100*$AM28,0)</f>
        <v>100</v>
      </c>
      <c r="Z28" s="137">
        <f>IF(AND(Z$3&gt;=$K28,Z$3&lt;$L28),100*$AM28,0)</f>
        <v>100</v>
      </c>
      <c r="AA28" s="137">
        <f>IF(AND(AA$3&gt;=$K28,AA$3&lt;$L28),100*$AM28,0)</f>
        <v>100</v>
      </c>
      <c r="AB28" s="137">
        <f>IF(AND(AB$3&gt;=$K28,AB$3&lt;$L28),100*$AM28,0)</f>
        <v>100</v>
      </c>
      <c r="AC28" s="137">
        <f>IF(AND(AC$3&gt;=$K28,AC$3&lt;$L28),100*$AM28,0)</f>
        <v>100</v>
      </c>
      <c r="AD28" s="137">
        <f>IF(AND(AD$3&gt;=$K28,AD$3&lt;$L28),100*$AM28,0)</f>
        <v>0</v>
      </c>
      <c r="AE28" s="137">
        <f>IF(AND(AE$3&gt;=$K28,AE$3&lt;$L28),100*$AM28,0)</f>
        <v>0</v>
      </c>
      <c r="AF28" s="137">
        <f>IF(AND(AF$3&gt;=$K28,AF$3&lt;$L28),100*$AM28,0)</f>
        <v>0</v>
      </c>
      <c r="AG28" s="137">
        <f>IF(AND(AG$3&gt;=$K28,AG$3&lt;$L28),100*$AM28,0)</f>
        <v>0</v>
      </c>
      <c r="AH28" s="137">
        <f>IF(AND(AH$3&gt;=$K28,AH$3&lt;$L28),100*$AM28,0)</f>
        <v>0</v>
      </c>
      <c r="AI28" s="137">
        <f>IF(AND(AI$3&gt;=$K28,AI$3&lt;$L28),100*$AM28,0)</f>
        <v>0</v>
      </c>
      <c r="AJ28" s="137">
        <f>IF(AND(AJ$3&gt;=$K28,AJ$3&lt;$L28),100*$AM28,0)</f>
        <v>0</v>
      </c>
      <c r="AK28" s="136">
        <f ca="1">IF(AND(AND($AK$3&lt;=B28,B28&lt;=$AK$1),B28&lt;&gt;""),1,0)</f>
        <v>1</v>
      </c>
      <c r="AL28" s="136">
        <f t="shared" si="1"/>
        <v>1</v>
      </c>
      <c r="AM28" s="136">
        <v>1</v>
      </c>
    </row>
    <row r="29" spans="1:39" ht="72">
      <c r="A29" s="149">
        <v>572</v>
      </c>
      <c r="B29" s="150">
        <v>46400</v>
      </c>
      <c r="C29" s="156">
        <v>9</v>
      </c>
      <c r="D29" s="156">
        <v>17</v>
      </c>
      <c r="E29" s="152" t="s">
        <v>92</v>
      </c>
      <c r="F29" s="151" t="s">
        <v>490</v>
      </c>
      <c r="G29" s="154" t="s">
        <v>493</v>
      </c>
      <c r="H29" s="138" t="str">
        <f>IF(OR(G29="中止",G29="取消"),"998",IF(ISNA(MATCH($E29,施設情報!$B$2:$B$96,0)),"999",INDEX(施設情報!$C$2:$C$96,MATCH($E29,施設情報!$B$2:$B$96,0))))</f>
        <v>998</v>
      </c>
      <c r="I29" s="139">
        <f>B29</f>
        <v>46400</v>
      </c>
      <c r="J29" s="137" t="str">
        <f>H29&amp;"-"&amp;I29</f>
        <v>998-46400</v>
      </c>
      <c r="K29" s="137">
        <f>C29/24</f>
        <v>0.375</v>
      </c>
      <c r="L29" s="137">
        <f>D29/24</f>
        <v>0.70833333333333337</v>
      </c>
      <c r="M29" s="137">
        <f>IF(AND(M$3&gt;=$K29,M$3&lt;$L29),100*$AM29,0)</f>
        <v>0</v>
      </c>
      <c r="N29" s="137">
        <f>IF(AND(N$3&gt;=$K29,N$3&lt;$L29),100*$AM29,0)</f>
        <v>0</v>
      </c>
      <c r="O29" s="137">
        <f>IF(AND(O$3&gt;=$K29,O$3&lt;$L29),100*$AM29,0)</f>
        <v>0</v>
      </c>
      <c r="P29" s="137">
        <f>IF(AND(P$3&gt;=$K29,P$3&lt;$L29),100*$AM29,0)</f>
        <v>0</v>
      </c>
      <c r="Q29" s="137">
        <f>IF(AND(Q$3&gt;=$K29,Q$3&lt;$L29),100*$AM29,0)</f>
        <v>0</v>
      </c>
      <c r="R29" s="137">
        <f>IF(AND(R$3&gt;=$K29,R$3&lt;$L29),100*$AM29,0)</f>
        <v>0</v>
      </c>
      <c r="S29" s="137">
        <f>IF(AND(S$3&gt;=$K29,S$3&lt;$L29),100*$AM29,0)</f>
        <v>0</v>
      </c>
      <c r="T29" s="137">
        <f>IF(AND(T$3&gt;=$K29,T$3&lt;$L29),100*$AM29,0)</f>
        <v>0</v>
      </c>
      <c r="U29" s="137">
        <f>IF(AND(U$3&gt;=$K29,U$3&lt;$L29),100*$AM29,0)</f>
        <v>0</v>
      </c>
      <c r="V29" s="137">
        <f>IF(AND(V$3&gt;=$K29,V$3&lt;$L29),100*$AM29,0)</f>
        <v>100</v>
      </c>
      <c r="W29" s="137">
        <f>IF(AND(W$3&gt;=$K29,W$3&lt;$L29),100*$AM29,0)</f>
        <v>100</v>
      </c>
      <c r="X29" s="137">
        <f>IF(AND(X$3&gt;=$K29,X$3&lt;$L29),100*$AM29,0)</f>
        <v>100</v>
      </c>
      <c r="Y29" s="137">
        <f>IF(AND(Y$3&gt;=$K29,Y$3&lt;$L29),100*$AM29,0)</f>
        <v>100</v>
      </c>
      <c r="Z29" s="137">
        <f>IF(AND(Z$3&gt;=$K29,Z$3&lt;$L29),100*$AM29,0)</f>
        <v>100</v>
      </c>
      <c r="AA29" s="137">
        <f>IF(AND(AA$3&gt;=$K29,AA$3&lt;$L29),100*$AM29,0)</f>
        <v>100</v>
      </c>
      <c r="AB29" s="137">
        <f>IF(AND(AB$3&gt;=$K29,AB$3&lt;$L29),100*$AM29,0)</f>
        <v>100</v>
      </c>
      <c r="AC29" s="137">
        <f>IF(AND(AC$3&gt;=$K29,AC$3&lt;$L29),100*$AM29,0)</f>
        <v>100</v>
      </c>
      <c r="AD29" s="137">
        <f>IF(AND(AD$3&gt;=$K29,AD$3&lt;$L29),100*$AM29,0)</f>
        <v>0</v>
      </c>
      <c r="AE29" s="137">
        <f>IF(AND(AE$3&gt;=$K29,AE$3&lt;$L29),100*$AM29,0)</f>
        <v>0</v>
      </c>
      <c r="AF29" s="137">
        <f>IF(AND(AF$3&gt;=$K29,AF$3&lt;$L29),100*$AM29,0)</f>
        <v>0</v>
      </c>
      <c r="AG29" s="137">
        <f>IF(AND(AG$3&gt;=$K29,AG$3&lt;$L29),100*$AM29,0)</f>
        <v>0</v>
      </c>
      <c r="AH29" s="137">
        <f>IF(AND(AH$3&gt;=$K29,AH$3&lt;$L29),100*$AM29,0)</f>
        <v>0</v>
      </c>
      <c r="AI29" s="137">
        <f>IF(AND(AI$3&gt;=$K29,AI$3&lt;$L29),100*$AM29,0)</f>
        <v>0</v>
      </c>
      <c r="AJ29" s="137">
        <f>IF(AND(AJ$3&gt;=$K29,AJ$3&lt;$L29),100*$AM29,0)</f>
        <v>0</v>
      </c>
      <c r="AK29" s="136">
        <f ca="1">IF(AND(AND($AK$3&lt;=B29,B29&lt;=$AK$1),B29&lt;&gt;""),1,0)</f>
        <v>1</v>
      </c>
      <c r="AL29" s="136">
        <f t="shared" si="1"/>
        <v>1</v>
      </c>
      <c r="AM29" s="136">
        <v>1</v>
      </c>
    </row>
    <row r="30" spans="1:39" ht="36">
      <c r="A30" s="149">
        <v>654</v>
      </c>
      <c r="B30" s="150">
        <v>46400</v>
      </c>
      <c r="C30" s="156">
        <v>9</v>
      </c>
      <c r="D30" s="156">
        <v>17</v>
      </c>
      <c r="E30" s="152" t="s">
        <v>91</v>
      </c>
      <c r="F30" s="151" t="s">
        <v>490</v>
      </c>
      <c r="G30" s="154" t="s">
        <v>494</v>
      </c>
      <c r="H30" s="138" t="str">
        <f>IF(OR(G30="中止",G30="取消"),"998",IF(ISNA(MATCH($E30,施設情報!$B$2:$B$96,0)),"999",INDEX(施設情報!$C$2:$C$96,MATCH($E30,施設情報!$B$2:$B$96,0))))</f>
        <v>009</v>
      </c>
      <c r="I30" s="139">
        <f>B30</f>
        <v>46400</v>
      </c>
      <c r="J30" s="137" t="str">
        <f>H30&amp;"-"&amp;I30</f>
        <v>009-46400</v>
      </c>
      <c r="K30" s="137">
        <f>C30/24</f>
        <v>0.375</v>
      </c>
      <c r="L30" s="137">
        <f>D30/24</f>
        <v>0.70833333333333337</v>
      </c>
      <c r="M30" s="137">
        <f>IF(AND(M$3&gt;=$K30,M$3&lt;$L30),100*$AM30,0)</f>
        <v>0</v>
      </c>
      <c r="N30" s="137">
        <f>IF(AND(N$3&gt;=$K30,N$3&lt;$L30),100*$AM30,0)</f>
        <v>0</v>
      </c>
      <c r="O30" s="137">
        <f>IF(AND(O$3&gt;=$K30,O$3&lt;$L30),100*$AM30,0)</f>
        <v>0</v>
      </c>
      <c r="P30" s="137">
        <f>IF(AND(P$3&gt;=$K30,P$3&lt;$L30),100*$AM30,0)</f>
        <v>0</v>
      </c>
      <c r="Q30" s="137">
        <f>IF(AND(Q$3&gt;=$K30,Q$3&lt;$L30),100*$AM30,0)</f>
        <v>0</v>
      </c>
      <c r="R30" s="137">
        <f>IF(AND(R$3&gt;=$K30,R$3&lt;$L30),100*$AM30,0)</f>
        <v>0</v>
      </c>
      <c r="S30" s="137">
        <f>IF(AND(S$3&gt;=$K30,S$3&lt;$L30),100*$AM30,0)</f>
        <v>0</v>
      </c>
      <c r="T30" s="137">
        <f>IF(AND(T$3&gt;=$K30,T$3&lt;$L30),100*$AM30,0)</f>
        <v>0</v>
      </c>
      <c r="U30" s="137">
        <f>IF(AND(U$3&gt;=$K30,U$3&lt;$L30),100*$AM30,0)</f>
        <v>0</v>
      </c>
      <c r="V30" s="137">
        <f>IF(AND(V$3&gt;=$K30,V$3&lt;$L30),100*$AM30,0)</f>
        <v>100</v>
      </c>
      <c r="W30" s="137">
        <f>IF(AND(W$3&gt;=$K30,W$3&lt;$L30),100*$AM30,0)</f>
        <v>100</v>
      </c>
      <c r="X30" s="137">
        <f>IF(AND(X$3&gt;=$K30,X$3&lt;$L30),100*$AM30,0)</f>
        <v>100</v>
      </c>
      <c r="Y30" s="137">
        <f>IF(AND(Y$3&gt;=$K30,Y$3&lt;$L30),100*$AM30,0)</f>
        <v>100</v>
      </c>
      <c r="Z30" s="137">
        <f>IF(AND(Z$3&gt;=$K30,Z$3&lt;$L30),100*$AM30,0)</f>
        <v>100</v>
      </c>
      <c r="AA30" s="137">
        <f>IF(AND(AA$3&gt;=$K30,AA$3&lt;$L30),100*$AM30,0)</f>
        <v>100</v>
      </c>
      <c r="AB30" s="137">
        <f>IF(AND(AB$3&gt;=$K30,AB$3&lt;$L30),100*$AM30,0)</f>
        <v>100</v>
      </c>
      <c r="AC30" s="137">
        <f>IF(AND(AC$3&gt;=$K30,AC$3&lt;$L30),100*$AM30,0)</f>
        <v>100</v>
      </c>
      <c r="AD30" s="137">
        <f>IF(AND(AD$3&gt;=$K30,AD$3&lt;$L30),100*$AM30,0)</f>
        <v>0</v>
      </c>
      <c r="AE30" s="137">
        <f>IF(AND(AE$3&gt;=$K30,AE$3&lt;$L30),100*$AM30,0)</f>
        <v>0</v>
      </c>
      <c r="AF30" s="137">
        <f>IF(AND(AF$3&gt;=$K30,AF$3&lt;$L30),100*$AM30,0)</f>
        <v>0</v>
      </c>
      <c r="AG30" s="137">
        <f>IF(AND(AG$3&gt;=$K30,AG$3&lt;$L30),100*$AM30,0)</f>
        <v>0</v>
      </c>
      <c r="AH30" s="137">
        <f>IF(AND(AH$3&gt;=$K30,AH$3&lt;$L30),100*$AM30,0)</f>
        <v>0</v>
      </c>
      <c r="AI30" s="137">
        <f>IF(AND(AI$3&gt;=$K30,AI$3&lt;$L30),100*$AM30,0)</f>
        <v>0</v>
      </c>
      <c r="AJ30" s="137">
        <f>IF(AND(AJ$3&gt;=$K30,AJ$3&lt;$L30),100*$AM30,0)</f>
        <v>0</v>
      </c>
      <c r="AK30" s="136">
        <f ca="1">IF(AND(AND($AK$3&lt;=B30,B30&lt;=$AK$1),B30&lt;&gt;""),1,0)</f>
        <v>1</v>
      </c>
      <c r="AL30" s="136">
        <f t="shared" si="1"/>
        <v>1</v>
      </c>
      <c r="AM30" s="136">
        <v>1</v>
      </c>
    </row>
    <row r="31" spans="1:39" ht="72">
      <c r="A31" s="149">
        <v>669</v>
      </c>
      <c r="B31" s="150">
        <v>46400</v>
      </c>
      <c r="C31" s="156">
        <v>9</v>
      </c>
      <c r="D31" s="156">
        <v>17</v>
      </c>
      <c r="E31" s="152" t="s">
        <v>93</v>
      </c>
      <c r="F31" s="151" t="s">
        <v>490</v>
      </c>
      <c r="G31" s="154" t="s">
        <v>494</v>
      </c>
      <c r="H31" s="138" t="str">
        <f>IF(OR(G31="中止",G31="取消"),"998",IF(ISNA(MATCH($E31,施設情報!$B$2:$B$96,0)),"999",INDEX(施設情報!$C$2:$C$96,MATCH($E31,施設情報!$B$2:$B$96,0))))</f>
        <v>012</v>
      </c>
      <c r="I31" s="139">
        <f>B31</f>
        <v>46400</v>
      </c>
      <c r="J31" s="137" t="str">
        <f>H31&amp;"-"&amp;I31</f>
        <v>012-46400</v>
      </c>
      <c r="K31" s="137">
        <f>C31/24</f>
        <v>0.375</v>
      </c>
      <c r="L31" s="137">
        <f>D31/24</f>
        <v>0.70833333333333337</v>
      </c>
      <c r="M31" s="137">
        <f>IF(AND(M$3&gt;=$K31,M$3&lt;$L31),100*$AM31,0)</f>
        <v>0</v>
      </c>
      <c r="N31" s="137">
        <f>IF(AND(N$3&gt;=$K31,N$3&lt;$L31),100*$AM31,0)</f>
        <v>0</v>
      </c>
      <c r="O31" s="137">
        <f>IF(AND(O$3&gt;=$K31,O$3&lt;$L31),100*$AM31,0)</f>
        <v>0</v>
      </c>
      <c r="P31" s="137">
        <f>IF(AND(P$3&gt;=$K31,P$3&lt;$L31),100*$AM31,0)</f>
        <v>0</v>
      </c>
      <c r="Q31" s="137">
        <f>IF(AND(Q$3&gt;=$K31,Q$3&lt;$L31),100*$AM31,0)</f>
        <v>0</v>
      </c>
      <c r="R31" s="137">
        <f>IF(AND(R$3&gt;=$K31,R$3&lt;$L31),100*$AM31,0)</f>
        <v>0</v>
      </c>
      <c r="S31" s="137">
        <f>IF(AND(S$3&gt;=$K31,S$3&lt;$L31),100*$AM31,0)</f>
        <v>0</v>
      </c>
      <c r="T31" s="137">
        <f>IF(AND(T$3&gt;=$K31,T$3&lt;$L31),100*$AM31,0)</f>
        <v>0</v>
      </c>
      <c r="U31" s="137">
        <f>IF(AND(U$3&gt;=$K31,U$3&lt;$L31),100*$AM31,0)</f>
        <v>0</v>
      </c>
      <c r="V31" s="137">
        <f>IF(AND(V$3&gt;=$K31,V$3&lt;$L31),100*$AM31,0)</f>
        <v>100</v>
      </c>
      <c r="W31" s="137">
        <f>IF(AND(W$3&gt;=$K31,W$3&lt;$L31),100*$AM31,0)</f>
        <v>100</v>
      </c>
      <c r="X31" s="137">
        <f>IF(AND(X$3&gt;=$K31,X$3&lt;$L31),100*$AM31,0)</f>
        <v>100</v>
      </c>
      <c r="Y31" s="137">
        <f>IF(AND(Y$3&gt;=$K31,Y$3&lt;$L31),100*$AM31,0)</f>
        <v>100</v>
      </c>
      <c r="Z31" s="137">
        <f>IF(AND(Z$3&gt;=$K31,Z$3&lt;$L31),100*$AM31,0)</f>
        <v>100</v>
      </c>
      <c r="AA31" s="137">
        <f>IF(AND(AA$3&gt;=$K31,AA$3&lt;$L31),100*$AM31,0)</f>
        <v>100</v>
      </c>
      <c r="AB31" s="137">
        <f>IF(AND(AB$3&gt;=$K31,AB$3&lt;$L31),100*$AM31,0)</f>
        <v>100</v>
      </c>
      <c r="AC31" s="137">
        <f>IF(AND(AC$3&gt;=$K31,AC$3&lt;$L31),100*$AM31,0)</f>
        <v>100</v>
      </c>
      <c r="AD31" s="137">
        <f>IF(AND(AD$3&gt;=$K31,AD$3&lt;$L31),100*$AM31,0)</f>
        <v>0</v>
      </c>
      <c r="AE31" s="137">
        <f>IF(AND(AE$3&gt;=$K31,AE$3&lt;$L31),100*$AM31,0)</f>
        <v>0</v>
      </c>
      <c r="AF31" s="137">
        <f>IF(AND(AF$3&gt;=$K31,AF$3&lt;$L31),100*$AM31,0)</f>
        <v>0</v>
      </c>
      <c r="AG31" s="137">
        <f>IF(AND(AG$3&gt;=$K31,AG$3&lt;$L31),100*$AM31,0)</f>
        <v>0</v>
      </c>
      <c r="AH31" s="137">
        <f>IF(AND(AH$3&gt;=$K31,AH$3&lt;$L31),100*$AM31,0)</f>
        <v>0</v>
      </c>
      <c r="AI31" s="137">
        <f>IF(AND(AI$3&gt;=$K31,AI$3&lt;$L31),100*$AM31,0)</f>
        <v>0</v>
      </c>
      <c r="AJ31" s="137">
        <f>IF(AND(AJ$3&gt;=$K31,AJ$3&lt;$L31),100*$AM31,0)</f>
        <v>0</v>
      </c>
      <c r="AK31" s="136">
        <f ca="1">IF(AND(AND($AK$3&lt;=B31,B31&lt;=$AK$1),B31&lt;&gt;""),1,0)</f>
        <v>1</v>
      </c>
      <c r="AL31" s="136">
        <f t="shared" si="1"/>
        <v>1</v>
      </c>
      <c r="AM31" s="136">
        <v>1</v>
      </c>
    </row>
    <row r="32" spans="1:39" ht="90">
      <c r="A32" s="149">
        <v>684</v>
      </c>
      <c r="B32" s="210">
        <v>46400</v>
      </c>
      <c r="C32" s="211">
        <v>9</v>
      </c>
      <c r="D32" s="211">
        <v>17</v>
      </c>
      <c r="E32" s="152" t="s">
        <v>94</v>
      </c>
      <c r="F32" s="151" t="s">
        <v>490</v>
      </c>
      <c r="G32" s="154" t="s">
        <v>494</v>
      </c>
      <c r="H32" s="138" t="str">
        <f>IF(OR(G32="中止",G32="取消"),"998",IF(ISNA(MATCH($E32,施設情報!$B$2:$B$96,0)),"999",INDEX(施設情報!$C$2:$C$96,MATCH($E32,施設情報!$B$2:$B$96,0))))</f>
        <v>011</v>
      </c>
      <c r="I32" s="139">
        <f>B32</f>
        <v>46400</v>
      </c>
      <c r="J32" s="137" t="str">
        <f>H32&amp;"-"&amp;I32</f>
        <v>011-46400</v>
      </c>
      <c r="K32" s="137">
        <f>C32/24</f>
        <v>0.375</v>
      </c>
      <c r="L32" s="137">
        <f>D32/24</f>
        <v>0.70833333333333337</v>
      </c>
      <c r="M32" s="137">
        <f>IF(AND(M$3&gt;=$K32,M$3&lt;$L32),100*$AM32,0)</f>
        <v>0</v>
      </c>
      <c r="N32" s="137">
        <f>IF(AND(N$3&gt;=$K32,N$3&lt;$L32),100*$AM32,0)</f>
        <v>0</v>
      </c>
      <c r="O32" s="137">
        <f>IF(AND(O$3&gt;=$K32,O$3&lt;$L32),100*$AM32,0)</f>
        <v>0</v>
      </c>
      <c r="P32" s="137">
        <f>IF(AND(P$3&gt;=$K32,P$3&lt;$L32),100*$AM32,0)</f>
        <v>0</v>
      </c>
      <c r="Q32" s="137">
        <f>IF(AND(Q$3&gt;=$K32,Q$3&lt;$L32),100*$AM32,0)</f>
        <v>0</v>
      </c>
      <c r="R32" s="137">
        <f>IF(AND(R$3&gt;=$K32,R$3&lt;$L32),100*$AM32,0)</f>
        <v>0</v>
      </c>
      <c r="S32" s="137">
        <f>IF(AND(S$3&gt;=$K32,S$3&lt;$L32),100*$AM32,0)</f>
        <v>0</v>
      </c>
      <c r="T32" s="137">
        <f>IF(AND(T$3&gt;=$K32,T$3&lt;$L32),100*$AM32,0)</f>
        <v>0</v>
      </c>
      <c r="U32" s="137">
        <f>IF(AND(U$3&gt;=$K32,U$3&lt;$L32),100*$AM32,0)</f>
        <v>0</v>
      </c>
      <c r="V32" s="137">
        <f>IF(AND(V$3&gt;=$K32,V$3&lt;$L32),100*$AM32,0)</f>
        <v>100</v>
      </c>
      <c r="W32" s="137">
        <f>IF(AND(W$3&gt;=$K32,W$3&lt;$L32),100*$AM32,0)</f>
        <v>100</v>
      </c>
      <c r="X32" s="137">
        <f>IF(AND(X$3&gt;=$K32,X$3&lt;$L32),100*$AM32,0)</f>
        <v>100</v>
      </c>
      <c r="Y32" s="137">
        <f>IF(AND(Y$3&gt;=$K32,Y$3&lt;$L32),100*$AM32,0)</f>
        <v>100</v>
      </c>
      <c r="Z32" s="137">
        <f>IF(AND(Z$3&gt;=$K32,Z$3&lt;$L32),100*$AM32,0)</f>
        <v>100</v>
      </c>
      <c r="AA32" s="137">
        <f>IF(AND(AA$3&gt;=$K32,AA$3&lt;$L32),100*$AM32,0)</f>
        <v>100</v>
      </c>
      <c r="AB32" s="137">
        <f>IF(AND(AB$3&gt;=$K32,AB$3&lt;$L32),100*$AM32,0)</f>
        <v>100</v>
      </c>
      <c r="AC32" s="137">
        <f>IF(AND(AC$3&gt;=$K32,AC$3&lt;$L32),100*$AM32,0)</f>
        <v>100</v>
      </c>
      <c r="AD32" s="137">
        <f>IF(AND(AD$3&gt;=$K32,AD$3&lt;$L32),100*$AM32,0)</f>
        <v>0</v>
      </c>
      <c r="AE32" s="137">
        <f>IF(AND(AE$3&gt;=$K32,AE$3&lt;$L32),100*$AM32,0)</f>
        <v>0</v>
      </c>
      <c r="AF32" s="137">
        <f>IF(AND(AF$3&gt;=$K32,AF$3&lt;$L32),100*$AM32,0)</f>
        <v>0</v>
      </c>
      <c r="AG32" s="137">
        <f>IF(AND(AG$3&gt;=$K32,AG$3&lt;$L32),100*$AM32,0)</f>
        <v>0</v>
      </c>
      <c r="AH32" s="137">
        <f>IF(AND(AH$3&gt;=$K32,AH$3&lt;$L32),100*$AM32,0)</f>
        <v>0</v>
      </c>
      <c r="AI32" s="137">
        <f>IF(AND(AI$3&gt;=$K32,AI$3&lt;$L32),100*$AM32,0)</f>
        <v>0</v>
      </c>
      <c r="AJ32" s="137">
        <f>IF(AND(AJ$3&gt;=$K32,AJ$3&lt;$L32),100*$AM32,0)</f>
        <v>0</v>
      </c>
      <c r="AK32" s="136">
        <f ca="1">IF(AND(AND($AK$3&lt;=B32,B32&lt;=$AK$1),B32&lt;&gt;""),1,0)</f>
        <v>1</v>
      </c>
      <c r="AL32" s="136">
        <f t="shared" si="1"/>
        <v>1</v>
      </c>
      <c r="AM32" s="136">
        <v>1</v>
      </c>
    </row>
    <row r="33" spans="1:39" ht="72">
      <c r="A33" s="149">
        <v>699</v>
      </c>
      <c r="B33" s="210">
        <v>46400</v>
      </c>
      <c r="C33" s="211">
        <v>9</v>
      </c>
      <c r="D33" s="211">
        <v>17</v>
      </c>
      <c r="E33" s="215" t="s">
        <v>92</v>
      </c>
      <c r="F33" s="151" t="s">
        <v>490</v>
      </c>
      <c r="G33" s="154" t="s">
        <v>494</v>
      </c>
      <c r="H33" s="138" t="str">
        <f>IF(OR(G33="中止",G33="取消"),"998",IF(ISNA(MATCH($E33,施設情報!$B$2:$B$96,0)),"999",INDEX(施設情報!$C$2:$C$96,MATCH($E33,施設情報!$B$2:$B$96,0))))</f>
        <v>010</v>
      </c>
      <c r="I33" s="139">
        <f>B33</f>
        <v>46400</v>
      </c>
      <c r="J33" s="137" t="str">
        <f>H33&amp;"-"&amp;I33</f>
        <v>010-46400</v>
      </c>
      <c r="K33" s="137">
        <f>C33/24</f>
        <v>0.375</v>
      </c>
      <c r="L33" s="137">
        <f>D33/24</f>
        <v>0.70833333333333337</v>
      </c>
      <c r="M33" s="137">
        <f>IF(AND(M$3&gt;=$K33,M$3&lt;$L33),100*$AM33,0)</f>
        <v>0</v>
      </c>
      <c r="N33" s="137">
        <f>IF(AND(N$3&gt;=$K33,N$3&lt;$L33),100*$AM33,0)</f>
        <v>0</v>
      </c>
      <c r="O33" s="137">
        <f>IF(AND(O$3&gt;=$K33,O$3&lt;$L33),100*$AM33,0)</f>
        <v>0</v>
      </c>
      <c r="P33" s="137">
        <f>IF(AND(P$3&gt;=$K33,P$3&lt;$L33),100*$AM33,0)</f>
        <v>0</v>
      </c>
      <c r="Q33" s="137">
        <f>IF(AND(Q$3&gt;=$K33,Q$3&lt;$L33),100*$AM33,0)</f>
        <v>0</v>
      </c>
      <c r="R33" s="137">
        <f>IF(AND(R$3&gt;=$K33,R$3&lt;$L33),100*$AM33,0)</f>
        <v>0</v>
      </c>
      <c r="S33" s="137">
        <f>IF(AND(S$3&gt;=$K33,S$3&lt;$L33),100*$AM33,0)</f>
        <v>0</v>
      </c>
      <c r="T33" s="137">
        <f>IF(AND(T$3&gt;=$K33,T$3&lt;$L33),100*$AM33,0)</f>
        <v>0</v>
      </c>
      <c r="U33" s="137">
        <f>IF(AND(U$3&gt;=$K33,U$3&lt;$L33),100*$AM33,0)</f>
        <v>0</v>
      </c>
      <c r="V33" s="137">
        <f>IF(AND(V$3&gt;=$K33,V$3&lt;$L33),100*$AM33,0)</f>
        <v>100</v>
      </c>
      <c r="W33" s="137">
        <f>IF(AND(W$3&gt;=$K33,W$3&lt;$L33),100*$AM33,0)</f>
        <v>100</v>
      </c>
      <c r="X33" s="137">
        <f>IF(AND(X$3&gt;=$K33,X$3&lt;$L33),100*$AM33,0)</f>
        <v>100</v>
      </c>
      <c r="Y33" s="137">
        <f>IF(AND(Y$3&gt;=$K33,Y$3&lt;$L33),100*$AM33,0)</f>
        <v>100</v>
      </c>
      <c r="Z33" s="137">
        <f>IF(AND(Z$3&gt;=$K33,Z$3&lt;$L33),100*$AM33,0)</f>
        <v>100</v>
      </c>
      <c r="AA33" s="137">
        <f>IF(AND(AA$3&gt;=$K33,AA$3&lt;$L33),100*$AM33,0)</f>
        <v>100</v>
      </c>
      <c r="AB33" s="137">
        <f>IF(AND(AB$3&gt;=$K33,AB$3&lt;$L33),100*$AM33,0)</f>
        <v>100</v>
      </c>
      <c r="AC33" s="137">
        <f>IF(AND(AC$3&gt;=$K33,AC$3&lt;$L33),100*$AM33,0)</f>
        <v>100</v>
      </c>
      <c r="AD33" s="137">
        <f>IF(AND(AD$3&gt;=$K33,AD$3&lt;$L33),100*$AM33,0)</f>
        <v>0</v>
      </c>
      <c r="AE33" s="137">
        <f>IF(AND(AE$3&gt;=$K33,AE$3&lt;$L33),100*$AM33,0)</f>
        <v>0</v>
      </c>
      <c r="AF33" s="137">
        <f>IF(AND(AF$3&gt;=$K33,AF$3&lt;$L33),100*$AM33,0)</f>
        <v>0</v>
      </c>
      <c r="AG33" s="137">
        <f>IF(AND(AG$3&gt;=$K33,AG$3&lt;$L33),100*$AM33,0)</f>
        <v>0</v>
      </c>
      <c r="AH33" s="137">
        <f>IF(AND(AH$3&gt;=$K33,AH$3&lt;$L33),100*$AM33,0)</f>
        <v>0</v>
      </c>
      <c r="AI33" s="137">
        <f>IF(AND(AI$3&gt;=$K33,AI$3&lt;$L33),100*$AM33,0)</f>
        <v>0</v>
      </c>
      <c r="AJ33" s="137">
        <f>IF(AND(AJ$3&gt;=$K33,AJ$3&lt;$L33),100*$AM33,0)</f>
        <v>0</v>
      </c>
      <c r="AK33" s="136">
        <f ca="1">IF(AND(AND($AK$3&lt;=B33,B33&lt;=$AK$1),B33&lt;&gt;""),1,0)</f>
        <v>1</v>
      </c>
      <c r="AL33" s="136">
        <f t="shared" si="1"/>
        <v>1</v>
      </c>
      <c r="AM33" s="136">
        <v>1</v>
      </c>
    </row>
    <row r="34" spans="1:39" ht="56.25">
      <c r="A34" s="149">
        <v>714</v>
      </c>
      <c r="B34" s="210">
        <v>46400</v>
      </c>
      <c r="C34" s="211">
        <v>9</v>
      </c>
      <c r="D34" s="211">
        <v>17</v>
      </c>
      <c r="E34" s="152" t="s">
        <v>44</v>
      </c>
      <c r="F34" s="151" t="s">
        <v>490</v>
      </c>
      <c r="G34" s="154" t="s">
        <v>494</v>
      </c>
      <c r="H34" s="138" t="str">
        <f>IF(OR(G34="中止",G34="取消"),"998",IF(ISNA(MATCH($E34,施設情報!$B$2:$B$96,0)),"999",INDEX(施設情報!$C$2:$C$96,MATCH($E34,施設情報!$B$2:$B$96,0))))</f>
        <v>015</v>
      </c>
      <c r="I34" s="139">
        <f>B34</f>
        <v>46400</v>
      </c>
      <c r="J34" s="137" t="str">
        <f>H34&amp;"-"&amp;I34</f>
        <v>015-46400</v>
      </c>
      <c r="K34" s="137">
        <f>C34/24</f>
        <v>0.375</v>
      </c>
      <c r="L34" s="137">
        <f>D34/24</f>
        <v>0.70833333333333337</v>
      </c>
      <c r="M34" s="137">
        <f>IF(AND(M$3&gt;=$K34,M$3&lt;$L34),100*$AM34,0)</f>
        <v>0</v>
      </c>
      <c r="N34" s="137">
        <f>IF(AND(N$3&gt;=$K34,N$3&lt;$L34),100*$AM34,0)</f>
        <v>0</v>
      </c>
      <c r="O34" s="137">
        <f>IF(AND(O$3&gt;=$K34,O$3&lt;$L34),100*$AM34,0)</f>
        <v>0</v>
      </c>
      <c r="P34" s="137">
        <f>IF(AND(P$3&gt;=$K34,P$3&lt;$L34),100*$AM34,0)</f>
        <v>0</v>
      </c>
      <c r="Q34" s="137">
        <f>IF(AND(Q$3&gt;=$K34,Q$3&lt;$L34),100*$AM34,0)</f>
        <v>0</v>
      </c>
      <c r="R34" s="137">
        <f>IF(AND(R$3&gt;=$K34,R$3&lt;$L34),100*$AM34,0)</f>
        <v>0</v>
      </c>
      <c r="S34" s="137">
        <f>IF(AND(S$3&gt;=$K34,S$3&lt;$L34),100*$AM34,0)</f>
        <v>0</v>
      </c>
      <c r="T34" s="137">
        <f>IF(AND(T$3&gt;=$K34,T$3&lt;$L34),100*$AM34,0)</f>
        <v>0</v>
      </c>
      <c r="U34" s="137">
        <f>IF(AND(U$3&gt;=$K34,U$3&lt;$L34),100*$AM34,0)</f>
        <v>0</v>
      </c>
      <c r="V34" s="137">
        <f>IF(AND(V$3&gt;=$K34,V$3&lt;$L34),100*$AM34,0)</f>
        <v>100</v>
      </c>
      <c r="W34" s="137">
        <f>IF(AND(W$3&gt;=$K34,W$3&lt;$L34),100*$AM34,0)</f>
        <v>100</v>
      </c>
      <c r="X34" s="137">
        <f>IF(AND(X$3&gt;=$K34,X$3&lt;$L34),100*$AM34,0)</f>
        <v>100</v>
      </c>
      <c r="Y34" s="137">
        <f>IF(AND(Y$3&gt;=$K34,Y$3&lt;$L34),100*$AM34,0)</f>
        <v>100</v>
      </c>
      <c r="Z34" s="137">
        <f>IF(AND(Z$3&gt;=$K34,Z$3&lt;$L34),100*$AM34,0)</f>
        <v>100</v>
      </c>
      <c r="AA34" s="137">
        <f>IF(AND(AA$3&gt;=$K34,AA$3&lt;$L34),100*$AM34,0)</f>
        <v>100</v>
      </c>
      <c r="AB34" s="137">
        <f>IF(AND(AB$3&gt;=$K34,AB$3&lt;$L34),100*$AM34,0)</f>
        <v>100</v>
      </c>
      <c r="AC34" s="137">
        <f>IF(AND(AC$3&gt;=$K34,AC$3&lt;$L34),100*$AM34,0)</f>
        <v>100</v>
      </c>
      <c r="AD34" s="137">
        <f>IF(AND(AD$3&gt;=$K34,AD$3&lt;$L34),100*$AM34,0)</f>
        <v>0</v>
      </c>
      <c r="AE34" s="137">
        <f>IF(AND(AE$3&gt;=$K34,AE$3&lt;$L34),100*$AM34,0)</f>
        <v>0</v>
      </c>
      <c r="AF34" s="137">
        <f>IF(AND(AF$3&gt;=$K34,AF$3&lt;$L34),100*$AM34,0)</f>
        <v>0</v>
      </c>
      <c r="AG34" s="137">
        <f>IF(AND(AG$3&gt;=$K34,AG$3&lt;$L34),100*$AM34,0)</f>
        <v>0</v>
      </c>
      <c r="AH34" s="137">
        <f>IF(AND(AH$3&gt;=$K34,AH$3&lt;$L34),100*$AM34,0)</f>
        <v>0</v>
      </c>
      <c r="AI34" s="137">
        <f>IF(AND(AI$3&gt;=$K34,AI$3&lt;$L34),100*$AM34,0)</f>
        <v>0</v>
      </c>
      <c r="AJ34" s="137">
        <f>IF(AND(AJ$3&gt;=$K34,AJ$3&lt;$L34),100*$AM34,0)</f>
        <v>0</v>
      </c>
      <c r="AK34" s="136">
        <f ca="1">IF(AND(AND($AK$3&lt;=B34,B34&lt;=$AK$1),B34&lt;&gt;""),1,0)</f>
        <v>1</v>
      </c>
      <c r="AL34" s="136">
        <f t="shared" si="1"/>
        <v>1</v>
      </c>
      <c r="AM34" s="136">
        <v>1</v>
      </c>
    </row>
    <row r="35" spans="1:39" ht="56.25">
      <c r="A35" s="149">
        <v>317</v>
      </c>
      <c r="B35" s="150">
        <v>46401</v>
      </c>
      <c r="C35" s="156">
        <v>0</v>
      </c>
      <c r="D35" s="156">
        <v>24</v>
      </c>
      <c r="E35" s="152" t="s">
        <v>52</v>
      </c>
      <c r="F35" s="151" t="s">
        <v>95</v>
      </c>
      <c r="G35" s="205" t="s">
        <v>1</v>
      </c>
      <c r="H35" s="138" t="str">
        <f>IF(OR(G35="中止",G35="取消"),"998",IF(ISNA(MATCH($E35,施設情報!$B$2:$B$96,0)),"999",INDEX(施設情報!$C$2:$C$96,MATCH($E35,施設情報!$B$2:$B$96,0))))</f>
        <v>024</v>
      </c>
      <c r="I35" s="139">
        <f>B35</f>
        <v>46401</v>
      </c>
      <c r="J35" s="137" t="str">
        <f>H35&amp;"-"&amp;I35</f>
        <v>024-46401</v>
      </c>
      <c r="K35" s="137">
        <f>C35/24</f>
        <v>0</v>
      </c>
      <c r="L35" s="137">
        <f>D35/24</f>
        <v>1</v>
      </c>
      <c r="M35" s="137">
        <f>IF(AND(M$3&gt;=$K35,M$3&lt;$L35),100*$AM35,0)</f>
        <v>100</v>
      </c>
      <c r="N35" s="137">
        <f>IF(AND(N$3&gt;=$K35,N$3&lt;$L35),100*$AM35,0)</f>
        <v>100</v>
      </c>
      <c r="O35" s="137">
        <f>IF(AND(O$3&gt;=$K35,O$3&lt;$L35),100*$AM35,0)</f>
        <v>100</v>
      </c>
      <c r="P35" s="137">
        <f>IF(AND(P$3&gt;=$K35,P$3&lt;$L35),100*$AM35,0)</f>
        <v>100</v>
      </c>
      <c r="Q35" s="137">
        <f>IF(AND(Q$3&gt;=$K35,Q$3&lt;$L35),100*$AM35,0)</f>
        <v>100</v>
      </c>
      <c r="R35" s="137">
        <f>IF(AND(R$3&gt;=$K35,R$3&lt;$L35),100*$AM35,0)</f>
        <v>100</v>
      </c>
      <c r="S35" s="137">
        <f>IF(AND(S$3&gt;=$K35,S$3&lt;$L35),100*$AM35,0)</f>
        <v>100</v>
      </c>
      <c r="T35" s="137">
        <f>IF(AND(T$3&gt;=$K35,T$3&lt;$L35),100*$AM35,0)</f>
        <v>100</v>
      </c>
      <c r="U35" s="137">
        <f>IF(AND(U$3&gt;=$K35,U$3&lt;$L35),100*$AM35,0)</f>
        <v>100</v>
      </c>
      <c r="V35" s="137">
        <f>IF(AND(V$3&gt;=$K35,V$3&lt;$L35),100*$AM35,0)</f>
        <v>100</v>
      </c>
      <c r="W35" s="137">
        <f>IF(AND(W$3&gt;=$K35,W$3&lt;$L35),100*$AM35,0)</f>
        <v>100</v>
      </c>
      <c r="X35" s="137">
        <f>IF(AND(X$3&gt;=$K35,X$3&lt;$L35),100*$AM35,0)</f>
        <v>100</v>
      </c>
      <c r="Y35" s="137">
        <f>IF(AND(Y$3&gt;=$K35,Y$3&lt;$L35),100*$AM35,0)</f>
        <v>100</v>
      </c>
      <c r="Z35" s="137">
        <f>IF(AND(Z$3&gt;=$K35,Z$3&lt;$L35),100*$AM35,0)</f>
        <v>100</v>
      </c>
      <c r="AA35" s="137">
        <f>IF(AND(AA$3&gt;=$K35,AA$3&lt;$L35),100*$AM35,0)</f>
        <v>100</v>
      </c>
      <c r="AB35" s="137">
        <f>IF(AND(AB$3&gt;=$K35,AB$3&lt;$L35),100*$AM35,0)</f>
        <v>100</v>
      </c>
      <c r="AC35" s="137">
        <f>IF(AND(AC$3&gt;=$K35,AC$3&lt;$L35),100*$AM35,0)</f>
        <v>100</v>
      </c>
      <c r="AD35" s="137">
        <f>IF(AND(AD$3&gt;=$K35,AD$3&lt;$L35),100*$AM35,0)</f>
        <v>100</v>
      </c>
      <c r="AE35" s="137">
        <f>IF(AND(AE$3&gt;=$K35,AE$3&lt;$L35),100*$AM35,0)</f>
        <v>100</v>
      </c>
      <c r="AF35" s="137">
        <f>IF(AND(AF$3&gt;=$K35,AF$3&lt;$L35),100*$AM35,0)</f>
        <v>100</v>
      </c>
      <c r="AG35" s="137">
        <f>IF(AND(AG$3&gt;=$K35,AG$3&lt;$L35),100*$AM35,0)</f>
        <v>100</v>
      </c>
      <c r="AH35" s="137">
        <f>IF(AND(AH$3&gt;=$K35,AH$3&lt;$L35),100*$AM35,0)</f>
        <v>100</v>
      </c>
      <c r="AI35" s="137">
        <f>IF(AND(AI$3&gt;=$K35,AI$3&lt;$L35),100*$AM35,0)</f>
        <v>100</v>
      </c>
      <c r="AJ35" s="137">
        <f>IF(AND(AJ$3&gt;=$K35,AJ$3&lt;$L35),100*$AM35,0)</f>
        <v>100</v>
      </c>
      <c r="AK35" s="136">
        <f ca="1">IF(AND(AND($AK$3&lt;=B35,B35&lt;=$AK$1),B35&lt;&gt;""),1,0)</f>
        <v>1</v>
      </c>
      <c r="AL35" s="136">
        <f t="shared" si="1"/>
        <v>1</v>
      </c>
      <c r="AM35" s="136">
        <v>1</v>
      </c>
    </row>
    <row r="36" spans="1:39" ht="36">
      <c r="A36" s="149">
        <v>462</v>
      </c>
      <c r="B36" s="150">
        <v>46401</v>
      </c>
      <c r="C36" s="156">
        <v>9</v>
      </c>
      <c r="D36" s="156">
        <v>17</v>
      </c>
      <c r="E36" s="152" t="s">
        <v>91</v>
      </c>
      <c r="F36" s="151" t="s">
        <v>490</v>
      </c>
      <c r="G36" s="154" t="s">
        <v>493</v>
      </c>
      <c r="H36" s="138" t="str">
        <f>IF(OR(G36="中止",G36="取消"),"998",IF(ISNA(MATCH($E36,施設情報!$B$2:$B$96,0)),"999",INDEX(施設情報!$C$2:$C$96,MATCH($E36,施設情報!$B$2:$B$96,0))))</f>
        <v>998</v>
      </c>
      <c r="I36" s="139">
        <f>B36</f>
        <v>46401</v>
      </c>
      <c r="J36" s="137" t="str">
        <f>H36&amp;"-"&amp;I36</f>
        <v>998-46401</v>
      </c>
      <c r="K36" s="137">
        <f>C36/24</f>
        <v>0.375</v>
      </c>
      <c r="L36" s="137">
        <f>D36/24</f>
        <v>0.70833333333333337</v>
      </c>
      <c r="M36" s="137">
        <f>IF(AND(M$3&gt;=$K36,M$3&lt;$L36),100*$AM36,0)</f>
        <v>0</v>
      </c>
      <c r="N36" s="137">
        <f>IF(AND(N$3&gt;=$K36,N$3&lt;$L36),100*$AM36,0)</f>
        <v>0</v>
      </c>
      <c r="O36" s="137">
        <f>IF(AND(O$3&gt;=$K36,O$3&lt;$L36),100*$AM36,0)</f>
        <v>0</v>
      </c>
      <c r="P36" s="137">
        <f>IF(AND(P$3&gt;=$K36,P$3&lt;$L36),100*$AM36,0)</f>
        <v>0</v>
      </c>
      <c r="Q36" s="137">
        <f>IF(AND(Q$3&gt;=$K36,Q$3&lt;$L36),100*$AM36,0)</f>
        <v>0</v>
      </c>
      <c r="R36" s="137">
        <f>IF(AND(R$3&gt;=$K36,R$3&lt;$L36),100*$AM36,0)</f>
        <v>0</v>
      </c>
      <c r="S36" s="137">
        <f>IF(AND(S$3&gt;=$K36,S$3&lt;$L36),100*$AM36,0)</f>
        <v>0</v>
      </c>
      <c r="T36" s="137">
        <f>IF(AND(T$3&gt;=$K36,T$3&lt;$L36),100*$AM36,0)</f>
        <v>0</v>
      </c>
      <c r="U36" s="137">
        <f>IF(AND(U$3&gt;=$K36,U$3&lt;$L36),100*$AM36,0)</f>
        <v>0</v>
      </c>
      <c r="V36" s="137">
        <f>IF(AND(V$3&gt;=$K36,V$3&lt;$L36),100*$AM36,0)</f>
        <v>100</v>
      </c>
      <c r="W36" s="137">
        <f>IF(AND(W$3&gt;=$K36,W$3&lt;$L36),100*$AM36,0)</f>
        <v>100</v>
      </c>
      <c r="X36" s="137">
        <f>IF(AND(X$3&gt;=$K36,X$3&lt;$L36),100*$AM36,0)</f>
        <v>100</v>
      </c>
      <c r="Y36" s="137">
        <f>IF(AND(Y$3&gt;=$K36,Y$3&lt;$L36),100*$AM36,0)</f>
        <v>100</v>
      </c>
      <c r="Z36" s="137">
        <f>IF(AND(Z$3&gt;=$K36,Z$3&lt;$L36),100*$AM36,0)</f>
        <v>100</v>
      </c>
      <c r="AA36" s="137">
        <f>IF(AND(AA$3&gt;=$K36,AA$3&lt;$L36),100*$AM36,0)</f>
        <v>100</v>
      </c>
      <c r="AB36" s="137">
        <f>IF(AND(AB$3&gt;=$K36,AB$3&lt;$L36),100*$AM36,0)</f>
        <v>100</v>
      </c>
      <c r="AC36" s="137">
        <f>IF(AND(AC$3&gt;=$K36,AC$3&lt;$L36),100*$AM36,0)</f>
        <v>100</v>
      </c>
      <c r="AD36" s="137">
        <f>IF(AND(AD$3&gt;=$K36,AD$3&lt;$L36),100*$AM36,0)</f>
        <v>0</v>
      </c>
      <c r="AE36" s="137">
        <f>IF(AND(AE$3&gt;=$K36,AE$3&lt;$L36),100*$AM36,0)</f>
        <v>0</v>
      </c>
      <c r="AF36" s="137">
        <f>IF(AND(AF$3&gt;=$K36,AF$3&lt;$L36),100*$AM36,0)</f>
        <v>0</v>
      </c>
      <c r="AG36" s="137">
        <f>IF(AND(AG$3&gt;=$K36,AG$3&lt;$L36),100*$AM36,0)</f>
        <v>0</v>
      </c>
      <c r="AH36" s="137">
        <f>IF(AND(AH$3&gt;=$K36,AH$3&lt;$L36),100*$AM36,0)</f>
        <v>0</v>
      </c>
      <c r="AI36" s="137">
        <f>IF(AND(AI$3&gt;=$K36,AI$3&lt;$L36),100*$AM36,0)</f>
        <v>0</v>
      </c>
      <c r="AJ36" s="137">
        <f>IF(AND(AJ$3&gt;=$K36,AJ$3&lt;$L36),100*$AM36,0)</f>
        <v>0</v>
      </c>
      <c r="AK36" s="136">
        <f ca="1">IF(AND(AND($AK$3&lt;=B36,B36&lt;=$AK$1),B36&lt;&gt;""),1,0)</f>
        <v>1</v>
      </c>
      <c r="AL36" s="136">
        <f t="shared" si="1"/>
        <v>1</v>
      </c>
      <c r="AM36" s="136">
        <v>1</v>
      </c>
    </row>
    <row r="37" spans="1:39" ht="72">
      <c r="A37" s="149">
        <v>477</v>
      </c>
      <c r="B37" s="150">
        <v>46401</v>
      </c>
      <c r="C37" s="156">
        <v>9</v>
      </c>
      <c r="D37" s="156">
        <v>17</v>
      </c>
      <c r="E37" s="152" t="s">
        <v>93</v>
      </c>
      <c r="F37" s="151" t="s">
        <v>490</v>
      </c>
      <c r="G37" s="154" t="s">
        <v>493</v>
      </c>
      <c r="H37" s="138" t="str">
        <f>IF(OR(G37="中止",G37="取消"),"998",IF(ISNA(MATCH($E37,施設情報!$B$2:$B$96,0)),"999",INDEX(施設情報!$C$2:$C$96,MATCH($E37,施設情報!$B$2:$B$96,0))))</f>
        <v>998</v>
      </c>
      <c r="I37" s="139">
        <f>B37</f>
        <v>46401</v>
      </c>
      <c r="J37" s="137" t="str">
        <f>H37&amp;"-"&amp;I37</f>
        <v>998-46401</v>
      </c>
      <c r="K37" s="137">
        <f>C37/24</f>
        <v>0.375</v>
      </c>
      <c r="L37" s="137">
        <f>D37/24</f>
        <v>0.70833333333333337</v>
      </c>
      <c r="M37" s="137">
        <f>IF(AND(M$3&gt;=$K37,M$3&lt;$L37),100*$AM37,0)</f>
        <v>0</v>
      </c>
      <c r="N37" s="137">
        <f>IF(AND(N$3&gt;=$K37,N$3&lt;$L37),100*$AM37,0)</f>
        <v>0</v>
      </c>
      <c r="O37" s="137">
        <f>IF(AND(O$3&gt;=$K37,O$3&lt;$L37),100*$AM37,0)</f>
        <v>0</v>
      </c>
      <c r="P37" s="137">
        <f>IF(AND(P$3&gt;=$K37,P$3&lt;$L37),100*$AM37,0)</f>
        <v>0</v>
      </c>
      <c r="Q37" s="137">
        <f>IF(AND(Q$3&gt;=$K37,Q$3&lt;$L37),100*$AM37,0)</f>
        <v>0</v>
      </c>
      <c r="R37" s="137">
        <f>IF(AND(R$3&gt;=$K37,R$3&lt;$L37),100*$AM37,0)</f>
        <v>0</v>
      </c>
      <c r="S37" s="137">
        <f>IF(AND(S$3&gt;=$K37,S$3&lt;$L37),100*$AM37,0)</f>
        <v>0</v>
      </c>
      <c r="T37" s="137">
        <f>IF(AND(T$3&gt;=$K37,T$3&lt;$L37),100*$AM37,0)</f>
        <v>0</v>
      </c>
      <c r="U37" s="137">
        <f>IF(AND(U$3&gt;=$K37,U$3&lt;$L37),100*$AM37,0)</f>
        <v>0</v>
      </c>
      <c r="V37" s="137">
        <f>IF(AND(V$3&gt;=$K37,V$3&lt;$L37),100*$AM37,0)</f>
        <v>100</v>
      </c>
      <c r="W37" s="137">
        <f>IF(AND(W$3&gt;=$K37,W$3&lt;$L37),100*$AM37,0)</f>
        <v>100</v>
      </c>
      <c r="X37" s="137">
        <f>IF(AND(X$3&gt;=$K37,X$3&lt;$L37),100*$AM37,0)</f>
        <v>100</v>
      </c>
      <c r="Y37" s="137">
        <f>IF(AND(Y$3&gt;=$K37,Y$3&lt;$L37),100*$AM37,0)</f>
        <v>100</v>
      </c>
      <c r="Z37" s="137">
        <f>IF(AND(Z$3&gt;=$K37,Z$3&lt;$L37),100*$AM37,0)</f>
        <v>100</v>
      </c>
      <c r="AA37" s="137">
        <f>IF(AND(AA$3&gt;=$K37,AA$3&lt;$L37),100*$AM37,0)</f>
        <v>100</v>
      </c>
      <c r="AB37" s="137">
        <f>IF(AND(AB$3&gt;=$K37,AB$3&lt;$L37),100*$AM37,0)</f>
        <v>100</v>
      </c>
      <c r="AC37" s="137">
        <f>IF(AND(AC$3&gt;=$K37,AC$3&lt;$L37),100*$AM37,0)</f>
        <v>100</v>
      </c>
      <c r="AD37" s="137">
        <f>IF(AND(AD$3&gt;=$K37,AD$3&lt;$L37),100*$AM37,0)</f>
        <v>0</v>
      </c>
      <c r="AE37" s="137">
        <f>IF(AND(AE$3&gt;=$K37,AE$3&lt;$L37),100*$AM37,0)</f>
        <v>0</v>
      </c>
      <c r="AF37" s="137">
        <f>IF(AND(AF$3&gt;=$K37,AF$3&lt;$L37),100*$AM37,0)</f>
        <v>0</v>
      </c>
      <c r="AG37" s="137">
        <f>IF(AND(AG$3&gt;=$K37,AG$3&lt;$L37),100*$AM37,0)</f>
        <v>0</v>
      </c>
      <c r="AH37" s="137">
        <f>IF(AND(AH$3&gt;=$K37,AH$3&lt;$L37),100*$AM37,0)</f>
        <v>0</v>
      </c>
      <c r="AI37" s="137">
        <f>IF(AND(AI$3&gt;=$K37,AI$3&lt;$L37),100*$AM37,0)</f>
        <v>0</v>
      </c>
      <c r="AJ37" s="137">
        <f>IF(AND(AJ$3&gt;=$K37,AJ$3&lt;$L37),100*$AM37,0)</f>
        <v>0</v>
      </c>
      <c r="AK37" s="136">
        <f ca="1">IF(AND(AND($AK$3&lt;=B37,B37&lt;=$AK$1),B37&lt;&gt;""),1,0)</f>
        <v>1</v>
      </c>
      <c r="AL37" s="136">
        <f t="shared" si="1"/>
        <v>1</v>
      </c>
      <c r="AM37" s="136">
        <v>1</v>
      </c>
    </row>
    <row r="38" spans="1:39" ht="90">
      <c r="A38" s="149">
        <v>492</v>
      </c>
      <c r="B38" s="150">
        <v>46401</v>
      </c>
      <c r="C38" s="156">
        <v>9</v>
      </c>
      <c r="D38" s="156">
        <v>17</v>
      </c>
      <c r="E38" s="2" t="s">
        <v>94</v>
      </c>
      <c r="F38" s="151" t="s">
        <v>490</v>
      </c>
      <c r="G38" s="154" t="s">
        <v>493</v>
      </c>
      <c r="H38" s="138" t="str">
        <f>IF(OR(G38="中止",G38="取消"),"998",IF(ISNA(MATCH($E38,施設情報!$B$2:$B$96,0)),"999",INDEX(施設情報!$C$2:$C$96,MATCH($E38,施設情報!$B$2:$B$96,0))))</f>
        <v>998</v>
      </c>
      <c r="I38" s="139">
        <f>B38</f>
        <v>46401</v>
      </c>
      <c r="J38" s="137" t="str">
        <f>H38&amp;"-"&amp;I38</f>
        <v>998-46401</v>
      </c>
      <c r="K38" s="137">
        <f>C38/24</f>
        <v>0.375</v>
      </c>
      <c r="L38" s="137">
        <f>D38/24</f>
        <v>0.70833333333333337</v>
      </c>
      <c r="M38" s="137">
        <f>IF(AND(M$3&gt;=$K38,M$3&lt;$L38),100*$AM38,0)</f>
        <v>0</v>
      </c>
      <c r="N38" s="137">
        <f>IF(AND(N$3&gt;=$K38,N$3&lt;$L38),100*$AM38,0)</f>
        <v>0</v>
      </c>
      <c r="O38" s="137">
        <f>IF(AND(O$3&gt;=$K38,O$3&lt;$L38),100*$AM38,0)</f>
        <v>0</v>
      </c>
      <c r="P38" s="137">
        <f>IF(AND(P$3&gt;=$K38,P$3&lt;$L38),100*$AM38,0)</f>
        <v>0</v>
      </c>
      <c r="Q38" s="137">
        <f>IF(AND(Q$3&gt;=$K38,Q$3&lt;$L38),100*$AM38,0)</f>
        <v>0</v>
      </c>
      <c r="R38" s="137">
        <f>IF(AND(R$3&gt;=$K38,R$3&lt;$L38),100*$AM38,0)</f>
        <v>0</v>
      </c>
      <c r="S38" s="137">
        <f>IF(AND(S$3&gt;=$K38,S$3&lt;$L38),100*$AM38,0)</f>
        <v>0</v>
      </c>
      <c r="T38" s="137">
        <f>IF(AND(T$3&gt;=$K38,T$3&lt;$L38),100*$AM38,0)</f>
        <v>0</v>
      </c>
      <c r="U38" s="137">
        <f>IF(AND(U$3&gt;=$K38,U$3&lt;$L38),100*$AM38,0)</f>
        <v>0</v>
      </c>
      <c r="V38" s="137">
        <f>IF(AND(V$3&gt;=$K38,V$3&lt;$L38),100*$AM38,0)</f>
        <v>100</v>
      </c>
      <c r="W38" s="137">
        <f>IF(AND(W$3&gt;=$K38,W$3&lt;$L38),100*$AM38,0)</f>
        <v>100</v>
      </c>
      <c r="X38" s="137">
        <f>IF(AND(X$3&gt;=$K38,X$3&lt;$L38),100*$AM38,0)</f>
        <v>100</v>
      </c>
      <c r="Y38" s="137">
        <f>IF(AND(Y$3&gt;=$K38,Y$3&lt;$L38),100*$AM38,0)</f>
        <v>100</v>
      </c>
      <c r="Z38" s="137">
        <f>IF(AND(Z$3&gt;=$K38,Z$3&lt;$L38),100*$AM38,0)</f>
        <v>100</v>
      </c>
      <c r="AA38" s="137">
        <f>IF(AND(AA$3&gt;=$K38,AA$3&lt;$L38),100*$AM38,0)</f>
        <v>100</v>
      </c>
      <c r="AB38" s="137">
        <f>IF(AND(AB$3&gt;=$K38,AB$3&lt;$L38),100*$AM38,0)</f>
        <v>100</v>
      </c>
      <c r="AC38" s="137">
        <f>IF(AND(AC$3&gt;=$K38,AC$3&lt;$L38),100*$AM38,0)</f>
        <v>100</v>
      </c>
      <c r="AD38" s="137">
        <f>IF(AND(AD$3&gt;=$K38,AD$3&lt;$L38),100*$AM38,0)</f>
        <v>0</v>
      </c>
      <c r="AE38" s="137">
        <f>IF(AND(AE$3&gt;=$K38,AE$3&lt;$L38),100*$AM38,0)</f>
        <v>0</v>
      </c>
      <c r="AF38" s="137">
        <f>IF(AND(AF$3&gt;=$K38,AF$3&lt;$L38),100*$AM38,0)</f>
        <v>0</v>
      </c>
      <c r="AG38" s="137">
        <f>IF(AND(AG$3&gt;=$K38,AG$3&lt;$L38),100*$AM38,0)</f>
        <v>0</v>
      </c>
      <c r="AH38" s="137">
        <f>IF(AND(AH$3&gt;=$K38,AH$3&lt;$L38),100*$AM38,0)</f>
        <v>0</v>
      </c>
      <c r="AI38" s="137">
        <f>IF(AND(AI$3&gt;=$K38,AI$3&lt;$L38),100*$AM38,0)</f>
        <v>0</v>
      </c>
      <c r="AJ38" s="137">
        <f>IF(AND(AJ$3&gt;=$K38,AJ$3&lt;$L38),100*$AM38,0)</f>
        <v>0</v>
      </c>
      <c r="AK38" s="136">
        <f ca="1">IF(AND(AND($AK$3&lt;=B38,B38&lt;=$AK$1),B38&lt;&gt;""),1,0)</f>
        <v>1</v>
      </c>
      <c r="AL38" s="136">
        <f t="shared" si="1"/>
        <v>1</v>
      </c>
      <c r="AM38" s="136">
        <v>1</v>
      </c>
    </row>
    <row r="39" spans="1:39" ht="72">
      <c r="A39" s="149">
        <v>507</v>
      </c>
      <c r="B39" s="150">
        <v>46401</v>
      </c>
      <c r="C39" s="156">
        <v>9</v>
      </c>
      <c r="D39" s="156">
        <v>17</v>
      </c>
      <c r="E39" s="2" t="s">
        <v>92</v>
      </c>
      <c r="F39" s="151" t="s">
        <v>490</v>
      </c>
      <c r="G39" s="154" t="s">
        <v>493</v>
      </c>
      <c r="H39" s="138" t="str">
        <f>IF(OR(G39="中止",G39="取消"),"998",IF(ISNA(MATCH($E39,施設情報!$B$2:$B$96,0)),"999",INDEX(施設情報!$C$2:$C$96,MATCH($E39,施設情報!$B$2:$B$96,0))))</f>
        <v>998</v>
      </c>
      <c r="I39" s="139">
        <f>B39</f>
        <v>46401</v>
      </c>
      <c r="J39" s="137" t="str">
        <f>H39&amp;"-"&amp;I39</f>
        <v>998-46401</v>
      </c>
      <c r="K39" s="137">
        <f>C39/24</f>
        <v>0.375</v>
      </c>
      <c r="L39" s="137">
        <f>D39/24</f>
        <v>0.70833333333333337</v>
      </c>
      <c r="M39" s="137">
        <f>IF(AND(M$3&gt;=$K39,M$3&lt;$L39),100*$AM39,0)</f>
        <v>0</v>
      </c>
      <c r="N39" s="137">
        <f>IF(AND(N$3&gt;=$K39,N$3&lt;$L39),100*$AM39,0)</f>
        <v>0</v>
      </c>
      <c r="O39" s="137">
        <f>IF(AND(O$3&gt;=$K39,O$3&lt;$L39),100*$AM39,0)</f>
        <v>0</v>
      </c>
      <c r="P39" s="137">
        <f>IF(AND(P$3&gt;=$K39,P$3&lt;$L39),100*$AM39,0)</f>
        <v>0</v>
      </c>
      <c r="Q39" s="137">
        <f>IF(AND(Q$3&gt;=$K39,Q$3&lt;$L39),100*$AM39,0)</f>
        <v>0</v>
      </c>
      <c r="R39" s="137">
        <f>IF(AND(R$3&gt;=$K39,R$3&lt;$L39),100*$AM39,0)</f>
        <v>0</v>
      </c>
      <c r="S39" s="137">
        <f>IF(AND(S$3&gt;=$K39,S$3&lt;$L39),100*$AM39,0)</f>
        <v>0</v>
      </c>
      <c r="T39" s="137">
        <f>IF(AND(T$3&gt;=$K39,T$3&lt;$L39),100*$AM39,0)</f>
        <v>0</v>
      </c>
      <c r="U39" s="137">
        <f>IF(AND(U$3&gt;=$K39,U$3&lt;$L39),100*$AM39,0)</f>
        <v>0</v>
      </c>
      <c r="V39" s="137">
        <f>IF(AND(V$3&gt;=$K39,V$3&lt;$L39),100*$AM39,0)</f>
        <v>100</v>
      </c>
      <c r="W39" s="137">
        <f>IF(AND(W$3&gt;=$K39,W$3&lt;$L39),100*$AM39,0)</f>
        <v>100</v>
      </c>
      <c r="X39" s="137">
        <f>IF(AND(X$3&gt;=$K39,X$3&lt;$L39),100*$AM39,0)</f>
        <v>100</v>
      </c>
      <c r="Y39" s="137">
        <f>IF(AND(Y$3&gt;=$K39,Y$3&lt;$L39),100*$AM39,0)</f>
        <v>100</v>
      </c>
      <c r="Z39" s="137">
        <f>IF(AND(Z$3&gt;=$K39,Z$3&lt;$L39),100*$AM39,0)</f>
        <v>100</v>
      </c>
      <c r="AA39" s="137">
        <f>IF(AND(AA$3&gt;=$K39,AA$3&lt;$L39),100*$AM39,0)</f>
        <v>100</v>
      </c>
      <c r="AB39" s="137">
        <f>IF(AND(AB$3&gt;=$K39,AB$3&lt;$L39),100*$AM39,0)</f>
        <v>100</v>
      </c>
      <c r="AC39" s="137">
        <f>IF(AND(AC$3&gt;=$K39,AC$3&lt;$L39),100*$AM39,0)</f>
        <v>100</v>
      </c>
      <c r="AD39" s="137">
        <f>IF(AND(AD$3&gt;=$K39,AD$3&lt;$L39),100*$AM39,0)</f>
        <v>0</v>
      </c>
      <c r="AE39" s="137">
        <f>IF(AND(AE$3&gt;=$K39,AE$3&lt;$L39),100*$AM39,0)</f>
        <v>0</v>
      </c>
      <c r="AF39" s="137">
        <f>IF(AND(AF$3&gt;=$K39,AF$3&lt;$L39),100*$AM39,0)</f>
        <v>0</v>
      </c>
      <c r="AG39" s="137">
        <f>IF(AND(AG$3&gt;=$K39,AG$3&lt;$L39),100*$AM39,0)</f>
        <v>0</v>
      </c>
      <c r="AH39" s="137">
        <f>IF(AND(AH$3&gt;=$K39,AH$3&lt;$L39),100*$AM39,0)</f>
        <v>0</v>
      </c>
      <c r="AI39" s="137">
        <f>IF(AND(AI$3&gt;=$K39,AI$3&lt;$L39),100*$AM39,0)</f>
        <v>0</v>
      </c>
      <c r="AJ39" s="137">
        <f>IF(AND(AJ$3&gt;=$K39,AJ$3&lt;$L39),100*$AM39,0)</f>
        <v>0</v>
      </c>
      <c r="AK39" s="136">
        <f ca="1">IF(AND(AND($AK$3&lt;=B39,B39&lt;=$AK$1),B39&lt;&gt;""),1,0)</f>
        <v>1</v>
      </c>
      <c r="AL39" s="136">
        <f t="shared" si="1"/>
        <v>1</v>
      </c>
      <c r="AM39" s="136">
        <v>1</v>
      </c>
    </row>
    <row r="40" spans="1:39" ht="36">
      <c r="A40" s="149">
        <v>522</v>
      </c>
      <c r="B40" s="150">
        <v>46401</v>
      </c>
      <c r="C40" s="156">
        <v>9</v>
      </c>
      <c r="D40" s="156">
        <v>17</v>
      </c>
      <c r="E40" s="152" t="s">
        <v>91</v>
      </c>
      <c r="F40" s="151" t="s">
        <v>490</v>
      </c>
      <c r="G40" s="154" t="s">
        <v>493</v>
      </c>
      <c r="H40" s="138" t="str">
        <f>IF(OR(G40="中止",G40="取消"),"998",IF(ISNA(MATCH($E40,施設情報!$B$2:$B$96,0)),"999",INDEX(施設情報!$C$2:$C$96,MATCH($E40,施設情報!$B$2:$B$96,0))))</f>
        <v>998</v>
      </c>
      <c r="I40" s="139">
        <f>B40</f>
        <v>46401</v>
      </c>
      <c r="J40" s="137" t="str">
        <f>H40&amp;"-"&amp;I40</f>
        <v>998-46401</v>
      </c>
      <c r="K40" s="137">
        <f>C40/24</f>
        <v>0.375</v>
      </c>
      <c r="L40" s="137">
        <f>D40/24</f>
        <v>0.70833333333333337</v>
      </c>
      <c r="M40" s="137">
        <f>IF(AND(M$3&gt;=$K40,M$3&lt;$L40),100*$AM40,0)</f>
        <v>0</v>
      </c>
      <c r="N40" s="137">
        <f>IF(AND(N$3&gt;=$K40,N$3&lt;$L40),100*$AM40,0)</f>
        <v>0</v>
      </c>
      <c r="O40" s="137">
        <f>IF(AND(O$3&gt;=$K40,O$3&lt;$L40),100*$AM40,0)</f>
        <v>0</v>
      </c>
      <c r="P40" s="137">
        <f>IF(AND(P$3&gt;=$K40,P$3&lt;$L40),100*$AM40,0)</f>
        <v>0</v>
      </c>
      <c r="Q40" s="137">
        <f>IF(AND(Q$3&gt;=$K40,Q$3&lt;$L40),100*$AM40,0)</f>
        <v>0</v>
      </c>
      <c r="R40" s="137">
        <f>IF(AND(R$3&gt;=$K40,R$3&lt;$L40),100*$AM40,0)</f>
        <v>0</v>
      </c>
      <c r="S40" s="137">
        <f>IF(AND(S$3&gt;=$K40,S$3&lt;$L40),100*$AM40,0)</f>
        <v>0</v>
      </c>
      <c r="T40" s="137">
        <f>IF(AND(T$3&gt;=$K40,T$3&lt;$L40),100*$AM40,0)</f>
        <v>0</v>
      </c>
      <c r="U40" s="137">
        <f>IF(AND(U$3&gt;=$K40,U$3&lt;$L40),100*$AM40,0)</f>
        <v>0</v>
      </c>
      <c r="V40" s="137">
        <f>IF(AND(V$3&gt;=$K40,V$3&lt;$L40),100*$AM40,0)</f>
        <v>100</v>
      </c>
      <c r="W40" s="137">
        <f>IF(AND(W$3&gt;=$K40,W$3&lt;$L40),100*$AM40,0)</f>
        <v>100</v>
      </c>
      <c r="X40" s="137">
        <f>IF(AND(X$3&gt;=$K40,X$3&lt;$L40),100*$AM40,0)</f>
        <v>100</v>
      </c>
      <c r="Y40" s="137">
        <f>IF(AND(Y$3&gt;=$K40,Y$3&lt;$L40),100*$AM40,0)</f>
        <v>100</v>
      </c>
      <c r="Z40" s="137">
        <f>IF(AND(Z$3&gt;=$K40,Z$3&lt;$L40),100*$AM40,0)</f>
        <v>100</v>
      </c>
      <c r="AA40" s="137">
        <f>IF(AND(AA$3&gt;=$K40,AA$3&lt;$L40),100*$AM40,0)</f>
        <v>100</v>
      </c>
      <c r="AB40" s="137">
        <f>IF(AND(AB$3&gt;=$K40,AB$3&lt;$L40),100*$AM40,0)</f>
        <v>100</v>
      </c>
      <c r="AC40" s="137">
        <f>IF(AND(AC$3&gt;=$K40,AC$3&lt;$L40),100*$AM40,0)</f>
        <v>100</v>
      </c>
      <c r="AD40" s="137">
        <f>IF(AND(AD$3&gt;=$K40,AD$3&lt;$L40),100*$AM40,0)</f>
        <v>0</v>
      </c>
      <c r="AE40" s="137">
        <f>IF(AND(AE$3&gt;=$K40,AE$3&lt;$L40),100*$AM40,0)</f>
        <v>0</v>
      </c>
      <c r="AF40" s="137">
        <f>IF(AND(AF$3&gt;=$K40,AF$3&lt;$L40),100*$AM40,0)</f>
        <v>0</v>
      </c>
      <c r="AG40" s="137">
        <f>IF(AND(AG$3&gt;=$K40,AG$3&lt;$L40),100*$AM40,0)</f>
        <v>0</v>
      </c>
      <c r="AH40" s="137">
        <f>IF(AND(AH$3&gt;=$K40,AH$3&lt;$L40),100*$AM40,0)</f>
        <v>0</v>
      </c>
      <c r="AI40" s="137">
        <f>IF(AND(AI$3&gt;=$K40,AI$3&lt;$L40),100*$AM40,0)</f>
        <v>0</v>
      </c>
      <c r="AJ40" s="137">
        <f>IF(AND(AJ$3&gt;=$K40,AJ$3&lt;$L40),100*$AM40,0)</f>
        <v>0</v>
      </c>
      <c r="AK40" s="136">
        <f ca="1">IF(AND(AND($AK$3&lt;=B40,B40&lt;=$AK$1),B40&lt;&gt;""),1,0)</f>
        <v>1</v>
      </c>
      <c r="AL40" s="136">
        <f t="shared" si="1"/>
        <v>1</v>
      </c>
      <c r="AM40" s="136">
        <v>1</v>
      </c>
    </row>
    <row r="41" spans="1:39" ht="72">
      <c r="A41" s="149">
        <v>539</v>
      </c>
      <c r="B41" s="150">
        <v>46401</v>
      </c>
      <c r="C41" s="156">
        <v>9</v>
      </c>
      <c r="D41" s="156">
        <v>17</v>
      </c>
      <c r="E41" s="152" t="s">
        <v>93</v>
      </c>
      <c r="F41" s="151" t="s">
        <v>490</v>
      </c>
      <c r="G41" s="154" t="s">
        <v>493</v>
      </c>
      <c r="H41" s="138" t="str">
        <f>IF(OR(G41="中止",G41="取消"),"998",IF(ISNA(MATCH($E41,施設情報!$B$2:$B$96,0)),"999",INDEX(施設情報!$C$2:$C$96,MATCH($E41,施設情報!$B$2:$B$96,0))))</f>
        <v>998</v>
      </c>
      <c r="I41" s="139">
        <f>B41</f>
        <v>46401</v>
      </c>
      <c r="J41" s="137" t="str">
        <f>H41&amp;"-"&amp;I41</f>
        <v>998-46401</v>
      </c>
      <c r="K41" s="137">
        <f>C41/24</f>
        <v>0.375</v>
      </c>
      <c r="L41" s="137">
        <f>D41/24</f>
        <v>0.70833333333333337</v>
      </c>
      <c r="M41" s="137">
        <f>IF(AND(M$3&gt;=$K41,M$3&lt;$L41),100*$AM41,0)</f>
        <v>0</v>
      </c>
      <c r="N41" s="137">
        <f>IF(AND(N$3&gt;=$K41,N$3&lt;$L41),100*$AM41,0)</f>
        <v>0</v>
      </c>
      <c r="O41" s="137">
        <f>IF(AND(O$3&gt;=$K41,O$3&lt;$L41),100*$AM41,0)</f>
        <v>0</v>
      </c>
      <c r="P41" s="137">
        <f>IF(AND(P$3&gt;=$K41,P$3&lt;$L41),100*$AM41,0)</f>
        <v>0</v>
      </c>
      <c r="Q41" s="137">
        <f>IF(AND(Q$3&gt;=$K41,Q$3&lt;$L41),100*$AM41,0)</f>
        <v>0</v>
      </c>
      <c r="R41" s="137">
        <f>IF(AND(R$3&gt;=$K41,R$3&lt;$L41),100*$AM41,0)</f>
        <v>0</v>
      </c>
      <c r="S41" s="137">
        <f>IF(AND(S$3&gt;=$K41,S$3&lt;$L41),100*$AM41,0)</f>
        <v>0</v>
      </c>
      <c r="T41" s="137">
        <f>IF(AND(T$3&gt;=$K41,T$3&lt;$L41),100*$AM41,0)</f>
        <v>0</v>
      </c>
      <c r="U41" s="137">
        <f>IF(AND(U$3&gt;=$K41,U$3&lt;$L41),100*$AM41,0)</f>
        <v>0</v>
      </c>
      <c r="V41" s="137">
        <f>IF(AND(V$3&gt;=$K41,V$3&lt;$L41),100*$AM41,0)</f>
        <v>100</v>
      </c>
      <c r="W41" s="137">
        <f>IF(AND(W$3&gt;=$K41,W$3&lt;$L41),100*$AM41,0)</f>
        <v>100</v>
      </c>
      <c r="X41" s="137">
        <f>IF(AND(X$3&gt;=$K41,X$3&lt;$L41),100*$AM41,0)</f>
        <v>100</v>
      </c>
      <c r="Y41" s="137">
        <f>IF(AND(Y$3&gt;=$K41,Y$3&lt;$L41),100*$AM41,0)</f>
        <v>100</v>
      </c>
      <c r="Z41" s="137">
        <f>IF(AND(Z$3&gt;=$K41,Z$3&lt;$L41),100*$AM41,0)</f>
        <v>100</v>
      </c>
      <c r="AA41" s="137">
        <f>IF(AND(AA$3&gt;=$K41,AA$3&lt;$L41),100*$AM41,0)</f>
        <v>100</v>
      </c>
      <c r="AB41" s="137">
        <f>IF(AND(AB$3&gt;=$K41,AB$3&lt;$L41),100*$AM41,0)</f>
        <v>100</v>
      </c>
      <c r="AC41" s="137">
        <f>IF(AND(AC$3&gt;=$K41,AC$3&lt;$L41),100*$AM41,0)</f>
        <v>100</v>
      </c>
      <c r="AD41" s="137">
        <f>IF(AND(AD$3&gt;=$K41,AD$3&lt;$L41),100*$AM41,0)</f>
        <v>0</v>
      </c>
      <c r="AE41" s="137">
        <f>IF(AND(AE$3&gt;=$K41,AE$3&lt;$L41),100*$AM41,0)</f>
        <v>0</v>
      </c>
      <c r="AF41" s="137">
        <f>IF(AND(AF$3&gt;=$K41,AF$3&lt;$L41),100*$AM41,0)</f>
        <v>0</v>
      </c>
      <c r="AG41" s="137">
        <f>IF(AND(AG$3&gt;=$K41,AG$3&lt;$L41),100*$AM41,0)</f>
        <v>0</v>
      </c>
      <c r="AH41" s="137">
        <f>IF(AND(AH$3&gt;=$K41,AH$3&lt;$L41),100*$AM41,0)</f>
        <v>0</v>
      </c>
      <c r="AI41" s="137">
        <f>IF(AND(AI$3&gt;=$K41,AI$3&lt;$L41),100*$AM41,0)</f>
        <v>0</v>
      </c>
      <c r="AJ41" s="137">
        <f>IF(AND(AJ$3&gt;=$K41,AJ$3&lt;$L41),100*$AM41,0)</f>
        <v>0</v>
      </c>
      <c r="AK41" s="136">
        <f ca="1">IF(AND(AND($AK$3&lt;=B41,B41&lt;=$AK$1),B41&lt;&gt;""),1,0)</f>
        <v>1</v>
      </c>
      <c r="AL41" s="136">
        <f t="shared" si="1"/>
        <v>1</v>
      </c>
      <c r="AM41" s="136">
        <v>1</v>
      </c>
    </row>
    <row r="42" spans="1:39" ht="90">
      <c r="A42" s="149">
        <v>556</v>
      </c>
      <c r="B42" s="150">
        <v>46401</v>
      </c>
      <c r="C42" s="156">
        <v>9</v>
      </c>
      <c r="D42" s="156">
        <v>17</v>
      </c>
      <c r="E42" s="152" t="s">
        <v>94</v>
      </c>
      <c r="F42" s="151" t="s">
        <v>490</v>
      </c>
      <c r="G42" s="154" t="s">
        <v>493</v>
      </c>
      <c r="H42" s="138" t="str">
        <f>IF(OR(G42="中止",G42="取消"),"998",IF(ISNA(MATCH($E42,施設情報!$B$2:$B$96,0)),"999",INDEX(施設情報!$C$2:$C$96,MATCH($E42,施設情報!$B$2:$B$96,0))))</f>
        <v>998</v>
      </c>
      <c r="I42" s="139">
        <f>B42</f>
        <v>46401</v>
      </c>
      <c r="J42" s="137" t="str">
        <f>H42&amp;"-"&amp;I42</f>
        <v>998-46401</v>
      </c>
      <c r="K42" s="137">
        <f>C42/24</f>
        <v>0.375</v>
      </c>
      <c r="L42" s="137">
        <f>D42/24</f>
        <v>0.70833333333333337</v>
      </c>
      <c r="M42" s="137">
        <f>IF(AND(M$3&gt;=$K42,M$3&lt;$L42),100*$AM42,0)</f>
        <v>0</v>
      </c>
      <c r="N42" s="137">
        <f>IF(AND(N$3&gt;=$K42,N$3&lt;$L42),100*$AM42,0)</f>
        <v>0</v>
      </c>
      <c r="O42" s="137">
        <f>IF(AND(O$3&gt;=$K42,O$3&lt;$L42),100*$AM42,0)</f>
        <v>0</v>
      </c>
      <c r="P42" s="137">
        <f>IF(AND(P$3&gt;=$K42,P$3&lt;$L42),100*$AM42,0)</f>
        <v>0</v>
      </c>
      <c r="Q42" s="137">
        <f>IF(AND(Q$3&gt;=$K42,Q$3&lt;$L42),100*$AM42,0)</f>
        <v>0</v>
      </c>
      <c r="R42" s="137">
        <f>IF(AND(R$3&gt;=$K42,R$3&lt;$L42),100*$AM42,0)</f>
        <v>0</v>
      </c>
      <c r="S42" s="137">
        <f>IF(AND(S$3&gt;=$K42,S$3&lt;$L42),100*$AM42,0)</f>
        <v>0</v>
      </c>
      <c r="T42" s="137">
        <f>IF(AND(T$3&gt;=$K42,T$3&lt;$L42),100*$AM42,0)</f>
        <v>0</v>
      </c>
      <c r="U42" s="137">
        <f>IF(AND(U$3&gt;=$K42,U$3&lt;$L42),100*$AM42,0)</f>
        <v>0</v>
      </c>
      <c r="V42" s="137">
        <f>IF(AND(V$3&gt;=$K42,V$3&lt;$L42),100*$AM42,0)</f>
        <v>100</v>
      </c>
      <c r="W42" s="137">
        <f>IF(AND(W$3&gt;=$K42,W$3&lt;$L42),100*$AM42,0)</f>
        <v>100</v>
      </c>
      <c r="X42" s="137">
        <f>IF(AND(X$3&gt;=$K42,X$3&lt;$L42),100*$AM42,0)</f>
        <v>100</v>
      </c>
      <c r="Y42" s="137">
        <f>IF(AND(Y$3&gt;=$K42,Y$3&lt;$L42),100*$AM42,0)</f>
        <v>100</v>
      </c>
      <c r="Z42" s="137">
        <f>IF(AND(Z$3&gt;=$K42,Z$3&lt;$L42),100*$AM42,0)</f>
        <v>100</v>
      </c>
      <c r="AA42" s="137">
        <f>IF(AND(AA$3&gt;=$K42,AA$3&lt;$L42),100*$AM42,0)</f>
        <v>100</v>
      </c>
      <c r="AB42" s="137">
        <f>IF(AND(AB$3&gt;=$K42,AB$3&lt;$L42),100*$AM42,0)</f>
        <v>100</v>
      </c>
      <c r="AC42" s="137">
        <f>IF(AND(AC$3&gt;=$K42,AC$3&lt;$L42),100*$AM42,0)</f>
        <v>100</v>
      </c>
      <c r="AD42" s="137">
        <f>IF(AND(AD$3&gt;=$K42,AD$3&lt;$L42),100*$AM42,0)</f>
        <v>0</v>
      </c>
      <c r="AE42" s="137">
        <f>IF(AND(AE$3&gt;=$K42,AE$3&lt;$L42),100*$AM42,0)</f>
        <v>0</v>
      </c>
      <c r="AF42" s="137">
        <f>IF(AND(AF$3&gt;=$K42,AF$3&lt;$L42),100*$AM42,0)</f>
        <v>0</v>
      </c>
      <c r="AG42" s="137">
        <f>IF(AND(AG$3&gt;=$K42,AG$3&lt;$L42),100*$AM42,0)</f>
        <v>0</v>
      </c>
      <c r="AH42" s="137">
        <f>IF(AND(AH$3&gt;=$K42,AH$3&lt;$L42),100*$AM42,0)</f>
        <v>0</v>
      </c>
      <c r="AI42" s="137">
        <f>IF(AND(AI$3&gt;=$K42,AI$3&lt;$L42),100*$AM42,0)</f>
        <v>0</v>
      </c>
      <c r="AJ42" s="137">
        <f>IF(AND(AJ$3&gt;=$K42,AJ$3&lt;$L42),100*$AM42,0)</f>
        <v>0</v>
      </c>
      <c r="AK42" s="136">
        <f ca="1">IF(AND(AND($AK$3&lt;=B42,B42&lt;=$AK$1),B42&lt;&gt;""),1,0)</f>
        <v>1</v>
      </c>
      <c r="AL42" s="136">
        <f t="shared" si="1"/>
        <v>1</v>
      </c>
      <c r="AM42" s="136">
        <v>1</v>
      </c>
    </row>
    <row r="43" spans="1:39" ht="72">
      <c r="A43" s="149">
        <v>573</v>
      </c>
      <c r="B43" s="150">
        <v>46401</v>
      </c>
      <c r="C43" s="156">
        <v>9</v>
      </c>
      <c r="D43" s="156">
        <v>17</v>
      </c>
      <c r="E43" s="152" t="s">
        <v>92</v>
      </c>
      <c r="F43" s="151" t="s">
        <v>490</v>
      </c>
      <c r="G43" s="154" t="s">
        <v>493</v>
      </c>
      <c r="H43" s="138" t="str">
        <f>IF(OR(G43="中止",G43="取消"),"998",IF(ISNA(MATCH($E43,施設情報!$B$2:$B$96,0)),"999",INDEX(施設情報!$C$2:$C$96,MATCH($E43,施設情報!$B$2:$B$96,0))))</f>
        <v>998</v>
      </c>
      <c r="I43" s="139">
        <f>B43</f>
        <v>46401</v>
      </c>
      <c r="J43" s="137" t="str">
        <f>H43&amp;"-"&amp;I43</f>
        <v>998-46401</v>
      </c>
      <c r="K43" s="137">
        <f>C43/24</f>
        <v>0.375</v>
      </c>
      <c r="L43" s="137">
        <f>D43/24</f>
        <v>0.70833333333333337</v>
      </c>
      <c r="M43" s="137">
        <f>IF(AND(M$3&gt;=$K43,M$3&lt;$L43),100*$AM43,0)</f>
        <v>0</v>
      </c>
      <c r="N43" s="137">
        <f>IF(AND(N$3&gt;=$K43,N$3&lt;$L43),100*$AM43,0)</f>
        <v>0</v>
      </c>
      <c r="O43" s="137">
        <f>IF(AND(O$3&gt;=$K43,O$3&lt;$L43),100*$AM43,0)</f>
        <v>0</v>
      </c>
      <c r="P43" s="137">
        <f>IF(AND(P$3&gt;=$K43,P$3&lt;$L43),100*$AM43,0)</f>
        <v>0</v>
      </c>
      <c r="Q43" s="137">
        <f>IF(AND(Q$3&gt;=$K43,Q$3&lt;$L43),100*$AM43,0)</f>
        <v>0</v>
      </c>
      <c r="R43" s="137">
        <f>IF(AND(R$3&gt;=$K43,R$3&lt;$L43),100*$AM43,0)</f>
        <v>0</v>
      </c>
      <c r="S43" s="137">
        <f>IF(AND(S$3&gt;=$K43,S$3&lt;$L43),100*$AM43,0)</f>
        <v>0</v>
      </c>
      <c r="T43" s="137">
        <f>IF(AND(T$3&gt;=$K43,T$3&lt;$L43),100*$AM43,0)</f>
        <v>0</v>
      </c>
      <c r="U43" s="137">
        <f>IF(AND(U$3&gt;=$K43,U$3&lt;$L43),100*$AM43,0)</f>
        <v>0</v>
      </c>
      <c r="V43" s="137">
        <f>IF(AND(V$3&gt;=$K43,V$3&lt;$L43),100*$AM43,0)</f>
        <v>100</v>
      </c>
      <c r="W43" s="137">
        <f>IF(AND(W$3&gt;=$K43,W$3&lt;$L43),100*$AM43,0)</f>
        <v>100</v>
      </c>
      <c r="X43" s="137">
        <f>IF(AND(X$3&gt;=$K43,X$3&lt;$L43),100*$AM43,0)</f>
        <v>100</v>
      </c>
      <c r="Y43" s="137">
        <f>IF(AND(Y$3&gt;=$K43,Y$3&lt;$L43),100*$AM43,0)</f>
        <v>100</v>
      </c>
      <c r="Z43" s="137">
        <f>IF(AND(Z$3&gt;=$K43,Z$3&lt;$L43),100*$AM43,0)</f>
        <v>100</v>
      </c>
      <c r="AA43" s="137">
        <f>IF(AND(AA$3&gt;=$K43,AA$3&lt;$L43),100*$AM43,0)</f>
        <v>100</v>
      </c>
      <c r="AB43" s="137">
        <f>IF(AND(AB$3&gt;=$K43,AB$3&lt;$L43),100*$AM43,0)</f>
        <v>100</v>
      </c>
      <c r="AC43" s="137">
        <f>IF(AND(AC$3&gt;=$K43,AC$3&lt;$L43),100*$AM43,0)</f>
        <v>100</v>
      </c>
      <c r="AD43" s="137">
        <f>IF(AND(AD$3&gt;=$K43,AD$3&lt;$L43),100*$AM43,0)</f>
        <v>0</v>
      </c>
      <c r="AE43" s="137">
        <f>IF(AND(AE$3&gt;=$K43,AE$3&lt;$L43),100*$AM43,0)</f>
        <v>0</v>
      </c>
      <c r="AF43" s="137">
        <f>IF(AND(AF$3&gt;=$K43,AF$3&lt;$L43),100*$AM43,0)</f>
        <v>0</v>
      </c>
      <c r="AG43" s="137">
        <f>IF(AND(AG$3&gt;=$K43,AG$3&lt;$L43),100*$AM43,0)</f>
        <v>0</v>
      </c>
      <c r="AH43" s="137">
        <f>IF(AND(AH$3&gt;=$K43,AH$3&lt;$L43),100*$AM43,0)</f>
        <v>0</v>
      </c>
      <c r="AI43" s="137">
        <f>IF(AND(AI$3&gt;=$K43,AI$3&lt;$L43),100*$AM43,0)</f>
        <v>0</v>
      </c>
      <c r="AJ43" s="137">
        <f>IF(AND(AJ$3&gt;=$K43,AJ$3&lt;$L43),100*$AM43,0)</f>
        <v>0</v>
      </c>
      <c r="AK43" s="136">
        <f ca="1">IF(AND(AND($AK$3&lt;=B43,B43&lt;=$AK$1),B43&lt;&gt;""),1,0)</f>
        <v>1</v>
      </c>
      <c r="AL43" s="136">
        <f t="shared" si="1"/>
        <v>1</v>
      </c>
      <c r="AM43" s="136">
        <v>1</v>
      </c>
    </row>
    <row r="44" spans="1:39" ht="36">
      <c r="A44" s="149">
        <v>655</v>
      </c>
      <c r="B44" s="150">
        <v>46401</v>
      </c>
      <c r="C44" s="156">
        <v>9</v>
      </c>
      <c r="D44" s="156">
        <v>17</v>
      </c>
      <c r="E44" s="152" t="s">
        <v>91</v>
      </c>
      <c r="F44" s="151" t="s">
        <v>490</v>
      </c>
      <c r="G44" s="154" t="s">
        <v>494</v>
      </c>
      <c r="H44" s="138" t="str">
        <f>IF(OR(G44="中止",G44="取消"),"998",IF(ISNA(MATCH($E44,施設情報!$B$2:$B$96,0)),"999",INDEX(施設情報!$C$2:$C$96,MATCH($E44,施設情報!$B$2:$B$96,0))))</f>
        <v>009</v>
      </c>
      <c r="I44" s="139">
        <f>B44</f>
        <v>46401</v>
      </c>
      <c r="J44" s="137" t="str">
        <f>H44&amp;"-"&amp;I44</f>
        <v>009-46401</v>
      </c>
      <c r="K44" s="137">
        <f>C44/24</f>
        <v>0.375</v>
      </c>
      <c r="L44" s="137">
        <f>D44/24</f>
        <v>0.70833333333333337</v>
      </c>
      <c r="M44" s="137">
        <f>IF(AND(M$3&gt;=$K44,M$3&lt;$L44),100*$AM44,0)</f>
        <v>0</v>
      </c>
      <c r="N44" s="137">
        <f>IF(AND(N$3&gt;=$K44,N$3&lt;$L44),100*$AM44,0)</f>
        <v>0</v>
      </c>
      <c r="O44" s="137">
        <f>IF(AND(O$3&gt;=$K44,O$3&lt;$L44),100*$AM44,0)</f>
        <v>0</v>
      </c>
      <c r="P44" s="137">
        <f>IF(AND(P$3&gt;=$K44,P$3&lt;$L44),100*$AM44,0)</f>
        <v>0</v>
      </c>
      <c r="Q44" s="137">
        <f>IF(AND(Q$3&gt;=$K44,Q$3&lt;$L44),100*$AM44,0)</f>
        <v>0</v>
      </c>
      <c r="R44" s="137">
        <f>IF(AND(R$3&gt;=$K44,R$3&lt;$L44),100*$AM44,0)</f>
        <v>0</v>
      </c>
      <c r="S44" s="137">
        <f>IF(AND(S$3&gt;=$K44,S$3&lt;$L44),100*$AM44,0)</f>
        <v>0</v>
      </c>
      <c r="T44" s="137">
        <f>IF(AND(T$3&gt;=$K44,T$3&lt;$L44),100*$AM44,0)</f>
        <v>0</v>
      </c>
      <c r="U44" s="137">
        <f>IF(AND(U$3&gt;=$K44,U$3&lt;$L44),100*$AM44,0)</f>
        <v>0</v>
      </c>
      <c r="V44" s="137">
        <f>IF(AND(V$3&gt;=$K44,V$3&lt;$L44),100*$AM44,0)</f>
        <v>100</v>
      </c>
      <c r="W44" s="137">
        <f>IF(AND(W$3&gt;=$K44,W$3&lt;$L44),100*$AM44,0)</f>
        <v>100</v>
      </c>
      <c r="X44" s="137">
        <f>IF(AND(X$3&gt;=$K44,X$3&lt;$L44),100*$AM44,0)</f>
        <v>100</v>
      </c>
      <c r="Y44" s="137">
        <f>IF(AND(Y$3&gt;=$K44,Y$3&lt;$L44),100*$AM44,0)</f>
        <v>100</v>
      </c>
      <c r="Z44" s="137">
        <f>IF(AND(Z$3&gt;=$K44,Z$3&lt;$L44),100*$AM44,0)</f>
        <v>100</v>
      </c>
      <c r="AA44" s="137">
        <f>IF(AND(AA$3&gt;=$K44,AA$3&lt;$L44),100*$AM44,0)</f>
        <v>100</v>
      </c>
      <c r="AB44" s="137">
        <f>IF(AND(AB$3&gt;=$K44,AB$3&lt;$L44),100*$AM44,0)</f>
        <v>100</v>
      </c>
      <c r="AC44" s="137">
        <f>IF(AND(AC$3&gt;=$K44,AC$3&lt;$L44),100*$AM44,0)</f>
        <v>100</v>
      </c>
      <c r="AD44" s="137">
        <f>IF(AND(AD$3&gt;=$K44,AD$3&lt;$L44),100*$AM44,0)</f>
        <v>0</v>
      </c>
      <c r="AE44" s="137">
        <f>IF(AND(AE$3&gt;=$K44,AE$3&lt;$L44),100*$AM44,0)</f>
        <v>0</v>
      </c>
      <c r="AF44" s="137">
        <f>IF(AND(AF$3&gt;=$K44,AF$3&lt;$L44),100*$AM44,0)</f>
        <v>0</v>
      </c>
      <c r="AG44" s="137">
        <f>IF(AND(AG$3&gt;=$K44,AG$3&lt;$L44),100*$AM44,0)</f>
        <v>0</v>
      </c>
      <c r="AH44" s="137">
        <f>IF(AND(AH$3&gt;=$K44,AH$3&lt;$L44),100*$AM44,0)</f>
        <v>0</v>
      </c>
      <c r="AI44" s="137">
        <f>IF(AND(AI$3&gt;=$K44,AI$3&lt;$L44),100*$AM44,0)</f>
        <v>0</v>
      </c>
      <c r="AJ44" s="137">
        <f>IF(AND(AJ$3&gt;=$K44,AJ$3&lt;$L44),100*$AM44,0)</f>
        <v>0</v>
      </c>
      <c r="AK44" s="136">
        <f ca="1">IF(AND(AND($AK$3&lt;=B44,B44&lt;=$AK$1),B44&lt;&gt;""),1,0)</f>
        <v>1</v>
      </c>
      <c r="AL44" s="136">
        <f t="shared" si="1"/>
        <v>1</v>
      </c>
      <c r="AM44" s="136">
        <v>1</v>
      </c>
    </row>
    <row r="45" spans="1:39" ht="72">
      <c r="A45" s="149">
        <v>670</v>
      </c>
      <c r="B45" s="150">
        <v>46401</v>
      </c>
      <c r="C45" s="156">
        <v>9</v>
      </c>
      <c r="D45" s="156">
        <v>17</v>
      </c>
      <c r="E45" s="152" t="s">
        <v>93</v>
      </c>
      <c r="F45" s="151" t="s">
        <v>490</v>
      </c>
      <c r="G45" s="154" t="s">
        <v>494</v>
      </c>
      <c r="H45" s="138" t="str">
        <f>IF(OR(G45="中止",G45="取消"),"998",IF(ISNA(MATCH($E45,施設情報!$B$2:$B$96,0)),"999",INDEX(施設情報!$C$2:$C$96,MATCH($E45,施設情報!$B$2:$B$96,0))))</f>
        <v>012</v>
      </c>
      <c r="I45" s="139">
        <f>B45</f>
        <v>46401</v>
      </c>
      <c r="J45" s="137" t="str">
        <f>H45&amp;"-"&amp;I45</f>
        <v>012-46401</v>
      </c>
      <c r="K45" s="137">
        <f>C45/24</f>
        <v>0.375</v>
      </c>
      <c r="L45" s="137">
        <f>D45/24</f>
        <v>0.70833333333333337</v>
      </c>
      <c r="M45" s="137">
        <f>IF(AND(M$3&gt;=$K45,M$3&lt;$L45),100*$AM45,0)</f>
        <v>0</v>
      </c>
      <c r="N45" s="137">
        <f>IF(AND(N$3&gt;=$K45,N$3&lt;$L45),100*$AM45,0)</f>
        <v>0</v>
      </c>
      <c r="O45" s="137">
        <f>IF(AND(O$3&gt;=$K45,O$3&lt;$L45),100*$AM45,0)</f>
        <v>0</v>
      </c>
      <c r="P45" s="137">
        <f>IF(AND(P$3&gt;=$K45,P$3&lt;$L45),100*$AM45,0)</f>
        <v>0</v>
      </c>
      <c r="Q45" s="137">
        <f>IF(AND(Q$3&gt;=$K45,Q$3&lt;$L45),100*$AM45,0)</f>
        <v>0</v>
      </c>
      <c r="R45" s="137">
        <f>IF(AND(R$3&gt;=$K45,R$3&lt;$L45),100*$AM45,0)</f>
        <v>0</v>
      </c>
      <c r="S45" s="137">
        <f>IF(AND(S$3&gt;=$K45,S$3&lt;$L45),100*$AM45,0)</f>
        <v>0</v>
      </c>
      <c r="T45" s="137">
        <f>IF(AND(T$3&gt;=$K45,T$3&lt;$L45),100*$AM45,0)</f>
        <v>0</v>
      </c>
      <c r="U45" s="137">
        <f>IF(AND(U$3&gt;=$K45,U$3&lt;$L45),100*$AM45,0)</f>
        <v>0</v>
      </c>
      <c r="V45" s="137">
        <f>IF(AND(V$3&gt;=$K45,V$3&lt;$L45),100*$AM45,0)</f>
        <v>100</v>
      </c>
      <c r="W45" s="137">
        <f>IF(AND(W$3&gt;=$K45,W$3&lt;$L45),100*$AM45,0)</f>
        <v>100</v>
      </c>
      <c r="X45" s="137">
        <f>IF(AND(X$3&gt;=$K45,X$3&lt;$L45),100*$AM45,0)</f>
        <v>100</v>
      </c>
      <c r="Y45" s="137">
        <f>IF(AND(Y$3&gt;=$K45,Y$3&lt;$L45),100*$AM45,0)</f>
        <v>100</v>
      </c>
      <c r="Z45" s="137">
        <f>IF(AND(Z$3&gt;=$K45,Z$3&lt;$L45),100*$AM45,0)</f>
        <v>100</v>
      </c>
      <c r="AA45" s="137">
        <f>IF(AND(AA$3&gt;=$K45,AA$3&lt;$L45),100*$AM45,0)</f>
        <v>100</v>
      </c>
      <c r="AB45" s="137">
        <f>IF(AND(AB$3&gt;=$K45,AB$3&lt;$L45),100*$AM45,0)</f>
        <v>100</v>
      </c>
      <c r="AC45" s="137">
        <f>IF(AND(AC$3&gt;=$K45,AC$3&lt;$L45),100*$AM45,0)</f>
        <v>100</v>
      </c>
      <c r="AD45" s="137">
        <f>IF(AND(AD$3&gt;=$K45,AD$3&lt;$L45),100*$AM45,0)</f>
        <v>0</v>
      </c>
      <c r="AE45" s="137">
        <f>IF(AND(AE$3&gt;=$K45,AE$3&lt;$L45),100*$AM45,0)</f>
        <v>0</v>
      </c>
      <c r="AF45" s="137">
        <f>IF(AND(AF$3&gt;=$K45,AF$3&lt;$L45),100*$AM45,0)</f>
        <v>0</v>
      </c>
      <c r="AG45" s="137">
        <f>IF(AND(AG$3&gt;=$K45,AG$3&lt;$L45),100*$AM45,0)</f>
        <v>0</v>
      </c>
      <c r="AH45" s="137">
        <f>IF(AND(AH$3&gt;=$K45,AH$3&lt;$L45),100*$AM45,0)</f>
        <v>0</v>
      </c>
      <c r="AI45" s="137">
        <f>IF(AND(AI$3&gt;=$K45,AI$3&lt;$L45),100*$AM45,0)</f>
        <v>0</v>
      </c>
      <c r="AJ45" s="137">
        <f>IF(AND(AJ$3&gt;=$K45,AJ$3&lt;$L45),100*$AM45,0)</f>
        <v>0</v>
      </c>
      <c r="AK45" s="136">
        <f ca="1">IF(AND(AND($AK$3&lt;=B45,B45&lt;=$AK$1),B45&lt;&gt;""),1,0)</f>
        <v>1</v>
      </c>
      <c r="AL45" s="136">
        <f t="shared" si="1"/>
        <v>1</v>
      </c>
      <c r="AM45" s="136">
        <v>1</v>
      </c>
    </row>
    <row r="46" spans="1:39" ht="90">
      <c r="A46" s="149">
        <v>685</v>
      </c>
      <c r="B46" s="210">
        <v>46401</v>
      </c>
      <c r="C46" s="211">
        <v>9</v>
      </c>
      <c r="D46" s="211">
        <v>17</v>
      </c>
      <c r="E46" s="152" t="s">
        <v>94</v>
      </c>
      <c r="F46" s="151" t="s">
        <v>490</v>
      </c>
      <c r="G46" s="154" t="s">
        <v>494</v>
      </c>
      <c r="H46" s="138" t="str">
        <f>IF(OR(G46="中止",G46="取消"),"998",IF(ISNA(MATCH($E46,施設情報!$B$2:$B$96,0)),"999",INDEX(施設情報!$C$2:$C$96,MATCH($E46,施設情報!$B$2:$B$96,0))))</f>
        <v>011</v>
      </c>
      <c r="I46" s="139">
        <f>B46</f>
        <v>46401</v>
      </c>
      <c r="J46" s="137" t="str">
        <f>H46&amp;"-"&amp;I46</f>
        <v>011-46401</v>
      </c>
      <c r="K46" s="137">
        <f>C46/24</f>
        <v>0.375</v>
      </c>
      <c r="L46" s="137">
        <f>D46/24</f>
        <v>0.70833333333333337</v>
      </c>
      <c r="M46" s="137">
        <f>IF(AND(M$3&gt;=$K46,M$3&lt;$L46),100*$AM46,0)</f>
        <v>0</v>
      </c>
      <c r="N46" s="137">
        <f>IF(AND(N$3&gt;=$K46,N$3&lt;$L46),100*$AM46,0)</f>
        <v>0</v>
      </c>
      <c r="O46" s="137">
        <f>IF(AND(O$3&gt;=$K46,O$3&lt;$L46),100*$AM46,0)</f>
        <v>0</v>
      </c>
      <c r="P46" s="137">
        <f>IF(AND(P$3&gt;=$K46,P$3&lt;$L46),100*$AM46,0)</f>
        <v>0</v>
      </c>
      <c r="Q46" s="137">
        <f>IF(AND(Q$3&gt;=$K46,Q$3&lt;$L46),100*$AM46,0)</f>
        <v>0</v>
      </c>
      <c r="R46" s="137">
        <f>IF(AND(R$3&gt;=$K46,R$3&lt;$L46),100*$AM46,0)</f>
        <v>0</v>
      </c>
      <c r="S46" s="137">
        <f>IF(AND(S$3&gt;=$K46,S$3&lt;$L46),100*$AM46,0)</f>
        <v>0</v>
      </c>
      <c r="T46" s="137">
        <f>IF(AND(T$3&gt;=$K46,T$3&lt;$L46),100*$AM46,0)</f>
        <v>0</v>
      </c>
      <c r="U46" s="137">
        <f>IF(AND(U$3&gt;=$K46,U$3&lt;$L46),100*$AM46,0)</f>
        <v>0</v>
      </c>
      <c r="V46" s="137">
        <f>IF(AND(V$3&gt;=$K46,V$3&lt;$L46),100*$AM46,0)</f>
        <v>100</v>
      </c>
      <c r="W46" s="137">
        <f>IF(AND(W$3&gt;=$K46,W$3&lt;$L46),100*$AM46,0)</f>
        <v>100</v>
      </c>
      <c r="X46" s="137">
        <f>IF(AND(X$3&gt;=$K46,X$3&lt;$L46),100*$AM46,0)</f>
        <v>100</v>
      </c>
      <c r="Y46" s="137">
        <f>IF(AND(Y$3&gt;=$K46,Y$3&lt;$L46),100*$AM46,0)</f>
        <v>100</v>
      </c>
      <c r="Z46" s="137">
        <f>IF(AND(Z$3&gt;=$K46,Z$3&lt;$L46),100*$AM46,0)</f>
        <v>100</v>
      </c>
      <c r="AA46" s="137">
        <f>IF(AND(AA$3&gt;=$K46,AA$3&lt;$L46),100*$AM46,0)</f>
        <v>100</v>
      </c>
      <c r="AB46" s="137">
        <f>IF(AND(AB$3&gt;=$K46,AB$3&lt;$L46),100*$AM46,0)</f>
        <v>100</v>
      </c>
      <c r="AC46" s="137">
        <f>IF(AND(AC$3&gt;=$K46,AC$3&lt;$L46),100*$AM46,0)</f>
        <v>100</v>
      </c>
      <c r="AD46" s="137">
        <f>IF(AND(AD$3&gt;=$K46,AD$3&lt;$L46),100*$AM46,0)</f>
        <v>0</v>
      </c>
      <c r="AE46" s="137">
        <f>IF(AND(AE$3&gt;=$K46,AE$3&lt;$L46),100*$AM46,0)</f>
        <v>0</v>
      </c>
      <c r="AF46" s="137">
        <f>IF(AND(AF$3&gt;=$K46,AF$3&lt;$L46),100*$AM46,0)</f>
        <v>0</v>
      </c>
      <c r="AG46" s="137">
        <f>IF(AND(AG$3&gt;=$K46,AG$3&lt;$L46),100*$AM46,0)</f>
        <v>0</v>
      </c>
      <c r="AH46" s="137">
        <f>IF(AND(AH$3&gt;=$K46,AH$3&lt;$L46),100*$AM46,0)</f>
        <v>0</v>
      </c>
      <c r="AI46" s="137">
        <f>IF(AND(AI$3&gt;=$K46,AI$3&lt;$L46),100*$AM46,0)</f>
        <v>0</v>
      </c>
      <c r="AJ46" s="137">
        <f>IF(AND(AJ$3&gt;=$K46,AJ$3&lt;$L46),100*$AM46,0)</f>
        <v>0</v>
      </c>
      <c r="AK46" s="136">
        <f ca="1">IF(AND(AND($AK$3&lt;=B46,B46&lt;=$AK$1),B46&lt;&gt;""),1,0)</f>
        <v>1</v>
      </c>
      <c r="AL46" s="136">
        <f t="shared" si="1"/>
        <v>1</v>
      </c>
      <c r="AM46" s="136">
        <v>1</v>
      </c>
    </row>
    <row r="47" spans="1:39" ht="72">
      <c r="A47" s="149">
        <v>700</v>
      </c>
      <c r="B47" s="210">
        <v>46401</v>
      </c>
      <c r="C47" s="211">
        <v>9</v>
      </c>
      <c r="D47" s="211">
        <v>17</v>
      </c>
      <c r="E47" s="215" t="s">
        <v>92</v>
      </c>
      <c r="F47" s="151" t="s">
        <v>490</v>
      </c>
      <c r="G47" s="154" t="s">
        <v>494</v>
      </c>
      <c r="H47" s="138" t="str">
        <f>IF(OR(G47="中止",G47="取消"),"998",IF(ISNA(MATCH($E47,施設情報!$B$2:$B$96,0)),"999",INDEX(施設情報!$C$2:$C$96,MATCH($E47,施設情報!$B$2:$B$96,0))))</f>
        <v>010</v>
      </c>
      <c r="I47" s="139">
        <f>B47</f>
        <v>46401</v>
      </c>
      <c r="J47" s="137" t="str">
        <f>H47&amp;"-"&amp;I47</f>
        <v>010-46401</v>
      </c>
      <c r="K47" s="137">
        <f>C47/24</f>
        <v>0.375</v>
      </c>
      <c r="L47" s="137">
        <f>D47/24</f>
        <v>0.70833333333333337</v>
      </c>
      <c r="M47" s="137">
        <f>IF(AND(M$3&gt;=$K47,M$3&lt;$L47),100*$AM47,0)</f>
        <v>0</v>
      </c>
      <c r="N47" s="137">
        <f>IF(AND(N$3&gt;=$K47,N$3&lt;$L47),100*$AM47,0)</f>
        <v>0</v>
      </c>
      <c r="O47" s="137">
        <f>IF(AND(O$3&gt;=$K47,O$3&lt;$L47),100*$AM47,0)</f>
        <v>0</v>
      </c>
      <c r="P47" s="137">
        <f>IF(AND(P$3&gt;=$K47,P$3&lt;$L47),100*$AM47,0)</f>
        <v>0</v>
      </c>
      <c r="Q47" s="137">
        <f>IF(AND(Q$3&gt;=$K47,Q$3&lt;$L47),100*$AM47,0)</f>
        <v>0</v>
      </c>
      <c r="R47" s="137">
        <f>IF(AND(R$3&gt;=$K47,R$3&lt;$L47),100*$AM47,0)</f>
        <v>0</v>
      </c>
      <c r="S47" s="137">
        <f>IF(AND(S$3&gt;=$K47,S$3&lt;$L47),100*$AM47,0)</f>
        <v>0</v>
      </c>
      <c r="T47" s="137">
        <f>IF(AND(T$3&gt;=$K47,T$3&lt;$L47),100*$AM47,0)</f>
        <v>0</v>
      </c>
      <c r="U47" s="137">
        <f>IF(AND(U$3&gt;=$K47,U$3&lt;$L47),100*$AM47,0)</f>
        <v>0</v>
      </c>
      <c r="V47" s="137">
        <f>IF(AND(V$3&gt;=$K47,V$3&lt;$L47),100*$AM47,0)</f>
        <v>100</v>
      </c>
      <c r="W47" s="137">
        <f>IF(AND(W$3&gt;=$K47,W$3&lt;$L47),100*$AM47,0)</f>
        <v>100</v>
      </c>
      <c r="X47" s="137">
        <f>IF(AND(X$3&gt;=$K47,X$3&lt;$L47),100*$AM47,0)</f>
        <v>100</v>
      </c>
      <c r="Y47" s="137">
        <f>IF(AND(Y$3&gt;=$K47,Y$3&lt;$L47),100*$AM47,0)</f>
        <v>100</v>
      </c>
      <c r="Z47" s="137">
        <f>IF(AND(Z$3&gt;=$K47,Z$3&lt;$L47),100*$AM47,0)</f>
        <v>100</v>
      </c>
      <c r="AA47" s="137">
        <f>IF(AND(AA$3&gt;=$K47,AA$3&lt;$L47),100*$AM47,0)</f>
        <v>100</v>
      </c>
      <c r="AB47" s="137">
        <f>IF(AND(AB$3&gt;=$K47,AB$3&lt;$L47),100*$AM47,0)</f>
        <v>100</v>
      </c>
      <c r="AC47" s="137">
        <f>IF(AND(AC$3&gt;=$K47,AC$3&lt;$L47),100*$AM47,0)</f>
        <v>100</v>
      </c>
      <c r="AD47" s="137">
        <f>IF(AND(AD$3&gt;=$K47,AD$3&lt;$L47),100*$AM47,0)</f>
        <v>0</v>
      </c>
      <c r="AE47" s="137">
        <f>IF(AND(AE$3&gt;=$K47,AE$3&lt;$L47),100*$AM47,0)</f>
        <v>0</v>
      </c>
      <c r="AF47" s="137">
        <f>IF(AND(AF$3&gt;=$K47,AF$3&lt;$L47),100*$AM47,0)</f>
        <v>0</v>
      </c>
      <c r="AG47" s="137">
        <f>IF(AND(AG$3&gt;=$K47,AG$3&lt;$L47),100*$AM47,0)</f>
        <v>0</v>
      </c>
      <c r="AH47" s="137">
        <f>IF(AND(AH$3&gt;=$K47,AH$3&lt;$L47),100*$AM47,0)</f>
        <v>0</v>
      </c>
      <c r="AI47" s="137">
        <f>IF(AND(AI$3&gt;=$K47,AI$3&lt;$L47),100*$AM47,0)</f>
        <v>0</v>
      </c>
      <c r="AJ47" s="137">
        <f>IF(AND(AJ$3&gt;=$K47,AJ$3&lt;$L47),100*$AM47,0)</f>
        <v>0</v>
      </c>
      <c r="AK47" s="136">
        <f ca="1">IF(AND(AND($AK$3&lt;=B47,B47&lt;=$AK$1),B47&lt;&gt;""),1,0)</f>
        <v>1</v>
      </c>
      <c r="AL47" s="136">
        <f t="shared" si="1"/>
        <v>1</v>
      </c>
      <c r="AM47" s="136">
        <v>1</v>
      </c>
    </row>
    <row r="48" spans="1:39" ht="56.25">
      <c r="A48" s="149">
        <v>715</v>
      </c>
      <c r="B48" s="210">
        <v>46401</v>
      </c>
      <c r="C48" s="211">
        <v>9</v>
      </c>
      <c r="D48" s="211">
        <v>17</v>
      </c>
      <c r="E48" s="152" t="s">
        <v>44</v>
      </c>
      <c r="F48" s="151" t="s">
        <v>490</v>
      </c>
      <c r="G48" s="154" t="s">
        <v>494</v>
      </c>
      <c r="H48" s="138" t="str">
        <f>IF(OR(G48="中止",G48="取消"),"998",IF(ISNA(MATCH($E48,施設情報!$B$2:$B$96,0)),"999",INDEX(施設情報!$C$2:$C$96,MATCH($E48,施設情報!$B$2:$B$96,0))))</f>
        <v>015</v>
      </c>
      <c r="I48" s="139">
        <f>B48</f>
        <v>46401</v>
      </c>
      <c r="J48" s="137" t="str">
        <f>H48&amp;"-"&amp;I48</f>
        <v>015-46401</v>
      </c>
      <c r="K48" s="137">
        <f>C48/24</f>
        <v>0.375</v>
      </c>
      <c r="L48" s="137">
        <f>D48/24</f>
        <v>0.70833333333333337</v>
      </c>
      <c r="M48" s="137">
        <f>IF(AND(M$3&gt;=$K48,M$3&lt;$L48),100*$AM48,0)</f>
        <v>0</v>
      </c>
      <c r="N48" s="137">
        <f>IF(AND(N$3&gt;=$K48,N$3&lt;$L48),100*$AM48,0)</f>
        <v>0</v>
      </c>
      <c r="O48" s="137">
        <f>IF(AND(O$3&gt;=$K48,O$3&lt;$L48),100*$AM48,0)</f>
        <v>0</v>
      </c>
      <c r="P48" s="137">
        <f>IF(AND(P$3&gt;=$K48,P$3&lt;$L48),100*$AM48,0)</f>
        <v>0</v>
      </c>
      <c r="Q48" s="137">
        <f>IF(AND(Q$3&gt;=$K48,Q$3&lt;$L48),100*$AM48,0)</f>
        <v>0</v>
      </c>
      <c r="R48" s="137">
        <f>IF(AND(R$3&gt;=$K48,R$3&lt;$L48),100*$AM48,0)</f>
        <v>0</v>
      </c>
      <c r="S48" s="137">
        <f>IF(AND(S$3&gt;=$K48,S$3&lt;$L48),100*$AM48,0)</f>
        <v>0</v>
      </c>
      <c r="T48" s="137">
        <f>IF(AND(T$3&gt;=$K48,T$3&lt;$L48),100*$AM48,0)</f>
        <v>0</v>
      </c>
      <c r="U48" s="137">
        <f>IF(AND(U$3&gt;=$K48,U$3&lt;$L48),100*$AM48,0)</f>
        <v>0</v>
      </c>
      <c r="V48" s="137">
        <f>IF(AND(V$3&gt;=$K48,V$3&lt;$L48),100*$AM48,0)</f>
        <v>100</v>
      </c>
      <c r="W48" s="137">
        <f>IF(AND(W$3&gt;=$K48,W$3&lt;$L48),100*$AM48,0)</f>
        <v>100</v>
      </c>
      <c r="X48" s="137">
        <f>IF(AND(X$3&gt;=$K48,X$3&lt;$L48),100*$AM48,0)</f>
        <v>100</v>
      </c>
      <c r="Y48" s="137">
        <f>IF(AND(Y$3&gt;=$K48,Y$3&lt;$L48),100*$AM48,0)</f>
        <v>100</v>
      </c>
      <c r="Z48" s="137">
        <f>IF(AND(Z$3&gt;=$K48,Z$3&lt;$L48),100*$AM48,0)</f>
        <v>100</v>
      </c>
      <c r="AA48" s="137">
        <f>IF(AND(AA$3&gt;=$K48,AA$3&lt;$L48),100*$AM48,0)</f>
        <v>100</v>
      </c>
      <c r="AB48" s="137">
        <f>IF(AND(AB$3&gt;=$K48,AB$3&lt;$L48),100*$AM48,0)</f>
        <v>100</v>
      </c>
      <c r="AC48" s="137">
        <f>IF(AND(AC$3&gt;=$K48,AC$3&lt;$L48),100*$AM48,0)</f>
        <v>100</v>
      </c>
      <c r="AD48" s="137">
        <f>IF(AND(AD$3&gt;=$K48,AD$3&lt;$L48),100*$AM48,0)</f>
        <v>0</v>
      </c>
      <c r="AE48" s="137">
        <f>IF(AND(AE$3&gt;=$K48,AE$3&lt;$L48),100*$AM48,0)</f>
        <v>0</v>
      </c>
      <c r="AF48" s="137">
        <f>IF(AND(AF$3&gt;=$K48,AF$3&lt;$L48),100*$AM48,0)</f>
        <v>0</v>
      </c>
      <c r="AG48" s="137">
        <f>IF(AND(AG$3&gt;=$K48,AG$3&lt;$L48),100*$AM48,0)</f>
        <v>0</v>
      </c>
      <c r="AH48" s="137">
        <f>IF(AND(AH$3&gt;=$K48,AH$3&lt;$L48),100*$AM48,0)</f>
        <v>0</v>
      </c>
      <c r="AI48" s="137">
        <f>IF(AND(AI$3&gt;=$K48,AI$3&lt;$L48),100*$AM48,0)</f>
        <v>0</v>
      </c>
      <c r="AJ48" s="137">
        <f>IF(AND(AJ$3&gt;=$K48,AJ$3&lt;$L48),100*$AM48,0)</f>
        <v>0</v>
      </c>
      <c r="AK48" s="136">
        <f ca="1">IF(AND(AND($AK$3&lt;=B48,B48&lt;=$AK$1),B48&lt;&gt;""),1,0)</f>
        <v>1</v>
      </c>
      <c r="AL48" s="136">
        <f t="shared" si="1"/>
        <v>1</v>
      </c>
      <c r="AM48" s="136">
        <v>1</v>
      </c>
    </row>
    <row r="49" spans="1:39" ht="56.25">
      <c r="A49" s="149">
        <v>318</v>
      </c>
      <c r="B49" s="150">
        <v>46402</v>
      </c>
      <c r="C49" s="156">
        <v>0</v>
      </c>
      <c r="D49" s="156">
        <v>24</v>
      </c>
      <c r="E49" s="152" t="s">
        <v>52</v>
      </c>
      <c r="F49" s="151" t="s">
        <v>95</v>
      </c>
      <c r="G49" s="205" t="s">
        <v>1</v>
      </c>
      <c r="H49" s="138" t="str">
        <f>IF(OR(G49="中止",G49="取消"),"998",IF(ISNA(MATCH($E49,施設情報!$B$2:$B$96,0)),"999",INDEX(施設情報!$C$2:$C$96,MATCH($E49,施設情報!$B$2:$B$96,0))))</f>
        <v>024</v>
      </c>
      <c r="I49" s="139">
        <f>B49</f>
        <v>46402</v>
      </c>
      <c r="J49" s="137" t="str">
        <f>H49&amp;"-"&amp;I49</f>
        <v>024-46402</v>
      </c>
      <c r="K49" s="137">
        <f>C49/24</f>
        <v>0</v>
      </c>
      <c r="L49" s="137">
        <f>D49/24</f>
        <v>1</v>
      </c>
      <c r="M49" s="137">
        <f>IF(AND(M$3&gt;=$K49,M$3&lt;$L49),100*$AM49,0)</f>
        <v>100</v>
      </c>
      <c r="N49" s="137">
        <f>IF(AND(N$3&gt;=$K49,N$3&lt;$L49),100*$AM49,0)</f>
        <v>100</v>
      </c>
      <c r="O49" s="137">
        <f>IF(AND(O$3&gt;=$K49,O$3&lt;$L49),100*$AM49,0)</f>
        <v>100</v>
      </c>
      <c r="P49" s="137">
        <f>IF(AND(P$3&gt;=$K49,P$3&lt;$L49),100*$AM49,0)</f>
        <v>100</v>
      </c>
      <c r="Q49" s="137">
        <f>IF(AND(Q$3&gt;=$K49,Q$3&lt;$L49),100*$AM49,0)</f>
        <v>100</v>
      </c>
      <c r="R49" s="137">
        <f>IF(AND(R$3&gt;=$K49,R$3&lt;$L49),100*$AM49,0)</f>
        <v>100</v>
      </c>
      <c r="S49" s="137">
        <f>IF(AND(S$3&gt;=$K49,S$3&lt;$L49),100*$AM49,0)</f>
        <v>100</v>
      </c>
      <c r="T49" s="137">
        <f>IF(AND(T$3&gt;=$K49,T$3&lt;$L49),100*$AM49,0)</f>
        <v>100</v>
      </c>
      <c r="U49" s="137">
        <f>IF(AND(U$3&gt;=$K49,U$3&lt;$L49),100*$AM49,0)</f>
        <v>100</v>
      </c>
      <c r="V49" s="137">
        <f>IF(AND(V$3&gt;=$K49,V$3&lt;$L49),100*$AM49,0)</f>
        <v>100</v>
      </c>
      <c r="W49" s="137">
        <f>IF(AND(W$3&gt;=$K49,W$3&lt;$L49),100*$AM49,0)</f>
        <v>100</v>
      </c>
      <c r="X49" s="137">
        <f>IF(AND(X$3&gt;=$K49,X$3&lt;$L49),100*$AM49,0)</f>
        <v>100</v>
      </c>
      <c r="Y49" s="137">
        <f>IF(AND(Y$3&gt;=$K49,Y$3&lt;$L49),100*$AM49,0)</f>
        <v>100</v>
      </c>
      <c r="Z49" s="137">
        <f>IF(AND(Z$3&gt;=$K49,Z$3&lt;$L49),100*$AM49,0)</f>
        <v>100</v>
      </c>
      <c r="AA49" s="137">
        <f>IF(AND(AA$3&gt;=$K49,AA$3&lt;$L49),100*$AM49,0)</f>
        <v>100</v>
      </c>
      <c r="AB49" s="137">
        <f>IF(AND(AB$3&gt;=$K49,AB$3&lt;$L49),100*$AM49,0)</f>
        <v>100</v>
      </c>
      <c r="AC49" s="137">
        <f>IF(AND(AC$3&gt;=$K49,AC$3&lt;$L49),100*$AM49,0)</f>
        <v>100</v>
      </c>
      <c r="AD49" s="137">
        <f>IF(AND(AD$3&gt;=$K49,AD$3&lt;$L49),100*$AM49,0)</f>
        <v>100</v>
      </c>
      <c r="AE49" s="137">
        <f>IF(AND(AE$3&gt;=$K49,AE$3&lt;$L49),100*$AM49,0)</f>
        <v>100</v>
      </c>
      <c r="AF49" s="137">
        <f>IF(AND(AF$3&gt;=$K49,AF$3&lt;$L49),100*$AM49,0)</f>
        <v>100</v>
      </c>
      <c r="AG49" s="137">
        <f>IF(AND(AG$3&gt;=$K49,AG$3&lt;$L49),100*$AM49,0)</f>
        <v>100</v>
      </c>
      <c r="AH49" s="137">
        <f>IF(AND(AH$3&gt;=$K49,AH$3&lt;$L49),100*$AM49,0)</f>
        <v>100</v>
      </c>
      <c r="AI49" s="137">
        <f>IF(AND(AI$3&gt;=$K49,AI$3&lt;$L49),100*$AM49,0)</f>
        <v>100</v>
      </c>
      <c r="AJ49" s="137">
        <f>IF(AND(AJ$3&gt;=$K49,AJ$3&lt;$L49),100*$AM49,0)</f>
        <v>100</v>
      </c>
      <c r="AK49" s="136">
        <f ca="1">IF(AND(AND($AK$3&lt;=B49,B49&lt;=$AK$1),B49&lt;&gt;""),1,0)</f>
        <v>1</v>
      </c>
      <c r="AL49" s="136">
        <f t="shared" si="1"/>
        <v>1</v>
      </c>
      <c r="AM49" s="136">
        <v>1</v>
      </c>
    </row>
    <row r="50" spans="1:39" ht="36">
      <c r="A50" s="149">
        <v>463</v>
      </c>
      <c r="B50" s="150">
        <v>46402</v>
      </c>
      <c r="C50" s="156">
        <v>9</v>
      </c>
      <c r="D50" s="156">
        <v>17</v>
      </c>
      <c r="E50" s="152" t="s">
        <v>91</v>
      </c>
      <c r="F50" s="151" t="s">
        <v>490</v>
      </c>
      <c r="G50" s="154" t="s">
        <v>493</v>
      </c>
      <c r="H50" s="138" t="str">
        <f>IF(OR(G50="中止",G50="取消"),"998",IF(ISNA(MATCH($E50,施設情報!$B$2:$B$96,0)),"999",INDEX(施設情報!$C$2:$C$96,MATCH($E50,施設情報!$B$2:$B$96,0))))</f>
        <v>998</v>
      </c>
      <c r="I50" s="139">
        <f>B50</f>
        <v>46402</v>
      </c>
      <c r="J50" s="137" t="str">
        <f>H50&amp;"-"&amp;I50</f>
        <v>998-46402</v>
      </c>
      <c r="K50" s="137">
        <f>C50/24</f>
        <v>0.375</v>
      </c>
      <c r="L50" s="137">
        <f>D50/24</f>
        <v>0.70833333333333337</v>
      </c>
      <c r="M50" s="137">
        <f>IF(AND(M$3&gt;=$K50,M$3&lt;$L50),100*$AM50,0)</f>
        <v>0</v>
      </c>
      <c r="N50" s="137">
        <f>IF(AND(N$3&gt;=$K50,N$3&lt;$L50),100*$AM50,0)</f>
        <v>0</v>
      </c>
      <c r="O50" s="137">
        <f>IF(AND(O$3&gt;=$K50,O$3&lt;$L50),100*$AM50,0)</f>
        <v>0</v>
      </c>
      <c r="P50" s="137">
        <f>IF(AND(P$3&gt;=$K50,P$3&lt;$L50),100*$AM50,0)</f>
        <v>0</v>
      </c>
      <c r="Q50" s="137">
        <f>IF(AND(Q$3&gt;=$K50,Q$3&lt;$L50),100*$AM50,0)</f>
        <v>0</v>
      </c>
      <c r="R50" s="137">
        <f>IF(AND(R$3&gt;=$K50,R$3&lt;$L50),100*$AM50,0)</f>
        <v>0</v>
      </c>
      <c r="S50" s="137">
        <f>IF(AND(S$3&gt;=$K50,S$3&lt;$L50),100*$AM50,0)</f>
        <v>0</v>
      </c>
      <c r="T50" s="137">
        <f>IF(AND(T$3&gt;=$K50,T$3&lt;$L50),100*$AM50,0)</f>
        <v>0</v>
      </c>
      <c r="U50" s="137">
        <f>IF(AND(U$3&gt;=$K50,U$3&lt;$L50),100*$AM50,0)</f>
        <v>0</v>
      </c>
      <c r="V50" s="137">
        <f>IF(AND(V$3&gt;=$K50,V$3&lt;$L50),100*$AM50,0)</f>
        <v>100</v>
      </c>
      <c r="W50" s="137">
        <f>IF(AND(W$3&gt;=$K50,W$3&lt;$L50),100*$AM50,0)</f>
        <v>100</v>
      </c>
      <c r="X50" s="137">
        <f>IF(AND(X$3&gt;=$K50,X$3&lt;$L50),100*$AM50,0)</f>
        <v>100</v>
      </c>
      <c r="Y50" s="137">
        <f>IF(AND(Y$3&gt;=$K50,Y$3&lt;$L50),100*$AM50,0)</f>
        <v>100</v>
      </c>
      <c r="Z50" s="137">
        <f>IF(AND(Z$3&gt;=$K50,Z$3&lt;$L50),100*$AM50,0)</f>
        <v>100</v>
      </c>
      <c r="AA50" s="137">
        <f>IF(AND(AA$3&gt;=$K50,AA$3&lt;$L50),100*$AM50,0)</f>
        <v>100</v>
      </c>
      <c r="AB50" s="137">
        <f>IF(AND(AB$3&gt;=$K50,AB$3&lt;$L50),100*$AM50,0)</f>
        <v>100</v>
      </c>
      <c r="AC50" s="137">
        <f>IF(AND(AC$3&gt;=$K50,AC$3&lt;$L50),100*$AM50,0)</f>
        <v>100</v>
      </c>
      <c r="AD50" s="137">
        <f>IF(AND(AD$3&gt;=$K50,AD$3&lt;$L50),100*$AM50,0)</f>
        <v>0</v>
      </c>
      <c r="AE50" s="137">
        <f>IF(AND(AE$3&gt;=$K50,AE$3&lt;$L50),100*$AM50,0)</f>
        <v>0</v>
      </c>
      <c r="AF50" s="137">
        <f>IF(AND(AF$3&gt;=$K50,AF$3&lt;$L50),100*$AM50,0)</f>
        <v>0</v>
      </c>
      <c r="AG50" s="137">
        <f>IF(AND(AG$3&gt;=$K50,AG$3&lt;$L50),100*$AM50,0)</f>
        <v>0</v>
      </c>
      <c r="AH50" s="137">
        <f>IF(AND(AH$3&gt;=$K50,AH$3&lt;$L50),100*$AM50,0)</f>
        <v>0</v>
      </c>
      <c r="AI50" s="137">
        <f>IF(AND(AI$3&gt;=$K50,AI$3&lt;$L50),100*$AM50,0)</f>
        <v>0</v>
      </c>
      <c r="AJ50" s="137">
        <f>IF(AND(AJ$3&gt;=$K50,AJ$3&lt;$L50),100*$AM50,0)</f>
        <v>0</v>
      </c>
      <c r="AK50" s="136">
        <f ca="1">IF(AND(AND($AK$3&lt;=B50,B50&lt;=$AK$1),B50&lt;&gt;""),1,0)</f>
        <v>1</v>
      </c>
      <c r="AL50" s="136">
        <f t="shared" si="1"/>
        <v>1</v>
      </c>
      <c r="AM50" s="136">
        <v>1</v>
      </c>
    </row>
    <row r="51" spans="1:39" ht="72">
      <c r="A51" s="149">
        <v>478</v>
      </c>
      <c r="B51" s="150">
        <v>46402</v>
      </c>
      <c r="C51" s="156">
        <v>9</v>
      </c>
      <c r="D51" s="156">
        <v>17</v>
      </c>
      <c r="E51" s="152" t="s">
        <v>93</v>
      </c>
      <c r="F51" s="151" t="s">
        <v>490</v>
      </c>
      <c r="G51" s="154" t="s">
        <v>493</v>
      </c>
      <c r="H51" s="138" t="str">
        <f>IF(OR(G51="中止",G51="取消"),"998",IF(ISNA(MATCH($E51,施設情報!$B$2:$B$96,0)),"999",INDEX(施設情報!$C$2:$C$96,MATCH($E51,施設情報!$B$2:$B$96,0))))</f>
        <v>998</v>
      </c>
      <c r="I51" s="139">
        <f>B51</f>
        <v>46402</v>
      </c>
      <c r="J51" s="137" t="str">
        <f>H51&amp;"-"&amp;I51</f>
        <v>998-46402</v>
      </c>
      <c r="K51" s="137">
        <f>C51/24</f>
        <v>0.375</v>
      </c>
      <c r="L51" s="137">
        <f>D51/24</f>
        <v>0.70833333333333337</v>
      </c>
      <c r="M51" s="137">
        <f>IF(AND(M$3&gt;=$K51,M$3&lt;$L51),100*$AM51,0)</f>
        <v>0</v>
      </c>
      <c r="N51" s="137">
        <f>IF(AND(N$3&gt;=$K51,N$3&lt;$L51),100*$AM51,0)</f>
        <v>0</v>
      </c>
      <c r="O51" s="137">
        <f>IF(AND(O$3&gt;=$K51,O$3&lt;$L51),100*$AM51,0)</f>
        <v>0</v>
      </c>
      <c r="P51" s="137">
        <f>IF(AND(P$3&gt;=$K51,P$3&lt;$L51),100*$AM51,0)</f>
        <v>0</v>
      </c>
      <c r="Q51" s="137">
        <f>IF(AND(Q$3&gt;=$K51,Q$3&lt;$L51),100*$AM51,0)</f>
        <v>0</v>
      </c>
      <c r="R51" s="137">
        <f>IF(AND(R$3&gt;=$K51,R$3&lt;$L51),100*$AM51,0)</f>
        <v>0</v>
      </c>
      <c r="S51" s="137">
        <f>IF(AND(S$3&gt;=$K51,S$3&lt;$L51),100*$AM51,0)</f>
        <v>0</v>
      </c>
      <c r="T51" s="137">
        <f>IF(AND(T$3&gt;=$K51,T$3&lt;$L51),100*$AM51,0)</f>
        <v>0</v>
      </c>
      <c r="U51" s="137">
        <f>IF(AND(U$3&gt;=$K51,U$3&lt;$L51),100*$AM51,0)</f>
        <v>0</v>
      </c>
      <c r="V51" s="137">
        <f>IF(AND(V$3&gt;=$K51,V$3&lt;$L51),100*$AM51,0)</f>
        <v>100</v>
      </c>
      <c r="W51" s="137">
        <f>IF(AND(W$3&gt;=$K51,W$3&lt;$L51),100*$AM51,0)</f>
        <v>100</v>
      </c>
      <c r="X51" s="137">
        <f>IF(AND(X$3&gt;=$K51,X$3&lt;$L51),100*$AM51,0)</f>
        <v>100</v>
      </c>
      <c r="Y51" s="137">
        <f>IF(AND(Y$3&gt;=$K51,Y$3&lt;$L51),100*$AM51,0)</f>
        <v>100</v>
      </c>
      <c r="Z51" s="137">
        <f>IF(AND(Z$3&gt;=$K51,Z$3&lt;$L51),100*$AM51,0)</f>
        <v>100</v>
      </c>
      <c r="AA51" s="137">
        <f>IF(AND(AA$3&gt;=$K51,AA$3&lt;$L51),100*$AM51,0)</f>
        <v>100</v>
      </c>
      <c r="AB51" s="137">
        <f>IF(AND(AB$3&gt;=$K51,AB$3&lt;$L51),100*$AM51,0)</f>
        <v>100</v>
      </c>
      <c r="AC51" s="137">
        <f>IF(AND(AC$3&gt;=$K51,AC$3&lt;$L51),100*$AM51,0)</f>
        <v>100</v>
      </c>
      <c r="AD51" s="137">
        <f>IF(AND(AD$3&gt;=$K51,AD$3&lt;$L51),100*$AM51,0)</f>
        <v>0</v>
      </c>
      <c r="AE51" s="137">
        <f>IF(AND(AE$3&gt;=$K51,AE$3&lt;$L51),100*$AM51,0)</f>
        <v>0</v>
      </c>
      <c r="AF51" s="137">
        <f>IF(AND(AF$3&gt;=$K51,AF$3&lt;$L51),100*$AM51,0)</f>
        <v>0</v>
      </c>
      <c r="AG51" s="137">
        <f>IF(AND(AG$3&gt;=$K51,AG$3&lt;$L51),100*$AM51,0)</f>
        <v>0</v>
      </c>
      <c r="AH51" s="137">
        <f>IF(AND(AH$3&gt;=$K51,AH$3&lt;$L51),100*$AM51,0)</f>
        <v>0</v>
      </c>
      <c r="AI51" s="137">
        <f>IF(AND(AI$3&gt;=$K51,AI$3&lt;$L51),100*$AM51,0)</f>
        <v>0</v>
      </c>
      <c r="AJ51" s="137">
        <f>IF(AND(AJ$3&gt;=$K51,AJ$3&lt;$L51),100*$AM51,0)</f>
        <v>0</v>
      </c>
      <c r="AK51" s="136">
        <f ca="1">IF(AND(AND($AK$3&lt;=B51,B51&lt;=$AK$1),B51&lt;&gt;""),1,0)</f>
        <v>1</v>
      </c>
      <c r="AL51" s="136">
        <f t="shared" si="1"/>
        <v>1</v>
      </c>
      <c r="AM51" s="136">
        <v>1</v>
      </c>
    </row>
    <row r="52" spans="1:39" ht="90">
      <c r="A52" s="149">
        <v>493</v>
      </c>
      <c r="B52" s="150">
        <v>46402</v>
      </c>
      <c r="C52" s="156">
        <v>9</v>
      </c>
      <c r="D52" s="156">
        <v>17</v>
      </c>
      <c r="E52" s="2" t="s">
        <v>94</v>
      </c>
      <c r="F52" s="151" t="s">
        <v>490</v>
      </c>
      <c r="G52" s="154" t="s">
        <v>493</v>
      </c>
      <c r="H52" s="138" t="str">
        <f>IF(OR(G52="中止",G52="取消"),"998",IF(ISNA(MATCH($E52,施設情報!$B$2:$B$96,0)),"999",INDEX(施設情報!$C$2:$C$96,MATCH($E52,施設情報!$B$2:$B$96,0))))</f>
        <v>998</v>
      </c>
      <c r="I52" s="139">
        <f>B52</f>
        <v>46402</v>
      </c>
      <c r="J52" s="137" t="str">
        <f>H52&amp;"-"&amp;I52</f>
        <v>998-46402</v>
      </c>
      <c r="K52" s="137">
        <f>C52/24</f>
        <v>0.375</v>
      </c>
      <c r="L52" s="137">
        <f>D52/24</f>
        <v>0.70833333333333337</v>
      </c>
      <c r="M52" s="137">
        <f>IF(AND(M$3&gt;=$K52,M$3&lt;$L52),100*$AM52,0)</f>
        <v>0</v>
      </c>
      <c r="N52" s="137">
        <f>IF(AND(N$3&gt;=$K52,N$3&lt;$L52),100*$AM52,0)</f>
        <v>0</v>
      </c>
      <c r="O52" s="137">
        <f>IF(AND(O$3&gt;=$K52,O$3&lt;$L52),100*$AM52,0)</f>
        <v>0</v>
      </c>
      <c r="P52" s="137">
        <f>IF(AND(P$3&gt;=$K52,P$3&lt;$L52),100*$AM52,0)</f>
        <v>0</v>
      </c>
      <c r="Q52" s="137">
        <f>IF(AND(Q$3&gt;=$K52,Q$3&lt;$L52),100*$AM52,0)</f>
        <v>0</v>
      </c>
      <c r="R52" s="137">
        <f>IF(AND(R$3&gt;=$K52,R$3&lt;$L52),100*$AM52,0)</f>
        <v>0</v>
      </c>
      <c r="S52" s="137">
        <f>IF(AND(S$3&gt;=$K52,S$3&lt;$L52),100*$AM52,0)</f>
        <v>0</v>
      </c>
      <c r="T52" s="137">
        <f>IF(AND(T$3&gt;=$K52,T$3&lt;$L52),100*$AM52,0)</f>
        <v>0</v>
      </c>
      <c r="U52" s="137">
        <f>IF(AND(U$3&gt;=$K52,U$3&lt;$L52),100*$AM52,0)</f>
        <v>0</v>
      </c>
      <c r="V52" s="137">
        <f>IF(AND(V$3&gt;=$K52,V$3&lt;$L52),100*$AM52,0)</f>
        <v>100</v>
      </c>
      <c r="W52" s="137">
        <f>IF(AND(W$3&gt;=$K52,W$3&lt;$L52),100*$AM52,0)</f>
        <v>100</v>
      </c>
      <c r="X52" s="137">
        <f>IF(AND(X$3&gt;=$K52,X$3&lt;$L52),100*$AM52,0)</f>
        <v>100</v>
      </c>
      <c r="Y52" s="137">
        <f>IF(AND(Y$3&gt;=$K52,Y$3&lt;$L52),100*$AM52,0)</f>
        <v>100</v>
      </c>
      <c r="Z52" s="137">
        <f>IF(AND(Z$3&gt;=$K52,Z$3&lt;$L52),100*$AM52,0)</f>
        <v>100</v>
      </c>
      <c r="AA52" s="137">
        <f>IF(AND(AA$3&gt;=$K52,AA$3&lt;$L52),100*$AM52,0)</f>
        <v>100</v>
      </c>
      <c r="AB52" s="137">
        <f>IF(AND(AB$3&gt;=$K52,AB$3&lt;$L52),100*$AM52,0)</f>
        <v>100</v>
      </c>
      <c r="AC52" s="137">
        <f>IF(AND(AC$3&gt;=$K52,AC$3&lt;$L52),100*$AM52,0)</f>
        <v>100</v>
      </c>
      <c r="AD52" s="137">
        <f>IF(AND(AD$3&gt;=$K52,AD$3&lt;$L52),100*$AM52,0)</f>
        <v>0</v>
      </c>
      <c r="AE52" s="137">
        <f>IF(AND(AE$3&gt;=$K52,AE$3&lt;$L52),100*$AM52,0)</f>
        <v>0</v>
      </c>
      <c r="AF52" s="137">
        <f>IF(AND(AF$3&gt;=$K52,AF$3&lt;$L52),100*$AM52,0)</f>
        <v>0</v>
      </c>
      <c r="AG52" s="137">
        <f>IF(AND(AG$3&gt;=$K52,AG$3&lt;$L52),100*$AM52,0)</f>
        <v>0</v>
      </c>
      <c r="AH52" s="137">
        <f>IF(AND(AH$3&gt;=$K52,AH$3&lt;$L52),100*$AM52,0)</f>
        <v>0</v>
      </c>
      <c r="AI52" s="137">
        <f>IF(AND(AI$3&gt;=$K52,AI$3&lt;$L52),100*$AM52,0)</f>
        <v>0</v>
      </c>
      <c r="AJ52" s="137">
        <f>IF(AND(AJ$3&gt;=$K52,AJ$3&lt;$L52),100*$AM52,0)</f>
        <v>0</v>
      </c>
      <c r="AK52" s="136">
        <f ca="1">IF(AND(AND($AK$3&lt;=B52,B52&lt;=$AK$1),B52&lt;&gt;""),1,0)</f>
        <v>1</v>
      </c>
      <c r="AL52" s="136">
        <f t="shared" si="1"/>
        <v>1</v>
      </c>
      <c r="AM52" s="136">
        <v>1</v>
      </c>
    </row>
    <row r="53" spans="1:39" ht="72">
      <c r="A53" s="149">
        <v>508</v>
      </c>
      <c r="B53" s="150">
        <v>46402</v>
      </c>
      <c r="C53" s="156">
        <v>9</v>
      </c>
      <c r="D53" s="156">
        <v>17</v>
      </c>
      <c r="E53" s="2" t="s">
        <v>92</v>
      </c>
      <c r="F53" s="151" t="s">
        <v>490</v>
      </c>
      <c r="G53" s="154" t="s">
        <v>493</v>
      </c>
      <c r="H53" s="138" t="str">
        <f>IF(OR(G53="中止",G53="取消"),"998",IF(ISNA(MATCH($E53,施設情報!$B$2:$B$96,0)),"999",INDEX(施設情報!$C$2:$C$96,MATCH($E53,施設情報!$B$2:$B$96,0))))</f>
        <v>998</v>
      </c>
      <c r="I53" s="139">
        <f>B53</f>
        <v>46402</v>
      </c>
      <c r="J53" s="137" t="str">
        <f>H53&amp;"-"&amp;I53</f>
        <v>998-46402</v>
      </c>
      <c r="K53" s="137">
        <f>C53/24</f>
        <v>0.375</v>
      </c>
      <c r="L53" s="137">
        <f>D53/24</f>
        <v>0.70833333333333337</v>
      </c>
      <c r="M53" s="137">
        <f>IF(AND(M$3&gt;=$K53,M$3&lt;$L53),100*$AM53,0)</f>
        <v>0</v>
      </c>
      <c r="N53" s="137">
        <f>IF(AND(N$3&gt;=$K53,N$3&lt;$L53),100*$AM53,0)</f>
        <v>0</v>
      </c>
      <c r="O53" s="137">
        <f>IF(AND(O$3&gt;=$K53,O$3&lt;$L53),100*$AM53,0)</f>
        <v>0</v>
      </c>
      <c r="P53" s="137">
        <f>IF(AND(P$3&gt;=$K53,P$3&lt;$L53),100*$AM53,0)</f>
        <v>0</v>
      </c>
      <c r="Q53" s="137">
        <f>IF(AND(Q$3&gt;=$K53,Q$3&lt;$L53),100*$AM53,0)</f>
        <v>0</v>
      </c>
      <c r="R53" s="137">
        <f>IF(AND(R$3&gt;=$K53,R$3&lt;$L53),100*$AM53,0)</f>
        <v>0</v>
      </c>
      <c r="S53" s="137">
        <f>IF(AND(S$3&gt;=$K53,S$3&lt;$L53),100*$AM53,0)</f>
        <v>0</v>
      </c>
      <c r="T53" s="137">
        <f>IF(AND(T$3&gt;=$K53,T$3&lt;$L53),100*$AM53,0)</f>
        <v>0</v>
      </c>
      <c r="U53" s="137">
        <f>IF(AND(U$3&gt;=$K53,U$3&lt;$L53),100*$AM53,0)</f>
        <v>0</v>
      </c>
      <c r="V53" s="137">
        <f>IF(AND(V$3&gt;=$K53,V$3&lt;$L53),100*$AM53,0)</f>
        <v>100</v>
      </c>
      <c r="W53" s="137">
        <f>IF(AND(W$3&gt;=$K53,W$3&lt;$L53),100*$AM53,0)</f>
        <v>100</v>
      </c>
      <c r="X53" s="137">
        <f>IF(AND(X$3&gt;=$K53,X$3&lt;$L53),100*$AM53,0)</f>
        <v>100</v>
      </c>
      <c r="Y53" s="137">
        <f>IF(AND(Y$3&gt;=$K53,Y$3&lt;$L53),100*$AM53,0)</f>
        <v>100</v>
      </c>
      <c r="Z53" s="137">
        <f>IF(AND(Z$3&gt;=$K53,Z$3&lt;$L53),100*$AM53,0)</f>
        <v>100</v>
      </c>
      <c r="AA53" s="137">
        <f>IF(AND(AA$3&gt;=$K53,AA$3&lt;$L53),100*$AM53,0)</f>
        <v>100</v>
      </c>
      <c r="AB53" s="137">
        <f>IF(AND(AB$3&gt;=$K53,AB$3&lt;$L53),100*$AM53,0)</f>
        <v>100</v>
      </c>
      <c r="AC53" s="137">
        <f>IF(AND(AC$3&gt;=$K53,AC$3&lt;$L53),100*$AM53,0)</f>
        <v>100</v>
      </c>
      <c r="AD53" s="137">
        <f>IF(AND(AD$3&gt;=$K53,AD$3&lt;$L53),100*$AM53,0)</f>
        <v>0</v>
      </c>
      <c r="AE53" s="137">
        <f>IF(AND(AE$3&gt;=$K53,AE$3&lt;$L53),100*$AM53,0)</f>
        <v>0</v>
      </c>
      <c r="AF53" s="137">
        <f>IF(AND(AF$3&gt;=$K53,AF$3&lt;$L53),100*$AM53,0)</f>
        <v>0</v>
      </c>
      <c r="AG53" s="137">
        <f>IF(AND(AG$3&gt;=$K53,AG$3&lt;$L53),100*$AM53,0)</f>
        <v>0</v>
      </c>
      <c r="AH53" s="137">
        <f>IF(AND(AH$3&gt;=$K53,AH$3&lt;$L53),100*$AM53,0)</f>
        <v>0</v>
      </c>
      <c r="AI53" s="137">
        <f>IF(AND(AI$3&gt;=$K53,AI$3&lt;$L53),100*$AM53,0)</f>
        <v>0</v>
      </c>
      <c r="AJ53" s="137">
        <f>IF(AND(AJ$3&gt;=$K53,AJ$3&lt;$L53),100*$AM53,0)</f>
        <v>0</v>
      </c>
      <c r="AK53" s="136">
        <f ca="1">IF(AND(AND($AK$3&lt;=B53,B53&lt;=$AK$1),B53&lt;&gt;""),1,0)</f>
        <v>1</v>
      </c>
      <c r="AL53" s="136">
        <f t="shared" si="1"/>
        <v>1</v>
      </c>
      <c r="AM53" s="136">
        <v>1</v>
      </c>
    </row>
    <row r="54" spans="1:39" ht="36">
      <c r="A54" s="149">
        <v>523</v>
      </c>
      <c r="B54" s="150">
        <v>46402</v>
      </c>
      <c r="C54" s="156">
        <v>9</v>
      </c>
      <c r="D54" s="156">
        <v>17</v>
      </c>
      <c r="E54" s="152" t="s">
        <v>91</v>
      </c>
      <c r="F54" s="151" t="s">
        <v>490</v>
      </c>
      <c r="G54" s="154" t="s">
        <v>493</v>
      </c>
      <c r="H54" s="138" t="str">
        <f>IF(OR(G54="中止",G54="取消"),"998",IF(ISNA(MATCH($E54,施設情報!$B$2:$B$96,0)),"999",INDEX(施設情報!$C$2:$C$96,MATCH($E54,施設情報!$B$2:$B$96,0))))</f>
        <v>998</v>
      </c>
      <c r="I54" s="139">
        <f>B54</f>
        <v>46402</v>
      </c>
      <c r="J54" s="137" t="str">
        <f>H54&amp;"-"&amp;I54</f>
        <v>998-46402</v>
      </c>
      <c r="K54" s="137">
        <f>C54/24</f>
        <v>0.375</v>
      </c>
      <c r="L54" s="137">
        <f>D54/24</f>
        <v>0.70833333333333337</v>
      </c>
      <c r="M54" s="137">
        <f>IF(AND(M$3&gt;=$K54,M$3&lt;$L54),100*$AM54,0)</f>
        <v>0</v>
      </c>
      <c r="N54" s="137">
        <f>IF(AND(N$3&gt;=$K54,N$3&lt;$L54),100*$AM54,0)</f>
        <v>0</v>
      </c>
      <c r="O54" s="137">
        <f>IF(AND(O$3&gt;=$K54,O$3&lt;$L54),100*$AM54,0)</f>
        <v>0</v>
      </c>
      <c r="P54" s="137">
        <f>IF(AND(P$3&gt;=$K54,P$3&lt;$L54),100*$AM54,0)</f>
        <v>0</v>
      </c>
      <c r="Q54" s="137">
        <f>IF(AND(Q$3&gt;=$K54,Q$3&lt;$L54),100*$AM54,0)</f>
        <v>0</v>
      </c>
      <c r="R54" s="137">
        <f>IF(AND(R$3&gt;=$K54,R$3&lt;$L54),100*$AM54,0)</f>
        <v>0</v>
      </c>
      <c r="S54" s="137">
        <f>IF(AND(S$3&gt;=$K54,S$3&lt;$L54),100*$AM54,0)</f>
        <v>0</v>
      </c>
      <c r="T54" s="137">
        <f>IF(AND(T$3&gt;=$K54,T$3&lt;$L54),100*$AM54,0)</f>
        <v>0</v>
      </c>
      <c r="U54" s="137">
        <f>IF(AND(U$3&gt;=$K54,U$3&lt;$L54),100*$AM54,0)</f>
        <v>0</v>
      </c>
      <c r="V54" s="137">
        <f>IF(AND(V$3&gt;=$K54,V$3&lt;$L54),100*$AM54,0)</f>
        <v>100</v>
      </c>
      <c r="W54" s="137">
        <f>IF(AND(W$3&gt;=$K54,W$3&lt;$L54),100*$AM54,0)</f>
        <v>100</v>
      </c>
      <c r="X54" s="137">
        <f>IF(AND(X$3&gt;=$K54,X$3&lt;$L54),100*$AM54,0)</f>
        <v>100</v>
      </c>
      <c r="Y54" s="137">
        <f>IF(AND(Y$3&gt;=$K54,Y$3&lt;$L54),100*$AM54,0)</f>
        <v>100</v>
      </c>
      <c r="Z54" s="137">
        <f>IF(AND(Z$3&gt;=$K54,Z$3&lt;$L54),100*$AM54,0)</f>
        <v>100</v>
      </c>
      <c r="AA54" s="137">
        <f>IF(AND(AA$3&gt;=$K54,AA$3&lt;$L54),100*$AM54,0)</f>
        <v>100</v>
      </c>
      <c r="AB54" s="137">
        <f>IF(AND(AB$3&gt;=$K54,AB$3&lt;$L54),100*$AM54,0)</f>
        <v>100</v>
      </c>
      <c r="AC54" s="137">
        <f>IF(AND(AC$3&gt;=$K54,AC$3&lt;$L54),100*$AM54,0)</f>
        <v>100</v>
      </c>
      <c r="AD54" s="137">
        <f>IF(AND(AD$3&gt;=$K54,AD$3&lt;$L54),100*$AM54,0)</f>
        <v>0</v>
      </c>
      <c r="AE54" s="137">
        <f>IF(AND(AE$3&gt;=$K54,AE$3&lt;$L54),100*$AM54,0)</f>
        <v>0</v>
      </c>
      <c r="AF54" s="137">
        <f>IF(AND(AF$3&gt;=$K54,AF$3&lt;$L54),100*$AM54,0)</f>
        <v>0</v>
      </c>
      <c r="AG54" s="137">
        <f>IF(AND(AG$3&gt;=$K54,AG$3&lt;$L54),100*$AM54,0)</f>
        <v>0</v>
      </c>
      <c r="AH54" s="137">
        <f>IF(AND(AH$3&gt;=$K54,AH$3&lt;$L54),100*$AM54,0)</f>
        <v>0</v>
      </c>
      <c r="AI54" s="137">
        <f>IF(AND(AI$3&gt;=$K54,AI$3&lt;$L54),100*$AM54,0)</f>
        <v>0</v>
      </c>
      <c r="AJ54" s="137">
        <f>IF(AND(AJ$3&gt;=$K54,AJ$3&lt;$L54),100*$AM54,0)</f>
        <v>0</v>
      </c>
      <c r="AK54" s="136">
        <f ca="1">IF(AND(AND($AK$3&lt;=B54,B54&lt;=$AK$1),B54&lt;&gt;""),1,0)</f>
        <v>1</v>
      </c>
      <c r="AL54" s="136">
        <f t="shared" si="1"/>
        <v>1</v>
      </c>
      <c r="AM54" s="136">
        <v>1</v>
      </c>
    </row>
    <row r="55" spans="1:39" ht="72">
      <c r="A55" s="149">
        <v>540</v>
      </c>
      <c r="B55" s="150">
        <v>46402</v>
      </c>
      <c r="C55" s="156">
        <v>9</v>
      </c>
      <c r="D55" s="156">
        <v>17</v>
      </c>
      <c r="E55" s="152" t="s">
        <v>93</v>
      </c>
      <c r="F55" s="151" t="s">
        <v>490</v>
      </c>
      <c r="G55" s="154" t="s">
        <v>493</v>
      </c>
      <c r="H55" s="138" t="str">
        <f>IF(OR(G55="中止",G55="取消"),"998",IF(ISNA(MATCH($E55,施設情報!$B$2:$B$96,0)),"999",INDEX(施設情報!$C$2:$C$96,MATCH($E55,施設情報!$B$2:$B$96,0))))</f>
        <v>998</v>
      </c>
      <c r="I55" s="139">
        <f>B55</f>
        <v>46402</v>
      </c>
      <c r="J55" s="137" t="str">
        <f>H55&amp;"-"&amp;I55</f>
        <v>998-46402</v>
      </c>
      <c r="K55" s="137">
        <f>C55/24</f>
        <v>0.375</v>
      </c>
      <c r="L55" s="137">
        <f>D55/24</f>
        <v>0.70833333333333337</v>
      </c>
      <c r="M55" s="137">
        <f>IF(AND(M$3&gt;=$K55,M$3&lt;$L55),100*$AM55,0)</f>
        <v>0</v>
      </c>
      <c r="N55" s="137">
        <f>IF(AND(N$3&gt;=$K55,N$3&lt;$L55),100*$AM55,0)</f>
        <v>0</v>
      </c>
      <c r="O55" s="137">
        <f>IF(AND(O$3&gt;=$K55,O$3&lt;$L55),100*$AM55,0)</f>
        <v>0</v>
      </c>
      <c r="P55" s="137">
        <f>IF(AND(P$3&gt;=$K55,P$3&lt;$L55),100*$AM55,0)</f>
        <v>0</v>
      </c>
      <c r="Q55" s="137">
        <f>IF(AND(Q$3&gt;=$K55,Q$3&lt;$L55),100*$AM55,0)</f>
        <v>0</v>
      </c>
      <c r="R55" s="137">
        <f>IF(AND(R$3&gt;=$K55,R$3&lt;$L55),100*$AM55,0)</f>
        <v>0</v>
      </c>
      <c r="S55" s="137">
        <f>IF(AND(S$3&gt;=$K55,S$3&lt;$L55),100*$AM55,0)</f>
        <v>0</v>
      </c>
      <c r="T55" s="137">
        <f>IF(AND(T$3&gt;=$K55,T$3&lt;$L55),100*$AM55,0)</f>
        <v>0</v>
      </c>
      <c r="U55" s="137">
        <f>IF(AND(U$3&gt;=$K55,U$3&lt;$L55),100*$AM55,0)</f>
        <v>0</v>
      </c>
      <c r="V55" s="137">
        <f>IF(AND(V$3&gt;=$K55,V$3&lt;$L55),100*$AM55,0)</f>
        <v>100</v>
      </c>
      <c r="W55" s="137">
        <f>IF(AND(W$3&gt;=$K55,W$3&lt;$L55),100*$AM55,0)</f>
        <v>100</v>
      </c>
      <c r="X55" s="137">
        <f>IF(AND(X$3&gt;=$K55,X$3&lt;$L55),100*$AM55,0)</f>
        <v>100</v>
      </c>
      <c r="Y55" s="137">
        <f>IF(AND(Y$3&gt;=$K55,Y$3&lt;$L55),100*$AM55,0)</f>
        <v>100</v>
      </c>
      <c r="Z55" s="137">
        <f>IF(AND(Z$3&gt;=$K55,Z$3&lt;$L55),100*$AM55,0)</f>
        <v>100</v>
      </c>
      <c r="AA55" s="137">
        <f>IF(AND(AA$3&gt;=$K55,AA$3&lt;$L55),100*$AM55,0)</f>
        <v>100</v>
      </c>
      <c r="AB55" s="137">
        <f>IF(AND(AB$3&gt;=$K55,AB$3&lt;$L55),100*$AM55,0)</f>
        <v>100</v>
      </c>
      <c r="AC55" s="137">
        <f>IF(AND(AC$3&gt;=$K55,AC$3&lt;$L55),100*$AM55,0)</f>
        <v>100</v>
      </c>
      <c r="AD55" s="137">
        <f>IF(AND(AD$3&gt;=$K55,AD$3&lt;$L55),100*$AM55,0)</f>
        <v>0</v>
      </c>
      <c r="AE55" s="137">
        <f>IF(AND(AE$3&gt;=$K55,AE$3&lt;$L55),100*$AM55,0)</f>
        <v>0</v>
      </c>
      <c r="AF55" s="137">
        <f>IF(AND(AF$3&gt;=$K55,AF$3&lt;$L55),100*$AM55,0)</f>
        <v>0</v>
      </c>
      <c r="AG55" s="137">
        <f>IF(AND(AG$3&gt;=$K55,AG$3&lt;$L55),100*$AM55,0)</f>
        <v>0</v>
      </c>
      <c r="AH55" s="137">
        <f>IF(AND(AH$3&gt;=$K55,AH$3&lt;$L55),100*$AM55,0)</f>
        <v>0</v>
      </c>
      <c r="AI55" s="137">
        <f>IF(AND(AI$3&gt;=$K55,AI$3&lt;$L55),100*$AM55,0)</f>
        <v>0</v>
      </c>
      <c r="AJ55" s="137">
        <f>IF(AND(AJ$3&gt;=$K55,AJ$3&lt;$L55),100*$AM55,0)</f>
        <v>0</v>
      </c>
      <c r="AK55" s="136">
        <f ca="1">IF(AND(AND($AK$3&lt;=B55,B55&lt;=$AK$1),B55&lt;&gt;""),1,0)</f>
        <v>1</v>
      </c>
      <c r="AL55" s="136">
        <f t="shared" si="1"/>
        <v>1</v>
      </c>
      <c r="AM55" s="136">
        <v>1</v>
      </c>
    </row>
    <row r="56" spans="1:39" ht="90">
      <c r="A56" s="149">
        <v>557</v>
      </c>
      <c r="B56" s="150">
        <v>46402</v>
      </c>
      <c r="C56" s="156">
        <v>9</v>
      </c>
      <c r="D56" s="156">
        <v>17</v>
      </c>
      <c r="E56" s="152" t="s">
        <v>94</v>
      </c>
      <c r="F56" s="151" t="s">
        <v>490</v>
      </c>
      <c r="G56" s="154" t="s">
        <v>493</v>
      </c>
      <c r="H56" s="138" t="str">
        <f>IF(OR(G56="中止",G56="取消"),"998",IF(ISNA(MATCH($E56,施設情報!$B$2:$B$96,0)),"999",INDEX(施設情報!$C$2:$C$96,MATCH($E56,施設情報!$B$2:$B$96,0))))</f>
        <v>998</v>
      </c>
      <c r="I56" s="139">
        <f>B56</f>
        <v>46402</v>
      </c>
      <c r="J56" s="137" t="str">
        <f>H56&amp;"-"&amp;I56</f>
        <v>998-46402</v>
      </c>
      <c r="K56" s="137">
        <f>C56/24</f>
        <v>0.375</v>
      </c>
      <c r="L56" s="137">
        <f>D56/24</f>
        <v>0.70833333333333337</v>
      </c>
      <c r="M56" s="137">
        <f>IF(AND(M$3&gt;=$K56,M$3&lt;$L56),100*$AM56,0)</f>
        <v>0</v>
      </c>
      <c r="N56" s="137">
        <f>IF(AND(N$3&gt;=$K56,N$3&lt;$L56),100*$AM56,0)</f>
        <v>0</v>
      </c>
      <c r="O56" s="137">
        <f>IF(AND(O$3&gt;=$K56,O$3&lt;$L56),100*$AM56,0)</f>
        <v>0</v>
      </c>
      <c r="P56" s="137">
        <f>IF(AND(P$3&gt;=$K56,P$3&lt;$L56),100*$AM56,0)</f>
        <v>0</v>
      </c>
      <c r="Q56" s="137">
        <f>IF(AND(Q$3&gt;=$K56,Q$3&lt;$L56),100*$AM56,0)</f>
        <v>0</v>
      </c>
      <c r="R56" s="137">
        <f>IF(AND(R$3&gt;=$K56,R$3&lt;$L56),100*$AM56,0)</f>
        <v>0</v>
      </c>
      <c r="S56" s="137">
        <f>IF(AND(S$3&gt;=$K56,S$3&lt;$L56),100*$AM56,0)</f>
        <v>0</v>
      </c>
      <c r="T56" s="137">
        <f>IF(AND(T$3&gt;=$K56,T$3&lt;$L56),100*$AM56,0)</f>
        <v>0</v>
      </c>
      <c r="U56" s="137">
        <f>IF(AND(U$3&gt;=$K56,U$3&lt;$L56),100*$AM56,0)</f>
        <v>0</v>
      </c>
      <c r="V56" s="137">
        <f>IF(AND(V$3&gt;=$K56,V$3&lt;$L56),100*$AM56,0)</f>
        <v>100</v>
      </c>
      <c r="W56" s="137">
        <f>IF(AND(W$3&gt;=$K56,W$3&lt;$L56),100*$AM56,0)</f>
        <v>100</v>
      </c>
      <c r="X56" s="137">
        <f>IF(AND(X$3&gt;=$K56,X$3&lt;$L56),100*$AM56,0)</f>
        <v>100</v>
      </c>
      <c r="Y56" s="137">
        <f>IF(AND(Y$3&gt;=$K56,Y$3&lt;$L56),100*$AM56,0)</f>
        <v>100</v>
      </c>
      <c r="Z56" s="137">
        <f>IF(AND(Z$3&gt;=$K56,Z$3&lt;$L56),100*$AM56,0)</f>
        <v>100</v>
      </c>
      <c r="AA56" s="137">
        <f>IF(AND(AA$3&gt;=$K56,AA$3&lt;$L56),100*$AM56,0)</f>
        <v>100</v>
      </c>
      <c r="AB56" s="137">
        <f>IF(AND(AB$3&gt;=$K56,AB$3&lt;$L56),100*$AM56,0)</f>
        <v>100</v>
      </c>
      <c r="AC56" s="137">
        <f>IF(AND(AC$3&gt;=$K56,AC$3&lt;$L56),100*$AM56,0)</f>
        <v>100</v>
      </c>
      <c r="AD56" s="137">
        <f>IF(AND(AD$3&gt;=$K56,AD$3&lt;$L56),100*$AM56,0)</f>
        <v>0</v>
      </c>
      <c r="AE56" s="137">
        <f>IF(AND(AE$3&gt;=$K56,AE$3&lt;$L56),100*$AM56,0)</f>
        <v>0</v>
      </c>
      <c r="AF56" s="137">
        <f>IF(AND(AF$3&gt;=$K56,AF$3&lt;$L56),100*$AM56,0)</f>
        <v>0</v>
      </c>
      <c r="AG56" s="137">
        <f>IF(AND(AG$3&gt;=$K56,AG$3&lt;$L56),100*$AM56,0)</f>
        <v>0</v>
      </c>
      <c r="AH56" s="137">
        <f>IF(AND(AH$3&gt;=$K56,AH$3&lt;$L56),100*$AM56,0)</f>
        <v>0</v>
      </c>
      <c r="AI56" s="137">
        <f>IF(AND(AI$3&gt;=$K56,AI$3&lt;$L56),100*$AM56,0)</f>
        <v>0</v>
      </c>
      <c r="AJ56" s="137">
        <f>IF(AND(AJ$3&gt;=$K56,AJ$3&lt;$L56),100*$AM56,0)</f>
        <v>0</v>
      </c>
      <c r="AK56" s="136">
        <f ca="1">IF(AND(AND($AK$3&lt;=B56,B56&lt;=$AK$1),B56&lt;&gt;""),1,0)</f>
        <v>1</v>
      </c>
      <c r="AL56" s="136">
        <f t="shared" si="1"/>
        <v>1</v>
      </c>
      <c r="AM56" s="136">
        <v>1</v>
      </c>
    </row>
    <row r="57" spans="1:39" ht="72">
      <c r="A57" s="149">
        <v>574</v>
      </c>
      <c r="B57" s="150">
        <v>46402</v>
      </c>
      <c r="C57" s="156">
        <v>9</v>
      </c>
      <c r="D57" s="156">
        <v>17</v>
      </c>
      <c r="E57" s="152" t="s">
        <v>92</v>
      </c>
      <c r="F57" s="151" t="s">
        <v>490</v>
      </c>
      <c r="G57" s="154" t="s">
        <v>493</v>
      </c>
      <c r="H57" s="138" t="str">
        <f>IF(OR(G57="中止",G57="取消"),"998",IF(ISNA(MATCH($E57,施設情報!$B$2:$B$96,0)),"999",INDEX(施設情報!$C$2:$C$96,MATCH($E57,施設情報!$B$2:$B$96,0))))</f>
        <v>998</v>
      </c>
      <c r="I57" s="139">
        <f>B57</f>
        <v>46402</v>
      </c>
      <c r="J57" s="137" t="str">
        <f>H57&amp;"-"&amp;I57</f>
        <v>998-46402</v>
      </c>
      <c r="K57" s="137">
        <f>C57/24</f>
        <v>0.375</v>
      </c>
      <c r="L57" s="137">
        <f>D57/24</f>
        <v>0.70833333333333337</v>
      </c>
      <c r="M57" s="137">
        <f>IF(AND(M$3&gt;=$K57,M$3&lt;$L57),100*$AM57,0)</f>
        <v>0</v>
      </c>
      <c r="N57" s="137">
        <f>IF(AND(N$3&gt;=$K57,N$3&lt;$L57),100*$AM57,0)</f>
        <v>0</v>
      </c>
      <c r="O57" s="137">
        <f>IF(AND(O$3&gt;=$K57,O$3&lt;$L57),100*$AM57,0)</f>
        <v>0</v>
      </c>
      <c r="P57" s="137">
        <f>IF(AND(P$3&gt;=$K57,P$3&lt;$L57),100*$AM57,0)</f>
        <v>0</v>
      </c>
      <c r="Q57" s="137">
        <f>IF(AND(Q$3&gt;=$K57,Q$3&lt;$L57),100*$AM57,0)</f>
        <v>0</v>
      </c>
      <c r="R57" s="137">
        <f>IF(AND(R$3&gt;=$K57,R$3&lt;$L57),100*$AM57,0)</f>
        <v>0</v>
      </c>
      <c r="S57" s="137">
        <f>IF(AND(S$3&gt;=$K57,S$3&lt;$L57),100*$AM57,0)</f>
        <v>0</v>
      </c>
      <c r="T57" s="137">
        <f>IF(AND(T$3&gt;=$K57,T$3&lt;$L57),100*$AM57,0)</f>
        <v>0</v>
      </c>
      <c r="U57" s="137">
        <f>IF(AND(U$3&gt;=$K57,U$3&lt;$L57),100*$AM57,0)</f>
        <v>0</v>
      </c>
      <c r="V57" s="137">
        <f>IF(AND(V$3&gt;=$K57,V$3&lt;$L57),100*$AM57,0)</f>
        <v>100</v>
      </c>
      <c r="W57" s="137">
        <f>IF(AND(W$3&gt;=$K57,W$3&lt;$L57),100*$AM57,0)</f>
        <v>100</v>
      </c>
      <c r="X57" s="137">
        <f>IF(AND(X$3&gt;=$K57,X$3&lt;$L57),100*$AM57,0)</f>
        <v>100</v>
      </c>
      <c r="Y57" s="137">
        <f>IF(AND(Y$3&gt;=$K57,Y$3&lt;$L57),100*$AM57,0)</f>
        <v>100</v>
      </c>
      <c r="Z57" s="137">
        <f>IF(AND(Z$3&gt;=$K57,Z$3&lt;$L57),100*$AM57,0)</f>
        <v>100</v>
      </c>
      <c r="AA57" s="137">
        <f>IF(AND(AA$3&gt;=$K57,AA$3&lt;$L57),100*$AM57,0)</f>
        <v>100</v>
      </c>
      <c r="AB57" s="137">
        <f>IF(AND(AB$3&gt;=$K57,AB$3&lt;$L57),100*$AM57,0)</f>
        <v>100</v>
      </c>
      <c r="AC57" s="137">
        <f>IF(AND(AC$3&gt;=$K57,AC$3&lt;$L57),100*$AM57,0)</f>
        <v>100</v>
      </c>
      <c r="AD57" s="137">
        <f>IF(AND(AD$3&gt;=$K57,AD$3&lt;$L57),100*$AM57,0)</f>
        <v>0</v>
      </c>
      <c r="AE57" s="137">
        <f>IF(AND(AE$3&gt;=$K57,AE$3&lt;$L57),100*$AM57,0)</f>
        <v>0</v>
      </c>
      <c r="AF57" s="137">
        <f>IF(AND(AF$3&gt;=$K57,AF$3&lt;$L57),100*$AM57,0)</f>
        <v>0</v>
      </c>
      <c r="AG57" s="137">
        <f>IF(AND(AG$3&gt;=$K57,AG$3&lt;$L57),100*$AM57,0)</f>
        <v>0</v>
      </c>
      <c r="AH57" s="137">
        <f>IF(AND(AH$3&gt;=$K57,AH$3&lt;$L57),100*$AM57,0)</f>
        <v>0</v>
      </c>
      <c r="AI57" s="137">
        <f>IF(AND(AI$3&gt;=$K57,AI$3&lt;$L57),100*$AM57,0)</f>
        <v>0</v>
      </c>
      <c r="AJ57" s="137">
        <f>IF(AND(AJ$3&gt;=$K57,AJ$3&lt;$L57),100*$AM57,0)</f>
        <v>0</v>
      </c>
      <c r="AK57" s="136">
        <f ca="1">IF(AND(AND($AK$3&lt;=B57,B57&lt;=$AK$1),B57&lt;&gt;""),1,0)</f>
        <v>1</v>
      </c>
      <c r="AL57" s="136">
        <f t="shared" si="1"/>
        <v>1</v>
      </c>
      <c r="AM57" s="136">
        <v>1</v>
      </c>
    </row>
    <row r="58" spans="1:39" ht="36">
      <c r="A58" s="149">
        <v>656</v>
      </c>
      <c r="B58" s="150">
        <v>46402</v>
      </c>
      <c r="C58" s="156">
        <v>9</v>
      </c>
      <c r="D58" s="156">
        <v>17</v>
      </c>
      <c r="E58" s="152" t="s">
        <v>91</v>
      </c>
      <c r="F58" s="151" t="s">
        <v>490</v>
      </c>
      <c r="G58" s="154" t="s">
        <v>494</v>
      </c>
      <c r="H58" s="138" t="str">
        <f>IF(OR(G58="中止",G58="取消"),"998",IF(ISNA(MATCH($E58,施設情報!$B$2:$B$96,0)),"999",INDEX(施設情報!$C$2:$C$96,MATCH($E58,施設情報!$B$2:$B$96,0))))</f>
        <v>009</v>
      </c>
      <c r="I58" s="139">
        <f>B58</f>
        <v>46402</v>
      </c>
      <c r="J58" s="137" t="str">
        <f>H58&amp;"-"&amp;I58</f>
        <v>009-46402</v>
      </c>
      <c r="K58" s="137">
        <f>C58/24</f>
        <v>0.375</v>
      </c>
      <c r="L58" s="137">
        <f>D58/24</f>
        <v>0.70833333333333337</v>
      </c>
      <c r="M58" s="137">
        <f>IF(AND(M$3&gt;=$K58,M$3&lt;$L58),100*$AM58,0)</f>
        <v>0</v>
      </c>
      <c r="N58" s="137">
        <f>IF(AND(N$3&gt;=$K58,N$3&lt;$L58),100*$AM58,0)</f>
        <v>0</v>
      </c>
      <c r="O58" s="137">
        <f>IF(AND(O$3&gt;=$K58,O$3&lt;$L58),100*$AM58,0)</f>
        <v>0</v>
      </c>
      <c r="P58" s="137">
        <f>IF(AND(P$3&gt;=$K58,P$3&lt;$L58),100*$AM58,0)</f>
        <v>0</v>
      </c>
      <c r="Q58" s="137">
        <f>IF(AND(Q$3&gt;=$K58,Q$3&lt;$L58),100*$AM58,0)</f>
        <v>0</v>
      </c>
      <c r="R58" s="137">
        <f>IF(AND(R$3&gt;=$K58,R$3&lt;$L58),100*$AM58,0)</f>
        <v>0</v>
      </c>
      <c r="S58" s="137">
        <f>IF(AND(S$3&gt;=$K58,S$3&lt;$L58),100*$AM58,0)</f>
        <v>0</v>
      </c>
      <c r="T58" s="137">
        <f>IF(AND(T$3&gt;=$K58,T$3&lt;$L58),100*$AM58,0)</f>
        <v>0</v>
      </c>
      <c r="U58" s="137">
        <f>IF(AND(U$3&gt;=$K58,U$3&lt;$L58),100*$AM58,0)</f>
        <v>0</v>
      </c>
      <c r="V58" s="137">
        <f>IF(AND(V$3&gt;=$K58,V$3&lt;$L58),100*$AM58,0)</f>
        <v>100</v>
      </c>
      <c r="W58" s="137">
        <f>IF(AND(W$3&gt;=$K58,W$3&lt;$L58),100*$AM58,0)</f>
        <v>100</v>
      </c>
      <c r="X58" s="137">
        <f>IF(AND(X$3&gt;=$K58,X$3&lt;$L58),100*$AM58,0)</f>
        <v>100</v>
      </c>
      <c r="Y58" s="137">
        <f>IF(AND(Y$3&gt;=$K58,Y$3&lt;$L58),100*$AM58,0)</f>
        <v>100</v>
      </c>
      <c r="Z58" s="137">
        <f>IF(AND(Z$3&gt;=$K58,Z$3&lt;$L58),100*$AM58,0)</f>
        <v>100</v>
      </c>
      <c r="AA58" s="137">
        <f>IF(AND(AA$3&gt;=$K58,AA$3&lt;$L58),100*$AM58,0)</f>
        <v>100</v>
      </c>
      <c r="AB58" s="137">
        <f>IF(AND(AB$3&gt;=$K58,AB$3&lt;$L58),100*$AM58,0)</f>
        <v>100</v>
      </c>
      <c r="AC58" s="137">
        <f>IF(AND(AC$3&gt;=$K58,AC$3&lt;$L58),100*$AM58,0)</f>
        <v>100</v>
      </c>
      <c r="AD58" s="137">
        <f>IF(AND(AD$3&gt;=$K58,AD$3&lt;$L58),100*$AM58,0)</f>
        <v>0</v>
      </c>
      <c r="AE58" s="137">
        <f>IF(AND(AE$3&gt;=$K58,AE$3&lt;$L58),100*$AM58,0)</f>
        <v>0</v>
      </c>
      <c r="AF58" s="137">
        <f>IF(AND(AF$3&gt;=$K58,AF$3&lt;$L58),100*$AM58,0)</f>
        <v>0</v>
      </c>
      <c r="AG58" s="137">
        <f>IF(AND(AG$3&gt;=$K58,AG$3&lt;$L58),100*$AM58,0)</f>
        <v>0</v>
      </c>
      <c r="AH58" s="137">
        <f>IF(AND(AH$3&gt;=$K58,AH$3&lt;$L58),100*$AM58,0)</f>
        <v>0</v>
      </c>
      <c r="AI58" s="137">
        <f>IF(AND(AI$3&gt;=$K58,AI$3&lt;$L58),100*$AM58,0)</f>
        <v>0</v>
      </c>
      <c r="AJ58" s="137">
        <f>IF(AND(AJ$3&gt;=$K58,AJ$3&lt;$L58),100*$AM58,0)</f>
        <v>0</v>
      </c>
      <c r="AK58" s="136">
        <f ca="1">IF(AND(AND($AK$3&lt;=B58,B58&lt;=$AK$1),B58&lt;&gt;""),1,0)</f>
        <v>1</v>
      </c>
      <c r="AL58" s="136">
        <f t="shared" si="1"/>
        <v>1</v>
      </c>
      <c r="AM58" s="136">
        <v>1</v>
      </c>
    </row>
    <row r="59" spans="1:39" ht="72">
      <c r="A59" s="149">
        <v>671</v>
      </c>
      <c r="B59" s="150">
        <v>46402</v>
      </c>
      <c r="C59" s="156">
        <v>9</v>
      </c>
      <c r="D59" s="156">
        <v>17</v>
      </c>
      <c r="E59" s="152" t="s">
        <v>93</v>
      </c>
      <c r="F59" s="151" t="s">
        <v>490</v>
      </c>
      <c r="G59" s="154" t="s">
        <v>494</v>
      </c>
      <c r="H59" s="138" t="str">
        <f>IF(OR(G59="中止",G59="取消"),"998",IF(ISNA(MATCH($E59,施設情報!$B$2:$B$96,0)),"999",INDEX(施設情報!$C$2:$C$96,MATCH($E59,施設情報!$B$2:$B$96,0))))</f>
        <v>012</v>
      </c>
      <c r="I59" s="139">
        <f>B59</f>
        <v>46402</v>
      </c>
      <c r="J59" s="137" t="str">
        <f>H59&amp;"-"&amp;I59</f>
        <v>012-46402</v>
      </c>
      <c r="K59" s="137">
        <f>C59/24</f>
        <v>0.375</v>
      </c>
      <c r="L59" s="137">
        <f>D59/24</f>
        <v>0.70833333333333337</v>
      </c>
      <c r="M59" s="137">
        <f>IF(AND(M$3&gt;=$K59,M$3&lt;$L59),100*$AM59,0)</f>
        <v>0</v>
      </c>
      <c r="N59" s="137">
        <f>IF(AND(N$3&gt;=$K59,N$3&lt;$L59),100*$AM59,0)</f>
        <v>0</v>
      </c>
      <c r="O59" s="137">
        <f>IF(AND(O$3&gt;=$K59,O$3&lt;$L59),100*$AM59,0)</f>
        <v>0</v>
      </c>
      <c r="P59" s="137">
        <f>IF(AND(P$3&gt;=$K59,P$3&lt;$L59),100*$AM59,0)</f>
        <v>0</v>
      </c>
      <c r="Q59" s="137">
        <f>IF(AND(Q$3&gt;=$K59,Q$3&lt;$L59),100*$AM59,0)</f>
        <v>0</v>
      </c>
      <c r="R59" s="137">
        <f>IF(AND(R$3&gt;=$K59,R$3&lt;$L59),100*$AM59,0)</f>
        <v>0</v>
      </c>
      <c r="S59" s="137">
        <f>IF(AND(S$3&gt;=$K59,S$3&lt;$L59),100*$AM59,0)</f>
        <v>0</v>
      </c>
      <c r="T59" s="137">
        <f>IF(AND(T$3&gt;=$K59,T$3&lt;$L59),100*$AM59,0)</f>
        <v>0</v>
      </c>
      <c r="U59" s="137">
        <f>IF(AND(U$3&gt;=$K59,U$3&lt;$L59),100*$AM59,0)</f>
        <v>0</v>
      </c>
      <c r="V59" s="137">
        <f>IF(AND(V$3&gt;=$K59,V$3&lt;$L59),100*$AM59,0)</f>
        <v>100</v>
      </c>
      <c r="W59" s="137">
        <f>IF(AND(W$3&gt;=$K59,W$3&lt;$L59),100*$AM59,0)</f>
        <v>100</v>
      </c>
      <c r="X59" s="137">
        <f>IF(AND(X$3&gt;=$K59,X$3&lt;$L59),100*$AM59,0)</f>
        <v>100</v>
      </c>
      <c r="Y59" s="137">
        <f>IF(AND(Y$3&gt;=$K59,Y$3&lt;$L59),100*$AM59,0)</f>
        <v>100</v>
      </c>
      <c r="Z59" s="137">
        <f>IF(AND(Z$3&gt;=$K59,Z$3&lt;$L59),100*$AM59,0)</f>
        <v>100</v>
      </c>
      <c r="AA59" s="137">
        <f>IF(AND(AA$3&gt;=$K59,AA$3&lt;$L59),100*$AM59,0)</f>
        <v>100</v>
      </c>
      <c r="AB59" s="137">
        <f>IF(AND(AB$3&gt;=$K59,AB$3&lt;$L59),100*$AM59,0)</f>
        <v>100</v>
      </c>
      <c r="AC59" s="137">
        <f>IF(AND(AC$3&gt;=$K59,AC$3&lt;$L59),100*$AM59,0)</f>
        <v>100</v>
      </c>
      <c r="AD59" s="137">
        <f>IF(AND(AD$3&gt;=$K59,AD$3&lt;$L59),100*$AM59,0)</f>
        <v>0</v>
      </c>
      <c r="AE59" s="137">
        <f>IF(AND(AE$3&gt;=$K59,AE$3&lt;$L59),100*$AM59,0)</f>
        <v>0</v>
      </c>
      <c r="AF59" s="137">
        <f>IF(AND(AF$3&gt;=$K59,AF$3&lt;$L59),100*$AM59,0)</f>
        <v>0</v>
      </c>
      <c r="AG59" s="137">
        <f>IF(AND(AG$3&gt;=$K59,AG$3&lt;$L59),100*$AM59,0)</f>
        <v>0</v>
      </c>
      <c r="AH59" s="137">
        <f>IF(AND(AH$3&gt;=$K59,AH$3&lt;$L59),100*$AM59,0)</f>
        <v>0</v>
      </c>
      <c r="AI59" s="137">
        <f>IF(AND(AI$3&gt;=$K59,AI$3&lt;$L59),100*$AM59,0)</f>
        <v>0</v>
      </c>
      <c r="AJ59" s="137">
        <f>IF(AND(AJ$3&gt;=$K59,AJ$3&lt;$L59),100*$AM59,0)</f>
        <v>0</v>
      </c>
      <c r="AK59" s="136">
        <f ca="1">IF(AND(AND($AK$3&lt;=B59,B59&lt;=$AK$1),B59&lt;&gt;""),1,0)</f>
        <v>1</v>
      </c>
      <c r="AL59" s="136">
        <f t="shared" si="1"/>
        <v>1</v>
      </c>
      <c r="AM59" s="136">
        <v>1</v>
      </c>
    </row>
    <row r="60" spans="1:39" ht="90">
      <c r="A60" s="149">
        <v>686</v>
      </c>
      <c r="B60" s="210">
        <v>46402</v>
      </c>
      <c r="C60" s="211">
        <v>9</v>
      </c>
      <c r="D60" s="211">
        <v>17</v>
      </c>
      <c r="E60" s="152" t="s">
        <v>94</v>
      </c>
      <c r="F60" s="151" t="s">
        <v>490</v>
      </c>
      <c r="G60" s="154" t="s">
        <v>494</v>
      </c>
      <c r="H60" s="138" t="str">
        <f>IF(OR(G60="中止",G60="取消"),"998",IF(ISNA(MATCH($E60,施設情報!$B$2:$B$96,0)),"999",INDEX(施設情報!$C$2:$C$96,MATCH($E60,施設情報!$B$2:$B$96,0))))</f>
        <v>011</v>
      </c>
      <c r="I60" s="139">
        <f>B60</f>
        <v>46402</v>
      </c>
      <c r="J60" s="137" t="str">
        <f>H60&amp;"-"&amp;I60</f>
        <v>011-46402</v>
      </c>
      <c r="K60" s="137">
        <f>C60/24</f>
        <v>0.375</v>
      </c>
      <c r="L60" s="137">
        <f>D60/24</f>
        <v>0.70833333333333337</v>
      </c>
      <c r="M60" s="137">
        <f>IF(AND(M$3&gt;=$K60,M$3&lt;$L60),100*$AM60,0)</f>
        <v>0</v>
      </c>
      <c r="N60" s="137">
        <f>IF(AND(N$3&gt;=$K60,N$3&lt;$L60),100*$AM60,0)</f>
        <v>0</v>
      </c>
      <c r="O60" s="137">
        <f>IF(AND(O$3&gt;=$K60,O$3&lt;$L60),100*$AM60,0)</f>
        <v>0</v>
      </c>
      <c r="P60" s="137">
        <f>IF(AND(P$3&gt;=$K60,P$3&lt;$L60),100*$AM60,0)</f>
        <v>0</v>
      </c>
      <c r="Q60" s="137">
        <f>IF(AND(Q$3&gt;=$K60,Q$3&lt;$L60),100*$AM60,0)</f>
        <v>0</v>
      </c>
      <c r="R60" s="137">
        <f>IF(AND(R$3&gt;=$K60,R$3&lt;$L60),100*$AM60,0)</f>
        <v>0</v>
      </c>
      <c r="S60" s="137">
        <f>IF(AND(S$3&gt;=$K60,S$3&lt;$L60),100*$AM60,0)</f>
        <v>0</v>
      </c>
      <c r="T60" s="137">
        <f>IF(AND(T$3&gt;=$K60,T$3&lt;$L60),100*$AM60,0)</f>
        <v>0</v>
      </c>
      <c r="U60" s="137">
        <f>IF(AND(U$3&gt;=$K60,U$3&lt;$L60),100*$AM60,0)</f>
        <v>0</v>
      </c>
      <c r="V60" s="137">
        <f>IF(AND(V$3&gt;=$K60,V$3&lt;$L60),100*$AM60,0)</f>
        <v>100</v>
      </c>
      <c r="W60" s="137">
        <f>IF(AND(W$3&gt;=$K60,W$3&lt;$L60),100*$AM60,0)</f>
        <v>100</v>
      </c>
      <c r="X60" s="137">
        <f>IF(AND(X$3&gt;=$K60,X$3&lt;$L60),100*$AM60,0)</f>
        <v>100</v>
      </c>
      <c r="Y60" s="137">
        <f>IF(AND(Y$3&gt;=$K60,Y$3&lt;$L60),100*$AM60,0)</f>
        <v>100</v>
      </c>
      <c r="Z60" s="137">
        <f>IF(AND(Z$3&gt;=$K60,Z$3&lt;$L60),100*$AM60,0)</f>
        <v>100</v>
      </c>
      <c r="AA60" s="137">
        <f>IF(AND(AA$3&gt;=$K60,AA$3&lt;$L60),100*$AM60,0)</f>
        <v>100</v>
      </c>
      <c r="AB60" s="137">
        <f>IF(AND(AB$3&gt;=$K60,AB$3&lt;$L60),100*$AM60,0)</f>
        <v>100</v>
      </c>
      <c r="AC60" s="137">
        <f>IF(AND(AC$3&gt;=$K60,AC$3&lt;$L60),100*$AM60,0)</f>
        <v>100</v>
      </c>
      <c r="AD60" s="137">
        <f>IF(AND(AD$3&gt;=$K60,AD$3&lt;$L60),100*$AM60,0)</f>
        <v>0</v>
      </c>
      <c r="AE60" s="137">
        <f>IF(AND(AE$3&gt;=$K60,AE$3&lt;$L60),100*$AM60,0)</f>
        <v>0</v>
      </c>
      <c r="AF60" s="137">
        <f>IF(AND(AF$3&gt;=$K60,AF$3&lt;$L60),100*$AM60,0)</f>
        <v>0</v>
      </c>
      <c r="AG60" s="137">
        <f>IF(AND(AG$3&gt;=$K60,AG$3&lt;$L60),100*$AM60,0)</f>
        <v>0</v>
      </c>
      <c r="AH60" s="137">
        <f>IF(AND(AH$3&gt;=$K60,AH$3&lt;$L60),100*$AM60,0)</f>
        <v>0</v>
      </c>
      <c r="AI60" s="137">
        <f>IF(AND(AI$3&gt;=$K60,AI$3&lt;$L60),100*$AM60,0)</f>
        <v>0</v>
      </c>
      <c r="AJ60" s="137">
        <f>IF(AND(AJ$3&gt;=$K60,AJ$3&lt;$L60),100*$AM60,0)</f>
        <v>0</v>
      </c>
      <c r="AK60" s="136">
        <f ca="1">IF(AND(AND($AK$3&lt;=B60,B60&lt;=$AK$1),B60&lt;&gt;""),1,0)</f>
        <v>1</v>
      </c>
      <c r="AL60" s="136">
        <f t="shared" si="1"/>
        <v>1</v>
      </c>
      <c r="AM60" s="136">
        <v>1</v>
      </c>
    </row>
    <row r="61" spans="1:39" ht="72">
      <c r="A61" s="149">
        <v>701</v>
      </c>
      <c r="B61" s="210">
        <v>46402</v>
      </c>
      <c r="C61" s="211">
        <v>9</v>
      </c>
      <c r="D61" s="211">
        <v>17</v>
      </c>
      <c r="E61" s="215" t="s">
        <v>92</v>
      </c>
      <c r="F61" s="151" t="s">
        <v>490</v>
      </c>
      <c r="G61" s="154" t="s">
        <v>494</v>
      </c>
      <c r="H61" s="138" t="str">
        <f>IF(OR(G61="中止",G61="取消"),"998",IF(ISNA(MATCH($E61,施設情報!$B$2:$B$96,0)),"999",INDEX(施設情報!$C$2:$C$96,MATCH($E61,施設情報!$B$2:$B$96,0))))</f>
        <v>010</v>
      </c>
      <c r="I61" s="139">
        <f>B61</f>
        <v>46402</v>
      </c>
      <c r="J61" s="137" t="str">
        <f>H61&amp;"-"&amp;I61</f>
        <v>010-46402</v>
      </c>
      <c r="K61" s="137">
        <f>C61/24</f>
        <v>0.375</v>
      </c>
      <c r="L61" s="137">
        <f>D61/24</f>
        <v>0.70833333333333337</v>
      </c>
      <c r="M61" s="137">
        <f>IF(AND(M$3&gt;=$K61,M$3&lt;$L61),100*$AM61,0)</f>
        <v>0</v>
      </c>
      <c r="N61" s="137">
        <f>IF(AND(N$3&gt;=$K61,N$3&lt;$L61),100*$AM61,0)</f>
        <v>0</v>
      </c>
      <c r="O61" s="137">
        <f>IF(AND(O$3&gt;=$K61,O$3&lt;$L61),100*$AM61,0)</f>
        <v>0</v>
      </c>
      <c r="P61" s="137">
        <f>IF(AND(P$3&gt;=$K61,P$3&lt;$L61),100*$AM61,0)</f>
        <v>0</v>
      </c>
      <c r="Q61" s="137">
        <f>IF(AND(Q$3&gt;=$K61,Q$3&lt;$L61),100*$AM61,0)</f>
        <v>0</v>
      </c>
      <c r="R61" s="137">
        <f>IF(AND(R$3&gt;=$K61,R$3&lt;$L61),100*$AM61,0)</f>
        <v>0</v>
      </c>
      <c r="S61" s="137">
        <f>IF(AND(S$3&gt;=$K61,S$3&lt;$L61),100*$AM61,0)</f>
        <v>0</v>
      </c>
      <c r="T61" s="137">
        <f>IF(AND(T$3&gt;=$K61,T$3&lt;$L61),100*$AM61,0)</f>
        <v>0</v>
      </c>
      <c r="U61" s="137">
        <f>IF(AND(U$3&gt;=$K61,U$3&lt;$L61),100*$AM61,0)</f>
        <v>0</v>
      </c>
      <c r="V61" s="137">
        <f>IF(AND(V$3&gt;=$K61,V$3&lt;$L61),100*$AM61,0)</f>
        <v>100</v>
      </c>
      <c r="W61" s="137">
        <f>IF(AND(W$3&gt;=$K61,W$3&lt;$L61),100*$AM61,0)</f>
        <v>100</v>
      </c>
      <c r="X61" s="137">
        <f>IF(AND(X$3&gt;=$K61,X$3&lt;$L61),100*$AM61,0)</f>
        <v>100</v>
      </c>
      <c r="Y61" s="137">
        <f>IF(AND(Y$3&gt;=$K61,Y$3&lt;$L61),100*$AM61,0)</f>
        <v>100</v>
      </c>
      <c r="Z61" s="137">
        <f>IF(AND(Z$3&gt;=$K61,Z$3&lt;$L61),100*$AM61,0)</f>
        <v>100</v>
      </c>
      <c r="AA61" s="137">
        <f>IF(AND(AA$3&gt;=$K61,AA$3&lt;$L61),100*$AM61,0)</f>
        <v>100</v>
      </c>
      <c r="AB61" s="137">
        <f>IF(AND(AB$3&gt;=$K61,AB$3&lt;$L61),100*$AM61,0)</f>
        <v>100</v>
      </c>
      <c r="AC61" s="137">
        <f>IF(AND(AC$3&gt;=$K61,AC$3&lt;$L61),100*$AM61,0)</f>
        <v>100</v>
      </c>
      <c r="AD61" s="137">
        <f>IF(AND(AD$3&gt;=$K61,AD$3&lt;$L61),100*$AM61,0)</f>
        <v>0</v>
      </c>
      <c r="AE61" s="137">
        <f>IF(AND(AE$3&gt;=$K61,AE$3&lt;$L61),100*$AM61,0)</f>
        <v>0</v>
      </c>
      <c r="AF61" s="137">
        <f>IF(AND(AF$3&gt;=$K61,AF$3&lt;$L61),100*$AM61,0)</f>
        <v>0</v>
      </c>
      <c r="AG61" s="137">
        <f>IF(AND(AG$3&gt;=$K61,AG$3&lt;$L61),100*$AM61,0)</f>
        <v>0</v>
      </c>
      <c r="AH61" s="137">
        <f>IF(AND(AH$3&gt;=$K61,AH$3&lt;$L61),100*$AM61,0)</f>
        <v>0</v>
      </c>
      <c r="AI61" s="137">
        <f>IF(AND(AI$3&gt;=$K61,AI$3&lt;$L61),100*$AM61,0)</f>
        <v>0</v>
      </c>
      <c r="AJ61" s="137">
        <f>IF(AND(AJ$3&gt;=$K61,AJ$3&lt;$L61),100*$AM61,0)</f>
        <v>0</v>
      </c>
      <c r="AK61" s="136">
        <f ca="1">IF(AND(AND($AK$3&lt;=B61,B61&lt;=$AK$1),B61&lt;&gt;""),1,0)</f>
        <v>1</v>
      </c>
      <c r="AL61" s="136">
        <f t="shared" si="1"/>
        <v>1</v>
      </c>
      <c r="AM61" s="136">
        <v>1</v>
      </c>
    </row>
    <row r="62" spans="1:39" ht="56.25">
      <c r="A62" s="149">
        <v>716</v>
      </c>
      <c r="B62" s="210">
        <v>46402</v>
      </c>
      <c r="C62" s="211">
        <v>9</v>
      </c>
      <c r="D62" s="211">
        <v>17</v>
      </c>
      <c r="E62" s="152" t="s">
        <v>44</v>
      </c>
      <c r="F62" s="151" t="s">
        <v>490</v>
      </c>
      <c r="G62" s="154" t="s">
        <v>494</v>
      </c>
      <c r="H62" s="138" t="str">
        <f>IF(OR(G62="中止",G62="取消"),"998",IF(ISNA(MATCH($E62,施設情報!$B$2:$B$96,0)),"999",INDEX(施設情報!$C$2:$C$96,MATCH($E62,施設情報!$B$2:$B$96,0))))</f>
        <v>015</v>
      </c>
      <c r="I62" s="139">
        <f>B62</f>
        <v>46402</v>
      </c>
      <c r="J62" s="137" t="str">
        <f>H62&amp;"-"&amp;I62</f>
        <v>015-46402</v>
      </c>
      <c r="K62" s="137">
        <f>C62/24</f>
        <v>0.375</v>
      </c>
      <c r="L62" s="137">
        <f>D62/24</f>
        <v>0.70833333333333337</v>
      </c>
      <c r="M62" s="137">
        <f>IF(AND(M$3&gt;=$K62,M$3&lt;$L62),100*$AM62,0)</f>
        <v>0</v>
      </c>
      <c r="N62" s="137">
        <f>IF(AND(N$3&gt;=$K62,N$3&lt;$L62),100*$AM62,0)</f>
        <v>0</v>
      </c>
      <c r="O62" s="137">
        <f>IF(AND(O$3&gt;=$K62,O$3&lt;$L62),100*$AM62,0)</f>
        <v>0</v>
      </c>
      <c r="P62" s="137">
        <f>IF(AND(P$3&gt;=$K62,P$3&lt;$L62),100*$AM62,0)</f>
        <v>0</v>
      </c>
      <c r="Q62" s="137">
        <f>IF(AND(Q$3&gt;=$K62,Q$3&lt;$L62),100*$AM62,0)</f>
        <v>0</v>
      </c>
      <c r="R62" s="137">
        <f>IF(AND(R$3&gt;=$K62,R$3&lt;$L62),100*$AM62,0)</f>
        <v>0</v>
      </c>
      <c r="S62" s="137">
        <f>IF(AND(S$3&gt;=$K62,S$3&lt;$L62),100*$AM62,0)</f>
        <v>0</v>
      </c>
      <c r="T62" s="137">
        <f>IF(AND(T$3&gt;=$K62,T$3&lt;$L62),100*$AM62,0)</f>
        <v>0</v>
      </c>
      <c r="U62" s="137">
        <f>IF(AND(U$3&gt;=$K62,U$3&lt;$L62),100*$AM62,0)</f>
        <v>0</v>
      </c>
      <c r="V62" s="137">
        <f>IF(AND(V$3&gt;=$K62,V$3&lt;$L62),100*$AM62,0)</f>
        <v>100</v>
      </c>
      <c r="W62" s="137">
        <f>IF(AND(W$3&gt;=$K62,W$3&lt;$L62),100*$AM62,0)</f>
        <v>100</v>
      </c>
      <c r="X62" s="137">
        <f>IF(AND(X$3&gt;=$K62,X$3&lt;$L62),100*$AM62,0)</f>
        <v>100</v>
      </c>
      <c r="Y62" s="137">
        <f>IF(AND(Y$3&gt;=$K62,Y$3&lt;$L62),100*$AM62,0)</f>
        <v>100</v>
      </c>
      <c r="Z62" s="137">
        <f>IF(AND(Z$3&gt;=$K62,Z$3&lt;$L62),100*$AM62,0)</f>
        <v>100</v>
      </c>
      <c r="AA62" s="137">
        <f>IF(AND(AA$3&gt;=$K62,AA$3&lt;$L62),100*$AM62,0)</f>
        <v>100</v>
      </c>
      <c r="AB62" s="137">
        <f>IF(AND(AB$3&gt;=$K62,AB$3&lt;$L62),100*$AM62,0)</f>
        <v>100</v>
      </c>
      <c r="AC62" s="137">
        <f>IF(AND(AC$3&gt;=$K62,AC$3&lt;$L62),100*$AM62,0)</f>
        <v>100</v>
      </c>
      <c r="AD62" s="137">
        <f>IF(AND(AD$3&gt;=$K62,AD$3&lt;$L62),100*$AM62,0)</f>
        <v>0</v>
      </c>
      <c r="AE62" s="137">
        <f>IF(AND(AE$3&gt;=$K62,AE$3&lt;$L62),100*$AM62,0)</f>
        <v>0</v>
      </c>
      <c r="AF62" s="137">
        <f>IF(AND(AF$3&gt;=$K62,AF$3&lt;$L62),100*$AM62,0)</f>
        <v>0</v>
      </c>
      <c r="AG62" s="137">
        <f>IF(AND(AG$3&gt;=$K62,AG$3&lt;$L62),100*$AM62,0)</f>
        <v>0</v>
      </c>
      <c r="AH62" s="137">
        <f>IF(AND(AH$3&gt;=$K62,AH$3&lt;$L62),100*$AM62,0)</f>
        <v>0</v>
      </c>
      <c r="AI62" s="137">
        <f>IF(AND(AI$3&gt;=$K62,AI$3&lt;$L62),100*$AM62,0)</f>
        <v>0</v>
      </c>
      <c r="AJ62" s="137">
        <f>IF(AND(AJ$3&gt;=$K62,AJ$3&lt;$L62),100*$AM62,0)</f>
        <v>0</v>
      </c>
      <c r="AK62" s="136">
        <f ca="1">IF(AND(AND($AK$3&lt;=B62,B62&lt;=$AK$1),B62&lt;&gt;""),1,0)</f>
        <v>1</v>
      </c>
      <c r="AL62" s="136">
        <f t="shared" si="1"/>
        <v>1</v>
      </c>
      <c r="AM62" s="136">
        <v>1</v>
      </c>
    </row>
    <row r="63" spans="1:39" ht="37.5">
      <c r="A63" s="149">
        <v>5</v>
      </c>
      <c r="B63" s="150">
        <v>46403</v>
      </c>
      <c r="C63" s="156">
        <v>0</v>
      </c>
      <c r="D63" s="156">
        <v>24</v>
      </c>
      <c r="E63" s="152" t="s">
        <v>28</v>
      </c>
      <c r="F63" s="151" t="s">
        <v>29</v>
      </c>
      <c r="G63" s="154" t="s">
        <v>1</v>
      </c>
      <c r="H63" s="138" t="str">
        <f>IF(OR(G63="中止",G63="取消"),"998",IF(ISNA(MATCH($E63,施設情報!$B$2:$B$96,0)),"999",INDEX(施設情報!$C$2:$C$96,MATCH($E63,施設情報!$B$2:$B$96,0))))</f>
        <v>001</v>
      </c>
      <c r="I63" s="139">
        <f>B63</f>
        <v>46403</v>
      </c>
      <c r="J63" s="137" t="str">
        <f>H63&amp;"-"&amp;I63</f>
        <v>001-46403</v>
      </c>
      <c r="K63" s="137">
        <f>C63/24</f>
        <v>0</v>
      </c>
      <c r="L63" s="137">
        <f>D63/24</f>
        <v>1</v>
      </c>
      <c r="M63" s="137">
        <f>IF(AND(M$3&gt;=$K63,M$3&lt;$L63),100*$AM63,0)</f>
        <v>100</v>
      </c>
      <c r="N63" s="137">
        <f>IF(AND(N$3&gt;=$K63,N$3&lt;$L63),100*$AM63,0)</f>
        <v>100</v>
      </c>
      <c r="O63" s="137">
        <f>IF(AND(O$3&gt;=$K63,O$3&lt;$L63),100*$AM63,0)</f>
        <v>100</v>
      </c>
      <c r="P63" s="137">
        <f>IF(AND(P$3&gt;=$K63,P$3&lt;$L63),100*$AM63,0)</f>
        <v>100</v>
      </c>
      <c r="Q63" s="137">
        <f>IF(AND(Q$3&gt;=$K63,Q$3&lt;$L63),100*$AM63,0)</f>
        <v>100</v>
      </c>
      <c r="R63" s="137">
        <f>IF(AND(R$3&gt;=$K63,R$3&lt;$L63),100*$AM63,0)</f>
        <v>100</v>
      </c>
      <c r="S63" s="137">
        <f>IF(AND(S$3&gt;=$K63,S$3&lt;$L63),100*$AM63,0)</f>
        <v>100</v>
      </c>
      <c r="T63" s="137">
        <f>IF(AND(T$3&gt;=$K63,T$3&lt;$L63),100*$AM63,0)</f>
        <v>100</v>
      </c>
      <c r="U63" s="137">
        <f>IF(AND(U$3&gt;=$K63,U$3&lt;$L63),100*$AM63,0)</f>
        <v>100</v>
      </c>
      <c r="V63" s="137">
        <f>IF(AND(V$3&gt;=$K63,V$3&lt;$L63),100*$AM63,0)</f>
        <v>100</v>
      </c>
      <c r="W63" s="137">
        <f>IF(AND(W$3&gt;=$K63,W$3&lt;$L63),100*$AM63,0)</f>
        <v>100</v>
      </c>
      <c r="X63" s="137">
        <f>IF(AND(X$3&gt;=$K63,X$3&lt;$L63),100*$AM63,0)</f>
        <v>100</v>
      </c>
      <c r="Y63" s="137">
        <f>IF(AND(Y$3&gt;=$K63,Y$3&lt;$L63),100*$AM63,0)</f>
        <v>100</v>
      </c>
      <c r="Z63" s="137">
        <f>IF(AND(Z$3&gt;=$K63,Z$3&lt;$L63),100*$AM63,0)</f>
        <v>100</v>
      </c>
      <c r="AA63" s="137">
        <f>IF(AND(AA$3&gt;=$K63,AA$3&lt;$L63),100*$AM63,0)</f>
        <v>100</v>
      </c>
      <c r="AB63" s="137">
        <f>IF(AND(AB$3&gt;=$K63,AB$3&lt;$L63),100*$AM63,0)</f>
        <v>100</v>
      </c>
      <c r="AC63" s="137">
        <f>IF(AND(AC$3&gt;=$K63,AC$3&lt;$L63),100*$AM63,0)</f>
        <v>100</v>
      </c>
      <c r="AD63" s="137">
        <f>IF(AND(AD$3&gt;=$K63,AD$3&lt;$L63),100*$AM63,0)</f>
        <v>100</v>
      </c>
      <c r="AE63" s="137">
        <f>IF(AND(AE$3&gt;=$K63,AE$3&lt;$L63),100*$AM63,0)</f>
        <v>100</v>
      </c>
      <c r="AF63" s="137">
        <f>IF(AND(AF$3&gt;=$K63,AF$3&lt;$L63),100*$AM63,0)</f>
        <v>100</v>
      </c>
      <c r="AG63" s="137">
        <f>IF(AND(AG$3&gt;=$K63,AG$3&lt;$L63),100*$AM63,0)</f>
        <v>100</v>
      </c>
      <c r="AH63" s="137">
        <f>IF(AND(AH$3&gt;=$K63,AH$3&lt;$L63),100*$AM63,0)</f>
        <v>100</v>
      </c>
      <c r="AI63" s="137">
        <f>IF(AND(AI$3&gt;=$K63,AI$3&lt;$L63),100*$AM63,0)</f>
        <v>100</v>
      </c>
      <c r="AJ63" s="137">
        <f>IF(AND(AJ$3&gt;=$K63,AJ$3&lt;$L63),100*$AM63,0)</f>
        <v>100</v>
      </c>
      <c r="AK63" s="136">
        <f ca="1">IF(AND(AND($AK$3&lt;=B63,B63&lt;=$AK$1),B63&lt;&gt;""),1,0)</f>
        <v>1</v>
      </c>
      <c r="AL63" s="136">
        <f t="shared" si="1"/>
        <v>1</v>
      </c>
      <c r="AM63" s="136">
        <v>1</v>
      </c>
    </row>
    <row r="64" spans="1:39" ht="56.25">
      <c r="A64" s="149">
        <v>319</v>
      </c>
      <c r="B64" s="150">
        <v>46403</v>
      </c>
      <c r="C64" s="156">
        <v>0</v>
      </c>
      <c r="D64" s="156">
        <v>24</v>
      </c>
      <c r="E64" s="152" t="s">
        <v>52</v>
      </c>
      <c r="F64" s="151" t="s">
        <v>95</v>
      </c>
      <c r="G64" s="205" t="s">
        <v>1</v>
      </c>
      <c r="H64" s="138" t="str">
        <f>IF(OR(G64="中止",G64="取消"),"998",IF(ISNA(MATCH($E64,施設情報!$B$2:$B$96,0)),"999",INDEX(施設情報!$C$2:$C$96,MATCH($E64,施設情報!$B$2:$B$96,0))))</f>
        <v>024</v>
      </c>
      <c r="I64" s="139">
        <f>B64</f>
        <v>46403</v>
      </c>
      <c r="J64" s="137" t="str">
        <f>H64&amp;"-"&amp;I64</f>
        <v>024-46403</v>
      </c>
      <c r="K64" s="137">
        <f>C64/24</f>
        <v>0</v>
      </c>
      <c r="L64" s="137">
        <f>D64/24</f>
        <v>1</v>
      </c>
      <c r="M64" s="137">
        <f>IF(AND(M$3&gt;=$K64,M$3&lt;$L64),100*$AM64,0)</f>
        <v>100</v>
      </c>
      <c r="N64" s="137">
        <f>IF(AND(N$3&gt;=$K64,N$3&lt;$L64),100*$AM64,0)</f>
        <v>100</v>
      </c>
      <c r="O64" s="137">
        <f>IF(AND(O$3&gt;=$K64,O$3&lt;$L64),100*$AM64,0)</f>
        <v>100</v>
      </c>
      <c r="P64" s="137">
        <f>IF(AND(P$3&gt;=$K64,P$3&lt;$L64),100*$AM64,0)</f>
        <v>100</v>
      </c>
      <c r="Q64" s="137">
        <f>IF(AND(Q$3&gt;=$K64,Q$3&lt;$L64),100*$AM64,0)</f>
        <v>100</v>
      </c>
      <c r="R64" s="137">
        <f>IF(AND(R$3&gt;=$K64,R$3&lt;$L64),100*$AM64,0)</f>
        <v>100</v>
      </c>
      <c r="S64" s="137">
        <f>IF(AND(S$3&gt;=$K64,S$3&lt;$L64),100*$AM64,0)</f>
        <v>100</v>
      </c>
      <c r="T64" s="137">
        <f>IF(AND(T$3&gt;=$K64,T$3&lt;$L64),100*$AM64,0)</f>
        <v>100</v>
      </c>
      <c r="U64" s="137">
        <f>IF(AND(U$3&gt;=$K64,U$3&lt;$L64),100*$AM64,0)</f>
        <v>100</v>
      </c>
      <c r="V64" s="137">
        <f>IF(AND(V$3&gt;=$K64,V$3&lt;$L64),100*$AM64,0)</f>
        <v>100</v>
      </c>
      <c r="W64" s="137">
        <f>IF(AND(W$3&gt;=$K64,W$3&lt;$L64),100*$AM64,0)</f>
        <v>100</v>
      </c>
      <c r="X64" s="137">
        <f>IF(AND(X$3&gt;=$K64,X$3&lt;$L64),100*$AM64,0)</f>
        <v>100</v>
      </c>
      <c r="Y64" s="137">
        <f>IF(AND(Y$3&gt;=$K64,Y$3&lt;$L64),100*$AM64,0)</f>
        <v>100</v>
      </c>
      <c r="Z64" s="137">
        <f>IF(AND(Z$3&gt;=$K64,Z$3&lt;$L64),100*$AM64,0)</f>
        <v>100</v>
      </c>
      <c r="AA64" s="137">
        <f>IF(AND(AA$3&gt;=$K64,AA$3&lt;$L64),100*$AM64,0)</f>
        <v>100</v>
      </c>
      <c r="AB64" s="137">
        <f>IF(AND(AB$3&gt;=$K64,AB$3&lt;$L64),100*$AM64,0)</f>
        <v>100</v>
      </c>
      <c r="AC64" s="137">
        <f>IF(AND(AC$3&gt;=$K64,AC$3&lt;$L64),100*$AM64,0)</f>
        <v>100</v>
      </c>
      <c r="AD64" s="137">
        <f>IF(AND(AD$3&gt;=$K64,AD$3&lt;$L64),100*$AM64,0)</f>
        <v>100</v>
      </c>
      <c r="AE64" s="137">
        <f>IF(AND(AE$3&gt;=$K64,AE$3&lt;$L64),100*$AM64,0)</f>
        <v>100</v>
      </c>
      <c r="AF64" s="137">
        <f>IF(AND(AF$3&gt;=$K64,AF$3&lt;$L64),100*$AM64,0)</f>
        <v>100</v>
      </c>
      <c r="AG64" s="137">
        <f>IF(AND(AG$3&gt;=$K64,AG$3&lt;$L64),100*$AM64,0)</f>
        <v>100</v>
      </c>
      <c r="AH64" s="137">
        <f>IF(AND(AH$3&gt;=$K64,AH$3&lt;$L64),100*$AM64,0)</f>
        <v>100</v>
      </c>
      <c r="AI64" s="137">
        <f>IF(AND(AI$3&gt;=$K64,AI$3&lt;$L64),100*$AM64,0)</f>
        <v>100</v>
      </c>
      <c r="AJ64" s="137">
        <f>IF(AND(AJ$3&gt;=$K64,AJ$3&lt;$L64),100*$AM64,0)</f>
        <v>100</v>
      </c>
      <c r="AK64" s="136">
        <f ca="1">IF(AND(AND($AK$3&lt;=B64,B64&lt;=$AK$1),B64&lt;&gt;""),1,0)</f>
        <v>1</v>
      </c>
      <c r="AL64" s="136">
        <f t="shared" si="1"/>
        <v>1</v>
      </c>
      <c r="AM64" s="136">
        <v>1</v>
      </c>
    </row>
    <row r="65" spans="1:39" ht="37.5">
      <c r="A65" s="149">
        <v>6</v>
      </c>
      <c r="B65" s="150">
        <v>46404</v>
      </c>
      <c r="C65" s="156">
        <v>0</v>
      </c>
      <c r="D65" s="156">
        <v>24</v>
      </c>
      <c r="E65" s="152" t="s">
        <v>28</v>
      </c>
      <c r="F65" s="151" t="s">
        <v>29</v>
      </c>
      <c r="G65" s="154" t="s">
        <v>1</v>
      </c>
      <c r="H65" s="138" t="str">
        <f>IF(OR(G65="中止",G65="取消"),"998",IF(ISNA(MATCH($E65,施設情報!$B$2:$B$96,0)),"999",INDEX(施設情報!$C$2:$C$96,MATCH($E65,施設情報!$B$2:$B$96,0))))</f>
        <v>001</v>
      </c>
      <c r="I65" s="139">
        <f>B65</f>
        <v>46404</v>
      </c>
      <c r="J65" s="137" t="str">
        <f>H65&amp;"-"&amp;I65</f>
        <v>001-46404</v>
      </c>
      <c r="K65" s="137">
        <f>C65/24</f>
        <v>0</v>
      </c>
      <c r="L65" s="137">
        <f>D65/24</f>
        <v>1</v>
      </c>
      <c r="M65" s="137">
        <f>IF(AND(M$3&gt;=$K65,M$3&lt;$L65),100*$AM65,0)</f>
        <v>100</v>
      </c>
      <c r="N65" s="137">
        <f>IF(AND(N$3&gt;=$K65,N$3&lt;$L65),100*$AM65,0)</f>
        <v>100</v>
      </c>
      <c r="O65" s="137">
        <f>IF(AND(O$3&gt;=$K65,O$3&lt;$L65),100*$AM65,0)</f>
        <v>100</v>
      </c>
      <c r="P65" s="137">
        <f>IF(AND(P$3&gt;=$K65,P$3&lt;$L65),100*$AM65,0)</f>
        <v>100</v>
      </c>
      <c r="Q65" s="137">
        <f>IF(AND(Q$3&gt;=$K65,Q$3&lt;$L65),100*$AM65,0)</f>
        <v>100</v>
      </c>
      <c r="R65" s="137">
        <f>IF(AND(R$3&gt;=$K65,R$3&lt;$L65),100*$AM65,0)</f>
        <v>100</v>
      </c>
      <c r="S65" s="137">
        <f>IF(AND(S$3&gt;=$K65,S$3&lt;$L65),100*$AM65,0)</f>
        <v>100</v>
      </c>
      <c r="T65" s="137">
        <f>IF(AND(T$3&gt;=$K65,T$3&lt;$L65),100*$AM65,0)</f>
        <v>100</v>
      </c>
      <c r="U65" s="137">
        <f>IF(AND(U$3&gt;=$K65,U$3&lt;$L65),100*$AM65,0)</f>
        <v>100</v>
      </c>
      <c r="V65" s="137">
        <f>IF(AND(V$3&gt;=$K65,V$3&lt;$L65),100*$AM65,0)</f>
        <v>100</v>
      </c>
      <c r="W65" s="137">
        <f>IF(AND(W$3&gt;=$K65,W$3&lt;$L65),100*$AM65,0)</f>
        <v>100</v>
      </c>
      <c r="X65" s="137">
        <f>IF(AND(X$3&gt;=$K65,X$3&lt;$L65),100*$AM65,0)</f>
        <v>100</v>
      </c>
      <c r="Y65" s="137">
        <f>IF(AND(Y$3&gt;=$K65,Y$3&lt;$L65),100*$AM65,0)</f>
        <v>100</v>
      </c>
      <c r="Z65" s="137">
        <f>IF(AND(Z$3&gt;=$K65,Z$3&lt;$L65),100*$AM65,0)</f>
        <v>100</v>
      </c>
      <c r="AA65" s="137">
        <f>IF(AND(AA$3&gt;=$K65,AA$3&lt;$L65),100*$AM65,0)</f>
        <v>100</v>
      </c>
      <c r="AB65" s="137">
        <f>IF(AND(AB$3&gt;=$K65,AB$3&lt;$L65),100*$AM65,0)</f>
        <v>100</v>
      </c>
      <c r="AC65" s="137">
        <f>IF(AND(AC$3&gt;=$K65,AC$3&lt;$L65),100*$AM65,0)</f>
        <v>100</v>
      </c>
      <c r="AD65" s="137">
        <f>IF(AND(AD$3&gt;=$K65,AD$3&lt;$L65),100*$AM65,0)</f>
        <v>100</v>
      </c>
      <c r="AE65" s="137">
        <f>IF(AND(AE$3&gt;=$K65,AE$3&lt;$L65),100*$AM65,0)</f>
        <v>100</v>
      </c>
      <c r="AF65" s="137">
        <f>IF(AND(AF$3&gt;=$K65,AF$3&lt;$L65),100*$AM65,0)</f>
        <v>100</v>
      </c>
      <c r="AG65" s="137">
        <f>IF(AND(AG$3&gt;=$K65,AG$3&lt;$L65),100*$AM65,0)</f>
        <v>100</v>
      </c>
      <c r="AH65" s="137">
        <f>IF(AND(AH$3&gt;=$K65,AH$3&lt;$L65),100*$AM65,0)</f>
        <v>100</v>
      </c>
      <c r="AI65" s="137">
        <f>IF(AND(AI$3&gt;=$K65,AI$3&lt;$L65),100*$AM65,0)</f>
        <v>100</v>
      </c>
      <c r="AJ65" s="137">
        <f>IF(AND(AJ$3&gt;=$K65,AJ$3&lt;$L65),100*$AM65,0)</f>
        <v>100</v>
      </c>
      <c r="AK65" s="136">
        <f ca="1">IF(AND(AND($AK$3&lt;=B65,B65&lt;=$AK$1),B65&lt;&gt;""),1,0)</f>
        <v>1</v>
      </c>
      <c r="AL65" s="136">
        <f t="shared" si="1"/>
        <v>1</v>
      </c>
      <c r="AM65" s="136">
        <v>1</v>
      </c>
    </row>
    <row r="66" spans="1:39" ht="56.25">
      <c r="A66" s="149">
        <v>320</v>
      </c>
      <c r="B66" s="150">
        <v>46404</v>
      </c>
      <c r="C66" s="156">
        <v>0</v>
      </c>
      <c r="D66" s="156">
        <v>24</v>
      </c>
      <c r="E66" s="152" t="s">
        <v>52</v>
      </c>
      <c r="F66" s="151" t="s">
        <v>95</v>
      </c>
      <c r="G66" s="205" t="s">
        <v>1</v>
      </c>
      <c r="H66" s="138" t="str">
        <f>IF(OR(G66="中止",G66="取消"),"998",IF(ISNA(MATCH($E66,施設情報!$B$2:$B$96,0)),"999",INDEX(施設情報!$C$2:$C$96,MATCH($E66,施設情報!$B$2:$B$96,0))))</f>
        <v>024</v>
      </c>
      <c r="I66" s="139">
        <f>B66</f>
        <v>46404</v>
      </c>
      <c r="J66" s="137" t="str">
        <f>H66&amp;"-"&amp;I66</f>
        <v>024-46404</v>
      </c>
      <c r="K66" s="137">
        <f>C66/24</f>
        <v>0</v>
      </c>
      <c r="L66" s="137">
        <f>D66/24</f>
        <v>1</v>
      </c>
      <c r="M66" s="137">
        <f>IF(AND(M$3&gt;=$K66,M$3&lt;$L66),100*$AM66,0)</f>
        <v>100</v>
      </c>
      <c r="N66" s="137">
        <f>IF(AND(N$3&gt;=$K66,N$3&lt;$L66),100*$AM66,0)</f>
        <v>100</v>
      </c>
      <c r="O66" s="137">
        <f>IF(AND(O$3&gt;=$K66,O$3&lt;$L66),100*$AM66,0)</f>
        <v>100</v>
      </c>
      <c r="P66" s="137">
        <f>IF(AND(P$3&gt;=$K66,P$3&lt;$L66),100*$AM66,0)</f>
        <v>100</v>
      </c>
      <c r="Q66" s="137">
        <f>IF(AND(Q$3&gt;=$K66,Q$3&lt;$L66),100*$AM66,0)</f>
        <v>100</v>
      </c>
      <c r="R66" s="137">
        <f>IF(AND(R$3&gt;=$K66,R$3&lt;$L66),100*$AM66,0)</f>
        <v>100</v>
      </c>
      <c r="S66" s="137">
        <f>IF(AND(S$3&gt;=$K66,S$3&lt;$L66),100*$AM66,0)</f>
        <v>100</v>
      </c>
      <c r="T66" s="137">
        <f>IF(AND(T$3&gt;=$K66,T$3&lt;$L66),100*$AM66,0)</f>
        <v>100</v>
      </c>
      <c r="U66" s="137">
        <f>IF(AND(U$3&gt;=$K66,U$3&lt;$L66),100*$AM66,0)</f>
        <v>100</v>
      </c>
      <c r="V66" s="137">
        <f>IF(AND(V$3&gt;=$K66,V$3&lt;$L66),100*$AM66,0)</f>
        <v>100</v>
      </c>
      <c r="W66" s="137">
        <f>IF(AND(W$3&gt;=$K66,W$3&lt;$L66),100*$AM66,0)</f>
        <v>100</v>
      </c>
      <c r="X66" s="137">
        <f>IF(AND(X$3&gt;=$K66,X$3&lt;$L66),100*$AM66,0)</f>
        <v>100</v>
      </c>
      <c r="Y66" s="137">
        <f>IF(AND(Y$3&gt;=$K66,Y$3&lt;$L66),100*$AM66,0)</f>
        <v>100</v>
      </c>
      <c r="Z66" s="137">
        <f>IF(AND(Z$3&gt;=$K66,Z$3&lt;$L66),100*$AM66,0)</f>
        <v>100</v>
      </c>
      <c r="AA66" s="137">
        <f>IF(AND(AA$3&gt;=$K66,AA$3&lt;$L66),100*$AM66,0)</f>
        <v>100</v>
      </c>
      <c r="AB66" s="137">
        <f>IF(AND(AB$3&gt;=$K66,AB$3&lt;$L66),100*$AM66,0)</f>
        <v>100</v>
      </c>
      <c r="AC66" s="137">
        <f>IF(AND(AC$3&gt;=$K66,AC$3&lt;$L66),100*$AM66,0)</f>
        <v>100</v>
      </c>
      <c r="AD66" s="137">
        <f>IF(AND(AD$3&gt;=$K66,AD$3&lt;$L66),100*$AM66,0)</f>
        <v>100</v>
      </c>
      <c r="AE66" s="137">
        <f>IF(AND(AE$3&gt;=$K66,AE$3&lt;$L66),100*$AM66,0)</f>
        <v>100</v>
      </c>
      <c r="AF66" s="137">
        <f>IF(AND(AF$3&gt;=$K66,AF$3&lt;$L66),100*$AM66,0)</f>
        <v>100</v>
      </c>
      <c r="AG66" s="137">
        <f>IF(AND(AG$3&gt;=$K66,AG$3&lt;$L66),100*$AM66,0)</f>
        <v>100</v>
      </c>
      <c r="AH66" s="137">
        <f>IF(AND(AH$3&gt;=$K66,AH$3&lt;$L66),100*$AM66,0)</f>
        <v>100</v>
      </c>
      <c r="AI66" s="137">
        <f>IF(AND(AI$3&gt;=$K66,AI$3&lt;$L66),100*$AM66,0)</f>
        <v>100</v>
      </c>
      <c r="AJ66" s="137">
        <f>IF(AND(AJ$3&gt;=$K66,AJ$3&lt;$L66),100*$AM66,0)</f>
        <v>100</v>
      </c>
      <c r="AK66" s="136">
        <f ca="1">IF(AND(AND($AK$3&lt;=B66,B66&lt;=$AK$1),B66&lt;&gt;""),1,0)</f>
        <v>1</v>
      </c>
      <c r="AL66" s="136">
        <f t="shared" si="1"/>
        <v>1</v>
      </c>
      <c r="AM66" s="136">
        <v>1</v>
      </c>
    </row>
    <row r="67" spans="1:39" ht="54">
      <c r="A67" s="149">
        <v>289</v>
      </c>
      <c r="B67" s="210">
        <v>46405</v>
      </c>
      <c r="C67" s="211">
        <v>9</v>
      </c>
      <c r="D67" s="211">
        <v>17</v>
      </c>
      <c r="E67" s="152" t="s">
        <v>38</v>
      </c>
      <c r="F67" s="147" t="s">
        <v>490</v>
      </c>
      <c r="G67" s="205" t="s">
        <v>491</v>
      </c>
      <c r="H67" s="138" t="str">
        <f>IF(OR(G67="中止",G67="取消"),"998",IF(ISNA(MATCH($E67,施設情報!$B$2:$B$96,0)),"999",INDEX(施設情報!$C$2:$C$96,MATCH($E67,施設情報!$B$2:$B$96,0))))</f>
        <v>002</v>
      </c>
      <c r="I67" s="139">
        <f>B67</f>
        <v>46405</v>
      </c>
      <c r="J67" s="137" t="str">
        <f>H67&amp;"-"&amp;I67</f>
        <v>002-46405</v>
      </c>
      <c r="K67" s="137">
        <f>C67/24</f>
        <v>0.375</v>
      </c>
      <c r="L67" s="137">
        <f>D67/24</f>
        <v>0.70833333333333337</v>
      </c>
      <c r="M67" s="137">
        <f>IF(AND(M$3&gt;=$K67,M$3&lt;$L67),100*$AM67,0)</f>
        <v>0</v>
      </c>
      <c r="N67" s="137">
        <f>IF(AND(N$3&gt;=$K67,N$3&lt;$L67),100*$AM67,0)</f>
        <v>0</v>
      </c>
      <c r="O67" s="137">
        <f>IF(AND(O$3&gt;=$K67,O$3&lt;$L67),100*$AM67,0)</f>
        <v>0</v>
      </c>
      <c r="P67" s="137">
        <f>IF(AND(P$3&gt;=$K67,P$3&lt;$L67),100*$AM67,0)</f>
        <v>0</v>
      </c>
      <c r="Q67" s="137">
        <f>IF(AND(Q$3&gt;=$K67,Q$3&lt;$L67),100*$AM67,0)</f>
        <v>0</v>
      </c>
      <c r="R67" s="137">
        <f>IF(AND(R$3&gt;=$K67,R$3&lt;$L67),100*$AM67,0)</f>
        <v>0</v>
      </c>
      <c r="S67" s="137">
        <f>IF(AND(S$3&gt;=$K67,S$3&lt;$L67),100*$AM67,0)</f>
        <v>0</v>
      </c>
      <c r="T67" s="137">
        <f>IF(AND(T$3&gt;=$K67,T$3&lt;$L67),100*$AM67,0)</f>
        <v>0</v>
      </c>
      <c r="U67" s="137">
        <f>IF(AND(U$3&gt;=$K67,U$3&lt;$L67),100*$AM67,0)</f>
        <v>0</v>
      </c>
      <c r="V67" s="137">
        <f>IF(AND(V$3&gt;=$K67,V$3&lt;$L67),100*$AM67,0)</f>
        <v>100</v>
      </c>
      <c r="W67" s="137">
        <f>IF(AND(W$3&gt;=$K67,W$3&lt;$L67),100*$AM67,0)</f>
        <v>100</v>
      </c>
      <c r="X67" s="137">
        <f>IF(AND(X$3&gt;=$K67,X$3&lt;$L67),100*$AM67,0)</f>
        <v>100</v>
      </c>
      <c r="Y67" s="137">
        <f>IF(AND(Y$3&gt;=$K67,Y$3&lt;$L67),100*$AM67,0)</f>
        <v>100</v>
      </c>
      <c r="Z67" s="137">
        <f>IF(AND(Z$3&gt;=$K67,Z$3&lt;$L67),100*$AM67,0)</f>
        <v>100</v>
      </c>
      <c r="AA67" s="137">
        <f>IF(AND(AA$3&gt;=$K67,AA$3&lt;$L67),100*$AM67,0)</f>
        <v>100</v>
      </c>
      <c r="AB67" s="137">
        <f>IF(AND(AB$3&gt;=$K67,AB$3&lt;$L67),100*$AM67,0)</f>
        <v>100</v>
      </c>
      <c r="AC67" s="137">
        <f>IF(AND(AC$3&gt;=$K67,AC$3&lt;$L67),100*$AM67,0)</f>
        <v>100</v>
      </c>
      <c r="AD67" s="137">
        <f>IF(AND(AD$3&gt;=$K67,AD$3&lt;$L67),100*$AM67,0)</f>
        <v>0</v>
      </c>
      <c r="AE67" s="137">
        <f>IF(AND(AE$3&gt;=$K67,AE$3&lt;$L67),100*$AM67,0)</f>
        <v>0</v>
      </c>
      <c r="AF67" s="137">
        <f>IF(AND(AF$3&gt;=$K67,AF$3&lt;$L67),100*$AM67,0)</f>
        <v>0</v>
      </c>
      <c r="AG67" s="137">
        <f>IF(AND(AG$3&gt;=$K67,AG$3&lt;$L67),100*$AM67,0)</f>
        <v>0</v>
      </c>
      <c r="AH67" s="137">
        <f>IF(AND(AH$3&gt;=$K67,AH$3&lt;$L67),100*$AM67,0)</f>
        <v>0</v>
      </c>
      <c r="AI67" s="137">
        <f>IF(AND(AI$3&gt;=$K67,AI$3&lt;$L67),100*$AM67,0)</f>
        <v>0</v>
      </c>
      <c r="AJ67" s="137">
        <f>IF(AND(AJ$3&gt;=$K67,AJ$3&lt;$L67),100*$AM67,0)</f>
        <v>0</v>
      </c>
      <c r="AK67" s="136">
        <f ca="1">IF(AND(AND($AK$3&lt;=B67,B67&lt;=$AK$1),B67&lt;&gt;""),1,0)</f>
        <v>1</v>
      </c>
      <c r="AL67" s="136">
        <f t="shared" si="1"/>
        <v>1</v>
      </c>
      <c r="AM67" s="136">
        <v>1</v>
      </c>
    </row>
    <row r="68" spans="1:39" ht="56.25">
      <c r="A68" s="149">
        <v>295</v>
      </c>
      <c r="B68" s="210">
        <v>46405</v>
      </c>
      <c r="C68" s="211">
        <v>9</v>
      </c>
      <c r="D68" s="211">
        <v>17</v>
      </c>
      <c r="E68" s="152" t="s">
        <v>51</v>
      </c>
      <c r="F68" s="147" t="s">
        <v>492</v>
      </c>
      <c r="G68" s="205" t="s">
        <v>1</v>
      </c>
      <c r="H68" s="138" t="str">
        <f>IF(OR(G68="中止",G68="取消"),"998",IF(ISNA(MATCH($E68,施設情報!$B$2:$B$96,0)),"999",INDEX(施設情報!$C$2:$C$96,MATCH($E68,施設情報!$B$2:$B$96,0))))</f>
        <v>069</v>
      </c>
      <c r="I68" s="139">
        <f>B68</f>
        <v>46405</v>
      </c>
      <c r="J68" s="137" t="str">
        <f>H68&amp;"-"&amp;I68</f>
        <v>069-46405</v>
      </c>
      <c r="K68" s="137">
        <f>C68/24</f>
        <v>0.375</v>
      </c>
      <c r="L68" s="137">
        <f>D68/24</f>
        <v>0.70833333333333337</v>
      </c>
      <c r="M68" s="137">
        <f>IF(AND(M$3&gt;=$K68,M$3&lt;$L68),100*$AM68,0)</f>
        <v>0</v>
      </c>
      <c r="N68" s="137">
        <f>IF(AND(N$3&gt;=$K68,N$3&lt;$L68),100*$AM68,0)</f>
        <v>0</v>
      </c>
      <c r="O68" s="137">
        <f>IF(AND(O$3&gt;=$K68,O$3&lt;$L68),100*$AM68,0)</f>
        <v>0</v>
      </c>
      <c r="P68" s="137">
        <f>IF(AND(P$3&gt;=$K68,P$3&lt;$L68),100*$AM68,0)</f>
        <v>0</v>
      </c>
      <c r="Q68" s="137">
        <f>IF(AND(Q$3&gt;=$K68,Q$3&lt;$L68),100*$AM68,0)</f>
        <v>0</v>
      </c>
      <c r="R68" s="137">
        <f>IF(AND(R$3&gt;=$K68,R$3&lt;$L68),100*$AM68,0)</f>
        <v>0</v>
      </c>
      <c r="S68" s="137">
        <f>IF(AND(S$3&gt;=$K68,S$3&lt;$L68),100*$AM68,0)</f>
        <v>0</v>
      </c>
      <c r="T68" s="137">
        <f>IF(AND(T$3&gt;=$K68,T$3&lt;$L68),100*$AM68,0)</f>
        <v>0</v>
      </c>
      <c r="U68" s="137">
        <f>IF(AND(U$3&gt;=$K68,U$3&lt;$L68),100*$AM68,0)</f>
        <v>0</v>
      </c>
      <c r="V68" s="137">
        <f>IF(AND(V$3&gt;=$K68,V$3&lt;$L68),100*$AM68,0)</f>
        <v>100</v>
      </c>
      <c r="W68" s="137">
        <f>IF(AND(W$3&gt;=$K68,W$3&lt;$L68),100*$AM68,0)</f>
        <v>100</v>
      </c>
      <c r="X68" s="137">
        <f>IF(AND(X$3&gt;=$K68,X$3&lt;$L68),100*$AM68,0)</f>
        <v>100</v>
      </c>
      <c r="Y68" s="137">
        <f>IF(AND(Y$3&gt;=$K68,Y$3&lt;$L68),100*$AM68,0)</f>
        <v>100</v>
      </c>
      <c r="Z68" s="137">
        <f>IF(AND(Z$3&gt;=$K68,Z$3&lt;$L68),100*$AM68,0)</f>
        <v>100</v>
      </c>
      <c r="AA68" s="137">
        <f>IF(AND(AA$3&gt;=$K68,AA$3&lt;$L68),100*$AM68,0)</f>
        <v>100</v>
      </c>
      <c r="AB68" s="137">
        <f>IF(AND(AB$3&gt;=$K68,AB$3&lt;$L68),100*$AM68,0)</f>
        <v>100</v>
      </c>
      <c r="AC68" s="137">
        <f>IF(AND(AC$3&gt;=$K68,AC$3&lt;$L68),100*$AM68,0)</f>
        <v>100</v>
      </c>
      <c r="AD68" s="137">
        <f>IF(AND(AD$3&gt;=$K68,AD$3&lt;$L68),100*$AM68,0)</f>
        <v>0</v>
      </c>
      <c r="AE68" s="137">
        <f>IF(AND(AE$3&gt;=$K68,AE$3&lt;$L68),100*$AM68,0)</f>
        <v>0</v>
      </c>
      <c r="AF68" s="137">
        <f>IF(AND(AF$3&gt;=$K68,AF$3&lt;$L68),100*$AM68,0)</f>
        <v>0</v>
      </c>
      <c r="AG68" s="137">
        <f>IF(AND(AG$3&gt;=$K68,AG$3&lt;$L68),100*$AM68,0)</f>
        <v>0</v>
      </c>
      <c r="AH68" s="137">
        <f>IF(AND(AH$3&gt;=$K68,AH$3&lt;$L68),100*$AM68,0)</f>
        <v>0</v>
      </c>
      <c r="AI68" s="137">
        <f>IF(AND(AI$3&gt;=$K68,AI$3&lt;$L68),100*$AM68,0)</f>
        <v>0</v>
      </c>
      <c r="AJ68" s="137">
        <f>IF(AND(AJ$3&gt;=$K68,AJ$3&lt;$L68),100*$AM68,0)</f>
        <v>0</v>
      </c>
      <c r="AK68" s="136">
        <f ca="1">IF(AND(AND($AK$3&lt;=B68,B68&lt;=$AK$1),B68&lt;&gt;""),1,0)</f>
        <v>1</v>
      </c>
      <c r="AL68" s="136">
        <f t="shared" si="1"/>
        <v>1</v>
      </c>
      <c r="AM68" s="136">
        <v>1</v>
      </c>
    </row>
    <row r="69" spans="1:39" ht="37.5">
      <c r="A69" s="149">
        <v>296</v>
      </c>
      <c r="B69" s="210">
        <v>46405</v>
      </c>
      <c r="C69" s="211">
        <v>9</v>
      </c>
      <c r="D69" s="211">
        <v>17</v>
      </c>
      <c r="E69" s="152" t="s">
        <v>49</v>
      </c>
      <c r="F69" s="147" t="s">
        <v>492</v>
      </c>
      <c r="G69" s="205" t="s">
        <v>1</v>
      </c>
      <c r="H69" s="138" t="str">
        <f>IF(OR(G69="中止",G69="取消"),"998",IF(ISNA(MATCH($E69,施設情報!$B$2:$B$96,0)),"999",INDEX(施設情報!$C$2:$C$96,MATCH($E69,施設情報!$B$2:$B$96,0))))</f>
        <v>022</v>
      </c>
      <c r="I69" s="139">
        <f>B69</f>
        <v>46405</v>
      </c>
      <c r="J69" s="137" t="str">
        <f>H69&amp;"-"&amp;I69</f>
        <v>022-46405</v>
      </c>
      <c r="K69" s="137">
        <f>C69/24</f>
        <v>0.375</v>
      </c>
      <c r="L69" s="137">
        <f>D69/24</f>
        <v>0.70833333333333337</v>
      </c>
      <c r="M69" s="137">
        <f>IF(AND(M$3&gt;=$K69,M$3&lt;$L69),100*$AM69,0)</f>
        <v>0</v>
      </c>
      <c r="N69" s="137">
        <f>IF(AND(N$3&gt;=$K69,N$3&lt;$L69),100*$AM69,0)</f>
        <v>0</v>
      </c>
      <c r="O69" s="137">
        <f>IF(AND(O$3&gt;=$K69,O$3&lt;$L69),100*$AM69,0)</f>
        <v>0</v>
      </c>
      <c r="P69" s="137">
        <f>IF(AND(P$3&gt;=$K69,P$3&lt;$L69),100*$AM69,0)</f>
        <v>0</v>
      </c>
      <c r="Q69" s="137">
        <f>IF(AND(Q$3&gt;=$K69,Q$3&lt;$L69),100*$AM69,0)</f>
        <v>0</v>
      </c>
      <c r="R69" s="137">
        <f>IF(AND(R$3&gt;=$K69,R$3&lt;$L69),100*$AM69,0)</f>
        <v>0</v>
      </c>
      <c r="S69" s="137">
        <f>IF(AND(S$3&gt;=$K69,S$3&lt;$L69),100*$AM69,0)</f>
        <v>0</v>
      </c>
      <c r="T69" s="137">
        <f>IF(AND(T$3&gt;=$K69,T$3&lt;$L69),100*$AM69,0)</f>
        <v>0</v>
      </c>
      <c r="U69" s="137">
        <f>IF(AND(U$3&gt;=$K69,U$3&lt;$L69),100*$AM69,0)</f>
        <v>0</v>
      </c>
      <c r="V69" s="137">
        <f>IF(AND(V$3&gt;=$K69,V$3&lt;$L69),100*$AM69,0)</f>
        <v>100</v>
      </c>
      <c r="W69" s="137">
        <f>IF(AND(W$3&gt;=$K69,W$3&lt;$L69),100*$AM69,0)</f>
        <v>100</v>
      </c>
      <c r="X69" s="137">
        <f>IF(AND(X$3&gt;=$K69,X$3&lt;$L69),100*$AM69,0)</f>
        <v>100</v>
      </c>
      <c r="Y69" s="137">
        <f>IF(AND(Y$3&gt;=$K69,Y$3&lt;$L69),100*$AM69,0)</f>
        <v>100</v>
      </c>
      <c r="Z69" s="137">
        <f>IF(AND(Z$3&gt;=$K69,Z$3&lt;$L69),100*$AM69,0)</f>
        <v>100</v>
      </c>
      <c r="AA69" s="137">
        <f>IF(AND(AA$3&gt;=$K69,AA$3&lt;$L69),100*$AM69,0)</f>
        <v>100</v>
      </c>
      <c r="AB69" s="137">
        <f>IF(AND(AB$3&gt;=$K69,AB$3&lt;$L69),100*$AM69,0)</f>
        <v>100</v>
      </c>
      <c r="AC69" s="137">
        <f>IF(AND(AC$3&gt;=$K69,AC$3&lt;$L69),100*$AM69,0)</f>
        <v>100</v>
      </c>
      <c r="AD69" s="137">
        <f>IF(AND(AD$3&gt;=$K69,AD$3&lt;$L69),100*$AM69,0)</f>
        <v>0</v>
      </c>
      <c r="AE69" s="137">
        <f>IF(AND(AE$3&gt;=$K69,AE$3&lt;$L69),100*$AM69,0)</f>
        <v>0</v>
      </c>
      <c r="AF69" s="137">
        <f>IF(AND(AF$3&gt;=$K69,AF$3&lt;$L69),100*$AM69,0)</f>
        <v>0</v>
      </c>
      <c r="AG69" s="137">
        <f>IF(AND(AG$3&gt;=$K69,AG$3&lt;$L69),100*$AM69,0)</f>
        <v>0</v>
      </c>
      <c r="AH69" s="137">
        <f>IF(AND(AH$3&gt;=$K69,AH$3&lt;$L69),100*$AM69,0)</f>
        <v>0</v>
      </c>
      <c r="AI69" s="137">
        <f>IF(AND(AI$3&gt;=$K69,AI$3&lt;$L69),100*$AM69,0)</f>
        <v>0</v>
      </c>
      <c r="AJ69" s="137">
        <f>IF(AND(AJ$3&gt;=$K69,AJ$3&lt;$L69),100*$AM69,0)</f>
        <v>0</v>
      </c>
      <c r="AK69" s="136">
        <f ca="1">IF(AND(AND($AK$3&lt;=B69,B69&lt;=$AK$1),B69&lt;&gt;""),1,0)</f>
        <v>1</v>
      </c>
      <c r="AL69" s="136">
        <f t="shared" ref="AL69:AL132" si="2">IF(OR(F69="工事・メンテ（共用可）",F69="要調整"),0.5,IF(F69="ヘリ訓練日",0.4,1))</f>
        <v>1</v>
      </c>
      <c r="AM69" s="136">
        <v>1</v>
      </c>
    </row>
    <row r="70" spans="1:39" ht="56.25">
      <c r="A70" s="149">
        <v>297</v>
      </c>
      <c r="B70" s="210">
        <v>46405</v>
      </c>
      <c r="C70" s="211">
        <v>9</v>
      </c>
      <c r="D70" s="211">
        <v>17</v>
      </c>
      <c r="E70" s="152" t="s">
        <v>50</v>
      </c>
      <c r="F70" s="147" t="s">
        <v>492</v>
      </c>
      <c r="G70" s="205" t="s">
        <v>1</v>
      </c>
      <c r="H70" s="138" t="str">
        <f>IF(OR(G70="中止",G70="取消"),"998",IF(ISNA(MATCH($E70,施設情報!$B$2:$B$96,0)),"999",INDEX(施設情報!$C$2:$C$96,MATCH($E70,施設情報!$B$2:$B$96,0))))</f>
        <v>023</v>
      </c>
      <c r="I70" s="139">
        <f>B70</f>
        <v>46405</v>
      </c>
      <c r="J70" s="137" t="str">
        <f>H70&amp;"-"&amp;I70</f>
        <v>023-46405</v>
      </c>
      <c r="K70" s="137">
        <f>C70/24</f>
        <v>0.375</v>
      </c>
      <c r="L70" s="137">
        <f>D70/24</f>
        <v>0.70833333333333337</v>
      </c>
      <c r="M70" s="137">
        <f>IF(AND(M$3&gt;=$K70,M$3&lt;$L70),100*$AM70,0)</f>
        <v>0</v>
      </c>
      <c r="N70" s="137">
        <f>IF(AND(N$3&gt;=$K70,N$3&lt;$L70),100*$AM70,0)</f>
        <v>0</v>
      </c>
      <c r="O70" s="137">
        <f>IF(AND(O$3&gt;=$K70,O$3&lt;$L70),100*$AM70,0)</f>
        <v>0</v>
      </c>
      <c r="P70" s="137">
        <f>IF(AND(P$3&gt;=$K70,P$3&lt;$L70),100*$AM70,0)</f>
        <v>0</v>
      </c>
      <c r="Q70" s="137">
        <f>IF(AND(Q$3&gt;=$K70,Q$3&lt;$L70),100*$AM70,0)</f>
        <v>0</v>
      </c>
      <c r="R70" s="137">
        <f>IF(AND(R$3&gt;=$K70,R$3&lt;$L70),100*$AM70,0)</f>
        <v>0</v>
      </c>
      <c r="S70" s="137">
        <f>IF(AND(S$3&gt;=$K70,S$3&lt;$L70),100*$AM70,0)</f>
        <v>0</v>
      </c>
      <c r="T70" s="137">
        <f>IF(AND(T$3&gt;=$K70,T$3&lt;$L70),100*$AM70,0)</f>
        <v>0</v>
      </c>
      <c r="U70" s="137">
        <f>IF(AND(U$3&gt;=$K70,U$3&lt;$L70),100*$AM70,0)</f>
        <v>0</v>
      </c>
      <c r="V70" s="137">
        <f>IF(AND(V$3&gt;=$K70,V$3&lt;$L70),100*$AM70,0)</f>
        <v>100</v>
      </c>
      <c r="W70" s="137">
        <f>IF(AND(W$3&gt;=$K70,W$3&lt;$L70),100*$AM70,0)</f>
        <v>100</v>
      </c>
      <c r="X70" s="137">
        <f>IF(AND(X$3&gt;=$K70,X$3&lt;$L70),100*$AM70,0)</f>
        <v>100</v>
      </c>
      <c r="Y70" s="137">
        <f>IF(AND(Y$3&gt;=$K70,Y$3&lt;$L70),100*$AM70,0)</f>
        <v>100</v>
      </c>
      <c r="Z70" s="137">
        <f>IF(AND(Z$3&gt;=$K70,Z$3&lt;$L70),100*$AM70,0)</f>
        <v>100</v>
      </c>
      <c r="AA70" s="137">
        <f>IF(AND(AA$3&gt;=$K70,AA$3&lt;$L70),100*$AM70,0)</f>
        <v>100</v>
      </c>
      <c r="AB70" s="137">
        <f>IF(AND(AB$3&gt;=$K70,AB$3&lt;$L70),100*$AM70,0)</f>
        <v>100</v>
      </c>
      <c r="AC70" s="137">
        <f>IF(AND(AC$3&gt;=$K70,AC$3&lt;$L70),100*$AM70,0)</f>
        <v>100</v>
      </c>
      <c r="AD70" s="137">
        <f>IF(AND(AD$3&gt;=$K70,AD$3&lt;$L70),100*$AM70,0)</f>
        <v>0</v>
      </c>
      <c r="AE70" s="137">
        <f>IF(AND(AE$3&gt;=$K70,AE$3&lt;$L70),100*$AM70,0)</f>
        <v>0</v>
      </c>
      <c r="AF70" s="137">
        <f>IF(AND(AF$3&gt;=$K70,AF$3&lt;$L70),100*$AM70,0)</f>
        <v>0</v>
      </c>
      <c r="AG70" s="137">
        <f>IF(AND(AG$3&gt;=$K70,AG$3&lt;$L70),100*$AM70,0)</f>
        <v>0</v>
      </c>
      <c r="AH70" s="137">
        <f>IF(AND(AH$3&gt;=$K70,AH$3&lt;$L70),100*$AM70,0)</f>
        <v>0</v>
      </c>
      <c r="AI70" s="137">
        <f>IF(AND(AI$3&gt;=$K70,AI$3&lt;$L70),100*$AM70,0)</f>
        <v>0</v>
      </c>
      <c r="AJ70" s="137">
        <f>IF(AND(AJ$3&gt;=$K70,AJ$3&lt;$L70),100*$AM70,0)</f>
        <v>0</v>
      </c>
      <c r="AK70" s="136">
        <f ca="1">IF(AND(AND($AK$3&lt;=B70,B70&lt;=$AK$1),B70&lt;&gt;""),1,0)</f>
        <v>1</v>
      </c>
      <c r="AL70" s="136">
        <f t="shared" si="2"/>
        <v>1</v>
      </c>
      <c r="AM70" s="136">
        <v>1</v>
      </c>
    </row>
    <row r="71" spans="1:39" ht="56.25">
      <c r="A71" s="149">
        <v>298</v>
      </c>
      <c r="B71" s="210">
        <v>46405</v>
      </c>
      <c r="C71" s="211">
        <v>9</v>
      </c>
      <c r="D71" s="211">
        <v>17</v>
      </c>
      <c r="E71" s="152" t="s">
        <v>53</v>
      </c>
      <c r="F71" s="147" t="s">
        <v>492</v>
      </c>
      <c r="G71" s="205" t="s">
        <v>1</v>
      </c>
      <c r="H71" s="138" t="str">
        <f>IF(OR(G71="中止",G71="取消"),"998",IF(ISNA(MATCH($E71,施設情報!$B$2:$B$96,0)),"999",INDEX(施設情報!$C$2:$C$96,MATCH($E71,施設情報!$B$2:$B$96,0))))</f>
        <v>026</v>
      </c>
      <c r="I71" s="139">
        <f>B71</f>
        <v>46405</v>
      </c>
      <c r="J71" s="137" t="str">
        <f>H71&amp;"-"&amp;I71</f>
        <v>026-46405</v>
      </c>
      <c r="K71" s="137">
        <f>C71/24</f>
        <v>0.375</v>
      </c>
      <c r="L71" s="137">
        <f>D71/24</f>
        <v>0.70833333333333337</v>
      </c>
      <c r="M71" s="137">
        <f>IF(AND(M$3&gt;=$K71,M$3&lt;$L71),100*$AM71,0)</f>
        <v>0</v>
      </c>
      <c r="N71" s="137">
        <f>IF(AND(N$3&gt;=$K71,N$3&lt;$L71),100*$AM71,0)</f>
        <v>0</v>
      </c>
      <c r="O71" s="137">
        <f>IF(AND(O$3&gt;=$K71,O$3&lt;$L71),100*$AM71,0)</f>
        <v>0</v>
      </c>
      <c r="P71" s="137">
        <f>IF(AND(P$3&gt;=$K71,P$3&lt;$L71),100*$AM71,0)</f>
        <v>0</v>
      </c>
      <c r="Q71" s="137">
        <f>IF(AND(Q$3&gt;=$K71,Q$3&lt;$L71),100*$AM71,0)</f>
        <v>0</v>
      </c>
      <c r="R71" s="137">
        <f>IF(AND(R$3&gt;=$K71,R$3&lt;$L71),100*$AM71,0)</f>
        <v>0</v>
      </c>
      <c r="S71" s="137">
        <f>IF(AND(S$3&gt;=$K71,S$3&lt;$L71),100*$AM71,0)</f>
        <v>0</v>
      </c>
      <c r="T71" s="137">
        <f>IF(AND(T$3&gt;=$K71,T$3&lt;$L71),100*$AM71,0)</f>
        <v>0</v>
      </c>
      <c r="U71" s="137">
        <f>IF(AND(U$3&gt;=$K71,U$3&lt;$L71),100*$AM71,0)</f>
        <v>0</v>
      </c>
      <c r="V71" s="137">
        <f>IF(AND(V$3&gt;=$K71,V$3&lt;$L71),100*$AM71,0)</f>
        <v>100</v>
      </c>
      <c r="W71" s="137">
        <f>IF(AND(W$3&gt;=$K71,W$3&lt;$L71),100*$AM71,0)</f>
        <v>100</v>
      </c>
      <c r="X71" s="137">
        <f>IF(AND(X$3&gt;=$K71,X$3&lt;$L71),100*$AM71,0)</f>
        <v>100</v>
      </c>
      <c r="Y71" s="137">
        <f>IF(AND(Y$3&gt;=$K71,Y$3&lt;$L71),100*$AM71,0)</f>
        <v>100</v>
      </c>
      <c r="Z71" s="137">
        <f>IF(AND(Z$3&gt;=$K71,Z$3&lt;$L71),100*$AM71,0)</f>
        <v>100</v>
      </c>
      <c r="AA71" s="137">
        <f>IF(AND(AA$3&gt;=$K71,AA$3&lt;$L71),100*$AM71,0)</f>
        <v>100</v>
      </c>
      <c r="AB71" s="137">
        <f>IF(AND(AB$3&gt;=$K71,AB$3&lt;$L71),100*$AM71,0)</f>
        <v>100</v>
      </c>
      <c r="AC71" s="137">
        <f>IF(AND(AC$3&gt;=$K71,AC$3&lt;$L71),100*$AM71,0)</f>
        <v>100</v>
      </c>
      <c r="AD71" s="137">
        <f>IF(AND(AD$3&gt;=$K71,AD$3&lt;$L71),100*$AM71,0)</f>
        <v>0</v>
      </c>
      <c r="AE71" s="137">
        <f>IF(AND(AE$3&gt;=$K71,AE$3&lt;$L71),100*$AM71,0)</f>
        <v>0</v>
      </c>
      <c r="AF71" s="137">
        <f>IF(AND(AF$3&gt;=$K71,AF$3&lt;$L71),100*$AM71,0)</f>
        <v>0</v>
      </c>
      <c r="AG71" s="137">
        <f>IF(AND(AG$3&gt;=$K71,AG$3&lt;$L71),100*$AM71,0)</f>
        <v>0</v>
      </c>
      <c r="AH71" s="137">
        <f>IF(AND(AH$3&gt;=$K71,AH$3&lt;$L71),100*$AM71,0)</f>
        <v>0</v>
      </c>
      <c r="AI71" s="137">
        <f>IF(AND(AI$3&gt;=$K71,AI$3&lt;$L71),100*$AM71,0)</f>
        <v>0</v>
      </c>
      <c r="AJ71" s="137">
        <f>IF(AND(AJ$3&gt;=$K71,AJ$3&lt;$L71),100*$AM71,0)</f>
        <v>0</v>
      </c>
      <c r="AK71" s="136">
        <f ca="1">IF(AND(AND($AK$3&lt;=B71,B71&lt;=$AK$1),B71&lt;&gt;""),1,0)</f>
        <v>1</v>
      </c>
      <c r="AL71" s="136">
        <f t="shared" si="2"/>
        <v>1</v>
      </c>
      <c r="AM71" s="136">
        <v>1</v>
      </c>
    </row>
    <row r="72" spans="1:39" ht="56.25">
      <c r="A72" s="149">
        <v>299</v>
      </c>
      <c r="B72" s="210">
        <v>46405</v>
      </c>
      <c r="C72" s="211">
        <v>9</v>
      </c>
      <c r="D72" s="211">
        <v>17</v>
      </c>
      <c r="E72" s="152" t="s">
        <v>30</v>
      </c>
      <c r="F72" s="147" t="s">
        <v>492</v>
      </c>
      <c r="G72" s="205" t="s">
        <v>1</v>
      </c>
      <c r="H72" s="138" t="str">
        <f>IF(OR(G72="中止",G72="取消"),"998",IF(ISNA(MATCH($E72,施設情報!$B$2:$B$96,0)),"999",INDEX(施設情報!$C$2:$C$96,MATCH($E72,施設情報!$B$2:$B$96,0))))</f>
        <v>027</v>
      </c>
      <c r="I72" s="139">
        <f>B72</f>
        <v>46405</v>
      </c>
      <c r="J72" s="137" t="str">
        <f>H72&amp;"-"&amp;I72</f>
        <v>027-46405</v>
      </c>
      <c r="K72" s="137">
        <f>C72/24</f>
        <v>0.375</v>
      </c>
      <c r="L72" s="137">
        <f>D72/24</f>
        <v>0.70833333333333337</v>
      </c>
      <c r="M72" s="137">
        <f>IF(AND(M$3&gt;=$K72,M$3&lt;$L72),100*$AM72,0)</f>
        <v>0</v>
      </c>
      <c r="N72" s="137">
        <f>IF(AND(N$3&gt;=$K72,N$3&lt;$L72),100*$AM72,0)</f>
        <v>0</v>
      </c>
      <c r="O72" s="137">
        <f>IF(AND(O$3&gt;=$K72,O$3&lt;$L72),100*$AM72,0)</f>
        <v>0</v>
      </c>
      <c r="P72" s="137">
        <f>IF(AND(P$3&gt;=$K72,P$3&lt;$L72),100*$AM72,0)</f>
        <v>0</v>
      </c>
      <c r="Q72" s="137">
        <f>IF(AND(Q$3&gt;=$K72,Q$3&lt;$L72),100*$AM72,0)</f>
        <v>0</v>
      </c>
      <c r="R72" s="137">
        <f>IF(AND(R$3&gt;=$K72,R$3&lt;$L72),100*$AM72,0)</f>
        <v>0</v>
      </c>
      <c r="S72" s="137">
        <f>IF(AND(S$3&gt;=$K72,S$3&lt;$L72),100*$AM72,0)</f>
        <v>0</v>
      </c>
      <c r="T72" s="137">
        <f>IF(AND(T$3&gt;=$K72,T$3&lt;$L72),100*$AM72,0)</f>
        <v>0</v>
      </c>
      <c r="U72" s="137">
        <f>IF(AND(U$3&gt;=$K72,U$3&lt;$L72),100*$AM72,0)</f>
        <v>0</v>
      </c>
      <c r="V72" s="137">
        <f>IF(AND(V$3&gt;=$K72,V$3&lt;$L72),100*$AM72,0)</f>
        <v>100</v>
      </c>
      <c r="W72" s="137">
        <f>IF(AND(W$3&gt;=$K72,W$3&lt;$L72),100*$AM72,0)</f>
        <v>100</v>
      </c>
      <c r="X72" s="137">
        <f>IF(AND(X$3&gt;=$K72,X$3&lt;$L72),100*$AM72,0)</f>
        <v>100</v>
      </c>
      <c r="Y72" s="137">
        <f>IF(AND(Y$3&gt;=$K72,Y$3&lt;$L72),100*$AM72,0)</f>
        <v>100</v>
      </c>
      <c r="Z72" s="137">
        <f>IF(AND(Z$3&gt;=$K72,Z$3&lt;$L72),100*$AM72,0)</f>
        <v>100</v>
      </c>
      <c r="AA72" s="137">
        <f>IF(AND(AA$3&gt;=$K72,AA$3&lt;$L72),100*$AM72,0)</f>
        <v>100</v>
      </c>
      <c r="AB72" s="137">
        <f>IF(AND(AB$3&gt;=$K72,AB$3&lt;$L72),100*$AM72,0)</f>
        <v>100</v>
      </c>
      <c r="AC72" s="137">
        <f>IF(AND(AC$3&gt;=$K72,AC$3&lt;$L72),100*$AM72,0)</f>
        <v>100</v>
      </c>
      <c r="AD72" s="137">
        <f>IF(AND(AD$3&gt;=$K72,AD$3&lt;$L72),100*$AM72,0)</f>
        <v>0</v>
      </c>
      <c r="AE72" s="137">
        <f>IF(AND(AE$3&gt;=$K72,AE$3&lt;$L72),100*$AM72,0)</f>
        <v>0</v>
      </c>
      <c r="AF72" s="137">
        <f>IF(AND(AF$3&gt;=$K72,AF$3&lt;$L72),100*$AM72,0)</f>
        <v>0</v>
      </c>
      <c r="AG72" s="137">
        <f>IF(AND(AG$3&gt;=$K72,AG$3&lt;$L72),100*$AM72,0)</f>
        <v>0</v>
      </c>
      <c r="AH72" s="137">
        <f>IF(AND(AH$3&gt;=$K72,AH$3&lt;$L72),100*$AM72,0)</f>
        <v>0</v>
      </c>
      <c r="AI72" s="137">
        <f>IF(AND(AI$3&gt;=$K72,AI$3&lt;$L72),100*$AM72,0)</f>
        <v>0</v>
      </c>
      <c r="AJ72" s="137">
        <f>IF(AND(AJ$3&gt;=$K72,AJ$3&lt;$L72),100*$AM72,0)</f>
        <v>0</v>
      </c>
      <c r="AK72" s="136">
        <f ca="1">IF(AND(AND($AK$3&lt;=B72,B72&lt;=$AK$1),B72&lt;&gt;""),1,0)</f>
        <v>1</v>
      </c>
      <c r="AL72" s="136">
        <f t="shared" si="2"/>
        <v>1</v>
      </c>
      <c r="AM72" s="136">
        <v>1</v>
      </c>
    </row>
    <row r="73" spans="1:39" ht="56.25">
      <c r="A73" s="149">
        <v>300</v>
      </c>
      <c r="B73" s="210">
        <v>46405</v>
      </c>
      <c r="C73" s="211">
        <v>9</v>
      </c>
      <c r="D73" s="211">
        <v>17</v>
      </c>
      <c r="E73" s="152" t="s">
        <v>44</v>
      </c>
      <c r="F73" s="147" t="s">
        <v>492</v>
      </c>
      <c r="G73" s="205" t="s">
        <v>1</v>
      </c>
      <c r="H73" s="138" t="str">
        <f>IF(OR(G73="中止",G73="取消"),"998",IF(ISNA(MATCH($E73,施設情報!$B$2:$B$96,0)),"999",INDEX(施設情報!$C$2:$C$96,MATCH($E73,施設情報!$B$2:$B$96,0))))</f>
        <v>015</v>
      </c>
      <c r="I73" s="139">
        <f>B73</f>
        <v>46405</v>
      </c>
      <c r="J73" s="137" t="str">
        <f>H73&amp;"-"&amp;I73</f>
        <v>015-46405</v>
      </c>
      <c r="K73" s="137">
        <f>C73/24</f>
        <v>0.375</v>
      </c>
      <c r="L73" s="137">
        <f>D73/24</f>
        <v>0.70833333333333337</v>
      </c>
      <c r="M73" s="137">
        <f>IF(AND(M$3&gt;=$K73,M$3&lt;$L73),100*$AM73,0)</f>
        <v>0</v>
      </c>
      <c r="N73" s="137">
        <f>IF(AND(N$3&gt;=$K73,N$3&lt;$L73),100*$AM73,0)</f>
        <v>0</v>
      </c>
      <c r="O73" s="137">
        <f>IF(AND(O$3&gt;=$K73,O$3&lt;$L73),100*$AM73,0)</f>
        <v>0</v>
      </c>
      <c r="P73" s="137">
        <f>IF(AND(P$3&gt;=$K73,P$3&lt;$L73),100*$AM73,0)</f>
        <v>0</v>
      </c>
      <c r="Q73" s="137">
        <f>IF(AND(Q$3&gt;=$K73,Q$3&lt;$L73),100*$AM73,0)</f>
        <v>0</v>
      </c>
      <c r="R73" s="137">
        <f>IF(AND(R$3&gt;=$K73,R$3&lt;$L73),100*$AM73,0)</f>
        <v>0</v>
      </c>
      <c r="S73" s="137">
        <f>IF(AND(S$3&gt;=$K73,S$3&lt;$L73),100*$AM73,0)</f>
        <v>0</v>
      </c>
      <c r="T73" s="137">
        <f>IF(AND(T$3&gt;=$K73,T$3&lt;$L73),100*$AM73,0)</f>
        <v>0</v>
      </c>
      <c r="U73" s="137">
        <f>IF(AND(U$3&gt;=$K73,U$3&lt;$L73),100*$AM73,0)</f>
        <v>0</v>
      </c>
      <c r="V73" s="137">
        <f>IF(AND(V$3&gt;=$K73,V$3&lt;$L73),100*$AM73,0)</f>
        <v>100</v>
      </c>
      <c r="W73" s="137">
        <f>IF(AND(W$3&gt;=$K73,W$3&lt;$L73),100*$AM73,0)</f>
        <v>100</v>
      </c>
      <c r="X73" s="137">
        <f>IF(AND(X$3&gt;=$K73,X$3&lt;$L73),100*$AM73,0)</f>
        <v>100</v>
      </c>
      <c r="Y73" s="137">
        <f>IF(AND(Y$3&gt;=$K73,Y$3&lt;$L73),100*$AM73,0)</f>
        <v>100</v>
      </c>
      <c r="Z73" s="137">
        <f>IF(AND(Z$3&gt;=$K73,Z$3&lt;$L73),100*$AM73,0)</f>
        <v>100</v>
      </c>
      <c r="AA73" s="137">
        <f>IF(AND(AA$3&gt;=$K73,AA$3&lt;$L73),100*$AM73,0)</f>
        <v>100</v>
      </c>
      <c r="AB73" s="137">
        <f>IF(AND(AB$3&gt;=$K73,AB$3&lt;$L73),100*$AM73,0)</f>
        <v>100</v>
      </c>
      <c r="AC73" s="137">
        <f>IF(AND(AC$3&gt;=$K73,AC$3&lt;$L73),100*$AM73,0)</f>
        <v>100</v>
      </c>
      <c r="AD73" s="137">
        <f>IF(AND(AD$3&gt;=$K73,AD$3&lt;$L73),100*$AM73,0)</f>
        <v>0</v>
      </c>
      <c r="AE73" s="137">
        <f>IF(AND(AE$3&gt;=$K73,AE$3&lt;$L73),100*$AM73,0)</f>
        <v>0</v>
      </c>
      <c r="AF73" s="137">
        <f>IF(AND(AF$3&gt;=$K73,AF$3&lt;$L73),100*$AM73,0)</f>
        <v>0</v>
      </c>
      <c r="AG73" s="137">
        <f>IF(AND(AG$3&gt;=$K73,AG$3&lt;$L73),100*$AM73,0)</f>
        <v>0</v>
      </c>
      <c r="AH73" s="137">
        <f>IF(AND(AH$3&gt;=$K73,AH$3&lt;$L73),100*$AM73,0)</f>
        <v>0</v>
      </c>
      <c r="AI73" s="137">
        <f>IF(AND(AI$3&gt;=$K73,AI$3&lt;$L73),100*$AM73,0)</f>
        <v>0</v>
      </c>
      <c r="AJ73" s="137">
        <f>IF(AND(AJ$3&gt;=$K73,AJ$3&lt;$L73),100*$AM73,0)</f>
        <v>0</v>
      </c>
      <c r="AK73" s="136">
        <f ca="1">IF(AND(AND($AK$3&lt;=B73,B73&lt;=$AK$1),B73&lt;&gt;""),1,0)</f>
        <v>1</v>
      </c>
      <c r="AL73" s="136">
        <f t="shared" si="2"/>
        <v>1</v>
      </c>
      <c r="AM73" s="136">
        <v>1</v>
      </c>
    </row>
    <row r="74" spans="1:39" ht="56.25">
      <c r="A74" s="149">
        <v>301</v>
      </c>
      <c r="B74" s="210">
        <v>46405</v>
      </c>
      <c r="C74" s="211">
        <v>9</v>
      </c>
      <c r="D74" s="211">
        <v>17</v>
      </c>
      <c r="E74" s="152" t="s">
        <v>83</v>
      </c>
      <c r="F74" s="147" t="s">
        <v>492</v>
      </c>
      <c r="G74" s="205" t="s">
        <v>1</v>
      </c>
      <c r="H74" s="138" t="str">
        <f>IF(OR(G74="中止",G74="取消"),"998",IF(ISNA(MATCH($E74,施設情報!$B$2:$B$96,0)),"999",INDEX(施設情報!$C$2:$C$96,MATCH($E74,施設情報!$B$2:$B$96,0))))</f>
        <v>067</v>
      </c>
      <c r="I74" s="139">
        <f>B74</f>
        <v>46405</v>
      </c>
      <c r="J74" s="137" t="str">
        <f>H74&amp;"-"&amp;I74</f>
        <v>067-46405</v>
      </c>
      <c r="K74" s="137">
        <f>C74/24</f>
        <v>0.375</v>
      </c>
      <c r="L74" s="137">
        <f>D74/24</f>
        <v>0.70833333333333337</v>
      </c>
      <c r="M74" s="137">
        <f>IF(AND(M$3&gt;=$K74,M$3&lt;$L74),100*$AM74,0)</f>
        <v>0</v>
      </c>
      <c r="N74" s="137">
        <f>IF(AND(N$3&gt;=$K74,N$3&lt;$L74),100*$AM74,0)</f>
        <v>0</v>
      </c>
      <c r="O74" s="137">
        <f>IF(AND(O$3&gt;=$K74,O$3&lt;$L74),100*$AM74,0)</f>
        <v>0</v>
      </c>
      <c r="P74" s="137">
        <f>IF(AND(P$3&gt;=$K74,P$3&lt;$L74),100*$AM74,0)</f>
        <v>0</v>
      </c>
      <c r="Q74" s="137">
        <f>IF(AND(Q$3&gt;=$K74,Q$3&lt;$L74),100*$AM74,0)</f>
        <v>0</v>
      </c>
      <c r="R74" s="137">
        <f>IF(AND(R$3&gt;=$K74,R$3&lt;$L74),100*$AM74,0)</f>
        <v>0</v>
      </c>
      <c r="S74" s="137">
        <f>IF(AND(S$3&gt;=$K74,S$3&lt;$L74),100*$AM74,0)</f>
        <v>0</v>
      </c>
      <c r="T74" s="137">
        <f>IF(AND(T$3&gt;=$K74,T$3&lt;$L74),100*$AM74,0)</f>
        <v>0</v>
      </c>
      <c r="U74" s="137">
        <f>IF(AND(U$3&gt;=$K74,U$3&lt;$L74),100*$AM74,0)</f>
        <v>0</v>
      </c>
      <c r="V74" s="137">
        <f>IF(AND(V$3&gt;=$K74,V$3&lt;$L74),100*$AM74,0)</f>
        <v>100</v>
      </c>
      <c r="W74" s="137">
        <f>IF(AND(W$3&gt;=$K74,W$3&lt;$L74),100*$AM74,0)</f>
        <v>100</v>
      </c>
      <c r="X74" s="137">
        <f>IF(AND(X$3&gt;=$K74,X$3&lt;$L74),100*$AM74,0)</f>
        <v>100</v>
      </c>
      <c r="Y74" s="137">
        <f>IF(AND(Y$3&gt;=$K74,Y$3&lt;$L74),100*$AM74,0)</f>
        <v>100</v>
      </c>
      <c r="Z74" s="137">
        <f>IF(AND(Z$3&gt;=$K74,Z$3&lt;$L74),100*$AM74,0)</f>
        <v>100</v>
      </c>
      <c r="AA74" s="137">
        <f>IF(AND(AA$3&gt;=$K74,AA$3&lt;$L74),100*$AM74,0)</f>
        <v>100</v>
      </c>
      <c r="AB74" s="137">
        <f>IF(AND(AB$3&gt;=$K74,AB$3&lt;$L74),100*$AM74,0)</f>
        <v>100</v>
      </c>
      <c r="AC74" s="137">
        <f>IF(AND(AC$3&gt;=$K74,AC$3&lt;$L74),100*$AM74,0)</f>
        <v>100</v>
      </c>
      <c r="AD74" s="137">
        <f>IF(AND(AD$3&gt;=$K74,AD$3&lt;$L74),100*$AM74,0)</f>
        <v>0</v>
      </c>
      <c r="AE74" s="137">
        <f>IF(AND(AE$3&gt;=$K74,AE$3&lt;$L74),100*$AM74,0)</f>
        <v>0</v>
      </c>
      <c r="AF74" s="137">
        <f>IF(AND(AF$3&gt;=$K74,AF$3&lt;$L74),100*$AM74,0)</f>
        <v>0</v>
      </c>
      <c r="AG74" s="137">
        <f>IF(AND(AG$3&gt;=$K74,AG$3&lt;$L74),100*$AM74,0)</f>
        <v>0</v>
      </c>
      <c r="AH74" s="137">
        <f>IF(AND(AH$3&gt;=$K74,AH$3&lt;$L74),100*$AM74,0)</f>
        <v>0</v>
      </c>
      <c r="AI74" s="137">
        <f>IF(AND(AI$3&gt;=$K74,AI$3&lt;$L74),100*$AM74,0)</f>
        <v>0</v>
      </c>
      <c r="AJ74" s="137">
        <f>IF(AND(AJ$3&gt;=$K74,AJ$3&lt;$L74),100*$AM74,0)</f>
        <v>0</v>
      </c>
      <c r="AK74" s="136">
        <f ca="1">IF(AND(AND($AK$3&lt;=B74,B74&lt;=$AK$1),B74&lt;&gt;""),1,0)</f>
        <v>1</v>
      </c>
      <c r="AL74" s="136">
        <f t="shared" si="2"/>
        <v>1</v>
      </c>
      <c r="AM74" s="136">
        <v>1</v>
      </c>
    </row>
    <row r="75" spans="1:39" ht="56.25">
      <c r="A75" s="149">
        <v>302</v>
      </c>
      <c r="B75" s="210">
        <v>46405</v>
      </c>
      <c r="C75" s="211">
        <v>9</v>
      </c>
      <c r="D75" s="211">
        <v>17</v>
      </c>
      <c r="E75" s="152" t="s">
        <v>84</v>
      </c>
      <c r="F75" s="147" t="s">
        <v>492</v>
      </c>
      <c r="G75" s="205" t="s">
        <v>1</v>
      </c>
      <c r="H75" s="138" t="str">
        <f>IF(OR(G75="中止",G75="取消"),"998",IF(ISNA(MATCH($E75,施設情報!$B$2:$B$96,0)),"999",INDEX(施設情報!$C$2:$C$96,MATCH($E75,施設情報!$B$2:$B$96,0))))</f>
        <v>065</v>
      </c>
      <c r="I75" s="139">
        <f>B75</f>
        <v>46405</v>
      </c>
      <c r="J75" s="137" t="str">
        <f>H75&amp;"-"&amp;I75</f>
        <v>065-46405</v>
      </c>
      <c r="K75" s="137">
        <f>C75/24</f>
        <v>0.375</v>
      </c>
      <c r="L75" s="137">
        <f>D75/24</f>
        <v>0.70833333333333337</v>
      </c>
      <c r="M75" s="137">
        <f>IF(AND(M$3&gt;=$K75,M$3&lt;$L75),100*$AM75,0)</f>
        <v>0</v>
      </c>
      <c r="N75" s="137">
        <f>IF(AND(N$3&gt;=$K75,N$3&lt;$L75),100*$AM75,0)</f>
        <v>0</v>
      </c>
      <c r="O75" s="137">
        <f>IF(AND(O$3&gt;=$K75,O$3&lt;$L75),100*$AM75,0)</f>
        <v>0</v>
      </c>
      <c r="P75" s="137">
        <f>IF(AND(P$3&gt;=$K75,P$3&lt;$L75),100*$AM75,0)</f>
        <v>0</v>
      </c>
      <c r="Q75" s="137">
        <f>IF(AND(Q$3&gt;=$K75,Q$3&lt;$L75),100*$AM75,0)</f>
        <v>0</v>
      </c>
      <c r="R75" s="137">
        <f>IF(AND(R$3&gt;=$K75,R$3&lt;$L75),100*$AM75,0)</f>
        <v>0</v>
      </c>
      <c r="S75" s="137">
        <f>IF(AND(S$3&gt;=$K75,S$3&lt;$L75),100*$AM75,0)</f>
        <v>0</v>
      </c>
      <c r="T75" s="137">
        <f>IF(AND(T$3&gt;=$K75,T$3&lt;$L75),100*$AM75,0)</f>
        <v>0</v>
      </c>
      <c r="U75" s="137">
        <f>IF(AND(U$3&gt;=$K75,U$3&lt;$L75),100*$AM75,0)</f>
        <v>0</v>
      </c>
      <c r="V75" s="137">
        <f>IF(AND(V$3&gt;=$K75,V$3&lt;$L75),100*$AM75,0)</f>
        <v>100</v>
      </c>
      <c r="W75" s="137">
        <f>IF(AND(W$3&gt;=$K75,W$3&lt;$L75),100*$AM75,0)</f>
        <v>100</v>
      </c>
      <c r="X75" s="137">
        <f>IF(AND(X$3&gt;=$K75,X$3&lt;$L75),100*$AM75,0)</f>
        <v>100</v>
      </c>
      <c r="Y75" s="137">
        <f>IF(AND(Y$3&gt;=$K75,Y$3&lt;$L75),100*$AM75,0)</f>
        <v>100</v>
      </c>
      <c r="Z75" s="137">
        <f>IF(AND(Z$3&gt;=$K75,Z$3&lt;$L75),100*$AM75,0)</f>
        <v>100</v>
      </c>
      <c r="AA75" s="137">
        <f>IF(AND(AA$3&gt;=$K75,AA$3&lt;$L75),100*$AM75,0)</f>
        <v>100</v>
      </c>
      <c r="AB75" s="137">
        <f>IF(AND(AB$3&gt;=$K75,AB$3&lt;$L75),100*$AM75,0)</f>
        <v>100</v>
      </c>
      <c r="AC75" s="137">
        <f>IF(AND(AC$3&gt;=$K75,AC$3&lt;$L75),100*$AM75,0)</f>
        <v>100</v>
      </c>
      <c r="AD75" s="137">
        <f>IF(AND(AD$3&gt;=$K75,AD$3&lt;$L75),100*$AM75,0)</f>
        <v>0</v>
      </c>
      <c r="AE75" s="137">
        <f>IF(AND(AE$3&gt;=$K75,AE$3&lt;$L75),100*$AM75,0)</f>
        <v>0</v>
      </c>
      <c r="AF75" s="137">
        <f>IF(AND(AF$3&gt;=$K75,AF$3&lt;$L75),100*$AM75,0)</f>
        <v>0</v>
      </c>
      <c r="AG75" s="137">
        <f>IF(AND(AG$3&gt;=$K75,AG$3&lt;$L75),100*$AM75,0)</f>
        <v>0</v>
      </c>
      <c r="AH75" s="137">
        <f>IF(AND(AH$3&gt;=$K75,AH$3&lt;$L75),100*$AM75,0)</f>
        <v>0</v>
      </c>
      <c r="AI75" s="137">
        <f>IF(AND(AI$3&gt;=$K75,AI$3&lt;$L75),100*$AM75,0)</f>
        <v>0</v>
      </c>
      <c r="AJ75" s="137">
        <f>IF(AND(AJ$3&gt;=$K75,AJ$3&lt;$L75),100*$AM75,0)</f>
        <v>0</v>
      </c>
      <c r="AK75" s="136">
        <f ca="1">IF(AND(AND($AK$3&lt;=B75,B75&lt;=$AK$1),B75&lt;&gt;""),1,0)</f>
        <v>1</v>
      </c>
      <c r="AL75" s="136">
        <f t="shared" si="2"/>
        <v>1</v>
      </c>
      <c r="AM75" s="136">
        <v>1</v>
      </c>
    </row>
    <row r="76" spans="1:39" ht="56.25">
      <c r="A76" s="149">
        <v>303</v>
      </c>
      <c r="B76" s="210">
        <v>46405</v>
      </c>
      <c r="C76" s="211">
        <v>9</v>
      </c>
      <c r="D76" s="211">
        <v>17</v>
      </c>
      <c r="E76" s="152" t="s">
        <v>85</v>
      </c>
      <c r="F76" s="147" t="s">
        <v>492</v>
      </c>
      <c r="G76" s="205" t="s">
        <v>1</v>
      </c>
      <c r="H76" s="138" t="str">
        <f>IF(OR(G76="中止",G76="取消"),"998",IF(ISNA(MATCH($E76,施設情報!$B$2:$B$96,0)),"999",INDEX(施設情報!$C$2:$C$96,MATCH($E76,施設情報!$B$2:$B$96,0))))</f>
        <v>066</v>
      </c>
      <c r="I76" s="139">
        <f>B76</f>
        <v>46405</v>
      </c>
      <c r="J76" s="137" t="str">
        <f>H76&amp;"-"&amp;I76</f>
        <v>066-46405</v>
      </c>
      <c r="K76" s="137">
        <f>C76/24</f>
        <v>0.375</v>
      </c>
      <c r="L76" s="137">
        <f>D76/24</f>
        <v>0.70833333333333337</v>
      </c>
      <c r="M76" s="137">
        <f>IF(AND(M$3&gt;=$K76,M$3&lt;$L76),100*$AM76,0)</f>
        <v>0</v>
      </c>
      <c r="N76" s="137">
        <f>IF(AND(N$3&gt;=$K76,N$3&lt;$L76),100*$AM76,0)</f>
        <v>0</v>
      </c>
      <c r="O76" s="137">
        <f>IF(AND(O$3&gt;=$K76,O$3&lt;$L76),100*$AM76,0)</f>
        <v>0</v>
      </c>
      <c r="P76" s="137">
        <f>IF(AND(P$3&gt;=$K76,P$3&lt;$L76),100*$AM76,0)</f>
        <v>0</v>
      </c>
      <c r="Q76" s="137">
        <f>IF(AND(Q$3&gt;=$K76,Q$3&lt;$L76),100*$AM76,0)</f>
        <v>0</v>
      </c>
      <c r="R76" s="137">
        <f>IF(AND(R$3&gt;=$K76,R$3&lt;$L76),100*$AM76,0)</f>
        <v>0</v>
      </c>
      <c r="S76" s="137">
        <f>IF(AND(S$3&gt;=$K76,S$3&lt;$L76),100*$AM76,0)</f>
        <v>0</v>
      </c>
      <c r="T76" s="137">
        <f>IF(AND(T$3&gt;=$K76,T$3&lt;$L76),100*$AM76,0)</f>
        <v>0</v>
      </c>
      <c r="U76" s="137">
        <f>IF(AND(U$3&gt;=$K76,U$3&lt;$L76),100*$AM76,0)</f>
        <v>0</v>
      </c>
      <c r="V76" s="137">
        <f>IF(AND(V$3&gt;=$K76,V$3&lt;$L76),100*$AM76,0)</f>
        <v>100</v>
      </c>
      <c r="W76" s="137">
        <f>IF(AND(W$3&gt;=$K76,W$3&lt;$L76),100*$AM76,0)</f>
        <v>100</v>
      </c>
      <c r="X76" s="137">
        <f>IF(AND(X$3&gt;=$K76,X$3&lt;$L76),100*$AM76,0)</f>
        <v>100</v>
      </c>
      <c r="Y76" s="137">
        <f>IF(AND(Y$3&gt;=$K76,Y$3&lt;$L76),100*$AM76,0)</f>
        <v>100</v>
      </c>
      <c r="Z76" s="137">
        <f>IF(AND(Z$3&gt;=$K76,Z$3&lt;$L76),100*$AM76,0)</f>
        <v>100</v>
      </c>
      <c r="AA76" s="137">
        <f>IF(AND(AA$3&gt;=$K76,AA$3&lt;$L76),100*$AM76,0)</f>
        <v>100</v>
      </c>
      <c r="AB76" s="137">
        <f>IF(AND(AB$3&gt;=$K76,AB$3&lt;$L76),100*$AM76,0)</f>
        <v>100</v>
      </c>
      <c r="AC76" s="137">
        <f>IF(AND(AC$3&gt;=$K76,AC$3&lt;$L76),100*$AM76,0)</f>
        <v>100</v>
      </c>
      <c r="AD76" s="137">
        <f>IF(AND(AD$3&gt;=$K76,AD$3&lt;$L76),100*$AM76,0)</f>
        <v>0</v>
      </c>
      <c r="AE76" s="137">
        <f>IF(AND(AE$3&gt;=$K76,AE$3&lt;$L76),100*$AM76,0)</f>
        <v>0</v>
      </c>
      <c r="AF76" s="137">
        <f>IF(AND(AF$3&gt;=$K76,AF$3&lt;$L76),100*$AM76,0)</f>
        <v>0</v>
      </c>
      <c r="AG76" s="137">
        <f>IF(AND(AG$3&gt;=$K76,AG$3&lt;$L76),100*$AM76,0)</f>
        <v>0</v>
      </c>
      <c r="AH76" s="137">
        <f>IF(AND(AH$3&gt;=$K76,AH$3&lt;$L76),100*$AM76,0)</f>
        <v>0</v>
      </c>
      <c r="AI76" s="137">
        <f>IF(AND(AI$3&gt;=$K76,AI$3&lt;$L76),100*$AM76,0)</f>
        <v>0</v>
      </c>
      <c r="AJ76" s="137">
        <f>IF(AND(AJ$3&gt;=$K76,AJ$3&lt;$L76),100*$AM76,0)</f>
        <v>0</v>
      </c>
      <c r="AK76" s="136">
        <f ca="1">IF(AND(AND($AK$3&lt;=B76,B76&lt;=$AK$1),B76&lt;&gt;""),1,0)</f>
        <v>1</v>
      </c>
      <c r="AL76" s="136">
        <f t="shared" si="2"/>
        <v>1</v>
      </c>
      <c r="AM76" s="136">
        <v>1</v>
      </c>
    </row>
    <row r="77" spans="1:39" ht="56.25">
      <c r="A77" s="149">
        <v>321</v>
      </c>
      <c r="B77" s="150">
        <v>46405</v>
      </c>
      <c r="C77" s="156">
        <v>0</v>
      </c>
      <c r="D77" s="156">
        <v>24</v>
      </c>
      <c r="E77" s="152" t="s">
        <v>52</v>
      </c>
      <c r="F77" s="151" t="s">
        <v>95</v>
      </c>
      <c r="G77" s="205" t="s">
        <v>1</v>
      </c>
      <c r="H77" s="138" t="str">
        <f>IF(OR(G77="中止",G77="取消"),"998",IF(ISNA(MATCH($E77,施設情報!$B$2:$B$96,0)),"999",INDEX(施設情報!$C$2:$C$96,MATCH($E77,施設情報!$B$2:$B$96,0))))</f>
        <v>024</v>
      </c>
      <c r="I77" s="139">
        <f>B77</f>
        <v>46405</v>
      </c>
      <c r="J77" s="137" t="str">
        <f>H77&amp;"-"&amp;I77</f>
        <v>024-46405</v>
      </c>
      <c r="K77" s="137">
        <f>C77/24</f>
        <v>0</v>
      </c>
      <c r="L77" s="137">
        <f>D77/24</f>
        <v>1</v>
      </c>
      <c r="M77" s="137">
        <f>IF(AND(M$3&gt;=$K77,M$3&lt;$L77),100*$AM77,0)</f>
        <v>100</v>
      </c>
      <c r="N77" s="137">
        <f>IF(AND(N$3&gt;=$K77,N$3&lt;$L77),100*$AM77,0)</f>
        <v>100</v>
      </c>
      <c r="O77" s="137">
        <f>IF(AND(O$3&gt;=$K77,O$3&lt;$L77),100*$AM77,0)</f>
        <v>100</v>
      </c>
      <c r="P77" s="137">
        <f>IF(AND(P$3&gt;=$K77,P$3&lt;$L77),100*$AM77,0)</f>
        <v>100</v>
      </c>
      <c r="Q77" s="137">
        <f>IF(AND(Q$3&gt;=$K77,Q$3&lt;$L77),100*$AM77,0)</f>
        <v>100</v>
      </c>
      <c r="R77" s="137">
        <f>IF(AND(R$3&gt;=$K77,R$3&lt;$L77),100*$AM77,0)</f>
        <v>100</v>
      </c>
      <c r="S77" s="137">
        <f>IF(AND(S$3&gt;=$K77,S$3&lt;$L77),100*$AM77,0)</f>
        <v>100</v>
      </c>
      <c r="T77" s="137">
        <f>IF(AND(T$3&gt;=$K77,T$3&lt;$L77),100*$AM77,0)</f>
        <v>100</v>
      </c>
      <c r="U77" s="137">
        <f>IF(AND(U$3&gt;=$K77,U$3&lt;$L77),100*$AM77,0)</f>
        <v>100</v>
      </c>
      <c r="V77" s="137">
        <f>IF(AND(V$3&gt;=$K77,V$3&lt;$L77),100*$AM77,0)</f>
        <v>100</v>
      </c>
      <c r="W77" s="137">
        <f>IF(AND(W$3&gt;=$K77,W$3&lt;$L77),100*$AM77,0)</f>
        <v>100</v>
      </c>
      <c r="X77" s="137">
        <f>IF(AND(X$3&gt;=$K77,X$3&lt;$L77),100*$AM77,0)</f>
        <v>100</v>
      </c>
      <c r="Y77" s="137">
        <f>IF(AND(Y$3&gt;=$K77,Y$3&lt;$L77),100*$AM77,0)</f>
        <v>100</v>
      </c>
      <c r="Z77" s="137">
        <f>IF(AND(Z$3&gt;=$K77,Z$3&lt;$L77),100*$AM77,0)</f>
        <v>100</v>
      </c>
      <c r="AA77" s="137">
        <f>IF(AND(AA$3&gt;=$K77,AA$3&lt;$L77),100*$AM77,0)</f>
        <v>100</v>
      </c>
      <c r="AB77" s="137">
        <f>IF(AND(AB$3&gt;=$K77,AB$3&lt;$L77),100*$AM77,0)</f>
        <v>100</v>
      </c>
      <c r="AC77" s="137">
        <f>IF(AND(AC$3&gt;=$K77,AC$3&lt;$L77),100*$AM77,0)</f>
        <v>100</v>
      </c>
      <c r="AD77" s="137">
        <f>IF(AND(AD$3&gt;=$K77,AD$3&lt;$L77),100*$AM77,0)</f>
        <v>100</v>
      </c>
      <c r="AE77" s="137">
        <f>IF(AND(AE$3&gt;=$K77,AE$3&lt;$L77),100*$AM77,0)</f>
        <v>100</v>
      </c>
      <c r="AF77" s="137">
        <f>IF(AND(AF$3&gt;=$K77,AF$3&lt;$L77),100*$AM77,0)</f>
        <v>100</v>
      </c>
      <c r="AG77" s="137">
        <f>IF(AND(AG$3&gt;=$K77,AG$3&lt;$L77),100*$AM77,0)</f>
        <v>100</v>
      </c>
      <c r="AH77" s="137">
        <f>IF(AND(AH$3&gt;=$K77,AH$3&lt;$L77),100*$AM77,0)</f>
        <v>100</v>
      </c>
      <c r="AI77" s="137">
        <f>IF(AND(AI$3&gt;=$K77,AI$3&lt;$L77),100*$AM77,0)</f>
        <v>100</v>
      </c>
      <c r="AJ77" s="137">
        <f>IF(AND(AJ$3&gt;=$K77,AJ$3&lt;$L77),100*$AM77,0)</f>
        <v>100</v>
      </c>
      <c r="AK77" s="136">
        <f ca="1">IF(AND(AND($AK$3&lt;=B77,B77&lt;=$AK$1),B77&lt;&gt;""),1,0)</f>
        <v>1</v>
      </c>
      <c r="AL77" s="136">
        <f t="shared" si="2"/>
        <v>1</v>
      </c>
      <c r="AM77" s="136">
        <v>1</v>
      </c>
    </row>
    <row r="78" spans="1:39" ht="37.5">
      <c r="A78" s="149">
        <v>394</v>
      </c>
      <c r="B78" s="150">
        <v>46405</v>
      </c>
      <c r="C78" s="156">
        <v>9</v>
      </c>
      <c r="D78" s="156">
        <v>17</v>
      </c>
      <c r="E78" s="152" t="s">
        <v>87</v>
      </c>
      <c r="F78" s="147" t="s">
        <v>492</v>
      </c>
      <c r="G78" s="205" t="s">
        <v>1</v>
      </c>
      <c r="H78" s="138" t="str">
        <f>IF(OR(G78="中止",G78="取消"),"998",IF(ISNA(MATCH($E78,施設情報!$B$2:$B$96,0)),"999",INDEX(施設情報!$C$2:$C$96,MATCH($E78,施設情報!$B$2:$B$96,0))))</f>
        <v>063</v>
      </c>
      <c r="I78" s="139">
        <f>B78</f>
        <v>46405</v>
      </c>
      <c r="J78" s="137" t="str">
        <f>H78&amp;"-"&amp;I78</f>
        <v>063-46405</v>
      </c>
      <c r="K78" s="137">
        <f>C78/24</f>
        <v>0.375</v>
      </c>
      <c r="L78" s="137">
        <f>D78/24</f>
        <v>0.70833333333333337</v>
      </c>
      <c r="M78" s="137">
        <f>IF(AND(M$3&gt;=$K78,M$3&lt;$L78),100*$AM78,0)</f>
        <v>0</v>
      </c>
      <c r="N78" s="137">
        <f>IF(AND(N$3&gt;=$K78,N$3&lt;$L78),100*$AM78,0)</f>
        <v>0</v>
      </c>
      <c r="O78" s="137">
        <f>IF(AND(O$3&gt;=$K78,O$3&lt;$L78),100*$AM78,0)</f>
        <v>0</v>
      </c>
      <c r="P78" s="137">
        <f>IF(AND(P$3&gt;=$K78,P$3&lt;$L78),100*$AM78,0)</f>
        <v>0</v>
      </c>
      <c r="Q78" s="137">
        <f>IF(AND(Q$3&gt;=$K78,Q$3&lt;$L78),100*$AM78,0)</f>
        <v>0</v>
      </c>
      <c r="R78" s="137">
        <f>IF(AND(R$3&gt;=$K78,R$3&lt;$L78),100*$AM78,0)</f>
        <v>0</v>
      </c>
      <c r="S78" s="137">
        <f>IF(AND(S$3&gt;=$K78,S$3&lt;$L78),100*$AM78,0)</f>
        <v>0</v>
      </c>
      <c r="T78" s="137">
        <f>IF(AND(T$3&gt;=$K78,T$3&lt;$L78),100*$AM78,0)</f>
        <v>0</v>
      </c>
      <c r="U78" s="137">
        <f>IF(AND(U$3&gt;=$K78,U$3&lt;$L78),100*$AM78,0)</f>
        <v>0</v>
      </c>
      <c r="V78" s="137">
        <f>IF(AND(V$3&gt;=$K78,V$3&lt;$L78),100*$AM78,0)</f>
        <v>100</v>
      </c>
      <c r="W78" s="137">
        <f>IF(AND(W$3&gt;=$K78,W$3&lt;$L78),100*$AM78,0)</f>
        <v>100</v>
      </c>
      <c r="X78" s="137">
        <f>IF(AND(X$3&gt;=$K78,X$3&lt;$L78),100*$AM78,0)</f>
        <v>100</v>
      </c>
      <c r="Y78" s="137">
        <f>IF(AND(Y$3&gt;=$K78,Y$3&lt;$L78),100*$AM78,0)</f>
        <v>100</v>
      </c>
      <c r="Z78" s="137">
        <f>IF(AND(Z$3&gt;=$K78,Z$3&lt;$L78),100*$AM78,0)</f>
        <v>100</v>
      </c>
      <c r="AA78" s="137">
        <f>IF(AND(AA$3&gt;=$K78,AA$3&lt;$L78),100*$AM78,0)</f>
        <v>100</v>
      </c>
      <c r="AB78" s="137">
        <f>IF(AND(AB$3&gt;=$K78,AB$3&lt;$L78),100*$AM78,0)</f>
        <v>100</v>
      </c>
      <c r="AC78" s="137">
        <f>IF(AND(AC$3&gt;=$K78,AC$3&lt;$L78),100*$AM78,0)</f>
        <v>100</v>
      </c>
      <c r="AD78" s="137">
        <f>IF(AND(AD$3&gt;=$K78,AD$3&lt;$L78),100*$AM78,0)</f>
        <v>0</v>
      </c>
      <c r="AE78" s="137">
        <f>IF(AND(AE$3&gt;=$K78,AE$3&lt;$L78),100*$AM78,0)</f>
        <v>0</v>
      </c>
      <c r="AF78" s="137">
        <f>IF(AND(AF$3&gt;=$K78,AF$3&lt;$L78),100*$AM78,0)</f>
        <v>0</v>
      </c>
      <c r="AG78" s="137">
        <f>IF(AND(AG$3&gt;=$K78,AG$3&lt;$L78),100*$AM78,0)</f>
        <v>0</v>
      </c>
      <c r="AH78" s="137">
        <f>IF(AND(AH$3&gt;=$K78,AH$3&lt;$L78),100*$AM78,0)</f>
        <v>0</v>
      </c>
      <c r="AI78" s="137">
        <f>IF(AND(AI$3&gt;=$K78,AI$3&lt;$L78),100*$AM78,0)</f>
        <v>0</v>
      </c>
      <c r="AJ78" s="137">
        <f>IF(AND(AJ$3&gt;=$K78,AJ$3&lt;$L78),100*$AM78,0)</f>
        <v>0</v>
      </c>
      <c r="AK78" s="136">
        <f ca="1">IF(AND(AND($AK$3&lt;=B78,B78&lt;=$AK$1),B78&lt;&gt;""),1,0)</f>
        <v>1</v>
      </c>
      <c r="AL78" s="136">
        <f t="shared" si="2"/>
        <v>1</v>
      </c>
      <c r="AM78" s="136">
        <v>1</v>
      </c>
    </row>
    <row r="79" spans="1:39" ht="37.5">
      <c r="A79" s="149">
        <v>395</v>
      </c>
      <c r="B79" s="150">
        <v>46405</v>
      </c>
      <c r="C79" s="156">
        <v>9</v>
      </c>
      <c r="D79" s="156">
        <v>17</v>
      </c>
      <c r="E79" s="152" t="s">
        <v>88</v>
      </c>
      <c r="F79" s="147" t="s">
        <v>492</v>
      </c>
      <c r="G79" s="205" t="s">
        <v>1</v>
      </c>
      <c r="H79" s="138" t="str">
        <f>IF(OR(G79="中止",G79="取消"),"998",IF(ISNA(MATCH($E79,施設情報!$B$2:$B$96,0)),"999",INDEX(施設情報!$C$2:$C$96,MATCH($E79,施設情報!$B$2:$B$96,0))))</f>
        <v>064</v>
      </c>
      <c r="I79" s="139">
        <f>B79</f>
        <v>46405</v>
      </c>
      <c r="J79" s="137" t="str">
        <f>H79&amp;"-"&amp;I79</f>
        <v>064-46405</v>
      </c>
      <c r="K79" s="137">
        <f>C79/24</f>
        <v>0.375</v>
      </c>
      <c r="L79" s="137">
        <f>D79/24</f>
        <v>0.70833333333333337</v>
      </c>
      <c r="M79" s="137">
        <f>IF(AND(M$3&gt;=$K79,M$3&lt;$L79),100*$AM79,0)</f>
        <v>0</v>
      </c>
      <c r="N79" s="137">
        <f>IF(AND(N$3&gt;=$K79,N$3&lt;$L79),100*$AM79,0)</f>
        <v>0</v>
      </c>
      <c r="O79" s="137">
        <f>IF(AND(O$3&gt;=$K79,O$3&lt;$L79),100*$AM79,0)</f>
        <v>0</v>
      </c>
      <c r="P79" s="137">
        <f>IF(AND(P$3&gt;=$K79,P$3&lt;$L79),100*$AM79,0)</f>
        <v>0</v>
      </c>
      <c r="Q79" s="137">
        <f>IF(AND(Q$3&gt;=$K79,Q$3&lt;$L79),100*$AM79,0)</f>
        <v>0</v>
      </c>
      <c r="R79" s="137">
        <f>IF(AND(R$3&gt;=$K79,R$3&lt;$L79),100*$AM79,0)</f>
        <v>0</v>
      </c>
      <c r="S79" s="137">
        <f>IF(AND(S$3&gt;=$K79,S$3&lt;$L79),100*$AM79,0)</f>
        <v>0</v>
      </c>
      <c r="T79" s="137">
        <f>IF(AND(T$3&gt;=$K79,T$3&lt;$L79),100*$AM79,0)</f>
        <v>0</v>
      </c>
      <c r="U79" s="137">
        <f>IF(AND(U$3&gt;=$K79,U$3&lt;$L79),100*$AM79,0)</f>
        <v>0</v>
      </c>
      <c r="V79" s="137">
        <f>IF(AND(V$3&gt;=$K79,V$3&lt;$L79),100*$AM79,0)</f>
        <v>100</v>
      </c>
      <c r="W79" s="137">
        <f>IF(AND(W$3&gt;=$K79,W$3&lt;$L79),100*$AM79,0)</f>
        <v>100</v>
      </c>
      <c r="X79" s="137">
        <f>IF(AND(X$3&gt;=$K79,X$3&lt;$L79),100*$AM79,0)</f>
        <v>100</v>
      </c>
      <c r="Y79" s="137">
        <f>IF(AND(Y$3&gt;=$K79,Y$3&lt;$L79),100*$AM79,0)</f>
        <v>100</v>
      </c>
      <c r="Z79" s="137">
        <f>IF(AND(Z$3&gt;=$K79,Z$3&lt;$L79),100*$AM79,0)</f>
        <v>100</v>
      </c>
      <c r="AA79" s="137">
        <f>IF(AND(AA$3&gt;=$K79,AA$3&lt;$L79),100*$AM79,0)</f>
        <v>100</v>
      </c>
      <c r="AB79" s="137">
        <f>IF(AND(AB$3&gt;=$K79,AB$3&lt;$L79),100*$AM79,0)</f>
        <v>100</v>
      </c>
      <c r="AC79" s="137">
        <f>IF(AND(AC$3&gt;=$K79,AC$3&lt;$L79),100*$AM79,0)</f>
        <v>100</v>
      </c>
      <c r="AD79" s="137">
        <f>IF(AND(AD$3&gt;=$K79,AD$3&lt;$L79),100*$AM79,0)</f>
        <v>0</v>
      </c>
      <c r="AE79" s="137">
        <f>IF(AND(AE$3&gt;=$K79,AE$3&lt;$L79),100*$AM79,0)</f>
        <v>0</v>
      </c>
      <c r="AF79" s="137">
        <f>IF(AND(AF$3&gt;=$K79,AF$3&lt;$L79),100*$AM79,0)</f>
        <v>0</v>
      </c>
      <c r="AG79" s="137">
        <f>IF(AND(AG$3&gt;=$K79,AG$3&lt;$L79),100*$AM79,0)</f>
        <v>0</v>
      </c>
      <c r="AH79" s="137">
        <f>IF(AND(AH$3&gt;=$K79,AH$3&lt;$L79),100*$AM79,0)</f>
        <v>0</v>
      </c>
      <c r="AI79" s="137">
        <f>IF(AND(AI$3&gt;=$K79,AI$3&lt;$L79),100*$AM79,0)</f>
        <v>0</v>
      </c>
      <c r="AJ79" s="137">
        <f>IF(AND(AJ$3&gt;=$K79,AJ$3&lt;$L79),100*$AM79,0)</f>
        <v>0</v>
      </c>
      <c r="AK79" s="136">
        <f ca="1">IF(AND(AND($AK$3&lt;=B79,B79&lt;=$AK$1),B79&lt;&gt;""),1,0)</f>
        <v>1</v>
      </c>
      <c r="AL79" s="136">
        <f t="shared" si="2"/>
        <v>1</v>
      </c>
      <c r="AM79" s="136">
        <v>1</v>
      </c>
    </row>
    <row r="80" spans="1:39" ht="54">
      <c r="A80" s="149">
        <v>396</v>
      </c>
      <c r="B80" s="150">
        <v>46405</v>
      </c>
      <c r="C80" s="156">
        <v>9</v>
      </c>
      <c r="D80" s="156">
        <v>17</v>
      </c>
      <c r="E80" s="152" t="s">
        <v>38</v>
      </c>
      <c r="F80" s="151" t="s">
        <v>490</v>
      </c>
      <c r="G80" s="154" t="s">
        <v>493</v>
      </c>
      <c r="H80" s="138" t="str">
        <f>IF(OR(G80="中止",G80="取消"),"998",IF(ISNA(MATCH($E80,施設情報!$B$2:$B$96,0)),"999",INDEX(施設情報!$C$2:$C$96,MATCH($E80,施設情報!$B$2:$B$96,0))))</f>
        <v>998</v>
      </c>
      <c r="I80" s="139">
        <f>B80</f>
        <v>46405</v>
      </c>
      <c r="J80" s="137" t="str">
        <f>H80&amp;"-"&amp;I80</f>
        <v>998-46405</v>
      </c>
      <c r="K80" s="137">
        <f>C80/24</f>
        <v>0.375</v>
      </c>
      <c r="L80" s="137">
        <f>D80/24</f>
        <v>0.70833333333333337</v>
      </c>
      <c r="M80" s="137">
        <f>IF(AND(M$3&gt;=$K80,M$3&lt;$L80),100*$AM80,0)</f>
        <v>0</v>
      </c>
      <c r="N80" s="137">
        <f>IF(AND(N$3&gt;=$K80,N$3&lt;$L80),100*$AM80,0)</f>
        <v>0</v>
      </c>
      <c r="O80" s="137">
        <f>IF(AND(O$3&gt;=$K80,O$3&lt;$L80),100*$AM80,0)</f>
        <v>0</v>
      </c>
      <c r="P80" s="137">
        <f>IF(AND(P$3&gt;=$K80,P$3&lt;$L80),100*$AM80,0)</f>
        <v>0</v>
      </c>
      <c r="Q80" s="137">
        <f>IF(AND(Q$3&gt;=$K80,Q$3&lt;$L80),100*$AM80,0)</f>
        <v>0</v>
      </c>
      <c r="R80" s="137">
        <f>IF(AND(R$3&gt;=$K80,R$3&lt;$L80),100*$AM80,0)</f>
        <v>0</v>
      </c>
      <c r="S80" s="137">
        <f>IF(AND(S$3&gt;=$K80,S$3&lt;$L80),100*$AM80,0)</f>
        <v>0</v>
      </c>
      <c r="T80" s="137">
        <f>IF(AND(T$3&gt;=$K80,T$3&lt;$L80),100*$AM80,0)</f>
        <v>0</v>
      </c>
      <c r="U80" s="137">
        <f>IF(AND(U$3&gt;=$K80,U$3&lt;$L80),100*$AM80,0)</f>
        <v>0</v>
      </c>
      <c r="V80" s="137">
        <f>IF(AND(V$3&gt;=$K80,V$3&lt;$L80),100*$AM80,0)</f>
        <v>100</v>
      </c>
      <c r="W80" s="137">
        <f>IF(AND(W$3&gt;=$K80,W$3&lt;$L80),100*$AM80,0)</f>
        <v>100</v>
      </c>
      <c r="X80" s="137">
        <f>IF(AND(X$3&gt;=$K80,X$3&lt;$L80),100*$AM80,0)</f>
        <v>100</v>
      </c>
      <c r="Y80" s="137">
        <f>IF(AND(Y$3&gt;=$K80,Y$3&lt;$L80),100*$AM80,0)</f>
        <v>100</v>
      </c>
      <c r="Z80" s="137">
        <f>IF(AND(Z$3&gt;=$K80,Z$3&lt;$L80),100*$AM80,0)</f>
        <v>100</v>
      </c>
      <c r="AA80" s="137">
        <f>IF(AND(AA$3&gt;=$K80,AA$3&lt;$L80),100*$AM80,0)</f>
        <v>100</v>
      </c>
      <c r="AB80" s="137">
        <f>IF(AND(AB$3&gt;=$K80,AB$3&lt;$L80),100*$AM80,0)</f>
        <v>100</v>
      </c>
      <c r="AC80" s="137">
        <f>IF(AND(AC$3&gt;=$K80,AC$3&lt;$L80),100*$AM80,0)</f>
        <v>100</v>
      </c>
      <c r="AD80" s="137">
        <f>IF(AND(AD$3&gt;=$K80,AD$3&lt;$L80),100*$AM80,0)</f>
        <v>0</v>
      </c>
      <c r="AE80" s="137">
        <f>IF(AND(AE$3&gt;=$K80,AE$3&lt;$L80),100*$AM80,0)</f>
        <v>0</v>
      </c>
      <c r="AF80" s="137">
        <f>IF(AND(AF$3&gt;=$K80,AF$3&lt;$L80),100*$AM80,0)</f>
        <v>0</v>
      </c>
      <c r="AG80" s="137">
        <f>IF(AND(AG$3&gt;=$K80,AG$3&lt;$L80),100*$AM80,0)</f>
        <v>0</v>
      </c>
      <c r="AH80" s="137">
        <f>IF(AND(AH$3&gt;=$K80,AH$3&lt;$L80),100*$AM80,0)</f>
        <v>0</v>
      </c>
      <c r="AI80" s="137">
        <f>IF(AND(AI$3&gt;=$K80,AI$3&lt;$L80),100*$AM80,0)</f>
        <v>0</v>
      </c>
      <c r="AJ80" s="137">
        <f>IF(AND(AJ$3&gt;=$K80,AJ$3&lt;$L80),100*$AM80,0)</f>
        <v>0</v>
      </c>
      <c r="AK80" s="136">
        <f ca="1">IF(AND(AND($AK$3&lt;=B80,B80&lt;=$AK$1),B80&lt;&gt;""),1,0)</f>
        <v>1</v>
      </c>
      <c r="AL80" s="136">
        <f t="shared" si="2"/>
        <v>1</v>
      </c>
      <c r="AM80" s="136">
        <v>1</v>
      </c>
    </row>
    <row r="81" spans="1:39" ht="56.25">
      <c r="A81" s="149">
        <v>397</v>
      </c>
      <c r="B81" s="150">
        <v>46405</v>
      </c>
      <c r="C81" s="156">
        <v>9</v>
      </c>
      <c r="D81" s="156">
        <v>17</v>
      </c>
      <c r="E81" s="152" t="s">
        <v>31</v>
      </c>
      <c r="F81" s="151" t="s">
        <v>490</v>
      </c>
      <c r="G81" s="154" t="s">
        <v>493</v>
      </c>
      <c r="H81" s="138" t="str">
        <f>IF(OR(G81="中止",G81="取消"),"998",IF(ISNA(MATCH($E81,施設情報!$B$2:$B$96,0)),"999",INDEX(施設情報!$C$2:$C$96,MATCH($E81,施設情報!$B$2:$B$96,0))))</f>
        <v>998</v>
      </c>
      <c r="I81" s="139">
        <f>B81</f>
        <v>46405</v>
      </c>
      <c r="J81" s="137" t="str">
        <f>H81&amp;"-"&amp;I81</f>
        <v>998-46405</v>
      </c>
      <c r="K81" s="137">
        <f>C81/24</f>
        <v>0.375</v>
      </c>
      <c r="L81" s="137">
        <f>D81/24</f>
        <v>0.70833333333333337</v>
      </c>
      <c r="M81" s="137">
        <f>IF(AND(M$3&gt;=$K81,M$3&lt;$L81),100*$AM81,0)</f>
        <v>0</v>
      </c>
      <c r="N81" s="137">
        <f>IF(AND(N$3&gt;=$K81,N$3&lt;$L81),100*$AM81,0)</f>
        <v>0</v>
      </c>
      <c r="O81" s="137">
        <f>IF(AND(O$3&gt;=$K81,O$3&lt;$L81),100*$AM81,0)</f>
        <v>0</v>
      </c>
      <c r="P81" s="137">
        <f>IF(AND(P$3&gt;=$K81,P$3&lt;$L81),100*$AM81,0)</f>
        <v>0</v>
      </c>
      <c r="Q81" s="137">
        <f>IF(AND(Q$3&gt;=$K81,Q$3&lt;$L81),100*$AM81,0)</f>
        <v>0</v>
      </c>
      <c r="R81" s="137">
        <f>IF(AND(R$3&gt;=$K81,R$3&lt;$L81),100*$AM81,0)</f>
        <v>0</v>
      </c>
      <c r="S81" s="137">
        <f>IF(AND(S$3&gt;=$K81,S$3&lt;$L81),100*$AM81,0)</f>
        <v>0</v>
      </c>
      <c r="T81" s="137">
        <f>IF(AND(T$3&gt;=$K81,T$3&lt;$L81),100*$AM81,0)</f>
        <v>0</v>
      </c>
      <c r="U81" s="137">
        <f>IF(AND(U$3&gt;=$K81,U$3&lt;$L81),100*$AM81,0)</f>
        <v>0</v>
      </c>
      <c r="V81" s="137">
        <f>IF(AND(V$3&gt;=$K81,V$3&lt;$L81),100*$AM81,0)</f>
        <v>100</v>
      </c>
      <c r="W81" s="137">
        <f>IF(AND(W$3&gt;=$K81,W$3&lt;$L81),100*$AM81,0)</f>
        <v>100</v>
      </c>
      <c r="X81" s="137">
        <f>IF(AND(X$3&gt;=$K81,X$3&lt;$L81),100*$AM81,0)</f>
        <v>100</v>
      </c>
      <c r="Y81" s="137">
        <f>IF(AND(Y$3&gt;=$K81,Y$3&lt;$L81),100*$AM81,0)</f>
        <v>100</v>
      </c>
      <c r="Z81" s="137">
        <f>IF(AND(Z$3&gt;=$K81,Z$3&lt;$L81),100*$AM81,0)</f>
        <v>100</v>
      </c>
      <c r="AA81" s="137">
        <f>IF(AND(AA$3&gt;=$K81,AA$3&lt;$L81),100*$AM81,0)</f>
        <v>100</v>
      </c>
      <c r="AB81" s="137">
        <f>IF(AND(AB$3&gt;=$K81,AB$3&lt;$L81),100*$AM81,0)</f>
        <v>100</v>
      </c>
      <c r="AC81" s="137">
        <f>IF(AND(AC$3&gt;=$K81,AC$3&lt;$L81),100*$AM81,0)</f>
        <v>100</v>
      </c>
      <c r="AD81" s="137">
        <f>IF(AND(AD$3&gt;=$K81,AD$3&lt;$L81),100*$AM81,0)</f>
        <v>0</v>
      </c>
      <c r="AE81" s="137">
        <f>IF(AND(AE$3&gt;=$K81,AE$3&lt;$L81),100*$AM81,0)</f>
        <v>0</v>
      </c>
      <c r="AF81" s="137">
        <f>IF(AND(AF$3&gt;=$K81,AF$3&lt;$L81),100*$AM81,0)</f>
        <v>0</v>
      </c>
      <c r="AG81" s="137">
        <f>IF(AND(AG$3&gt;=$K81,AG$3&lt;$L81),100*$AM81,0)</f>
        <v>0</v>
      </c>
      <c r="AH81" s="137">
        <f>IF(AND(AH$3&gt;=$K81,AH$3&lt;$L81),100*$AM81,0)</f>
        <v>0</v>
      </c>
      <c r="AI81" s="137">
        <f>IF(AND(AI$3&gt;=$K81,AI$3&lt;$L81),100*$AM81,0)</f>
        <v>0</v>
      </c>
      <c r="AJ81" s="137">
        <f>IF(AND(AJ$3&gt;=$K81,AJ$3&lt;$L81),100*$AM81,0)</f>
        <v>0</v>
      </c>
      <c r="AK81" s="136">
        <f ca="1">IF(AND(AND($AK$3&lt;=B81,B81&lt;=$AK$1),B81&lt;&gt;""),1,0)</f>
        <v>1</v>
      </c>
      <c r="AL81" s="136">
        <f t="shared" si="2"/>
        <v>1</v>
      </c>
      <c r="AM81" s="136">
        <v>1</v>
      </c>
    </row>
    <row r="82" spans="1:39" ht="37.5">
      <c r="A82" s="149">
        <v>398</v>
      </c>
      <c r="B82" s="150">
        <v>46405</v>
      </c>
      <c r="C82" s="156">
        <v>9</v>
      </c>
      <c r="D82" s="156">
        <v>17</v>
      </c>
      <c r="E82" s="152" t="s">
        <v>2</v>
      </c>
      <c r="F82" s="151" t="s">
        <v>490</v>
      </c>
      <c r="G82" s="154" t="s">
        <v>493</v>
      </c>
      <c r="H82" s="138" t="str">
        <f>IF(OR(G82="中止",G82="取消"),"998",IF(ISNA(MATCH($E82,施設情報!$B$2:$B$96,0)),"999",INDEX(施設情報!$C$2:$C$96,MATCH($E82,施設情報!$B$2:$B$96,0))))</f>
        <v>998</v>
      </c>
      <c r="I82" s="139">
        <f>B82</f>
        <v>46405</v>
      </c>
      <c r="J82" s="137" t="str">
        <f>H82&amp;"-"&amp;I82</f>
        <v>998-46405</v>
      </c>
      <c r="K82" s="137">
        <f>C82/24</f>
        <v>0.375</v>
      </c>
      <c r="L82" s="137">
        <f>D82/24</f>
        <v>0.70833333333333337</v>
      </c>
      <c r="M82" s="137">
        <f>IF(AND(M$3&gt;=$K82,M$3&lt;$L82),100*$AM82,0)</f>
        <v>0</v>
      </c>
      <c r="N82" s="137">
        <f>IF(AND(N$3&gt;=$K82,N$3&lt;$L82),100*$AM82,0)</f>
        <v>0</v>
      </c>
      <c r="O82" s="137">
        <f>IF(AND(O$3&gt;=$K82,O$3&lt;$L82),100*$AM82,0)</f>
        <v>0</v>
      </c>
      <c r="P82" s="137">
        <f>IF(AND(P$3&gt;=$K82,P$3&lt;$L82),100*$AM82,0)</f>
        <v>0</v>
      </c>
      <c r="Q82" s="137">
        <f>IF(AND(Q$3&gt;=$K82,Q$3&lt;$L82),100*$AM82,0)</f>
        <v>0</v>
      </c>
      <c r="R82" s="137">
        <f>IF(AND(R$3&gt;=$K82,R$3&lt;$L82),100*$AM82,0)</f>
        <v>0</v>
      </c>
      <c r="S82" s="137">
        <f>IF(AND(S$3&gt;=$K82,S$3&lt;$L82),100*$AM82,0)</f>
        <v>0</v>
      </c>
      <c r="T82" s="137">
        <f>IF(AND(T$3&gt;=$K82,T$3&lt;$L82),100*$AM82,0)</f>
        <v>0</v>
      </c>
      <c r="U82" s="137">
        <f>IF(AND(U$3&gt;=$K82,U$3&lt;$L82),100*$AM82,0)</f>
        <v>0</v>
      </c>
      <c r="V82" s="137">
        <f>IF(AND(V$3&gt;=$K82,V$3&lt;$L82),100*$AM82,0)</f>
        <v>100</v>
      </c>
      <c r="W82" s="137">
        <f>IF(AND(W$3&gt;=$K82,W$3&lt;$L82),100*$AM82,0)</f>
        <v>100</v>
      </c>
      <c r="X82" s="137">
        <f>IF(AND(X$3&gt;=$K82,X$3&lt;$L82),100*$AM82,0)</f>
        <v>100</v>
      </c>
      <c r="Y82" s="137">
        <f>IF(AND(Y$3&gt;=$K82,Y$3&lt;$L82),100*$AM82,0)</f>
        <v>100</v>
      </c>
      <c r="Z82" s="137">
        <f>IF(AND(Z$3&gt;=$K82,Z$3&lt;$L82),100*$AM82,0)</f>
        <v>100</v>
      </c>
      <c r="AA82" s="137">
        <f>IF(AND(AA$3&gt;=$K82,AA$3&lt;$L82),100*$AM82,0)</f>
        <v>100</v>
      </c>
      <c r="AB82" s="137">
        <f>IF(AND(AB$3&gt;=$K82,AB$3&lt;$L82),100*$AM82,0)</f>
        <v>100</v>
      </c>
      <c r="AC82" s="137">
        <f>IF(AND(AC$3&gt;=$K82,AC$3&lt;$L82),100*$AM82,0)</f>
        <v>100</v>
      </c>
      <c r="AD82" s="137">
        <f>IF(AND(AD$3&gt;=$K82,AD$3&lt;$L82),100*$AM82,0)</f>
        <v>0</v>
      </c>
      <c r="AE82" s="137">
        <f>IF(AND(AE$3&gt;=$K82,AE$3&lt;$L82),100*$AM82,0)</f>
        <v>0</v>
      </c>
      <c r="AF82" s="137">
        <f>IF(AND(AF$3&gt;=$K82,AF$3&lt;$L82),100*$AM82,0)</f>
        <v>0</v>
      </c>
      <c r="AG82" s="137">
        <f>IF(AND(AG$3&gt;=$K82,AG$3&lt;$L82),100*$AM82,0)</f>
        <v>0</v>
      </c>
      <c r="AH82" s="137">
        <f>IF(AND(AH$3&gt;=$K82,AH$3&lt;$L82),100*$AM82,0)</f>
        <v>0</v>
      </c>
      <c r="AI82" s="137">
        <f>IF(AND(AI$3&gt;=$K82,AI$3&lt;$L82),100*$AM82,0)</f>
        <v>0</v>
      </c>
      <c r="AJ82" s="137">
        <f>IF(AND(AJ$3&gt;=$K82,AJ$3&lt;$L82),100*$AM82,0)</f>
        <v>0</v>
      </c>
      <c r="AK82" s="136">
        <f ca="1">IF(AND(AND($AK$3&lt;=B82,B82&lt;=$AK$1),B82&lt;&gt;""),1,0)</f>
        <v>1</v>
      </c>
      <c r="AL82" s="136">
        <f t="shared" si="2"/>
        <v>1</v>
      </c>
      <c r="AM82" s="136">
        <v>1</v>
      </c>
    </row>
    <row r="83" spans="1:39" ht="54">
      <c r="A83" s="149">
        <v>399</v>
      </c>
      <c r="B83" s="150">
        <v>46405</v>
      </c>
      <c r="C83" s="156">
        <v>9</v>
      </c>
      <c r="D83" s="156">
        <v>17</v>
      </c>
      <c r="E83" s="152" t="s">
        <v>38</v>
      </c>
      <c r="F83" s="151" t="s">
        <v>492</v>
      </c>
      <c r="G83" s="154" t="s">
        <v>494</v>
      </c>
      <c r="H83" s="138" t="str">
        <f>IF(OR(G83="中止",G83="取消"),"998",IF(ISNA(MATCH($E83,施設情報!$B$2:$B$96,0)),"999",INDEX(施設情報!$C$2:$C$96,MATCH($E83,施設情報!$B$2:$B$96,0))))</f>
        <v>002</v>
      </c>
      <c r="I83" s="139">
        <f>B83</f>
        <v>46405</v>
      </c>
      <c r="J83" s="137" t="str">
        <f>H83&amp;"-"&amp;I83</f>
        <v>002-46405</v>
      </c>
      <c r="K83" s="137">
        <f>C83/24</f>
        <v>0.375</v>
      </c>
      <c r="L83" s="137">
        <f>D83/24</f>
        <v>0.70833333333333337</v>
      </c>
      <c r="M83" s="137">
        <f>IF(AND(M$3&gt;=$K83,M$3&lt;$L83),100*$AM83,0)</f>
        <v>0</v>
      </c>
      <c r="N83" s="137">
        <f>IF(AND(N$3&gt;=$K83,N$3&lt;$L83),100*$AM83,0)</f>
        <v>0</v>
      </c>
      <c r="O83" s="137">
        <f>IF(AND(O$3&gt;=$K83,O$3&lt;$L83),100*$AM83,0)</f>
        <v>0</v>
      </c>
      <c r="P83" s="137">
        <f>IF(AND(P$3&gt;=$K83,P$3&lt;$L83),100*$AM83,0)</f>
        <v>0</v>
      </c>
      <c r="Q83" s="137">
        <f>IF(AND(Q$3&gt;=$K83,Q$3&lt;$L83),100*$AM83,0)</f>
        <v>0</v>
      </c>
      <c r="R83" s="137">
        <f>IF(AND(R$3&gt;=$K83,R$3&lt;$L83),100*$AM83,0)</f>
        <v>0</v>
      </c>
      <c r="S83" s="137">
        <f>IF(AND(S$3&gt;=$K83,S$3&lt;$L83),100*$AM83,0)</f>
        <v>0</v>
      </c>
      <c r="T83" s="137">
        <f>IF(AND(T$3&gt;=$K83,T$3&lt;$L83),100*$AM83,0)</f>
        <v>0</v>
      </c>
      <c r="U83" s="137">
        <f>IF(AND(U$3&gt;=$K83,U$3&lt;$L83),100*$AM83,0)</f>
        <v>0</v>
      </c>
      <c r="V83" s="137">
        <f>IF(AND(V$3&gt;=$K83,V$3&lt;$L83),100*$AM83,0)</f>
        <v>100</v>
      </c>
      <c r="W83" s="137">
        <f>IF(AND(W$3&gt;=$K83,W$3&lt;$L83),100*$AM83,0)</f>
        <v>100</v>
      </c>
      <c r="X83" s="137">
        <f>IF(AND(X$3&gt;=$K83,X$3&lt;$L83),100*$AM83,0)</f>
        <v>100</v>
      </c>
      <c r="Y83" s="137">
        <f>IF(AND(Y$3&gt;=$K83,Y$3&lt;$L83),100*$AM83,0)</f>
        <v>100</v>
      </c>
      <c r="Z83" s="137">
        <f>IF(AND(Z$3&gt;=$K83,Z$3&lt;$L83),100*$AM83,0)</f>
        <v>100</v>
      </c>
      <c r="AA83" s="137">
        <f>IF(AND(AA$3&gt;=$K83,AA$3&lt;$L83),100*$AM83,0)</f>
        <v>100</v>
      </c>
      <c r="AB83" s="137">
        <f>IF(AND(AB$3&gt;=$K83,AB$3&lt;$L83),100*$AM83,0)</f>
        <v>100</v>
      </c>
      <c r="AC83" s="137">
        <f>IF(AND(AC$3&gt;=$K83,AC$3&lt;$L83),100*$AM83,0)</f>
        <v>100</v>
      </c>
      <c r="AD83" s="137">
        <f>IF(AND(AD$3&gt;=$K83,AD$3&lt;$L83),100*$AM83,0)</f>
        <v>0</v>
      </c>
      <c r="AE83" s="137">
        <f>IF(AND(AE$3&gt;=$K83,AE$3&lt;$L83),100*$AM83,0)</f>
        <v>0</v>
      </c>
      <c r="AF83" s="137">
        <f>IF(AND(AF$3&gt;=$K83,AF$3&lt;$L83),100*$AM83,0)</f>
        <v>0</v>
      </c>
      <c r="AG83" s="137">
        <f>IF(AND(AG$3&gt;=$K83,AG$3&lt;$L83),100*$AM83,0)</f>
        <v>0</v>
      </c>
      <c r="AH83" s="137">
        <f>IF(AND(AH$3&gt;=$K83,AH$3&lt;$L83),100*$AM83,0)</f>
        <v>0</v>
      </c>
      <c r="AI83" s="137">
        <f>IF(AND(AI$3&gt;=$K83,AI$3&lt;$L83),100*$AM83,0)</f>
        <v>0</v>
      </c>
      <c r="AJ83" s="137">
        <f>IF(AND(AJ$3&gt;=$K83,AJ$3&lt;$L83),100*$AM83,0)</f>
        <v>0</v>
      </c>
      <c r="AK83" s="136">
        <f ca="1">IF(AND(AND($AK$3&lt;=B83,B83&lt;=$AK$1),B83&lt;&gt;""),1,0)</f>
        <v>1</v>
      </c>
      <c r="AL83" s="136">
        <f t="shared" si="2"/>
        <v>1</v>
      </c>
      <c r="AM83" s="136">
        <v>1</v>
      </c>
    </row>
    <row r="84" spans="1:39" ht="37.5">
      <c r="A84" s="149">
        <v>400</v>
      </c>
      <c r="B84" s="150">
        <v>46405</v>
      </c>
      <c r="C84" s="156">
        <v>9</v>
      </c>
      <c r="D84" s="156">
        <v>17</v>
      </c>
      <c r="E84" s="152" t="s">
        <v>39</v>
      </c>
      <c r="F84" s="151" t="s">
        <v>492</v>
      </c>
      <c r="G84" s="154" t="s">
        <v>494</v>
      </c>
      <c r="H84" s="138" t="str">
        <f>IF(OR(G84="中止",G84="取消"),"998",IF(ISNA(MATCH($E84,施設情報!$B$2:$B$96,0)),"999",INDEX(施設情報!$C$2:$C$96,MATCH($E84,施設情報!$B$2:$B$96,0))))</f>
        <v>003</v>
      </c>
      <c r="I84" s="139">
        <f>B84</f>
        <v>46405</v>
      </c>
      <c r="J84" s="137" t="str">
        <f>H84&amp;"-"&amp;I84</f>
        <v>003-46405</v>
      </c>
      <c r="K84" s="137">
        <f>C84/24</f>
        <v>0.375</v>
      </c>
      <c r="L84" s="137">
        <f>D84/24</f>
        <v>0.70833333333333337</v>
      </c>
      <c r="M84" s="137">
        <f>IF(AND(M$3&gt;=$K84,M$3&lt;$L84),100*$AM84,0)</f>
        <v>0</v>
      </c>
      <c r="N84" s="137">
        <f>IF(AND(N$3&gt;=$K84,N$3&lt;$L84),100*$AM84,0)</f>
        <v>0</v>
      </c>
      <c r="O84" s="137">
        <f>IF(AND(O$3&gt;=$K84,O$3&lt;$L84),100*$AM84,0)</f>
        <v>0</v>
      </c>
      <c r="P84" s="137">
        <f>IF(AND(P$3&gt;=$K84,P$3&lt;$L84),100*$AM84,0)</f>
        <v>0</v>
      </c>
      <c r="Q84" s="137">
        <f>IF(AND(Q$3&gt;=$K84,Q$3&lt;$L84),100*$AM84,0)</f>
        <v>0</v>
      </c>
      <c r="R84" s="137">
        <f>IF(AND(R$3&gt;=$K84,R$3&lt;$L84),100*$AM84,0)</f>
        <v>0</v>
      </c>
      <c r="S84" s="137">
        <f>IF(AND(S$3&gt;=$K84,S$3&lt;$L84),100*$AM84,0)</f>
        <v>0</v>
      </c>
      <c r="T84" s="137">
        <f>IF(AND(T$3&gt;=$K84,T$3&lt;$L84),100*$AM84,0)</f>
        <v>0</v>
      </c>
      <c r="U84" s="137">
        <f>IF(AND(U$3&gt;=$K84,U$3&lt;$L84),100*$AM84,0)</f>
        <v>0</v>
      </c>
      <c r="V84" s="137">
        <f>IF(AND(V$3&gt;=$K84,V$3&lt;$L84),100*$AM84,0)</f>
        <v>100</v>
      </c>
      <c r="W84" s="137">
        <f>IF(AND(W$3&gt;=$K84,W$3&lt;$L84),100*$AM84,0)</f>
        <v>100</v>
      </c>
      <c r="X84" s="137">
        <f>IF(AND(X$3&gt;=$K84,X$3&lt;$L84),100*$AM84,0)</f>
        <v>100</v>
      </c>
      <c r="Y84" s="137">
        <f>IF(AND(Y$3&gt;=$K84,Y$3&lt;$L84),100*$AM84,0)</f>
        <v>100</v>
      </c>
      <c r="Z84" s="137">
        <f>IF(AND(Z$3&gt;=$K84,Z$3&lt;$L84),100*$AM84,0)</f>
        <v>100</v>
      </c>
      <c r="AA84" s="137">
        <f>IF(AND(AA$3&gt;=$K84,AA$3&lt;$L84),100*$AM84,0)</f>
        <v>100</v>
      </c>
      <c r="AB84" s="137">
        <f>IF(AND(AB$3&gt;=$K84,AB$3&lt;$L84),100*$AM84,0)</f>
        <v>100</v>
      </c>
      <c r="AC84" s="137">
        <f>IF(AND(AC$3&gt;=$K84,AC$3&lt;$L84),100*$AM84,0)</f>
        <v>100</v>
      </c>
      <c r="AD84" s="137">
        <f>IF(AND(AD$3&gt;=$K84,AD$3&lt;$L84),100*$AM84,0)</f>
        <v>0</v>
      </c>
      <c r="AE84" s="137">
        <f>IF(AND(AE$3&gt;=$K84,AE$3&lt;$L84),100*$AM84,0)</f>
        <v>0</v>
      </c>
      <c r="AF84" s="137">
        <f>IF(AND(AF$3&gt;=$K84,AF$3&lt;$L84),100*$AM84,0)</f>
        <v>0</v>
      </c>
      <c r="AG84" s="137">
        <f>IF(AND(AG$3&gt;=$K84,AG$3&lt;$L84),100*$AM84,0)</f>
        <v>0</v>
      </c>
      <c r="AH84" s="137">
        <f>IF(AND(AH$3&gt;=$K84,AH$3&lt;$L84),100*$AM84,0)</f>
        <v>0</v>
      </c>
      <c r="AI84" s="137">
        <f>IF(AND(AI$3&gt;=$K84,AI$3&lt;$L84),100*$AM84,0)</f>
        <v>0</v>
      </c>
      <c r="AJ84" s="137">
        <f>IF(AND(AJ$3&gt;=$K84,AJ$3&lt;$L84),100*$AM84,0)</f>
        <v>0</v>
      </c>
      <c r="AK84" s="136">
        <f ca="1">IF(AND(AND($AK$3&lt;=B84,B84&lt;=$AK$1),B84&lt;&gt;""),1,0)</f>
        <v>1</v>
      </c>
      <c r="AL84" s="136">
        <f t="shared" si="2"/>
        <v>1</v>
      </c>
      <c r="AM84" s="136">
        <v>1</v>
      </c>
    </row>
    <row r="85" spans="1:39" ht="75">
      <c r="A85" s="149">
        <v>401</v>
      </c>
      <c r="B85" s="150">
        <v>46405</v>
      </c>
      <c r="C85" s="156">
        <v>9</v>
      </c>
      <c r="D85" s="156">
        <v>17</v>
      </c>
      <c r="E85" s="152" t="s">
        <v>40</v>
      </c>
      <c r="F85" s="151" t="s">
        <v>492</v>
      </c>
      <c r="G85" s="154" t="s">
        <v>494</v>
      </c>
      <c r="H85" s="138" t="str">
        <f>IF(OR(G85="中止",G85="取消"),"998",IF(ISNA(MATCH($E85,施設情報!$B$2:$B$96,0)),"999",INDEX(施設情報!$C$2:$C$96,MATCH($E85,施設情報!$B$2:$B$96,0))))</f>
        <v>004</v>
      </c>
      <c r="I85" s="139">
        <f>B85</f>
        <v>46405</v>
      </c>
      <c r="J85" s="137" t="str">
        <f>H85&amp;"-"&amp;I85</f>
        <v>004-46405</v>
      </c>
      <c r="K85" s="137">
        <f>C85/24</f>
        <v>0.375</v>
      </c>
      <c r="L85" s="137">
        <f>D85/24</f>
        <v>0.70833333333333337</v>
      </c>
      <c r="M85" s="137">
        <f>IF(AND(M$3&gt;=$K85,M$3&lt;$L85),100*$AM85,0)</f>
        <v>0</v>
      </c>
      <c r="N85" s="137">
        <f>IF(AND(N$3&gt;=$K85,N$3&lt;$L85),100*$AM85,0)</f>
        <v>0</v>
      </c>
      <c r="O85" s="137">
        <f>IF(AND(O$3&gt;=$K85,O$3&lt;$L85),100*$AM85,0)</f>
        <v>0</v>
      </c>
      <c r="P85" s="137">
        <f>IF(AND(P$3&gt;=$K85,P$3&lt;$L85),100*$AM85,0)</f>
        <v>0</v>
      </c>
      <c r="Q85" s="137">
        <f>IF(AND(Q$3&gt;=$K85,Q$3&lt;$L85),100*$AM85,0)</f>
        <v>0</v>
      </c>
      <c r="R85" s="137">
        <f>IF(AND(R$3&gt;=$K85,R$3&lt;$L85),100*$AM85,0)</f>
        <v>0</v>
      </c>
      <c r="S85" s="137">
        <f>IF(AND(S$3&gt;=$K85,S$3&lt;$L85),100*$AM85,0)</f>
        <v>0</v>
      </c>
      <c r="T85" s="137">
        <f>IF(AND(T$3&gt;=$K85,T$3&lt;$L85),100*$AM85,0)</f>
        <v>0</v>
      </c>
      <c r="U85" s="137">
        <f>IF(AND(U$3&gt;=$K85,U$3&lt;$L85),100*$AM85,0)</f>
        <v>0</v>
      </c>
      <c r="V85" s="137">
        <f>IF(AND(V$3&gt;=$K85,V$3&lt;$L85),100*$AM85,0)</f>
        <v>100</v>
      </c>
      <c r="W85" s="137">
        <f>IF(AND(W$3&gt;=$K85,W$3&lt;$L85),100*$AM85,0)</f>
        <v>100</v>
      </c>
      <c r="X85" s="137">
        <f>IF(AND(X$3&gt;=$K85,X$3&lt;$L85),100*$AM85,0)</f>
        <v>100</v>
      </c>
      <c r="Y85" s="137">
        <f>IF(AND(Y$3&gt;=$K85,Y$3&lt;$L85),100*$AM85,0)</f>
        <v>100</v>
      </c>
      <c r="Z85" s="137">
        <f>IF(AND(Z$3&gt;=$K85,Z$3&lt;$L85),100*$AM85,0)</f>
        <v>100</v>
      </c>
      <c r="AA85" s="137">
        <f>IF(AND(AA$3&gt;=$K85,AA$3&lt;$L85),100*$AM85,0)</f>
        <v>100</v>
      </c>
      <c r="AB85" s="137">
        <f>IF(AND(AB$3&gt;=$K85,AB$3&lt;$L85),100*$AM85,0)</f>
        <v>100</v>
      </c>
      <c r="AC85" s="137">
        <f>IF(AND(AC$3&gt;=$K85,AC$3&lt;$L85),100*$AM85,0)</f>
        <v>100</v>
      </c>
      <c r="AD85" s="137">
        <f>IF(AND(AD$3&gt;=$K85,AD$3&lt;$L85),100*$AM85,0)</f>
        <v>0</v>
      </c>
      <c r="AE85" s="137">
        <f>IF(AND(AE$3&gt;=$K85,AE$3&lt;$L85),100*$AM85,0)</f>
        <v>0</v>
      </c>
      <c r="AF85" s="137">
        <f>IF(AND(AF$3&gt;=$K85,AF$3&lt;$L85),100*$AM85,0)</f>
        <v>0</v>
      </c>
      <c r="AG85" s="137">
        <f>IF(AND(AG$3&gt;=$K85,AG$3&lt;$L85),100*$AM85,0)</f>
        <v>0</v>
      </c>
      <c r="AH85" s="137">
        <f>IF(AND(AH$3&gt;=$K85,AH$3&lt;$L85),100*$AM85,0)</f>
        <v>0</v>
      </c>
      <c r="AI85" s="137">
        <f>IF(AND(AI$3&gt;=$K85,AI$3&lt;$L85),100*$AM85,0)</f>
        <v>0</v>
      </c>
      <c r="AJ85" s="137">
        <f>IF(AND(AJ$3&gt;=$K85,AJ$3&lt;$L85),100*$AM85,0)</f>
        <v>0</v>
      </c>
      <c r="AK85" s="136">
        <f ca="1">IF(AND(AND($AK$3&lt;=B85,B85&lt;=$AK$1),B85&lt;&gt;""),1,0)</f>
        <v>1</v>
      </c>
      <c r="AL85" s="136">
        <f t="shared" si="2"/>
        <v>1</v>
      </c>
      <c r="AM85" s="136">
        <v>1</v>
      </c>
    </row>
    <row r="86" spans="1:39" ht="93.75">
      <c r="A86" s="149">
        <v>402</v>
      </c>
      <c r="B86" s="150">
        <v>46405</v>
      </c>
      <c r="C86" s="156">
        <v>9</v>
      </c>
      <c r="D86" s="156">
        <v>17</v>
      </c>
      <c r="E86" s="152" t="s">
        <v>41</v>
      </c>
      <c r="F86" s="151" t="s">
        <v>492</v>
      </c>
      <c r="G86" s="154" t="s">
        <v>494</v>
      </c>
      <c r="H86" s="138" t="str">
        <f>IF(OR(G86="中止",G86="取消"),"998",IF(ISNA(MATCH($E86,施設情報!$B$2:$B$96,0)),"999",INDEX(施設情報!$C$2:$C$96,MATCH($E86,施設情報!$B$2:$B$96,0))))</f>
        <v>005</v>
      </c>
      <c r="I86" s="139">
        <f>B86</f>
        <v>46405</v>
      </c>
      <c r="J86" s="137" t="str">
        <f>H86&amp;"-"&amp;I86</f>
        <v>005-46405</v>
      </c>
      <c r="K86" s="137">
        <f>C86/24</f>
        <v>0.375</v>
      </c>
      <c r="L86" s="137">
        <f>D86/24</f>
        <v>0.70833333333333337</v>
      </c>
      <c r="M86" s="137">
        <f>IF(AND(M$3&gt;=$K86,M$3&lt;$L86),100*$AM86,0)</f>
        <v>0</v>
      </c>
      <c r="N86" s="137">
        <f>IF(AND(N$3&gt;=$K86,N$3&lt;$L86),100*$AM86,0)</f>
        <v>0</v>
      </c>
      <c r="O86" s="137">
        <f>IF(AND(O$3&gt;=$K86,O$3&lt;$L86),100*$AM86,0)</f>
        <v>0</v>
      </c>
      <c r="P86" s="137">
        <f>IF(AND(P$3&gt;=$K86,P$3&lt;$L86),100*$AM86,0)</f>
        <v>0</v>
      </c>
      <c r="Q86" s="137">
        <f>IF(AND(Q$3&gt;=$K86,Q$3&lt;$L86),100*$AM86,0)</f>
        <v>0</v>
      </c>
      <c r="R86" s="137">
        <f>IF(AND(R$3&gt;=$K86,R$3&lt;$L86),100*$AM86,0)</f>
        <v>0</v>
      </c>
      <c r="S86" s="137">
        <f>IF(AND(S$3&gt;=$K86,S$3&lt;$L86),100*$AM86,0)</f>
        <v>0</v>
      </c>
      <c r="T86" s="137">
        <f>IF(AND(T$3&gt;=$K86,T$3&lt;$L86),100*$AM86,0)</f>
        <v>0</v>
      </c>
      <c r="U86" s="137">
        <f>IF(AND(U$3&gt;=$K86,U$3&lt;$L86),100*$AM86,0)</f>
        <v>0</v>
      </c>
      <c r="V86" s="137">
        <f>IF(AND(V$3&gt;=$K86,V$3&lt;$L86),100*$AM86,0)</f>
        <v>100</v>
      </c>
      <c r="W86" s="137">
        <f>IF(AND(W$3&gt;=$K86,W$3&lt;$L86),100*$AM86,0)</f>
        <v>100</v>
      </c>
      <c r="X86" s="137">
        <f>IF(AND(X$3&gt;=$K86,X$3&lt;$L86),100*$AM86,0)</f>
        <v>100</v>
      </c>
      <c r="Y86" s="137">
        <f>IF(AND(Y$3&gt;=$K86,Y$3&lt;$L86),100*$AM86,0)</f>
        <v>100</v>
      </c>
      <c r="Z86" s="137">
        <f>IF(AND(Z$3&gt;=$K86,Z$3&lt;$L86),100*$AM86,0)</f>
        <v>100</v>
      </c>
      <c r="AA86" s="137">
        <f>IF(AND(AA$3&gt;=$K86,AA$3&lt;$L86),100*$AM86,0)</f>
        <v>100</v>
      </c>
      <c r="AB86" s="137">
        <f>IF(AND(AB$3&gt;=$K86,AB$3&lt;$L86),100*$AM86,0)</f>
        <v>100</v>
      </c>
      <c r="AC86" s="137">
        <f>IF(AND(AC$3&gt;=$K86,AC$3&lt;$L86),100*$AM86,0)</f>
        <v>100</v>
      </c>
      <c r="AD86" s="137">
        <f>IF(AND(AD$3&gt;=$K86,AD$3&lt;$L86),100*$AM86,0)</f>
        <v>0</v>
      </c>
      <c r="AE86" s="137">
        <f>IF(AND(AE$3&gt;=$K86,AE$3&lt;$L86),100*$AM86,0)</f>
        <v>0</v>
      </c>
      <c r="AF86" s="137">
        <f>IF(AND(AF$3&gt;=$K86,AF$3&lt;$L86),100*$AM86,0)</f>
        <v>0</v>
      </c>
      <c r="AG86" s="137">
        <f>IF(AND(AG$3&gt;=$K86,AG$3&lt;$L86),100*$AM86,0)</f>
        <v>0</v>
      </c>
      <c r="AH86" s="137">
        <f>IF(AND(AH$3&gt;=$K86,AH$3&lt;$L86),100*$AM86,0)</f>
        <v>0</v>
      </c>
      <c r="AI86" s="137">
        <f>IF(AND(AI$3&gt;=$K86,AI$3&lt;$L86),100*$AM86,0)</f>
        <v>0</v>
      </c>
      <c r="AJ86" s="137">
        <f>IF(AND(AJ$3&gt;=$K86,AJ$3&lt;$L86),100*$AM86,0)</f>
        <v>0</v>
      </c>
      <c r="AK86" s="136">
        <f ca="1">IF(AND(AND($AK$3&lt;=B86,B86&lt;=$AK$1),B86&lt;&gt;""),1,0)</f>
        <v>1</v>
      </c>
      <c r="AL86" s="136">
        <f t="shared" si="2"/>
        <v>1</v>
      </c>
      <c r="AM86" s="136">
        <v>1</v>
      </c>
    </row>
    <row r="87" spans="1:39" ht="75">
      <c r="A87" s="149">
        <v>403</v>
      </c>
      <c r="B87" s="150">
        <v>46405</v>
      </c>
      <c r="C87" s="156">
        <v>9</v>
      </c>
      <c r="D87" s="156">
        <v>17</v>
      </c>
      <c r="E87" s="152" t="s">
        <v>42</v>
      </c>
      <c r="F87" s="151" t="s">
        <v>492</v>
      </c>
      <c r="G87" s="154" t="s">
        <v>494</v>
      </c>
      <c r="H87" s="138" t="str">
        <f>IF(OR(G87="中止",G87="取消"),"998",IF(ISNA(MATCH($E87,施設情報!$B$2:$B$96,0)),"999",INDEX(施設情報!$C$2:$C$96,MATCH($E87,施設情報!$B$2:$B$96,0))))</f>
        <v>006</v>
      </c>
      <c r="I87" s="139">
        <f>B87</f>
        <v>46405</v>
      </c>
      <c r="J87" s="137" t="str">
        <f>H87&amp;"-"&amp;I87</f>
        <v>006-46405</v>
      </c>
      <c r="K87" s="137">
        <f>C87/24</f>
        <v>0.375</v>
      </c>
      <c r="L87" s="137">
        <f>D87/24</f>
        <v>0.70833333333333337</v>
      </c>
      <c r="M87" s="137">
        <f>IF(AND(M$3&gt;=$K87,M$3&lt;$L87),100*$AM87,0)</f>
        <v>0</v>
      </c>
      <c r="N87" s="137">
        <f>IF(AND(N$3&gt;=$K87,N$3&lt;$L87),100*$AM87,0)</f>
        <v>0</v>
      </c>
      <c r="O87" s="137">
        <f>IF(AND(O$3&gt;=$K87,O$3&lt;$L87),100*$AM87,0)</f>
        <v>0</v>
      </c>
      <c r="P87" s="137">
        <f>IF(AND(P$3&gt;=$K87,P$3&lt;$L87),100*$AM87,0)</f>
        <v>0</v>
      </c>
      <c r="Q87" s="137">
        <f>IF(AND(Q$3&gt;=$K87,Q$3&lt;$L87),100*$AM87,0)</f>
        <v>0</v>
      </c>
      <c r="R87" s="137">
        <f>IF(AND(R$3&gt;=$K87,R$3&lt;$L87),100*$AM87,0)</f>
        <v>0</v>
      </c>
      <c r="S87" s="137">
        <f>IF(AND(S$3&gt;=$K87,S$3&lt;$L87),100*$AM87,0)</f>
        <v>0</v>
      </c>
      <c r="T87" s="137">
        <f>IF(AND(T$3&gt;=$K87,T$3&lt;$L87),100*$AM87,0)</f>
        <v>0</v>
      </c>
      <c r="U87" s="137">
        <f>IF(AND(U$3&gt;=$K87,U$3&lt;$L87),100*$AM87,0)</f>
        <v>0</v>
      </c>
      <c r="V87" s="137">
        <f>IF(AND(V$3&gt;=$K87,V$3&lt;$L87),100*$AM87,0)</f>
        <v>100</v>
      </c>
      <c r="W87" s="137">
        <f>IF(AND(W$3&gt;=$K87,W$3&lt;$L87),100*$AM87,0)</f>
        <v>100</v>
      </c>
      <c r="X87" s="137">
        <f>IF(AND(X$3&gt;=$K87,X$3&lt;$L87),100*$AM87,0)</f>
        <v>100</v>
      </c>
      <c r="Y87" s="137">
        <f>IF(AND(Y$3&gt;=$K87,Y$3&lt;$L87),100*$AM87,0)</f>
        <v>100</v>
      </c>
      <c r="Z87" s="137">
        <f>IF(AND(Z$3&gt;=$K87,Z$3&lt;$L87),100*$AM87,0)</f>
        <v>100</v>
      </c>
      <c r="AA87" s="137">
        <f>IF(AND(AA$3&gt;=$K87,AA$3&lt;$L87),100*$AM87,0)</f>
        <v>100</v>
      </c>
      <c r="AB87" s="137">
        <f>IF(AND(AB$3&gt;=$K87,AB$3&lt;$L87),100*$AM87,0)</f>
        <v>100</v>
      </c>
      <c r="AC87" s="137">
        <f>IF(AND(AC$3&gt;=$K87,AC$3&lt;$L87),100*$AM87,0)</f>
        <v>100</v>
      </c>
      <c r="AD87" s="137">
        <f>IF(AND(AD$3&gt;=$K87,AD$3&lt;$L87),100*$AM87,0)</f>
        <v>0</v>
      </c>
      <c r="AE87" s="137">
        <f>IF(AND(AE$3&gt;=$K87,AE$3&lt;$L87),100*$AM87,0)</f>
        <v>0</v>
      </c>
      <c r="AF87" s="137">
        <f>IF(AND(AF$3&gt;=$K87,AF$3&lt;$L87),100*$AM87,0)</f>
        <v>0</v>
      </c>
      <c r="AG87" s="137">
        <f>IF(AND(AG$3&gt;=$K87,AG$3&lt;$L87),100*$AM87,0)</f>
        <v>0</v>
      </c>
      <c r="AH87" s="137">
        <f>IF(AND(AH$3&gt;=$K87,AH$3&lt;$L87),100*$AM87,0)</f>
        <v>0</v>
      </c>
      <c r="AI87" s="137">
        <f>IF(AND(AI$3&gt;=$K87,AI$3&lt;$L87),100*$AM87,0)</f>
        <v>0</v>
      </c>
      <c r="AJ87" s="137">
        <f>IF(AND(AJ$3&gt;=$K87,AJ$3&lt;$L87),100*$AM87,0)</f>
        <v>0</v>
      </c>
      <c r="AK87" s="136">
        <f ca="1">IF(AND(AND($AK$3&lt;=B87,B87&lt;=$AK$1),B87&lt;&gt;""),1,0)</f>
        <v>1</v>
      </c>
      <c r="AL87" s="136">
        <f t="shared" si="2"/>
        <v>1</v>
      </c>
      <c r="AM87" s="136">
        <v>1</v>
      </c>
    </row>
    <row r="88" spans="1:39" ht="37.5">
      <c r="A88" s="149">
        <v>404</v>
      </c>
      <c r="B88" s="150">
        <v>46405</v>
      </c>
      <c r="C88" s="156">
        <v>9</v>
      </c>
      <c r="D88" s="156">
        <v>17</v>
      </c>
      <c r="E88" s="152" t="s">
        <v>2</v>
      </c>
      <c r="F88" s="151" t="s">
        <v>490</v>
      </c>
      <c r="G88" s="154" t="s">
        <v>494</v>
      </c>
      <c r="H88" s="138" t="str">
        <f>IF(OR(G88="中止",G88="取消"),"998",IF(ISNA(MATCH($E88,施設情報!$B$2:$B$96,0)),"999",INDEX(施設情報!$C$2:$C$96,MATCH($E88,施設情報!$B$2:$B$96,0))))</f>
        <v>008</v>
      </c>
      <c r="I88" s="139">
        <f>B88</f>
        <v>46405</v>
      </c>
      <c r="J88" s="137" t="str">
        <f>H88&amp;"-"&amp;I88</f>
        <v>008-46405</v>
      </c>
      <c r="K88" s="137">
        <f>C88/24</f>
        <v>0.375</v>
      </c>
      <c r="L88" s="137">
        <f>D88/24</f>
        <v>0.70833333333333337</v>
      </c>
      <c r="M88" s="137">
        <f>IF(AND(M$3&gt;=$K88,M$3&lt;$L88),100*$AM88,0)</f>
        <v>0</v>
      </c>
      <c r="N88" s="137">
        <f>IF(AND(N$3&gt;=$K88,N$3&lt;$L88),100*$AM88,0)</f>
        <v>0</v>
      </c>
      <c r="O88" s="137">
        <f>IF(AND(O$3&gt;=$K88,O$3&lt;$L88),100*$AM88,0)</f>
        <v>0</v>
      </c>
      <c r="P88" s="137">
        <f>IF(AND(P$3&gt;=$K88,P$3&lt;$L88),100*$AM88,0)</f>
        <v>0</v>
      </c>
      <c r="Q88" s="137">
        <f>IF(AND(Q$3&gt;=$K88,Q$3&lt;$L88),100*$AM88,0)</f>
        <v>0</v>
      </c>
      <c r="R88" s="137">
        <f>IF(AND(R$3&gt;=$K88,R$3&lt;$L88),100*$AM88,0)</f>
        <v>0</v>
      </c>
      <c r="S88" s="137">
        <f>IF(AND(S$3&gt;=$K88,S$3&lt;$L88),100*$AM88,0)</f>
        <v>0</v>
      </c>
      <c r="T88" s="137">
        <f>IF(AND(T$3&gt;=$K88,T$3&lt;$L88),100*$AM88,0)</f>
        <v>0</v>
      </c>
      <c r="U88" s="137">
        <f>IF(AND(U$3&gt;=$K88,U$3&lt;$L88),100*$AM88,0)</f>
        <v>0</v>
      </c>
      <c r="V88" s="137">
        <f>IF(AND(V$3&gt;=$K88,V$3&lt;$L88),100*$AM88,0)</f>
        <v>100</v>
      </c>
      <c r="W88" s="137">
        <f>IF(AND(W$3&gt;=$K88,W$3&lt;$L88),100*$AM88,0)</f>
        <v>100</v>
      </c>
      <c r="X88" s="137">
        <f>IF(AND(X$3&gt;=$K88,X$3&lt;$L88),100*$AM88,0)</f>
        <v>100</v>
      </c>
      <c r="Y88" s="137">
        <f>IF(AND(Y$3&gt;=$K88,Y$3&lt;$L88),100*$AM88,0)</f>
        <v>100</v>
      </c>
      <c r="Z88" s="137">
        <f>IF(AND(Z$3&gt;=$K88,Z$3&lt;$L88),100*$AM88,0)</f>
        <v>100</v>
      </c>
      <c r="AA88" s="137">
        <f>IF(AND(AA$3&gt;=$K88,AA$3&lt;$L88),100*$AM88,0)</f>
        <v>100</v>
      </c>
      <c r="AB88" s="137">
        <f>IF(AND(AB$3&gt;=$K88,AB$3&lt;$L88),100*$AM88,0)</f>
        <v>100</v>
      </c>
      <c r="AC88" s="137">
        <f>IF(AND(AC$3&gt;=$K88,AC$3&lt;$L88),100*$AM88,0)</f>
        <v>100</v>
      </c>
      <c r="AD88" s="137">
        <f>IF(AND(AD$3&gt;=$K88,AD$3&lt;$L88),100*$AM88,0)</f>
        <v>0</v>
      </c>
      <c r="AE88" s="137">
        <f>IF(AND(AE$3&gt;=$K88,AE$3&lt;$L88),100*$AM88,0)</f>
        <v>0</v>
      </c>
      <c r="AF88" s="137">
        <f>IF(AND(AF$3&gt;=$K88,AF$3&lt;$L88),100*$AM88,0)</f>
        <v>0</v>
      </c>
      <c r="AG88" s="137">
        <f>IF(AND(AG$3&gt;=$K88,AG$3&lt;$L88),100*$AM88,0)</f>
        <v>0</v>
      </c>
      <c r="AH88" s="137">
        <f>IF(AND(AH$3&gt;=$K88,AH$3&lt;$L88),100*$AM88,0)</f>
        <v>0</v>
      </c>
      <c r="AI88" s="137">
        <f>IF(AND(AI$3&gt;=$K88,AI$3&lt;$L88),100*$AM88,0)</f>
        <v>0</v>
      </c>
      <c r="AJ88" s="137">
        <f>IF(AND(AJ$3&gt;=$K88,AJ$3&lt;$L88),100*$AM88,0)</f>
        <v>0</v>
      </c>
      <c r="AK88" s="136">
        <f ca="1">IF(AND(AND($AK$3&lt;=B88,B88&lt;=$AK$1),B88&lt;&gt;""),1,0)</f>
        <v>1</v>
      </c>
      <c r="AL88" s="136">
        <f t="shared" si="2"/>
        <v>1</v>
      </c>
      <c r="AM88" s="136">
        <v>1</v>
      </c>
    </row>
    <row r="89" spans="1:39" ht="56.25">
      <c r="A89" s="149">
        <v>405</v>
      </c>
      <c r="B89" s="150">
        <v>46405</v>
      </c>
      <c r="C89" s="156">
        <v>9</v>
      </c>
      <c r="D89" s="156">
        <v>17</v>
      </c>
      <c r="E89" s="152" t="s">
        <v>43</v>
      </c>
      <c r="F89" s="151" t="s">
        <v>495</v>
      </c>
      <c r="G89" s="154" t="s">
        <v>494</v>
      </c>
      <c r="H89" s="138" t="str">
        <f>IF(OR(G89="中止",G89="取消"),"998",IF(ISNA(MATCH($E89,施設情報!$B$2:$B$96,0)),"999",INDEX(施設情報!$C$2:$C$96,MATCH($E89,施設情報!$B$2:$B$96,0))))</f>
        <v>014</v>
      </c>
      <c r="I89" s="139">
        <f>B89</f>
        <v>46405</v>
      </c>
      <c r="J89" s="137" t="str">
        <f>H89&amp;"-"&amp;I89</f>
        <v>014-46405</v>
      </c>
      <c r="K89" s="137">
        <f>C89/24</f>
        <v>0.375</v>
      </c>
      <c r="L89" s="137">
        <f>D89/24</f>
        <v>0.70833333333333337</v>
      </c>
      <c r="M89" s="137">
        <f>IF(AND(M$3&gt;=$K89,M$3&lt;$L89),100*$AM89,0)</f>
        <v>0</v>
      </c>
      <c r="N89" s="137">
        <f>IF(AND(N$3&gt;=$K89,N$3&lt;$L89),100*$AM89,0)</f>
        <v>0</v>
      </c>
      <c r="O89" s="137">
        <f>IF(AND(O$3&gt;=$K89,O$3&lt;$L89),100*$AM89,0)</f>
        <v>0</v>
      </c>
      <c r="P89" s="137">
        <f>IF(AND(P$3&gt;=$K89,P$3&lt;$L89),100*$AM89,0)</f>
        <v>0</v>
      </c>
      <c r="Q89" s="137">
        <f>IF(AND(Q$3&gt;=$K89,Q$3&lt;$L89),100*$AM89,0)</f>
        <v>0</v>
      </c>
      <c r="R89" s="137">
        <f>IF(AND(R$3&gt;=$K89,R$3&lt;$L89),100*$AM89,0)</f>
        <v>0</v>
      </c>
      <c r="S89" s="137">
        <f>IF(AND(S$3&gt;=$K89,S$3&lt;$L89),100*$AM89,0)</f>
        <v>0</v>
      </c>
      <c r="T89" s="137">
        <f>IF(AND(T$3&gt;=$K89,T$3&lt;$L89),100*$AM89,0)</f>
        <v>0</v>
      </c>
      <c r="U89" s="137">
        <f>IF(AND(U$3&gt;=$K89,U$3&lt;$L89),100*$AM89,0)</f>
        <v>0</v>
      </c>
      <c r="V89" s="137">
        <f>IF(AND(V$3&gt;=$K89,V$3&lt;$L89),100*$AM89,0)</f>
        <v>50</v>
      </c>
      <c r="W89" s="137">
        <f>IF(AND(W$3&gt;=$K89,W$3&lt;$L89),100*$AM89,0)</f>
        <v>50</v>
      </c>
      <c r="X89" s="137">
        <f>IF(AND(X$3&gt;=$K89,X$3&lt;$L89),100*$AM89,0)</f>
        <v>50</v>
      </c>
      <c r="Y89" s="137">
        <f>IF(AND(Y$3&gt;=$K89,Y$3&lt;$L89),100*$AM89,0)</f>
        <v>50</v>
      </c>
      <c r="Z89" s="137">
        <f>IF(AND(Z$3&gt;=$K89,Z$3&lt;$L89),100*$AM89,0)</f>
        <v>50</v>
      </c>
      <c r="AA89" s="137">
        <f>IF(AND(AA$3&gt;=$K89,AA$3&lt;$L89),100*$AM89,0)</f>
        <v>50</v>
      </c>
      <c r="AB89" s="137">
        <f>IF(AND(AB$3&gt;=$K89,AB$3&lt;$L89),100*$AM89,0)</f>
        <v>50</v>
      </c>
      <c r="AC89" s="137">
        <f>IF(AND(AC$3&gt;=$K89,AC$3&lt;$L89),100*$AM89,0)</f>
        <v>50</v>
      </c>
      <c r="AD89" s="137">
        <f>IF(AND(AD$3&gt;=$K89,AD$3&lt;$L89),100*$AM89,0)</f>
        <v>0</v>
      </c>
      <c r="AE89" s="137">
        <f>IF(AND(AE$3&gt;=$K89,AE$3&lt;$L89),100*$AM89,0)</f>
        <v>0</v>
      </c>
      <c r="AF89" s="137">
        <f>IF(AND(AF$3&gt;=$K89,AF$3&lt;$L89),100*$AM89,0)</f>
        <v>0</v>
      </c>
      <c r="AG89" s="137">
        <f>IF(AND(AG$3&gt;=$K89,AG$3&lt;$L89),100*$AM89,0)</f>
        <v>0</v>
      </c>
      <c r="AH89" s="137">
        <f>IF(AND(AH$3&gt;=$K89,AH$3&lt;$L89),100*$AM89,0)</f>
        <v>0</v>
      </c>
      <c r="AI89" s="137">
        <f>IF(AND(AI$3&gt;=$K89,AI$3&lt;$L89),100*$AM89,0)</f>
        <v>0</v>
      </c>
      <c r="AJ89" s="137">
        <f>IF(AND(AJ$3&gt;=$K89,AJ$3&lt;$L89),100*$AM89,0)</f>
        <v>0</v>
      </c>
      <c r="AK89" s="136">
        <f ca="1">IF(AND(AND($AK$3&lt;=B89,B89&lt;=$AK$1),B89&lt;&gt;""),1,0)</f>
        <v>1</v>
      </c>
      <c r="AL89" s="136">
        <f t="shared" si="2"/>
        <v>0.5</v>
      </c>
      <c r="AM89" s="136">
        <v>0.5</v>
      </c>
    </row>
    <row r="90" spans="1:39" ht="56.25">
      <c r="A90" s="149">
        <v>406</v>
      </c>
      <c r="B90" s="150">
        <v>46405</v>
      </c>
      <c r="C90" s="156">
        <v>9</v>
      </c>
      <c r="D90" s="156">
        <v>17</v>
      </c>
      <c r="E90" s="152" t="s">
        <v>44</v>
      </c>
      <c r="F90" s="151" t="s">
        <v>495</v>
      </c>
      <c r="G90" s="154" t="s">
        <v>494</v>
      </c>
      <c r="H90" s="138" t="str">
        <f>IF(OR(G90="中止",G90="取消"),"998",IF(ISNA(MATCH($E90,施設情報!$B$2:$B$96,0)),"999",INDEX(施設情報!$C$2:$C$96,MATCH($E90,施設情報!$B$2:$B$96,0))))</f>
        <v>015</v>
      </c>
      <c r="I90" s="139">
        <f>B90</f>
        <v>46405</v>
      </c>
      <c r="J90" s="137" t="str">
        <f>H90&amp;"-"&amp;I90</f>
        <v>015-46405</v>
      </c>
      <c r="K90" s="137">
        <f>C90/24</f>
        <v>0.375</v>
      </c>
      <c r="L90" s="137">
        <f>D90/24</f>
        <v>0.70833333333333337</v>
      </c>
      <c r="M90" s="137">
        <f>IF(AND(M$3&gt;=$K90,M$3&lt;$L90),100*$AM90,0)</f>
        <v>0</v>
      </c>
      <c r="N90" s="137">
        <f>IF(AND(N$3&gt;=$K90,N$3&lt;$L90),100*$AM90,0)</f>
        <v>0</v>
      </c>
      <c r="O90" s="137">
        <f>IF(AND(O$3&gt;=$K90,O$3&lt;$L90),100*$AM90,0)</f>
        <v>0</v>
      </c>
      <c r="P90" s="137">
        <f>IF(AND(P$3&gt;=$K90,P$3&lt;$L90),100*$AM90,0)</f>
        <v>0</v>
      </c>
      <c r="Q90" s="137">
        <f>IF(AND(Q$3&gt;=$K90,Q$3&lt;$L90),100*$AM90,0)</f>
        <v>0</v>
      </c>
      <c r="R90" s="137">
        <f>IF(AND(R$3&gt;=$K90,R$3&lt;$L90),100*$AM90,0)</f>
        <v>0</v>
      </c>
      <c r="S90" s="137">
        <f>IF(AND(S$3&gt;=$K90,S$3&lt;$L90),100*$AM90,0)</f>
        <v>0</v>
      </c>
      <c r="T90" s="137">
        <f>IF(AND(T$3&gt;=$K90,T$3&lt;$L90),100*$AM90,0)</f>
        <v>0</v>
      </c>
      <c r="U90" s="137">
        <f>IF(AND(U$3&gt;=$K90,U$3&lt;$L90),100*$AM90,0)</f>
        <v>0</v>
      </c>
      <c r="V90" s="137">
        <f>IF(AND(V$3&gt;=$K90,V$3&lt;$L90),100*$AM90,0)</f>
        <v>50</v>
      </c>
      <c r="W90" s="137">
        <f>IF(AND(W$3&gt;=$K90,W$3&lt;$L90),100*$AM90,0)</f>
        <v>50</v>
      </c>
      <c r="X90" s="137">
        <f>IF(AND(X$3&gt;=$K90,X$3&lt;$L90),100*$AM90,0)</f>
        <v>50</v>
      </c>
      <c r="Y90" s="137">
        <f>IF(AND(Y$3&gt;=$K90,Y$3&lt;$L90),100*$AM90,0)</f>
        <v>50</v>
      </c>
      <c r="Z90" s="137">
        <f>IF(AND(Z$3&gt;=$K90,Z$3&lt;$L90),100*$AM90,0)</f>
        <v>50</v>
      </c>
      <c r="AA90" s="137">
        <f>IF(AND(AA$3&gt;=$K90,AA$3&lt;$L90),100*$AM90,0)</f>
        <v>50</v>
      </c>
      <c r="AB90" s="137">
        <f>IF(AND(AB$3&gt;=$K90,AB$3&lt;$L90),100*$AM90,0)</f>
        <v>50</v>
      </c>
      <c r="AC90" s="137">
        <f>IF(AND(AC$3&gt;=$K90,AC$3&lt;$L90),100*$AM90,0)</f>
        <v>50</v>
      </c>
      <c r="AD90" s="137">
        <f>IF(AND(AD$3&gt;=$K90,AD$3&lt;$L90),100*$AM90,0)</f>
        <v>0</v>
      </c>
      <c r="AE90" s="137">
        <f>IF(AND(AE$3&gt;=$K90,AE$3&lt;$L90),100*$AM90,0)</f>
        <v>0</v>
      </c>
      <c r="AF90" s="137">
        <f>IF(AND(AF$3&gt;=$K90,AF$3&lt;$L90),100*$AM90,0)</f>
        <v>0</v>
      </c>
      <c r="AG90" s="137">
        <f>IF(AND(AG$3&gt;=$K90,AG$3&lt;$L90),100*$AM90,0)</f>
        <v>0</v>
      </c>
      <c r="AH90" s="137">
        <f>IF(AND(AH$3&gt;=$K90,AH$3&lt;$L90),100*$AM90,0)</f>
        <v>0</v>
      </c>
      <c r="AI90" s="137">
        <f>IF(AND(AI$3&gt;=$K90,AI$3&lt;$L90),100*$AM90,0)</f>
        <v>0</v>
      </c>
      <c r="AJ90" s="137">
        <f>IF(AND(AJ$3&gt;=$K90,AJ$3&lt;$L90),100*$AM90,0)</f>
        <v>0</v>
      </c>
      <c r="AK90" s="136">
        <f ca="1">IF(AND(AND($AK$3&lt;=B90,B90&lt;=$AK$1),B90&lt;&gt;""),1,0)</f>
        <v>1</v>
      </c>
      <c r="AL90" s="136">
        <f t="shared" si="2"/>
        <v>0.5</v>
      </c>
      <c r="AM90" s="136">
        <v>0.5</v>
      </c>
    </row>
    <row r="91" spans="1:39" ht="75">
      <c r="A91" s="149">
        <v>407</v>
      </c>
      <c r="B91" s="150">
        <v>46405</v>
      </c>
      <c r="C91" s="156">
        <v>9</v>
      </c>
      <c r="D91" s="156">
        <v>17</v>
      </c>
      <c r="E91" s="152" t="s">
        <v>45</v>
      </c>
      <c r="F91" s="151" t="s">
        <v>495</v>
      </c>
      <c r="G91" s="154" t="s">
        <v>494</v>
      </c>
      <c r="H91" s="138" t="str">
        <f>IF(OR(G91="中止",G91="取消"),"998",IF(ISNA(MATCH($E91,施設情報!$B$2:$B$96,0)),"999",INDEX(施設情報!$C$2:$C$96,MATCH($E91,施設情報!$B$2:$B$96,0))))</f>
        <v>016</v>
      </c>
      <c r="I91" s="139">
        <f>B91</f>
        <v>46405</v>
      </c>
      <c r="J91" s="137" t="str">
        <f>H91&amp;"-"&amp;I91</f>
        <v>016-46405</v>
      </c>
      <c r="K91" s="137">
        <f>C91/24</f>
        <v>0.375</v>
      </c>
      <c r="L91" s="137">
        <f>D91/24</f>
        <v>0.70833333333333337</v>
      </c>
      <c r="M91" s="137">
        <f>IF(AND(M$3&gt;=$K91,M$3&lt;$L91),100*$AM91,0)</f>
        <v>0</v>
      </c>
      <c r="N91" s="137">
        <f>IF(AND(N$3&gt;=$K91,N$3&lt;$L91),100*$AM91,0)</f>
        <v>0</v>
      </c>
      <c r="O91" s="137">
        <f>IF(AND(O$3&gt;=$K91,O$3&lt;$L91),100*$AM91,0)</f>
        <v>0</v>
      </c>
      <c r="P91" s="137">
        <f>IF(AND(P$3&gt;=$K91,P$3&lt;$L91),100*$AM91,0)</f>
        <v>0</v>
      </c>
      <c r="Q91" s="137">
        <f>IF(AND(Q$3&gt;=$K91,Q$3&lt;$L91),100*$AM91,0)</f>
        <v>0</v>
      </c>
      <c r="R91" s="137">
        <f>IF(AND(R$3&gt;=$K91,R$3&lt;$L91),100*$AM91,0)</f>
        <v>0</v>
      </c>
      <c r="S91" s="137">
        <f>IF(AND(S$3&gt;=$K91,S$3&lt;$L91),100*$AM91,0)</f>
        <v>0</v>
      </c>
      <c r="T91" s="137">
        <f>IF(AND(T$3&gt;=$K91,T$3&lt;$L91),100*$AM91,0)</f>
        <v>0</v>
      </c>
      <c r="U91" s="137">
        <f>IF(AND(U$3&gt;=$K91,U$3&lt;$L91),100*$AM91,0)</f>
        <v>0</v>
      </c>
      <c r="V91" s="137">
        <f>IF(AND(V$3&gt;=$K91,V$3&lt;$L91),100*$AM91,0)</f>
        <v>50</v>
      </c>
      <c r="W91" s="137">
        <f>IF(AND(W$3&gt;=$K91,W$3&lt;$L91),100*$AM91,0)</f>
        <v>50</v>
      </c>
      <c r="X91" s="137">
        <f>IF(AND(X$3&gt;=$K91,X$3&lt;$L91),100*$AM91,0)</f>
        <v>50</v>
      </c>
      <c r="Y91" s="137">
        <f>IF(AND(Y$3&gt;=$K91,Y$3&lt;$L91),100*$AM91,0)</f>
        <v>50</v>
      </c>
      <c r="Z91" s="137">
        <f>IF(AND(Z$3&gt;=$K91,Z$3&lt;$L91),100*$AM91,0)</f>
        <v>50</v>
      </c>
      <c r="AA91" s="137">
        <f>IF(AND(AA$3&gt;=$K91,AA$3&lt;$L91),100*$AM91,0)</f>
        <v>50</v>
      </c>
      <c r="AB91" s="137">
        <f>IF(AND(AB$3&gt;=$K91,AB$3&lt;$L91),100*$AM91,0)</f>
        <v>50</v>
      </c>
      <c r="AC91" s="137">
        <f>IF(AND(AC$3&gt;=$K91,AC$3&lt;$L91),100*$AM91,0)</f>
        <v>50</v>
      </c>
      <c r="AD91" s="137">
        <f>IF(AND(AD$3&gt;=$K91,AD$3&lt;$L91),100*$AM91,0)</f>
        <v>0</v>
      </c>
      <c r="AE91" s="137">
        <f>IF(AND(AE$3&gt;=$K91,AE$3&lt;$L91),100*$AM91,0)</f>
        <v>0</v>
      </c>
      <c r="AF91" s="137">
        <f>IF(AND(AF$3&gt;=$K91,AF$3&lt;$L91),100*$AM91,0)</f>
        <v>0</v>
      </c>
      <c r="AG91" s="137">
        <f>IF(AND(AG$3&gt;=$K91,AG$3&lt;$L91),100*$AM91,0)</f>
        <v>0</v>
      </c>
      <c r="AH91" s="137">
        <f>IF(AND(AH$3&gt;=$K91,AH$3&lt;$L91),100*$AM91,0)</f>
        <v>0</v>
      </c>
      <c r="AI91" s="137">
        <f>IF(AND(AI$3&gt;=$K91,AI$3&lt;$L91),100*$AM91,0)</f>
        <v>0</v>
      </c>
      <c r="AJ91" s="137">
        <f>IF(AND(AJ$3&gt;=$K91,AJ$3&lt;$L91),100*$AM91,0)</f>
        <v>0</v>
      </c>
      <c r="AK91" s="136">
        <f ca="1">IF(AND(AND($AK$3&lt;=B91,B91&lt;=$AK$1),B91&lt;&gt;""),1,0)</f>
        <v>1</v>
      </c>
      <c r="AL91" s="136">
        <f t="shared" si="2"/>
        <v>0.5</v>
      </c>
      <c r="AM91" s="136">
        <v>0.5</v>
      </c>
    </row>
    <row r="92" spans="1:39" ht="75">
      <c r="A92" s="149">
        <v>408</v>
      </c>
      <c r="B92" s="150">
        <v>46405</v>
      </c>
      <c r="C92" s="156">
        <v>9</v>
      </c>
      <c r="D92" s="156">
        <v>17</v>
      </c>
      <c r="E92" s="152" t="s">
        <v>46</v>
      </c>
      <c r="F92" s="151" t="s">
        <v>495</v>
      </c>
      <c r="G92" s="154" t="s">
        <v>494</v>
      </c>
      <c r="H92" s="138" t="str">
        <f>IF(OR(G92="中止",G92="取消"),"998",IF(ISNA(MATCH($E92,施設情報!$B$2:$B$96,0)),"999",INDEX(施設情報!$C$2:$C$96,MATCH($E92,施設情報!$B$2:$B$96,0))))</f>
        <v>017</v>
      </c>
      <c r="I92" s="139">
        <f>B92</f>
        <v>46405</v>
      </c>
      <c r="J92" s="137" t="str">
        <f>H92&amp;"-"&amp;I92</f>
        <v>017-46405</v>
      </c>
      <c r="K92" s="137">
        <f>C92/24</f>
        <v>0.375</v>
      </c>
      <c r="L92" s="137">
        <f>D92/24</f>
        <v>0.70833333333333337</v>
      </c>
      <c r="M92" s="137">
        <f>IF(AND(M$3&gt;=$K92,M$3&lt;$L92),100*$AM92,0)</f>
        <v>0</v>
      </c>
      <c r="N92" s="137">
        <f>IF(AND(N$3&gt;=$K92,N$3&lt;$L92),100*$AM92,0)</f>
        <v>0</v>
      </c>
      <c r="O92" s="137">
        <f>IF(AND(O$3&gt;=$K92,O$3&lt;$L92),100*$AM92,0)</f>
        <v>0</v>
      </c>
      <c r="P92" s="137">
        <f>IF(AND(P$3&gt;=$K92,P$3&lt;$L92),100*$AM92,0)</f>
        <v>0</v>
      </c>
      <c r="Q92" s="137">
        <f>IF(AND(Q$3&gt;=$K92,Q$3&lt;$L92),100*$AM92,0)</f>
        <v>0</v>
      </c>
      <c r="R92" s="137">
        <f>IF(AND(R$3&gt;=$K92,R$3&lt;$L92),100*$AM92,0)</f>
        <v>0</v>
      </c>
      <c r="S92" s="137">
        <f>IF(AND(S$3&gt;=$K92,S$3&lt;$L92),100*$AM92,0)</f>
        <v>0</v>
      </c>
      <c r="T92" s="137">
        <f>IF(AND(T$3&gt;=$K92,T$3&lt;$L92),100*$AM92,0)</f>
        <v>0</v>
      </c>
      <c r="U92" s="137">
        <f>IF(AND(U$3&gt;=$K92,U$3&lt;$L92),100*$AM92,0)</f>
        <v>0</v>
      </c>
      <c r="V92" s="137">
        <f>IF(AND(V$3&gt;=$K92,V$3&lt;$L92),100*$AM92,0)</f>
        <v>50</v>
      </c>
      <c r="W92" s="137">
        <f>IF(AND(W$3&gt;=$K92,W$3&lt;$L92),100*$AM92,0)</f>
        <v>50</v>
      </c>
      <c r="X92" s="137">
        <f>IF(AND(X$3&gt;=$K92,X$3&lt;$L92),100*$AM92,0)</f>
        <v>50</v>
      </c>
      <c r="Y92" s="137">
        <f>IF(AND(Y$3&gt;=$K92,Y$3&lt;$L92),100*$AM92,0)</f>
        <v>50</v>
      </c>
      <c r="Z92" s="137">
        <f>IF(AND(Z$3&gt;=$K92,Z$3&lt;$L92),100*$AM92,0)</f>
        <v>50</v>
      </c>
      <c r="AA92" s="137">
        <f>IF(AND(AA$3&gt;=$K92,AA$3&lt;$L92),100*$AM92,0)</f>
        <v>50</v>
      </c>
      <c r="AB92" s="137">
        <f>IF(AND(AB$3&gt;=$K92,AB$3&lt;$L92),100*$AM92,0)</f>
        <v>50</v>
      </c>
      <c r="AC92" s="137">
        <f>IF(AND(AC$3&gt;=$K92,AC$3&lt;$L92),100*$AM92,0)</f>
        <v>50</v>
      </c>
      <c r="AD92" s="137">
        <f>IF(AND(AD$3&gt;=$K92,AD$3&lt;$L92),100*$AM92,0)</f>
        <v>0</v>
      </c>
      <c r="AE92" s="137">
        <f>IF(AND(AE$3&gt;=$K92,AE$3&lt;$L92),100*$AM92,0)</f>
        <v>0</v>
      </c>
      <c r="AF92" s="137">
        <f>IF(AND(AF$3&gt;=$K92,AF$3&lt;$L92),100*$AM92,0)</f>
        <v>0</v>
      </c>
      <c r="AG92" s="137">
        <f>IF(AND(AG$3&gt;=$K92,AG$3&lt;$L92),100*$AM92,0)</f>
        <v>0</v>
      </c>
      <c r="AH92" s="137">
        <f>IF(AND(AH$3&gt;=$K92,AH$3&lt;$L92),100*$AM92,0)</f>
        <v>0</v>
      </c>
      <c r="AI92" s="137">
        <f>IF(AND(AI$3&gt;=$K92,AI$3&lt;$L92),100*$AM92,0)</f>
        <v>0</v>
      </c>
      <c r="AJ92" s="137">
        <f>IF(AND(AJ$3&gt;=$K92,AJ$3&lt;$L92),100*$AM92,0)</f>
        <v>0</v>
      </c>
      <c r="AK92" s="136">
        <f ca="1">IF(AND(AND($AK$3&lt;=B92,B92&lt;=$AK$1),B92&lt;&gt;""),1,0)</f>
        <v>1</v>
      </c>
      <c r="AL92" s="136">
        <f t="shared" si="2"/>
        <v>0.5</v>
      </c>
      <c r="AM92" s="136">
        <v>0.5</v>
      </c>
    </row>
    <row r="93" spans="1:39" ht="56.25">
      <c r="A93" s="149">
        <v>409</v>
      </c>
      <c r="B93" s="150">
        <v>46405</v>
      </c>
      <c r="C93" s="156">
        <v>9</v>
      </c>
      <c r="D93" s="156">
        <v>17</v>
      </c>
      <c r="E93" s="152" t="s">
        <v>47</v>
      </c>
      <c r="F93" s="151" t="s">
        <v>492</v>
      </c>
      <c r="G93" s="154" t="s">
        <v>494</v>
      </c>
      <c r="H93" s="138" t="str">
        <f>IF(OR(G93="中止",G93="取消"),"998",IF(ISNA(MATCH($E93,施設情報!$B$2:$B$96,0)),"999",INDEX(施設情報!$C$2:$C$96,MATCH($E93,施設情報!$B$2:$B$96,0))))</f>
        <v>020</v>
      </c>
      <c r="I93" s="139">
        <f>B93</f>
        <v>46405</v>
      </c>
      <c r="J93" s="137" t="str">
        <f>H93&amp;"-"&amp;I93</f>
        <v>020-46405</v>
      </c>
      <c r="K93" s="137">
        <f>C93/24</f>
        <v>0.375</v>
      </c>
      <c r="L93" s="137">
        <f>D93/24</f>
        <v>0.70833333333333337</v>
      </c>
      <c r="M93" s="137">
        <f>IF(AND(M$3&gt;=$K93,M$3&lt;$L93),100*$AM93,0)</f>
        <v>0</v>
      </c>
      <c r="N93" s="137">
        <f>IF(AND(N$3&gt;=$K93,N$3&lt;$L93),100*$AM93,0)</f>
        <v>0</v>
      </c>
      <c r="O93" s="137">
        <f>IF(AND(O$3&gt;=$K93,O$3&lt;$L93),100*$AM93,0)</f>
        <v>0</v>
      </c>
      <c r="P93" s="137">
        <f>IF(AND(P$3&gt;=$K93,P$3&lt;$L93),100*$AM93,0)</f>
        <v>0</v>
      </c>
      <c r="Q93" s="137">
        <f>IF(AND(Q$3&gt;=$K93,Q$3&lt;$L93),100*$AM93,0)</f>
        <v>0</v>
      </c>
      <c r="R93" s="137">
        <f>IF(AND(R$3&gt;=$K93,R$3&lt;$L93),100*$AM93,0)</f>
        <v>0</v>
      </c>
      <c r="S93" s="137">
        <f>IF(AND(S$3&gt;=$K93,S$3&lt;$L93),100*$AM93,0)</f>
        <v>0</v>
      </c>
      <c r="T93" s="137">
        <f>IF(AND(T$3&gt;=$K93,T$3&lt;$L93),100*$AM93,0)</f>
        <v>0</v>
      </c>
      <c r="U93" s="137">
        <f>IF(AND(U$3&gt;=$K93,U$3&lt;$L93),100*$AM93,0)</f>
        <v>0</v>
      </c>
      <c r="V93" s="137">
        <f>IF(AND(V$3&gt;=$K93,V$3&lt;$L93),100*$AM93,0)</f>
        <v>100</v>
      </c>
      <c r="W93" s="137">
        <f>IF(AND(W$3&gt;=$K93,W$3&lt;$L93),100*$AM93,0)</f>
        <v>100</v>
      </c>
      <c r="X93" s="137">
        <f>IF(AND(X$3&gt;=$K93,X$3&lt;$L93),100*$AM93,0)</f>
        <v>100</v>
      </c>
      <c r="Y93" s="137">
        <f>IF(AND(Y$3&gt;=$K93,Y$3&lt;$L93),100*$AM93,0)</f>
        <v>100</v>
      </c>
      <c r="Z93" s="137">
        <f>IF(AND(Z$3&gt;=$K93,Z$3&lt;$L93),100*$AM93,0)</f>
        <v>100</v>
      </c>
      <c r="AA93" s="137">
        <f>IF(AND(AA$3&gt;=$K93,AA$3&lt;$L93),100*$AM93,0)</f>
        <v>100</v>
      </c>
      <c r="AB93" s="137">
        <f>IF(AND(AB$3&gt;=$K93,AB$3&lt;$L93),100*$AM93,0)</f>
        <v>100</v>
      </c>
      <c r="AC93" s="137">
        <f>IF(AND(AC$3&gt;=$K93,AC$3&lt;$L93),100*$AM93,0)</f>
        <v>100</v>
      </c>
      <c r="AD93" s="137">
        <f>IF(AND(AD$3&gt;=$K93,AD$3&lt;$L93),100*$AM93,0)</f>
        <v>0</v>
      </c>
      <c r="AE93" s="137">
        <f>IF(AND(AE$3&gt;=$K93,AE$3&lt;$L93),100*$AM93,0)</f>
        <v>0</v>
      </c>
      <c r="AF93" s="137">
        <f>IF(AND(AF$3&gt;=$K93,AF$3&lt;$L93),100*$AM93,0)</f>
        <v>0</v>
      </c>
      <c r="AG93" s="137">
        <f>IF(AND(AG$3&gt;=$K93,AG$3&lt;$L93),100*$AM93,0)</f>
        <v>0</v>
      </c>
      <c r="AH93" s="137">
        <f>IF(AND(AH$3&gt;=$K93,AH$3&lt;$L93),100*$AM93,0)</f>
        <v>0</v>
      </c>
      <c r="AI93" s="137">
        <f>IF(AND(AI$3&gt;=$K93,AI$3&lt;$L93),100*$AM93,0)</f>
        <v>0</v>
      </c>
      <c r="AJ93" s="137">
        <f>IF(AND(AJ$3&gt;=$K93,AJ$3&lt;$L93),100*$AM93,0)</f>
        <v>0</v>
      </c>
      <c r="AK93" s="136">
        <f ca="1">IF(AND(AND($AK$3&lt;=B93,B93&lt;=$AK$1),B93&lt;&gt;""),1,0)</f>
        <v>1</v>
      </c>
      <c r="AL93" s="136">
        <f t="shared" si="2"/>
        <v>1</v>
      </c>
      <c r="AM93" s="136">
        <v>1</v>
      </c>
    </row>
    <row r="94" spans="1:39" ht="75">
      <c r="A94" s="149">
        <v>410</v>
      </c>
      <c r="B94" s="150">
        <v>46405</v>
      </c>
      <c r="C94" s="156">
        <v>9</v>
      </c>
      <c r="D94" s="156">
        <v>17</v>
      </c>
      <c r="E94" s="152" t="s">
        <v>48</v>
      </c>
      <c r="F94" s="151" t="s">
        <v>492</v>
      </c>
      <c r="G94" s="154" t="s">
        <v>494</v>
      </c>
      <c r="H94" s="138" t="str">
        <f>IF(OR(G94="中止",G94="取消"),"998",IF(ISNA(MATCH($E94,施設情報!$B$2:$B$96,0)),"999",INDEX(施設情報!$C$2:$C$96,MATCH($E94,施設情報!$B$2:$B$96,0))))</f>
        <v>021</v>
      </c>
      <c r="I94" s="139">
        <f>B94</f>
        <v>46405</v>
      </c>
      <c r="J94" s="137" t="str">
        <f>H94&amp;"-"&amp;I94</f>
        <v>021-46405</v>
      </c>
      <c r="K94" s="137">
        <f>C94/24</f>
        <v>0.375</v>
      </c>
      <c r="L94" s="137">
        <f>D94/24</f>
        <v>0.70833333333333337</v>
      </c>
      <c r="M94" s="137">
        <f>IF(AND(M$3&gt;=$K94,M$3&lt;$L94),100*$AM94,0)</f>
        <v>0</v>
      </c>
      <c r="N94" s="137">
        <f>IF(AND(N$3&gt;=$K94,N$3&lt;$L94),100*$AM94,0)</f>
        <v>0</v>
      </c>
      <c r="O94" s="137">
        <f>IF(AND(O$3&gt;=$K94,O$3&lt;$L94),100*$AM94,0)</f>
        <v>0</v>
      </c>
      <c r="P94" s="137">
        <f>IF(AND(P$3&gt;=$K94,P$3&lt;$L94),100*$AM94,0)</f>
        <v>0</v>
      </c>
      <c r="Q94" s="137">
        <f>IF(AND(Q$3&gt;=$K94,Q$3&lt;$L94),100*$AM94,0)</f>
        <v>0</v>
      </c>
      <c r="R94" s="137">
        <f>IF(AND(R$3&gt;=$K94,R$3&lt;$L94),100*$AM94,0)</f>
        <v>0</v>
      </c>
      <c r="S94" s="137">
        <f>IF(AND(S$3&gt;=$K94,S$3&lt;$L94),100*$AM94,0)</f>
        <v>0</v>
      </c>
      <c r="T94" s="137">
        <f>IF(AND(T$3&gt;=$K94,T$3&lt;$L94),100*$AM94,0)</f>
        <v>0</v>
      </c>
      <c r="U94" s="137">
        <f>IF(AND(U$3&gt;=$K94,U$3&lt;$L94),100*$AM94,0)</f>
        <v>0</v>
      </c>
      <c r="V94" s="137">
        <f>IF(AND(V$3&gt;=$K94,V$3&lt;$L94),100*$AM94,0)</f>
        <v>100</v>
      </c>
      <c r="W94" s="137">
        <f>IF(AND(W$3&gt;=$K94,W$3&lt;$L94),100*$AM94,0)</f>
        <v>100</v>
      </c>
      <c r="X94" s="137">
        <f>IF(AND(X$3&gt;=$K94,X$3&lt;$L94),100*$AM94,0)</f>
        <v>100</v>
      </c>
      <c r="Y94" s="137">
        <f>IF(AND(Y$3&gt;=$K94,Y$3&lt;$L94),100*$AM94,0)</f>
        <v>100</v>
      </c>
      <c r="Z94" s="137">
        <f>IF(AND(Z$3&gt;=$K94,Z$3&lt;$L94),100*$AM94,0)</f>
        <v>100</v>
      </c>
      <c r="AA94" s="137">
        <f>IF(AND(AA$3&gt;=$K94,AA$3&lt;$L94),100*$AM94,0)</f>
        <v>100</v>
      </c>
      <c r="AB94" s="137">
        <f>IF(AND(AB$3&gt;=$K94,AB$3&lt;$L94),100*$AM94,0)</f>
        <v>100</v>
      </c>
      <c r="AC94" s="137">
        <f>IF(AND(AC$3&gt;=$K94,AC$3&lt;$L94),100*$AM94,0)</f>
        <v>100</v>
      </c>
      <c r="AD94" s="137">
        <f>IF(AND(AD$3&gt;=$K94,AD$3&lt;$L94),100*$AM94,0)</f>
        <v>0</v>
      </c>
      <c r="AE94" s="137">
        <f>IF(AND(AE$3&gt;=$K94,AE$3&lt;$L94),100*$AM94,0)</f>
        <v>0</v>
      </c>
      <c r="AF94" s="137">
        <f>IF(AND(AF$3&gt;=$K94,AF$3&lt;$L94),100*$AM94,0)</f>
        <v>0</v>
      </c>
      <c r="AG94" s="137">
        <f>IF(AND(AG$3&gt;=$K94,AG$3&lt;$L94),100*$AM94,0)</f>
        <v>0</v>
      </c>
      <c r="AH94" s="137">
        <f>IF(AND(AH$3&gt;=$K94,AH$3&lt;$L94),100*$AM94,0)</f>
        <v>0</v>
      </c>
      <c r="AI94" s="137">
        <f>IF(AND(AI$3&gt;=$K94,AI$3&lt;$L94),100*$AM94,0)</f>
        <v>0</v>
      </c>
      <c r="AJ94" s="137">
        <f>IF(AND(AJ$3&gt;=$K94,AJ$3&lt;$L94),100*$AM94,0)</f>
        <v>0</v>
      </c>
      <c r="AK94" s="136">
        <f ca="1">IF(AND(AND($AK$3&lt;=B94,B94&lt;=$AK$1),B94&lt;&gt;""),1,0)</f>
        <v>1</v>
      </c>
      <c r="AL94" s="136">
        <f t="shared" si="2"/>
        <v>1</v>
      </c>
      <c r="AM94" s="136">
        <v>1</v>
      </c>
    </row>
    <row r="95" spans="1:39">
      <c r="A95" s="149">
        <v>411</v>
      </c>
      <c r="B95" s="150">
        <v>46405</v>
      </c>
      <c r="C95" s="156">
        <v>9</v>
      </c>
      <c r="D95" s="156">
        <v>17</v>
      </c>
      <c r="E95" s="152" t="s">
        <v>49</v>
      </c>
      <c r="F95" s="151" t="s">
        <v>495</v>
      </c>
      <c r="G95" s="154" t="s">
        <v>494</v>
      </c>
      <c r="H95" s="138" t="str">
        <f>IF(OR(G95="中止",G95="取消"),"998",IF(ISNA(MATCH($E95,施設情報!$B$2:$B$96,0)),"999",INDEX(施設情報!$C$2:$C$96,MATCH($E95,施設情報!$B$2:$B$96,0))))</f>
        <v>022</v>
      </c>
      <c r="I95" s="139">
        <f>B95</f>
        <v>46405</v>
      </c>
      <c r="J95" s="137" t="str">
        <f>H95&amp;"-"&amp;I95</f>
        <v>022-46405</v>
      </c>
      <c r="K95" s="137">
        <f>C95/24</f>
        <v>0.375</v>
      </c>
      <c r="L95" s="137">
        <f>D95/24</f>
        <v>0.70833333333333337</v>
      </c>
      <c r="M95" s="137">
        <f>IF(AND(M$3&gt;=$K95,M$3&lt;$L95),100*$AM95,0)</f>
        <v>0</v>
      </c>
      <c r="N95" s="137">
        <f>IF(AND(N$3&gt;=$K95,N$3&lt;$L95),100*$AM95,0)</f>
        <v>0</v>
      </c>
      <c r="O95" s="137">
        <f>IF(AND(O$3&gt;=$K95,O$3&lt;$L95),100*$AM95,0)</f>
        <v>0</v>
      </c>
      <c r="P95" s="137">
        <f>IF(AND(P$3&gt;=$K95,P$3&lt;$L95),100*$AM95,0)</f>
        <v>0</v>
      </c>
      <c r="Q95" s="137">
        <f>IF(AND(Q$3&gt;=$K95,Q$3&lt;$L95),100*$AM95,0)</f>
        <v>0</v>
      </c>
      <c r="R95" s="137">
        <f>IF(AND(R$3&gt;=$K95,R$3&lt;$L95),100*$AM95,0)</f>
        <v>0</v>
      </c>
      <c r="S95" s="137">
        <f>IF(AND(S$3&gt;=$K95,S$3&lt;$L95),100*$AM95,0)</f>
        <v>0</v>
      </c>
      <c r="T95" s="137">
        <f>IF(AND(T$3&gt;=$K95,T$3&lt;$L95),100*$AM95,0)</f>
        <v>0</v>
      </c>
      <c r="U95" s="137">
        <f>IF(AND(U$3&gt;=$K95,U$3&lt;$L95),100*$AM95,0)</f>
        <v>0</v>
      </c>
      <c r="V95" s="137">
        <f>IF(AND(V$3&gt;=$K95,V$3&lt;$L95),100*$AM95,0)</f>
        <v>50</v>
      </c>
      <c r="W95" s="137">
        <f>IF(AND(W$3&gt;=$K95,W$3&lt;$L95),100*$AM95,0)</f>
        <v>50</v>
      </c>
      <c r="X95" s="137">
        <f>IF(AND(X$3&gt;=$K95,X$3&lt;$L95),100*$AM95,0)</f>
        <v>50</v>
      </c>
      <c r="Y95" s="137">
        <f>IF(AND(Y$3&gt;=$K95,Y$3&lt;$L95),100*$AM95,0)</f>
        <v>50</v>
      </c>
      <c r="Z95" s="137">
        <f>IF(AND(Z$3&gt;=$K95,Z$3&lt;$L95),100*$AM95,0)</f>
        <v>50</v>
      </c>
      <c r="AA95" s="137">
        <f>IF(AND(AA$3&gt;=$K95,AA$3&lt;$L95),100*$AM95,0)</f>
        <v>50</v>
      </c>
      <c r="AB95" s="137">
        <f>IF(AND(AB$3&gt;=$K95,AB$3&lt;$L95),100*$AM95,0)</f>
        <v>50</v>
      </c>
      <c r="AC95" s="137">
        <f>IF(AND(AC$3&gt;=$K95,AC$3&lt;$L95),100*$AM95,0)</f>
        <v>50</v>
      </c>
      <c r="AD95" s="137">
        <f>IF(AND(AD$3&gt;=$K95,AD$3&lt;$L95),100*$AM95,0)</f>
        <v>0</v>
      </c>
      <c r="AE95" s="137">
        <f>IF(AND(AE$3&gt;=$K95,AE$3&lt;$L95),100*$AM95,0)</f>
        <v>0</v>
      </c>
      <c r="AF95" s="137">
        <f>IF(AND(AF$3&gt;=$K95,AF$3&lt;$L95),100*$AM95,0)</f>
        <v>0</v>
      </c>
      <c r="AG95" s="137">
        <f>IF(AND(AG$3&gt;=$K95,AG$3&lt;$L95),100*$AM95,0)</f>
        <v>0</v>
      </c>
      <c r="AH95" s="137">
        <f>IF(AND(AH$3&gt;=$K95,AH$3&lt;$L95),100*$AM95,0)</f>
        <v>0</v>
      </c>
      <c r="AI95" s="137">
        <f>IF(AND(AI$3&gt;=$K95,AI$3&lt;$L95),100*$AM95,0)</f>
        <v>0</v>
      </c>
      <c r="AJ95" s="137">
        <f>IF(AND(AJ$3&gt;=$K95,AJ$3&lt;$L95),100*$AM95,0)</f>
        <v>0</v>
      </c>
      <c r="AK95" s="136">
        <f ca="1">IF(AND(AND($AK$3&lt;=B95,B95&lt;=$AK$1),B95&lt;&gt;""),1,0)</f>
        <v>1</v>
      </c>
      <c r="AL95" s="136">
        <f t="shared" si="2"/>
        <v>0.5</v>
      </c>
      <c r="AM95" s="136">
        <v>0.5</v>
      </c>
    </row>
    <row r="96" spans="1:39" ht="56.25">
      <c r="A96" s="149">
        <v>412</v>
      </c>
      <c r="B96" s="150">
        <v>46405</v>
      </c>
      <c r="C96" s="156">
        <v>9</v>
      </c>
      <c r="D96" s="156">
        <v>17</v>
      </c>
      <c r="E96" s="152" t="s">
        <v>50</v>
      </c>
      <c r="F96" s="151" t="s">
        <v>495</v>
      </c>
      <c r="G96" s="154" t="s">
        <v>494</v>
      </c>
      <c r="H96" s="138" t="str">
        <f>IF(OR(G96="中止",G96="取消"),"998",IF(ISNA(MATCH($E96,施設情報!$B$2:$B$96,0)),"999",INDEX(施設情報!$C$2:$C$96,MATCH($E96,施設情報!$B$2:$B$96,0))))</f>
        <v>023</v>
      </c>
      <c r="I96" s="139">
        <f>B96</f>
        <v>46405</v>
      </c>
      <c r="J96" s="137" t="str">
        <f>H96&amp;"-"&amp;I96</f>
        <v>023-46405</v>
      </c>
      <c r="K96" s="137">
        <f>C96/24</f>
        <v>0.375</v>
      </c>
      <c r="L96" s="137">
        <f>D96/24</f>
        <v>0.70833333333333337</v>
      </c>
      <c r="M96" s="137">
        <f>IF(AND(M$3&gt;=$K96,M$3&lt;$L96),100*$AM96,0)</f>
        <v>0</v>
      </c>
      <c r="N96" s="137">
        <f>IF(AND(N$3&gt;=$K96,N$3&lt;$L96),100*$AM96,0)</f>
        <v>0</v>
      </c>
      <c r="O96" s="137">
        <f>IF(AND(O$3&gt;=$K96,O$3&lt;$L96),100*$AM96,0)</f>
        <v>0</v>
      </c>
      <c r="P96" s="137">
        <f>IF(AND(P$3&gt;=$K96,P$3&lt;$L96),100*$AM96,0)</f>
        <v>0</v>
      </c>
      <c r="Q96" s="137">
        <f>IF(AND(Q$3&gt;=$K96,Q$3&lt;$L96),100*$AM96,0)</f>
        <v>0</v>
      </c>
      <c r="R96" s="137">
        <f>IF(AND(R$3&gt;=$K96,R$3&lt;$L96),100*$AM96,0)</f>
        <v>0</v>
      </c>
      <c r="S96" s="137">
        <f>IF(AND(S$3&gt;=$K96,S$3&lt;$L96),100*$AM96,0)</f>
        <v>0</v>
      </c>
      <c r="T96" s="137">
        <f>IF(AND(T$3&gt;=$K96,T$3&lt;$L96),100*$AM96,0)</f>
        <v>0</v>
      </c>
      <c r="U96" s="137">
        <f>IF(AND(U$3&gt;=$K96,U$3&lt;$L96),100*$AM96,0)</f>
        <v>0</v>
      </c>
      <c r="V96" s="137">
        <f>IF(AND(V$3&gt;=$K96,V$3&lt;$L96),100*$AM96,0)</f>
        <v>50</v>
      </c>
      <c r="W96" s="137">
        <f>IF(AND(W$3&gt;=$K96,W$3&lt;$L96),100*$AM96,0)</f>
        <v>50</v>
      </c>
      <c r="X96" s="137">
        <f>IF(AND(X$3&gt;=$K96,X$3&lt;$L96),100*$AM96,0)</f>
        <v>50</v>
      </c>
      <c r="Y96" s="137">
        <f>IF(AND(Y$3&gt;=$K96,Y$3&lt;$L96),100*$AM96,0)</f>
        <v>50</v>
      </c>
      <c r="Z96" s="137">
        <f>IF(AND(Z$3&gt;=$K96,Z$3&lt;$L96),100*$AM96,0)</f>
        <v>50</v>
      </c>
      <c r="AA96" s="137">
        <f>IF(AND(AA$3&gt;=$K96,AA$3&lt;$L96),100*$AM96,0)</f>
        <v>50</v>
      </c>
      <c r="AB96" s="137">
        <f>IF(AND(AB$3&gt;=$K96,AB$3&lt;$L96),100*$AM96,0)</f>
        <v>50</v>
      </c>
      <c r="AC96" s="137">
        <f>IF(AND(AC$3&gt;=$K96,AC$3&lt;$L96),100*$AM96,0)</f>
        <v>50</v>
      </c>
      <c r="AD96" s="137">
        <f>IF(AND(AD$3&gt;=$K96,AD$3&lt;$L96),100*$AM96,0)</f>
        <v>0</v>
      </c>
      <c r="AE96" s="137">
        <f>IF(AND(AE$3&gt;=$K96,AE$3&lt;$L96),100*$AM96,0)</f>
        <v>0</v>
      </c>
      <c r="AF96" s="137">
        <f>IF(AND(AF$3&gt;=$K96,AF$3&lt;$L96),100*$AM96,0)</f>
        <v>0</v>
      </c>
      <c r="AG96" s="137">
        <f>IF(AND(AG$3&gt;=$K96,AG$3&lt;$L96),100*$AM96,0)</f>
        <v>0</v>
      </c>
      <c r="AH96" s="137">
        <f>IF(AND(AH$3&gt;=$K96,AH$3&lt;$L96),100*$AM96,0)</f>
        <v>0</v>
      </c>
      <c r="AI96" s="137">
        <f>IF(AND(AI$3&gt;=$K96,AI$3&lt;$L96),100*$AM96,0)</f>
        <v>0</v>
      </c>
      <c r="AJ96" s="137">
        <f>IF(AND(AJ$3&gt;=$K96,AJ$3&lt;$L96),100*$AM96,0)</f>
        <v>0</v>
      </c>
      <c r="AK96" s="136">
        <f ca="1">IF(AND(AND($AK$3&lt;=B96,B96&lt;=$AK$1),B96&lt;&gt;""),1,0)</f>
        <v>1</v>
      </c>
      <c r="AL96" s="136">
        <f t="shared" si="2"/>
        <v>0.5</v>
      </c>
      <c r="AM96" s="136">
        <v>0.5</v>
      </c>
    </row>
    <row r="97" spans="1:39" ht="56.25">
      <c r="A97" s="149">
        <v>413</v>
      </c>
      <c r="B97" s="150">
        <v>46405</v>
      </c>
      <c r="C97" s="156">
        <v>9</v>
      </c>
      <c r="D97" s="156">
        <v>17</v>
      </c>
      <c r="E97" s="152" t="s">
        <v>51</v>
      </c>
      <c r="F97" s="151" t="s">
        <v>495</v>
      </c>
      <c r="G97" s="154" t="s">
        <v>494</v>
      </c>
      <c r="H97" s="138" t="str">
        <f>IF(OR(G97="中止",G97="取消"),"998",IF(ISNA(MATCH($E97,施設情報!$B$2:$B$96,0)),"999",INDEX(施設情報!$C$2:$C$96,MATCH($E97,施設情報!$B$2:$B$96,0))))</f>
        <v>069</v>
      </c>
      <c r="I97" s="139">
        <f>B97</f>
        <v>46405</v>
      </c>
      <c r="J97" s="137" t="str">
        <f>H97&amp;"-"&amp;I97</f>
        <v>069-46405</v>
      </c>
      <c r="K97" s="137">
        <f>C97/24</f>
        <v>0.375</v>
      </c>
      <c r="L97" s="137">
        <f>D97/24</f>
        <v>0.70833333333333337</v>
      </c>
      <c r="M97" s="137">
        <f>IF(AND(M$3&gt;=$K97,M$3&lt;$L97),100*$AM97,0)</f>
        <v>0</v>
      </c>
      <c r="N97" s="137">
        <f>IF(AND(N$3&gt;=$K97,N$3&lt;$L97),100*$AM97,0)</f>
        <v>0</v>
      </c>
      <c r="O97" s="137">
        <f>IF(AND(O$3&gt;=$K97,O$3&lt;$L97),100*$AM97,0)</f>
        <v>0</v>
      </c>
      <c r="P97" s="137">
        <f>IF(AND(P$3&gt;=$K97,P$3&lt;$L97),100*$AM97,0)</f>
        <v>0</v>
      </c>
      <c r="Q97" s="137">
        <f>IF(AND(Q$3&gt;=$K97,Q$3&lt;$L97),100*$AM97,0)</f>
        <v>0</v>
      </c>
      <c r="R97" s="137">
        <f>IF(AND(R$3&gt;=$K97,R$3&lt;$L97),100*$AM97,0)</f>
        <v>0</v>
      </c>
      <c r="S97" s="137">
        <f>IF(AND(S$3&gt;=$K97,S$3&lt;$L97),100*$AM97,0)</f>
        <v>0</v>
      </c>
      <c r="T97" s="137">
        <f>IF(AND(T$3&gt;=$K97,T$3&lt;$L97),100*$AM97,0)</f>
        <v>0</v>
      </c>
      <c r="U97" s="137">
        <f>IF(AND(U$3&gt;=$K97,U$3&lt;$L97),100*$AM97,0)</f>
        <v>0</v>
      </c>
      <c r="V97" s="137">
        <f>IF(AND(V$3&gt;=$K97,V$3&lt;$L97),100*$AM97,0)</f>
        <v>50</v>
      </c>
      <c r="W97" s="137">
        <f>IF(AND(W$3&gt;=$K97,W$3&lt;$L97),100*$AM97,0)</f>
        <v>50</v>
      </c>
      <c r="X97" s="137">
        <f>IF(AND(X$3&gt;=$K97,X$3&lt;$L97),100*$AM97,0)</f>
        <v>50</v>
      </c>
      <c r="Y97" s="137">
        <f>IF(AND(Y$3&gt;=$K97,Y$3&lt;$L97),100*$AM97,0)</f>
        <v>50</v>
      </c>
      <c r="Z97" s="137">
        <f>IF(AND(Z$3&gt;=$K97,Z$3&lt;$L97),100*$AM97,0)</f>
        <v>50</v>
      </c>
      <c r="AA97" s="137">
        <f>IF(AND(AA$3&gt;=$K97,AA$3&lt;$L97),100*$AM97,0)</f>
        <v>50</v>
      </c>
      <c r="AB97" s="137">
        <f>IF(AND(AB$3&gt;=$K97,AB$3&lt;$L97),100*$AM97,0)</f>
        <v>50</v>
      </c>
      <c r="AC97" s="137">
        <f>IF(AND(AC$3&gt;=$K97,AC$3&lt;$L97),100*$AM97,0)</f>
        <v>50</v>
      </c>
      <c r="AD97" s="137">
        <f>IF(AND(AD$3&gt;=$K97,AD$3&lt;$L97),100*$AM97,0)</f>
        <v>0</v>
      </c>
      <c r="AE97" s="137">
        <f>IF(AND(AE$3&gt;=$K97,AE$3&lt;$L97),100*$AM97,0)</f>
        <v>0</v>
      </c>
      <c r="AF97" s="137">
        <f>IF(AND(AF$3&gt;=$K97,AF$3&lt;$L97),100*$AM97,0)</f>
        <v>0</v>
      </c>
      <c r="AG97" s="137">
        <f>IF(AND(AG$3&gt;=$K97,AG$3&lt;$L97),100*$AM97,0)</f>
        <v>0</v>
      </c>
      <c r="AH97" s="137">
        <f>IF(AND(AH$3&gt;=$K97,AH$3&lt;$L97),100*$AM97,0)</f>
        <v>0</v>
      </c>
      <c r="AI97" s="137">
        <f>IF(AND(AI$3&gt;=$K97,AI$3&lt;$L97),100*$AM97,0)</f>
        <v>0</v>
      </c>
      <c r="AJ97" s="137">
        <f>IF(AND(AJ$3&gt;=$K97,AJ$3&lt;$L97),100*$AM97,0)</f>
        <v>0</v>
      </c>
      <c r="AK97" s="136">
        <f ca="1">IF(AND(AND($AK$3&lt;=B97,B97&lt;=$AK$1),B97&lt;&gt;""),1,0)</f>
        <v>1</v>
      </c>
      <c r="AL97" s="136">
        <f t="shared" si="2"/>
        <v>0.5</v>
      </c>
      <c r="AM97" s="136">
        <v>0.5</v>
      </c>
    </row>
    <row r="98" spans="1:39" ht="56.25">
      <c r="A98" s="149">
        <v>414</v>
      </c>
      <c r="B98" s="150">
        <v>46405</v>
      </c>
      <c r="C98" s="156">
        <v>9</v>
      </c>
      <c r="D98" s="156">
        <v>17</v>
      </c>
      <c r="E98" s="152" t="s">
        <v>52</v>
      </c>
      <c r="F98" s="151" t="s">
        <v>495</v>
      </c>
      <c r="G98" s="154" t="s">
        <v>494</v>
      </c>
      <c r="H98" s="138" t="str">
        <f>IF(OR(G98="中止",G98="取消"),"998",IF(ISNA(MATCH($E98,施設情報!$B$2:$B$96,0)),"999",INDEX(施設情報!$C$2:$C$96,MATCH($E98,施設情報!$B$2:$B$96,0))))</f>
        <v>024</v>
      </c>
      <c r="I98" s="139">
        <f>B98</f>
        <v>46405</v>
      </c>
      <c r="J98" s="137" t="str">
        <f>H98&amp;"-"&amp;I98</f>
        <v>024-46405</v>
      </c>
      <c r="K98" s="137">
        <f>C98/24</f>
        <v>0.375</v>
      </c>
      <c r="L98" s="137">
        <f>D98/24</f>
        <v>0.70833333333333337</v>
      </c>
      <c r="M98" s="137">
        <f>IF(AND(M$3&gt;=$K98,M$3&lt;$L98),100*$AM98,0)</f>
        <v>0</v>
      </c>
      <c r="N98" s="137">
        <f>IF(AND(N$3&gt;=$K98,N$3&lt;$L98),100*$AM98,0)</f>
        <v>0</v>
      </c>
      <c r="O98" s="137">
        <f>IF(AND(O$3&gt;=$K98,O$3&lt;$L98),100*$AM98,0)</f>
        <v>0</v>
      </c>
      <c r="P98" s="137">
        <f>IF(AND(P$3&gt;=$K98,P$3&lt;$L98),100*$AM98,0)</f>
        <v>0</v>
      </c>
      <c r="Q98" s="137">
        <f>IF(AND(Q$3&gt;=$K98,Q$3&lt;$L98),100*$AM98,0)</f>
        <v>0</v>
      </c>
      <c r="R98" s="137">
        <f>IF(AND(R$3&gt;=$K98,R$3&lt;$L98),100*$AM98,0)</f>
        <v>0</v>
      </c>
      <c r="S98" s="137">
        <f>IF(AND(S$3&gt;=$K98,S$3&lt;$L98),100*$AM98,0)</f>
        <v>0</v>
      </c>
      <c r="T98" s="137">
        <f>IF(AND(T$3&gt;=$K98,T$3&lt;$L98),100*$AM98,0)</f>
        <v>0</v>
      </c>
      <c r="U98" s="137">
        <f>IF(AND(U$3&gt;=$K98,U$3&lt;$L98),100*$AM98,0)</f>
        <v>0</v>
      </c>
      <c r="V98" s="137">
        <f>IF(AND(V$3&gt;=$K98,V$3&lt;$L98),100*$AM98,0)</f>
        <v>50</v>
      </c>
      <c r="W98" s="137">
        <f>IF(AND(W$3&gt;=$K98,W$3&lt;$L98),100*$AM98,0)</f>
        <v>50</v>
      </c>
      <c r="X98" s="137">
        <f>IF(AND(X$3&gt;=$K98,X$3&lt;$L98),100*$AM98,0)</f>
        <v>50</v>
      </c>
      <c r="Y98" s="137">
        <f>IF(AND(Y$3&gt;=$K98,Y$3&lt;$L98),100*$AM98,0)</f>
        <v>50</v>
      </c>
      <c r="Z98" s="137">
        <f>IF(AND(Z$3&gt;=$K98,Z$3&lt;$L98),100*$AM98,0)</f>
        <v>50</v>
      </c>
      <c r="AA98" s="137">
        <f>IF(AND(AA$3&gt;=$K98,AA$3&lt;$L98),100*$AM98,0)</f>
        <v>50</v>
      </c>
      <c r="AB98" s="137">
        <f>IF(AND(AB$3&gt;=$K98,AB$3&lt;$L98),100*$AM98,0)</f>
        <v>50</v>
      </c>
      <c r="AC98" s="137">
        <f>IF(AND(AC$3&gt;=$K98,AC$3&lt;$L98),100*$AM98,0)</f>
        <v>50</v>
      </c>
      <c r="AD98" s="137">
        <f>IF(AND(AD$3&gt;=$K98,AD$3&lt;$L98),100*$AM98,0)</f>
        <v>0</v>
      </c>
      <c r="AE98" s="137">
        <f>IF(AND(AE$3&gt;=$K98,AE$3&lt;$L98),100*$AM98,0)</f>
        <v>0</v>
      </c>
      <c r="AF98" s="137">
        <f>IF(AND(AF$3&gt;=$K98,AF$3&lt;$L98),100*$AM98,0)</f>
        <v>0</v>
      </c>
      <c r="AG98" s="137">
        <f>IF(AND(AG$3&gt;=$K98,AG$3&lt;$L98),100*$AM98,0)</f>
        <v>0</v>
      </c>
      <c r="AH98" s="137">
        <f>IF(AND(AH$3&gt;=$K98,AH$3&lt;$L98),100*$AM98,0)</f>
        <v>0</v>
      </c>
      <c r="AI98" s="137">
        <f>IF(AND(AI$3&gt;=$K98,AI$3&lt;$L98),100*$AM98,0)</f>
        <v>0</v>
      </c>
      <c r="AJ98" s="137">
        <f>IF(AND(AJ$3&gt;=$K98,AJ$3&lt;$L98),100*$AM98,0)</f>
        <v>0</v>
      </c>
      <c r="AK98" s="136">
        <f ca="1">IF(AND(AND($AK$3&lt;=B98,B98&lt;=$AK$1),B98&lt;&gt;""),1,0)</f>
        <v>1</v>
      </c>
      <c r="AL98" s="136">
        <f t="shared" si="2"/>
        <v>0.5</v>
      </c>
      <c r="AM98" s="136">
        <v>0.5</v>
      </c>
    </row>
    <row r="99" spans="1:39" ht="56.25">
      <c r="A99" s="149">
        <v>415</v>
      </c>
      <c r="B99" s="150">
        <v>46405</v>
      </c>
      <c r="C99" s="156">
        <v>9</v>
      </c>
      <c r="D99" s="156">
        <v>17</v>
      </c>
      <c r="E99" s="152" t="s">
        <v>31</v>
      </c>
      <c r="F99" s="151" t="s">
        <v>490</v>
      </c>
      <c r="G99" s="154" t="s">
        <v>494</v>
      </c>
      <c r="H99" s="138" t="str">
        <f>IF(OR(G99="中止",G99="取消"),"998",IF(ISNA(MATCH($E99,施設情報!$B$2:$B$96,0)),"999",INDEX(施設情報!$C$2:$C$96,MATCH($E99,施設情報!$B$2:$B$96,0))))</f>
        <v>025</v>
      </c>
      <c r="I99" s="139">
        <f>B99</f>
        <v>46405</v>
      </c>
      <c r="J99" s="137" t="str">
        <f>H99&amp;"-"&amp;I99</f>
        <v>025-46405</v>
      </c>
      <c r="K99" s="137">
        <f>C99/24</f>
        <v>0.375</v>
      </c>
      <c r="L99" s="137">
        <f>D99/24</f>
        <v>0.70833333333333337</v>
      </c>
      <c r="M99" s="137">
        <f>IF(AND(M$3&gt;=$K99,M$3&lt;$L99),100*$AM99,0)</f>
        <v>0</v>
      </c>
      <c r="N99" s="137">
        <f>IF(AND(N$3&gt;=$K99,N$3&lt;$L99),100*$AM99,0)</f>
        <v>0</v>
      </c>
      <c r="O99" s="137">
        <f>IF(AND(O$3&gt;=$K99,O$3&lt;$L99),100*$AM99,0)</f>
        <v>0</v>
      </c>
      <c r="P99" s="137">
        <f>IF(AND(P$3&gt;=$K99,P$3&lt;$L99),100*$AM99,0)</f>
        <v>0</v>
      </c>
      <c r="Q99" s="137">
        <f>IF(AND(Q$3&gt;=$K99,Q$3&lt;$L99),100*$AM99,0)</f>
        <v>0</v>
      </c>
      <c r="R99" s="137">
        <f>IF(AND(R$3&gt;=$K99,R$3&lt;$L99),100*$AM99,0)</f>
        <v>0</v>
      </c>
      <c r="S99" s="137">
        <f>IF(AND(S$3&gt;=$K99,S$3&lt;$L99),100*$AM99,0)</f>
        <v>0</v>
      </c>
      <c r="T99" s="137">
        <f>IF(AND(T$3&gt;=$K99,T$3&lt;$L99),100*$AM99,0)</f>
        <v>0</v>
      </c>
      <c r="U99" s="137">
        <f>IF(AND(U$3&gt;=$K99,U$3&lt;$L99),100*$AM99,0)</f>
        <v>0</v>
      </c>
      <c r="V99" s="137">
        <f>IF(AND(V$3&gt;=$K99,V$3&lt;$L99),100*$AM99,0)</f>
        <v>100</v>
      </c>
      <c r="W99" s="137">
        <f>IF(AND(W$3&gt;=$K99,W$3&lt;$L99),100*$AM99,0)</f>
        <v>100</v>
      </c>
      <c r="X99" s="137">
        <f>IF(AND(X$3&gt;=$K99,X$3&lt;$L99),100*$AM99,0)</f>
        <v>100</v>
      </c>
      <c r="Y99" s="137">
        <f>IF(AND(Y$3&gt;=$K99,Y$3&lt;$L99),100*$AM99,0)</f>
        <v>100</v>
      </c>
      <c r="Z99" s="137">
        <f>IF(AND(Z$3&gt;=$K99,Z$3&lt;$L99),100*$AM99,0)</f>
        <v>100</v>
      </c>
      <c r="AA99" s="137">
        <f>IF(AND(AA$3&gt;=$K99,AA$3&lt;$L99),100*$AM99,0)</f>
        <v>100</v>
      </c>
      <c r="AB99" s="137">
        <f>IF(AND(AB$3&gt;=$K99,AB$3&lt;$L99),100*$AM99,0)</f>
        <v>100</v>
      </c>
      <c r="AC99" s="137">
        <f>IF(AND(AC$3&gt;=$K99,AC$3&lt;$L99),100*$AM99,0)</f>
        <v>100</v>
      </c>
      <c r="AD99" s="137">
        <f>IF(AND(AD$3&gt;=$K99,AD$3&lt;$L99),100*$AM99,0)</f>
        <v>0</v>
      </c>
      <c r="AE99" s="137">
        <f>IF(AND(AE$3&gt;=$K99,AE$3&lt;$L99),100*$AM99,0)</f>
        <v>0</v>
      </c>
      <c r="AF99" s="137">
        <f>IF(AND(AF$3&gt;=$K99,AF$3&lt;$L99),100*$AM99,0)</f>
        <v>0</v>
      </c>
      <c r="AG99" s="137">
        <f>IF(AND(AG$3&gt;=$K99,AG$3&lt;$L99),100*$AM99,0)</f>
        <v>0</v>
      </c>
      <c r="AH99" s="137">
        <f>IF(AND(AH$3&gt;=$K99,AH$3&lt;$L99),100*$AM99,0)</f>
        <v>0</v>
      </c>
      <c r="AI99" s="137">
        <f>IF(AND(AI$3&gt;=$K99,AI$3&lt;$L99),100*$AM99,0)</f>
        <v>0</v>
      </c>
      <c r="AJ99" s="137">
        <f>IF(AND(AJ$3&gt;=$K99,AJ$3&lt;$L99),100*$AM99,0)</f>
        <v>0</v>
      </c>
      <c r="AK99" s="136">
        <f ca="1">IF(AND(AND($AK$3&lt;=B99,B99&lt;=$AK$1),B99&lt;&gt;""),1,0)</f>
        <v>1</v>
      </c>
      <c r="AL99" s="136">
        <f t="shared" si="2"/>
        <v>1</v>
      </c>
      <c r="AM99" s="136">
        <v>1</v>
      </c>
    </row>
    <row r="100" spans="1:39" ht="56.25">
      <c r="A100" s="149">
        <v>416</v>
      </c>
      <c r="B100" s="150">
        <v>46405</v>
      </c>
      <c r="C100" s="156">
        <v>9</v>
      </c>
      <c r="D100" s="156">
        <v>17</v>
      </c>
      <c r="E100" s="152" t="s">
        <v>53</v>
      </c>
      <c r="F100" s="151" t="s">
        <v>495</v>
      </c>
      <c r="G100" s="154" t="s">
        <v>494</v>
      </c>
      <c r="H100" s="138" t="str">
        <f>IF(OR(G100="中止",G100="取消"),"998",IF(ISNA(MATCH($E100,施設情報!$B$2:$B$96,0)),"999",INDEX(施設情報!$C$2:$C$96,MATCH($E100,施設情報!$B$2:$B$96,0))))</f>
        <v>026</v>
      </c>
      <c r="I100" s="139">
        <f>B100</f>
        <v>46405</v>
      </c>
      <c r="J100" s="137" t="str">
        <f>H100&amp;"-"&amp;I100</f>
        <v>026-46405</v>
      </c>
      <c r="K100" s="137">
        <f>C100/24</f>
        <v>0.375</v>
      </c>
      <c r="L100" s="137">
        <f>D100/24</f>
        <v>0.70833333333333337</v>
      </c>
      <c r="M100" s="137">
        <f>IF(AND(M$3&gt;=$K100,M$3&lt;$L100),100*$AM100,0)</f>
        <v>0</v>
      </c>
      <c r="N100" s="137">
        <f>IF(AND(N$3&gt;=$K100,N$3&lt;$L100),100*$AM100,0)</f>
        <v>0</v>
      </c>
      <c r="O100" s="137">
        <f>IF(AND(O$3&gt;=$K100,O$3&lt;$L100),100*$AM100,0)</f>
        <v>0</v>
      </c>
      <c r="P100" s="137">
        <f>IF(AND(P$3&gt;=$K100,P$3&lt;$L100),100*$AM100,0)</f>
        <v>0</v>
      </c>
      <c r="Q100" s="137">
        <f>IF(AND(Q$3&gt;=$K100,Q$3&lt;$L100),100*$AM100,0)</f>
        <v>0</v>
      </c>
      <c r="R100" s="137">
        <f>IF(AND(R$3&gt;=$K100,R$3&lt;$L100),100*$AM100,0)</f>
        <v>0</v>
      </c>
      <c r="S100" s="137">
        <f>IF(AND(S$3&gt;=$K100,S$3&lt;$L100),100*$AM100,0)</f>
        <v>0</v>
      </c>
      <c r="T100" s="137">
        <f>IF(AND(T$3&gt;=$K100,T$3&lt;$L100),100*$AM100,0)</f>
        <v>0</v>
      </c>
      <c r="U100" s="137">
        <f>IF(AND(U$3&gt;=$K100,U$3&lt;$L100),100*$AM100,0)</f>
        <v>0</v>
      </c>
      <c r="V100" s="137">
        <f>IF(AND(V$3&gt;=$K100,V$3&lt;$L100),100*$AM100,0)</f>
        <v>50</v>
      </c>
      <c r="W100" s="137">
        <f>IF(AND(W$3&gt;=$K100,W$3&lt;$L100),100*$AM100,0)</f>
        <v>50</v>
      </c>
      <c r="X100" s="137">
        <f>IF(AND(X$3&gt;=$K100,X$3&lt;$L100),100*$AM100,0)</f>
        <v>50</v>
      </c>
      <c r="Y100" s="137">
        <f>IF(AND(Y$3&gt;=$K100,Y$3&lt;$L100),100*$AM100,0)</f>
        <v>50</v>
      </c>
      <c r="Z100" s="137">
        <f>IF(AND(Z$3&gt;=$K100,Z$3&lt;$L100),100*$AM100,0)</f>
        <v>50</v>
      </c>
      <c r="AA100" s="137">
        <f>IF(AND(AA$3&gt;=$K100,AA$3&lt;$L100),100*$AM100,0)</f>
        <v>50</v>
      </c>
      <c r="AB100" s="137">
        <f>IF(AND(AB$3&gt;=$K100,AB$3&lt;$L100),100*$AM100,0)</f>
        <v>50</v>
      </c>
      <c r="AC100" s="137">
        <f>IF(AND(AC$3&gt;=$K100,AC$3&lt;$L100),100*$AM100,0)</f>
        <v>50</v>
      </c>
      <c r="AD100" s="137">
        <f>IF(AND(AD$3&gt;=$K100,AD$3&lt;$L100),100*$AM100,0)</f>
        <v>0</v>
      </c>
      <c r="AE100" s="137">
        <f>IF(AND(AE$3&gt;=$K100,AE$3&lt;$L100),100*$AM100,0)</f>
        <v>0</v>
      </c>
      <c r="AF100" s="137">
        <f>IF(AND(AF$3&gt;=$K100,AF$3&lt;$L100),100*$AM100,0)</f>
        <v>0</v>
      </c>
      <c r="AG100" s="137">
        <f>IF(AND(AG$3&gt;=$K100,AG$3&lt;$L100),100*$AM100,0)</f>
        <v>0</v>
      </c>
      <c r="AH100" s="137">
        <f>IF(AND(AH$3&gt;=$K100,AH$3&lt;$L100),100*$AM100,0)</f>
        <v>0</v>
      </c>
      <c r="AI100" s="137">
        <f>IF(AND(AI$3&gt;=$K100,AI$3&lt;$L100),100*$AM100,0)</f>
        <v>0</v>
      </c>
      <c r="AJ100" s="137">
        <f>IF(AND(AJ$3&gt;=$K100,AJ$3&lt;$L100),100*$AM100,0)</f>
        <v>0</v>
      </c>
      <c r="AK100" s="136">
        <f ca="1">IF(AND(AND($AK$3&lt;=B100,B100&lt;=$AK$1),B100&lt;&gt;""),1,0)</f>
        <v>1</v>
      </c>
      <c r="AL100" s="136">
        <f t="shared" si="2"/>
        <v>0.5</v>
      </c>
      <c r="AM100" s="136">
        <v>0.5</v>
      </c>
    </row>
    <row r="101" spans="1:39" ht="112.5">
      <c r="A101" s="149">
        <v>417</v>
      </c>
      <c r="B101" s="150">
        <v>46405</v>
      </c>
      <c r="C101" s="156">
        <v>9</v>
      </c>
      <c r="D101" s="156">
        <v>17</v>
      </c>
      <c r="E101" s="152" t="s">
        <v>54</v>
      </c>
      <c r="F101" s="151" t="s">
        <v>495</v>
      </c>
      <c r="G101" s="154" t="s">
        <v>494</v>
      </c>
      <c r="H101" s="138" t="str">
        <f>IF(OR(G101="中止",G101="取消"),"998",IF(ISNA(MATCH($E101,施設情報!$B$2:$B$96,0)),"999",INDEX(施設情報!$C$2:$C$96,MATCH($E101,施設情報!$B$2:$B$96,0))))</f>
        <v>032</v>
      </c>
      <c r="I101" s="139">
        <f>B101</f>
        <v>46405</v>
      </c>
      <c r="J101" s="137" t="str">
        <f>H101&amp;"-"&amp;I101</f>
        <v>032-46405</v>
      </c>
      <c r="K101" s="137">
        <f>C101/24</f>
        <v>0.375</v>
      </c>
      <c r="L101" s="137">
        <f>D101/24</f>
        <v>0.70833333333333337</v>
      </c>
      <c r="M101" s="137">
        <f>IF(AND(M$3&gt;=$K101,M$3&lt;$L101),100*$AM101,0)</f>
        <v>0</v>
      </c>
      <c r="N101" s="137">
        <f>IF(AND(N$3&gt;=$K101,N$3&lt;$L101),100*$AM101,0)</f>
        <v>0</v>
      </c>
      <c r="O101" s="137">
        <f>IF(AND(O$3&gt;=$K101,O$3&lt;$L101),100*$AM101,0)</f>
        <v>0</v>
      </c>
      <c r="P101" s="137">
        <f>IF(AND(P$3&gt;=$K101,P$3&lt;$L101),100*$AM101,0)</f>
        <v>0</v>
      </c>
      <c r="Q101" s="137">
        <f>IF(AND(Q$3&gt;=$K101,Q$3&lt;$L101),100*$AM101,0)</f>
        <v>0</v>
      </c>
      <c r="R101" s="137">
        <f>IF(AND(R$3&gt;=$K101,R$3&lt;$L101),100*$AM101,0)</f>
        <v>0</v>
      </c>
      <c r="S101" s="137">
        <f>IF(AND(S$3&gt;=$K101,S$3&lt;$L101),100*$AM101,0)</f>
        <v>0</v>
      </c>
      <c r="T101" s="137">
        <f>IF(AND(T$3&gt;=$K101,T$3&lt;$L101),100*$AM101,0)</f>
        <v>0</v>
      </c>
      <c r="U101" s="137">
        <f>IF(AND(U$3&gt;=$K101,U$3&lt;$L101),100*$AM101,0)</f>
        <v>0</v>
      </c>
      <c r="V101" s="137">
        <f>IF(AND(V$3&gt;=$K101,V$3&lt;$L101),100*$AM101,0)</f>
        <v>50</v>
      </c>
      <c r="W101" s="137">
        <f>IF(AND(W$3&gt;=$K101,W$3&lt;$L101),100*$AM101,0)</f>
        <v>50</v>
      </c>
      <c r="X101" s="137">
        <f>IF(AND(X$3&gt;=$K101,X$3&lt;$L101),100*$AM101,0)</f>
        <v>50</v>
      </c>
      <c r="Y101" s="137">
        <f>IF(AND(Y$3&gt;=$K101,Y$3&lt;$L101),100*$AM101,0)</f>
        <v>50</v>
      </c>
      <c r="Z101" s="137">
        <f>IF(AND(Z$3&gt;=$K101,Z$3&lt;$L101),100*$AM101,0)</f>
        <v>50</v>
      </c>
      <c r="AA101" s="137">
        <f>IF(AND(AA$3&gt;=$K101,AA$3&lt;$L101),100*$AM101,0)</f>
        <v>50</v>
      </c>
      <c r="AB101" s="137">
        <f>IF(AND(AB$3&gt;=$K101,AB$3&lt;$L101),100*$AM101,0)</f>
        <v>50</v>
      </c>
      <c r="AC101" s="137">
        <f>IF(AND(AC$3&gt;=$K101,AC$3&lt;$L101),100*$AM101,0)</f>
        <v>50</v>
      </c>
      <c r="AD101" s="137">
        <f>IF(AND(AD$3&gt;=$K101,AD$3&lt;$L101),100*$AM101,0)</f>
        <v>0</v>
      </c>
      <c r="AE101" s="137">
        <f>IF(AND(AE$3&gt;=$K101,AE$3&lt;$L101),100*$AM101,0)</f>
        <v>0</v>
      </c>
      <c r="AF101" s="137">
        <f>IF(AND(AF$3&gt;=$K101,AF$3&lt;$L101),100*$AM101,0)</f>
        <v>0</v>
      </c>
      <c r="AG101" s="137">
        <f>IF(AND(AG$3&gt;=$K101,AG$3&lt;$L101),100*$AM101,0)</f>
        <v>0</v>
      </c>
      <c r="AH101" s="137">
        <f>IF(AND(AH$3&gt;=$K101,AH$3&lt;$L101),100*$AM101,0)</f>
        <v>0</v>
      </c>
      <c r="AI101" s="137">
        <f>IF(AND(AI$3&gt;=$K101,AI$3&lt;$L101),100*$AM101,0)</f>
        <v>0</v>
      </c>
      <c r="AJ101" s="137">
        <f>IF(AND(AJ$3&gt;=$K101,AJ$3&lt;$L101),100*$AM101,0)</f>
        <v>0</v>
      </c>
      <c r="AK101" s="136">
        <f ca="1">IF(AND(AND($AK$3&lt;=B101,B101&lt;=$AK$1),B101&lt;&gt;""),1,0)</f>
        <v>1</v>
      </c>
      <c r="AL101" s="136">
        <f t="shared" si="2"/>
        <v>0.5</v>
      </c>
      <c r="AM101" s="136">
        <v>0.5</v>
      </c>
    </row>
    <row r="102" spans="1:39" ht="75">
      <c r="A102" s="149">
        <v>418</v>
      </c>
      <c r="B102" s="150">
        <v>46405</v>
      </c>
      <c r="C102" s="156">
        <v>9</v>
      </c>
      <c r="D102" s="156">
        <v>17</v>
      </c>
      <c r="E102" s="152" t="s">
        <v>55</v>
      </c>
      <c r="F102" s="151" t="s">
        <v>495</v>
      </c>
      <c r="G102" s="154" t="s">
        <v>494</v>
      </c>
      <c r="H102" s="138" t="str">
        <f>IF(OR(G102="中止",G102="取消"),"998",IF(ISNA(MATCH($E102,施設情報!$B$2:$B$96,0)),"999",INDEX(施設情報!$C$2:$C$96,MATCH($E102,施設情報!$B$2:$B$96,0))))</f>
        <v>034</v>
      </c>
      <c r="I102" s="139">
        <f>B102</f>
        <v>46405</v>
      </c>
      <c r="J102" s="137" t="str">
        <f>H102&amp;"-"&amp;I102</f>
        <v>034-46405</v>
      </c>
      <c r="K102" s="137">
        <f>C102/24</f>
        <v>0.375</v>
      </c>
      <c r="L102" s="137">
        <f>D102/24</f>
        <v>0.70833333333333337</v>
      </c>
      <c r="M102" s="137">
        <f>IF(AND(M$3&gt;=$K102,M$3&lt;$L102),100*$AM102,0)</f>
        <v>0</v>
      </c>
      <c r="N102" s="137">
        <f>IF(AND(N$3&gt;=$K102,N$3&lt;$L102),100*$AM102,0)</f>
        <v>0</v>
      </c>
      <c r="O102" s="137">
        <f>IF(AND(O$3&gt;=$K102,O$3&lt;$L102),100*$AM102,0)</f>
        <v>0</v>
      </c>
      <c r="P102" s="137">
        <f>IF(AND(P$3&gt;=$K102,P$3&lt;$L102),100*$AM102,0)</f>
        <v>0</v>
      </c>
      <c r="Q102" s="137">
        <f>IF(AND(Q$3&gt;=$K102,Q$3&lt;$L102),100*$AM102,0)</f>
        <v>0</v>
      </c>
      <c r="R102" s="137">
        <f>IF(AND(R$3&gt;=$K102,R$3&lt;$L102),100*$AM102,0)</f>
        <v>0</v>
      </c>
      <c r="S102" s="137">
        <f>IF(AND(S$3&gt;=$K102,S$3&lt;$L102),100*$AM102,0)</f>
        <v>0</v>
      </c>
      <c r="T102" s="137">
        <f>IF(AND(T$3&gt;=$K102,T$3&lt;$L102),100*$AM102,0)</f>
        <v>0</v>
      </c>
      <c r="U102" s="137">
        <f>IF(AND(U$3&gt;=$K102,U$3&lt;$L102),100*$AM102,0)</f>
        <v>0</v>
      </c>
      <c r="V102" s="137">
        <f>IF(AND(V$3&gt;=$K102,V$3&lt;$L102),100*$AM102,0)</f>
        <v>50</v>
      </c>
      <c r="W102" s="137">
        <f>IF(AND(W$3&gt;=$K102,W$3&lt;$L102),100*$AM102,0)</f>
        <v>50</v>
      </c>
      <c r="X102" s="137">
        <f>IF(AND(X$3&gt;=$K102,X$3&lt;$L102),100*$AM102,0)</f>
        <v>50</v>
      </c>
      <c r="Y102" s="137">
        <f>IF(AND(Y$3&gt;=$K102,Y$3&lt;$L102),100*$AM102,0)</f>
        <v>50</v>
      </c>
      <c r="Z102" s="137">
        <f>IF(AND(Z$3&gt;=$K102,Z$3&lt;$L102),100*$AM102,0)</f>
        <v>50</v>
      </c>
      <c r="AA102" s="137">
        <f>IF(AND(AA$3&gt;=$K102,AA$3&lt;$L102),100*$AM102,0)</f>
        <v>50</v>
      </c>
      <c r="AB102" s="137">
        <f>IF(AND(AB$3&gt;=$K102,AB$3&lt;$L102),100*$AM102,0)</f>
        <v>50</v>
      </c>
      <c r="AC102" s="137">
        <f>IF(AND(AC$3&gt;=$K102,AC$3&lt;$L102),100*$AM102,0)</f>
        <v>50</v>
      </c>
      <c r="AD102" s="137">
        <f>IF(AND(AD$3&gt;=$K102,AD$3&lt;$L102),100*$AM102,0)</f>
        <v>0</v>
      </c>
      <c r="AE102" s="137">
        <f>IF(AND(AE$3&gt;=$K102,AE$3&lt;$L102),100*$AM102,0)</f>
        <v>0</v>
      </c>
      <c r="AF102" s="137">
        <f>IF(AND(AF$3&gt;=$K102,AF$3&lt;$L102),100*$AM102,0)</f>
        <v>0</v>
      </c>
      <c r="AG102" s="137">
        <f>IF(AND(AG$3&gt;=$K102,AG$3&lt;$L102),100*$AM102,0)</f>
        <v>0</v>
      </c>
      <c r="AH102" s="137">
        <f>IF(AND(AH$3&gt;=$K102,AH$3&lt;$L102),100*$AM102,0)</f>
        <v>0</v>
      </c>
      <c r="AI102" s="137">
        <f>IF(AND(AI$3&gt;=$K102,AI$3&lt;$L102),100*$AM102,0)</f>
        <v>0</v>
      </c>
      <c r="AJ102" s="137">
        <f>IF(AND(AJ$3&gt;=$K102,AJ$3&lt;$L102),100*$AM102,0)</f>
        <v>0</v>
      </c>
      <c r="AK102" s="136">
        <f ca="1">IF(AND(AND($AK$3&lt;=B102,B102&lt;=$AK$1),B102&lt;&gt;""),1,0)</f>
        <v>1</v>
      </c>
      <c r="AL102" s="136">
        <f t="shared" si="2"/>
        <v>0.5</v>
      </c>
      <c r="AM102" s="136">
        <v>0.5</v>
      </c>
    </row>
    <row r="103" spans="1:39" ht="37.5">
      <c r="A103" s="149">
        <v>419</v>
      </c>
      <c r="B103" s="150">
        <v>46405</v>
      </c>
      <c r="C103" s="156">
        <v>9</v>
      </c>
      <c r="D103" s="156">
        <v>17</v>
      </c>
      <c r="E103" s="152" t="s">
        <v>56</v>
      </c>
      <c r="F103" s="151" t="s">
        <v>495</v>
      </c>
      <c r="G103" s="154" t="s">
        <v>494</v>
      </c>
      <c r="H103" s="138" t="str">
        <f>IF(OR(G103="中止",G103="取消"),"998",IF(ISNA(MATCH($E103,施設情報!$B$2:$B$96,0)),"999",INDEX(施設情報!$C$2:$C$96,MATCH($E103,施設情報!$B$2:$B$96,0))))</f>
        <v>035</v>
      </c>
      <c r="I103" s="139">
        <f>B103</f>
        <v>46405</v>
      </c>
      <c r="J103" s="137" t="str">
        <f>H103&amp;"-"&amp;I103</f>
        <v>035-46405</v>
      </c>
      <c r="K103" s="137">
        <f>C103/24</f>
        <v>0.375</v>
      </c>
      <c r="L103" s="137">
        <f>D103/24</f>
        <v>0.70833333333333337</v>
      </c>
      <c r="M103" s="137">
        <f>IF(AND(M$3&gt;=$K103,M$3&lt;$L103),100*$AM103,0)</f>
        <v>0</v>
      </c>
      <c r="N103" s="137">
        <f>IF(AND(N$3&gt;=$K103,N$3&lt;$L103),100*$AM103,0)</f>
        <v>0</v>
      </c>
      <c r="O103" s="137">
        <f>IF(AND(O$3&gt;=$K103,O$3&lt;$L103),100*$AM103,0)</f>
        <v>0</v>
      </c>
      <c r="P103" s="137">
        <f>IF(AND(P$3&gt;=$K103,P$3&lt;$L103),100*$AM103,0)</f>
        <v>0</v>
      </c>
      <c r="Q103" s="137">
        <f>IF(AND(Q$3&gt;=$K103,Q$3&lt;$L103),100*$AM103,0)</f>
        <v>0</v>
      </c>
      <c r="R103" s="137">
        <f>IF(AND(R$3&gt;=$K103,R$3&lt;$L103),100*$AM103,0)</f>
        <v>0</v>
      </c>
      <c r="S103" s="137">
        <f>IF(AND(S$3&gt;=$K103,S$3&lt;$L103),100*$AM103,0)</f>
        <v>0</v>
      </c>
      <c r="T103" s="137">
        <f>IF(AND(T$3&gt;=$K103,T$3&lt;$L103),100*$AM103,0)</f>
        <v>0</v>
      </c>
      <c r="U103" s="137">
        <f>IF(AND(U$3&gt;=$K103,U$3&lt;$L103),100*$AM103,0)</f>
        <v>0</v>
      </c>
      <c r="V103" s="137">
        <f>IF(AND(V$3&gt;=$K103,V$3&lt;$L103),100*$AM103,0)</f>
        <v>50</v>
      </c>
      <c r="W103" s="137">
        <f>IF(AND(W$3&gt;=$K103,W$3&lt;$L103),100*$AM103,0)</f>
        <v>50</v>
      </c>
      <c r="X103" s="137">
        <f>IF(AND(X$3&gt;=$K103,X$3&lt;$L103),100*$AM103,0)</f>
        <v>50</v>
      </c>
      <c r="Y103" s="137">
        <f>IF(AND(Y$3&gt;=$K103,Y$3&lt;$L103),100*$AM103,0)</f>
        <v>50</v>
      </c>
      <c r="Z103" s="137">
        <f>IF(AND(Z$3&gt;=$K103,Z$3&lt;$L103),100*$AM103,0)</f>
        <v>50</v>
      </c>
      <c r="AA103" s="137">
        <f>IF(AND(AA$3&gt;=$K103,AA$3&lt;$L103),100*$AM103,0)</f>
        <v>50</v>
      </c>
      <c r="AB103" s="137">
        <f>IF(AND(AB$3&gt;=$K103,AB$3&lt;$L103),100*$AM103,0)</f>
        <v>50</v>
      </c>
      <c r="AC103" s="137">
        <f>IF(AND(AC$3&gt;=$K103,AC$3&lt;$L103),100*$AM103,0)</f>
        <v>50</v>
      </c>
      <c r="AD103" s="137">
        <f>IF(AND(AD$3&gt;=$K103,AD$3&lt;$L103),100*$AM103,0)</f>
        <v>0</v>
      </c>
      <c r="AE103" s="137">
        <f>IF(AND(AE$3&gt;=$K103,AE$3&lt;$L103),100*$AM103,0)</f>
        <v>0</v>
      </c>
      <c r="AF103" s="137">
        <f>IF(AND(AF$3&gt;=$K103,AF$3&lt;$L103),100*$AM103,0)</f>
        <v>0</v>
      </c>
      <c r="AG103" s="137">
        <f>IF(AND(AG$3&gt;=$K103,AG$3&lt;$L103),100*$AM103,0)</f>
        <v>0</v>
      </c>
      <c r="AH103" s="137">
        <f>IF(AND(AH$3&gt;=$K103,AH$3&lt;$L103),100*$AM103,0)</f>
        <v>0</v>
      </c>
      <c r="AI103" s="137">
        <f>IF(AND(AI$3&gt;=$K103,AI$3&lt;$L103),100*$AM103,0)</f>
        <v>0</v>
      </c>
      <c r="AJ103" s="137">
        <f>IF(AND(AJ$3&gt;=$K103,AJ$3&lt;$L103),100*$AM103,0)</f>
        <v>0</v>
      </c>
      <c r="AK103" s="136">
        <f ca="1">IF(AND(AND($AK$3&lt;=B103,B103&lt;=$AK$1),B103&lt;&gt;""),1,0)</f>
        <v>1</v>
      </c>
      <c r="AL103" s="136">
        <f t="shared" si="2"/>
        <v>0.5</v>
      </c>
      <c r="AM103" s="136">
        <v>0.5</v>
      </c>
    </row>
    <row r="104" spans="1:39" ht="37.5">
      <c r="A104" s="149">
        <v>420</v>
      </c>
      <c r="B104" s="150">
        <v>46405</v>
      </c>
      <c r="C104" s="156">
        <v>9</v>
      </c>
      <c r="D104" s="156">
        <v>17</v>
      </c>
      <c r="E104" s="152" t="s">
        <v>57</v>
      </c>
      <c r="F104" s="151" t="s">
        <v>495</v>
      </c>
      <c r="G104" s="154" t="s">
        <v>494</v>
      </c>
      <c r="H104" s="138" t="str">
        <f>IF(OR(G104="中止",G104="取消"),"998",IF(ISNA(MATCH($E104,施設情報!$B$2:$B$96,0)),"999",INDEX(施設情報!$C$2:$C$96,MATCH($E104,施設情報!$B$2:$B$96,0))))</f>
        <v>033</v>
      </c>
      <c r="I104" s="139">
        <f>B104</f>
        <v>46405</v>
      </c>
      <c r="J104" s="137" t="str">
        <f>H104&amp;"-"&amp;I104</f>
        <v>033-46405</v>
      </c>
      <c r="K104" s="137">
        <f>C104/24</f>
        <v>0.375</v>
      </c>
      <c r="L104" s="137">
        <f>D104/24</f>
        <v>0.70833333333333337</v>
      </c>
      <c r="M104" s="137">
        <f>IF(AND(M$3&gt;=$K104,M$3&lt;$L104),100*$AM104,0)</f>
        <v>0</v>
      </c>
      <c r="N104" s="137">
        <f>IF(AND(N$3&gt;=$K104,N$3&lt;$L104),100*$AM104,0)</f>
        <v>0</v>
      </c>
      <c r="O104" s="137">
        <f>IF(AND(O$3&gt;=$K104,O$3&lt;$L104),100*$AM104,0)</f>
        <v>0</v>
      </c>
      <c r="P104" s="137">
        <f>IF(AND(P$3&gt;=$K104,P$3&lt;$L104),100*$AM104,0)</f>
        <v>0</v>
      </c>
      <c r="Q104" s="137">
        <f>IF(AND(Q$3&gt;=$K104,Q$3&lt;$L104),100*$AM104,0)</f>
        <v>0</v>
      </c>
      <c r="R104" s="137">
        <f>IF(AND(R$3&gt;=$K104,R$3&lt;$L104),100*$AM104,0)</f>
        <v>0</v>
      </c>
      <c r="S104" s="137">
        <f>IF(AND(S$3&gt;=$K104,S$3&lt;$L104),100*$AM104,0)</f>
        <v>0</v>
      </c>
      <c r="T104" s="137">
        <f>IF(AND(T$3&gt;=$K104,T$3&lt;$L104),100*$AM104,0)</f>
        <v>0</v>
      </c>
      <c r="U104" s="137">
        <f>IF(AND(U$3&gt;=$K104,U$3&lt;$L104),100*$AM104,0)</f>
        <v>0</v>
      </c>
      <c r="V104" s="137">
        <f>IF(AND(V$3&gt;=$K104,V$3&lt;$L104),100*$AM104,0)</f>
        <v>50</v>
      </c>
      <c r="W104" s="137">
        <f>IF(AND(W$3&gt;=$K104,W$3&lt;$L104),100*$AM104,0)</f>
        <v>50</v>
      </c>
      <c r="X104" s="137">
        <f>IF(AND(X$3&gt;=$K104,X$3&lt;$L104),100*$AM104,0)</f>
        <v>50</v>
      </c>
      <c r="Y104" s="137">
        <f>IF(AND(Y$3&gt;=$K104,Y$3&lt;$L104),100*$AM104,0)</f>
        <v>50</v>
      </c>
      <c r="Z104" s="137">
        <f>IF(AND(Z$3&gt;=$K104,Z$3&lt;$L104),100*$AM104,0)</f>
        <v>50</v>
      </c>
      <c r="AA104" s="137">
        <f>IF(AND(AA$3&gt;=$K104,AA$3&lt;$L104),100*$AM104,0)</f>
        <v>50</v>
      </c>
      <c r="AB104" s="137">
        <f>IF(AND(AB$3&gt;=$K104,AB$3&lt;$L104),100*$AM104,0)</f>
        <v>50</v>
      </c>
      <c r="AC104" s="137">
        <f>IF(AND(AC$3&gt;=$K104,AC$3&lt;$L104),100*$AM104,0)</f>
        <v>50</v>
      </c>
      <c r="AD104" s="137">
        <f>IF(AND(AD$3&gt;=$K104,AD$3&lt;$L104),100*$AM104,0)</f>
        <v>0</v>
      </c>
      <c r="AE104" s="137">
        <f>IF(AND(AE$3&gt;=$K104,AE$3&lt;$L104),100*$AM104,0)</f>
        <v>0</v>
      </c>
      <c r="AF104" s="137">
        <f>IF(AND(AF$3&gt;=$K104,AF$3&lt;$L104),100*$AM104,0)</f>
        <v>0</v>
      </c>
      <c r="AG104" s="137">
        <f>IF(AND(AG$3&gt;=$K104,AG$3&lt;$L104),100*$AM104,0)</f>
        <v>0</v>
      </c>
      <c r="AH104" s="137">
        <f>IF(AND(AH$3&gt;=$K104,AH$3&lt;$L104),100*$AM104,0)</f>
        <v>0</v>
      </c>
      <c r="AI104" s="137">
        <f>IF(AND(AI$3&gt;=$K104,AI$3&lt;$L104),100*$AM104,0)</f>
        <v>0</v>
      </c>
      <c r="AJ104" s="137">
        <f>IF(AND(AJ$3&gt;=$K104,AJ$3&lt;$L104),100*$AM104,0)</f>
        <v>0</v>
      </c>
      <c r="AK104" s="136">
        <f ca="1">IF(AND(AND($AK$3&lt;=B104,B104&lt;=$AK$1),B104&lt;&gt;""),1,0)</f>
        <v>1</v>
      </c>
      <c r="AL104" s="136">
        <f t="shared" si="2"/>
        <v>0.5</v>
      </c>
      <c r="AM104" s="136">
        <v>0.5</v>
      </c>
    </row>
    <row r="105" spans="1:39" ht="56.25">
      <c r="A105" s="149">
        <v>421</v>
      </c>
      <c r="B105" s="150">
        <v>46405</v>
      </c>
      <c r="C105" s="156">
        <v>9</v>
      </c>
      <c r="D105" s="156">
        <v>17</v>
      </c>
      <c r="E105" s="152" t="s">
        <v>30</v>
      </c>
      <c r="F105" s="151" t="s">
        <v>495</v>
      </c>
      <c r="G105" s="154" t="s">
        <v>494</v>
      </c>
      <c r="H105" s="138" t="str">
        <f>IF(OR(G105="中止",G105="取消"),"998",IF(ISNA(MATCH($E105,施設情報!$B$2:$B$96,0)),"999",INDEX(施設情報!$C$2:$C$96,MATCH($E105,施設情報!$B$2:$B$96,0))))</f>
        <v>027</v>
      </c>
      <c r="I105" s="139">
        <f>B105</f>
        <v>46405</v>
      </c>
      <c r="J105" s="137" t="str">
        <f>H105&amp;"-"&amp;I105</f>
        <v>027-46405</v>
      </c>
      <c r="K105" s="137">
        <f>C105/24</f>
        <v>0.375</v>
      </c>
      <c r="L105" s="137">
        <f>D105/24</f>
        <v>0.70833333333333337</v>
      </c>
      <c r="M105" s="137">
        <f>IF(AND(M$3&gt;=$K105,M$3&lt;$L105),100*$AM105,0)</f>
        <v>0</v>
      </c>
      <c r="N105" s="137">
        <f>IF(AND(N$3&gt;=$K105,N$3&lt;$L105),100*$AM105,0)</f>
        <v>0</v>
      </c>
      <c r="O105" s="137">
        <f>IF(AND(O$3&gt;=$K105,O$3&lt;$L105),100*$AM105,0)</f>
        <v>0</v>
      </c>
      <c r="P105" s="137">
        <f>IF(AND(P$3&gt;=$K105,P$3&lt;$L105),100*$AM105,0)</f>
        <v>0</v>
      </c>
      <c r="Q105" s="137">
        <f>IF(AND(Q$3&gt;=$K105,Q$3&lt;$L105),100*$AM105,0)</f>
        <v>0</v>
      </c>
      <c r="R105" s="137">
        <f>IF(AND(R$3&gt;=$K105,R$3&lt;$L105),100*$AM105,0)</f>
        <v>0</v>
      </c>
      <c r="S105" s="137">
        <f>IF(AND(S$3&gt;=$K105,S$3&lt;$L105),100*$AM105,0)</f>
        <v>0</v>
      </c>
      <c r="T105" s="137">
        <f>IF(AND(T$3&gt;=$K105,T$3&lt;$L105),100*$AM105,0)</f>
        <v>0</v>
      </c>
      <c r="U105" s="137">
        <f>IF(AND(U$3&gt;=$K105,U$3&lt;$L105),100*$AM105,0)</f>
        <v>0</v>
      </c>
      <c r="V105" s="137">
        <f>IF(AND(V$3&gt;=$K105,V$3&lt;$L105),100*$AM105,0)</f>
        <v>50</v>
      </c>
      <c r="W105" s="137">
        <f>IF(AND(W$3&gt;=$K105,W$3&lt;$L105),100*$AM105,0)</f>
        <v>50</v>
      </c>
      <c r="X105" s="137">
        <f>IF(AND(X$3&gt;=$K105,X$3&lt;$L105),100*$AM105,0)</f>
        <v>50</v>
      </c>
      <c r="Y105" s="137">
        <f>IF(AND(Y$3&gt;=$K105,Y$3&lt;$L105),100*$AM105,0)</f>
        <v>50</v>
      </c>
      <c r="Z105" s="137">
        <f>IF(AND(Z$3&gt;=$K105,Z$3&lt;$L105),100*$AM105,0)</f>
        <v>50</v>
      </c>
      <c r="AA105" s="137">
        <f>IF(AND(AA$3&gt;=$K105,AA$3&lt;$L105),100*$AM105,0)</f>
        <v>50</v>
      </c>
      <c r="AB105" s="137">
        <f>IF(AND(AB$3&gt;=$K105,AB$3&lt;$L105),100*$AM105,0)</f>
        <v>50</v>
      </c>
      <c r="AC105" s="137">
        <f>IF(AND(AC$3&gt;=$K105,AC$3&lt;$L105),100*$AM105,0)</f>
        <v>50</v>
      </c>
      <c r="AD105" s="137">
        <f>IF(AND(AD$3&gt;=$K105,AD$3&lt;$L105),100*$AM105,0)</f>
        <v>0</v>
      </c>
      <c r="AE105" s="137">
        <f>IF(AND(AE$3&gt;=$K105,AE$3&lt;$L105),100*$AM105,0)</f>
        <v>0</v>
      </c>
      <c r="AF105" s="137">
        <f>IF(AND(AF$3&gt;=$K105,AF$3&lt;$L105),100*$AM105,0)</f>
        <v>0</v>
      </c>
      <c r="AG105" s="137">
        <f>IF(AND(AG$3&gt;=$K105,AG$3&lt;$L105),100*$AM105,0)</f>
        <v>0</v>
      </c>
      <c r="AH105" s="137">
        <f>IF(AND(AH$3&gt;=$K105,AH$3&lt;$L105),100*$AM105,0)</f>
        <v>0</v>
      </c>
      <c r="AI105" s="137">
        <f>IF(AND(AI$3&gt;=$K105,AI$3&lt;$L105),100*$AM105,0)</f>
        <v>0</v>
      </c>
      <c r="AJ105" s="137">
        <f>IF(AND(AJ$3&gt;=$K105,AJ$3&lt;$L105),100*$AM105,0)</f>
        <v>0</v>
      </c>
      <c r="AK105" s="136">
        <f ca="1">IF(AND(AND($AK$3&lt;=B105,B105&lt;=$AK$1),B105&lt;&gt;""),1,0)</f>
        <v>1</v>
      </c>
      <c r="AL105" s="136">
        <f t="shared" si="2"/>
        <v>0.5</v>
      </c>
      <c r="AM105" s="136">
        <v>0.5</v>
      </c>
    </row>
    <row r="106" spans="1:39" ht="93.75">
      <c r="A106" s="149">
        <v>422</v>
      </c>
      <c r="B106" s="150">
        <v>46405</v>
      </c>
      <c r="C106" s="156">
        <v>9</v>
      </c>
      <c r="D106" s="156">
        <v>17</v>
      </c>
      <c r="E106" s="152" t="s">
        <v>58</v>
      </c>
      <c r="F106" s="151" t="s">
        <v>495</v>
      </c>
      <c r="G106" s="154" t="s">
        <v>494</v>
      </c>
      <c r="H106" s="138" t="str">
        <f>IF(OR(G106="中止",G106="取消"),"998",IF(ISNA(MATCH($E106,施設情報!$B$2:$B$96,0)),"999",INDEX(施設情報!$C$2:$C$96,MATCH($E106,施設情報!$B$2:$B$96,0))))</f>
        <v>030</v>
      </c>
      <c r="I106" s="139">
        <f>B106</f>
        <v>46405</v>
      </c>
      <c r="J106" s="137" t="str">
        <f>H106&amp;"-"&amp;I106</f>
        <v>030-46405</v>
      </c>
      <c r="K106" s="137">
        <f>C106/24</f>
        <v>0.375</v>
      </c>
      <c r="L106" s="137">
        <f>D106/24</f>
        <v>0.70833333333333337</v>
      </c>
      <c r="M106" s="137">
        <f>IF(AND(M$3&gt;=$K106,M$3&lt;$L106),100*$AM106,0)</f>
        <v>0</v>
      </c>
      <c r="N106" s="137">
        <f>IF(AND(N$3&gt;=$K106,N$3&lt;$L106),100*$AM106,0)</f>
        <v>0</v>
      </c>
      <c r="O106" s="137">
        <f>IF(AND(O$3&gt;=$K106,O$3&lt;$L106),100*$AM106,0)</f>
        <v>0</v>
      </c>
      <c r="P106" s="137">
        <f>IF(AND(P$3&gt;=$K106,P$3&lt;$L106),100*$AM106,0)</f>
        <v>0</v>
      </c>
      <c r="Q106" s="137">
        <f>IF(AND(Q$3&gt;=$K106,Q$3&lt;$L106),100*$AM106,0)</f>
        <v>0</v>
      </c>
      <c r="R106" s="137">
        <f>IF(AND(R$3&gt;=$K106,R$3&lt;$L106),100*$AM106,0)</f>
        <v>0</v>
      </c>
      <c r="S106" s="137">
        <f>IF(AND(S$3&gt;=$K106,S$3&lt;$L106),100*$AM106,0)</f>
        <v>0</v>
      </c>
      <c r="T106" s="137">
        <f>IF(AND(T$3&gt;=$K106,T$3&lt;$L106),100*$AM106,0)</f>
        <v>0</v>
      </c>
      <c r="U106" s="137">
        <f>IF(AND(U$3&gt;=$K106,U$3&lt;$L106),100*$AM106,0)</f>
        <v>0</v>
      </c>
      <c r="V106" s="137">
        <f>IF(AND(V$3&gt;=$K106,V$3&lt;$L106),100*$AM106,0)</f>
        <v>50</v>
      </c>
      <c r="W106" s="137">
        <f>IF(AND(W$3&gt;=$K106,W$3&lt;$L106),100*$AM106,0)</f>
        <v>50</v>
      </c>
      <c r="X106" s="137">
        <f>IF(AND(X$3&gt;=$K106,X$3&lt;$L106),100*$AM106,0)</f>
        <v>50</v>
      </c>
      <c r="Y106" s="137">
        <f>IF(AND(Y$3&gt;=$K106,Y$3&lt;$L106),100*$AM106,0)</f>
        <v>50</v>
      </c>
      <c r="Z106" s="137">
        <f>IF(AND(Z$3&gt;=$K106,Z$3&lt;$L106),100*$AM106,0)</f>
        <v>50</v>
      </c>
      <c r="AA106" s="137">
        <f>IF(AND(AA$3&gt;=$K106,AA$3&lt;$L106),100*$AM106,0)</f>
        <v>50</v>
      </c>
      <c r="AB106" s="137">
        <f>IF(AND(AB$3&gt;=$K106,AB$3&lt;$L106),100*$AM106,0)</f>
        <v>50</v>
      </c>
      <c r="AC106" s="137">
        <f>IF(AND(AC$3&gt;=$K106,AC$3&lt;$L106),100*$AM106,0)</f>
        <v>50</v>
      </c>
      <c r="AD106" s="137">
        <f>IF(AND(AD$3&gt;=$K106,AD$3&lt;$L106),100*$AM106,0)</f>
        <v>0</v>
      </c>
      <c r="AE106" s="137">
        <f>IF(AND(AE$3&gt;=$K106,AE$3&lt;$L106),100*$AM106,0)</f>
        <v>0</v>
      </c>
      <c r="AF106" s="137">
        <f>IF(AND(AF$3&gt;=$K106,AF$3&lt;$L106),100*$AM106,0)</f>
        <v>0</v>
      </c>
      <c r="AG106" s="137">
        <f>IF(AND(AG$3&gt;=$K106,AG$3&lt;$L106),100*$AM106,0)</f>
        <v>0</v>
      </c>
      <c r="AH106" s="137">
        <f>IF(AND(AH$3&gt;=$K106,AH$3&lt;$L106),100*$AM106,0)</f>
        <v>0</v>
      </c>
      <c r="AI106" s="137">
        <f>IF(AND(AI$3&gt;=$K106,AI$3&lt;$L106),100*$AM106,0)</f>
        <v>0</v>
      </c>
      <c r="AJ106" s="137">
        <f>IF(AND(AJ$3&gt;=$K106,AJ$3&lt;$L106),100*$AM106,0)</f>
        <v>0</v>
      </c>
      <c r="AK106" s="136">
        <f ca="1">IF(AND(AND($AK$3&lt;=B106,B106&lt;=$AK$1),B106&lt;&gt;""),1,0)</f>
        <v>1</v>
      </c>
      <c r="AL106" s="136">
        <f t="shared" si="2"/>
        <v>0.5</v>
      </c>
      <c r="AM106" s="136">
        <v>0.5</v>
      </c>
    </row>
    <row r="107" spans="1:39" ht="112.5">
      <c r="A107" s="149">
        <v>423</v>
      </c>
      <c r="B107" s="150">
        <v>46405</v>
      </c>
      <c r="C107" s="156">
        <v>9</v>
      </c>
      <c r="D107" s="156">
        <v>17</v>
      </c>
      <c r="E107" s="152" t="s">
        <v>59</v>
      </c>
      <c r="F107" s="151" t="s">
        <v>495</v>
      </c>
      <c r="G107" s="154" t="s">
        <v>494</v>
      </c>
      <c r="H107" s="138" t="str">
        <f>IF(OR(G107="中止",G107="取消"),"998",IF(ISNA(MATCH($E107,施設情報!$B$2:$B$96,0)),"999",INDEX(施設情報!$C$2:$C$96,MATCH($E107,施設情報!$B$2:$B$96,0))))</f>
        <v>031</v>
      </c>
      <c r="I107" s="139">
        <f>B107</f>
        <v>46405</v>
      </c>
      <c r="J107" s="137" t="str">
        <f>H107&amp;"-"&amp;I107</f>
        <v>031-46405</v>
      </c>
      <c r="K107" s="137">
        <f>C107/24</f>
        <v>0.375</v>
      </c>
      <c r="L107" s="137">
        <f>D107/24</f>
        <v>0.70833333333333337</v>
      </c>
      <c r="M107" s="137">
        <f>IF(AND(M$3&gt;=$K107,M$3&lt;$L107),100*$AM107,0)</f>
        <v>0</v>
      </c>
      <c r="N107" s="137">
        <f>IF(AND(N$3&gt;=$K107,N$3&lt;$L107),100*$AM107,0)</f>
        <v>0</v>
      </c>
      <c r="O107" s="137">
        <f>IF(AND(O$3&gt;=$K107,O$3&lt;$L107),100*$AM107,0)</f>
        <v>0</v>
      </c>
      <c r="P107" s="137">
        <f>IF(AND(P$3&gt;=$K107,P$3&lt;$L107),100*$AM107,0)</f>
        <v>0</v>
      </c>
      <c r="Q107" s="137">
        <f>IF(AND(Q$3&gt;=$K107,Q$3&lt;$L107),100*$AM107,0)</f>
        <v>0</v>
      </c>
      <c r="R107" s="137">
        <f>IF(AND(R$3&gt;=$K107,R$3&lt;$L107),100*$AM107,0)</f>
        <v>0</v>
      </c>
      <c r="S107" s="137">
        <f>IF(AND(S$3&gt;=$K107,S$3&lt;$L107),100*$AM107,0)</f>
        <v>0</v>
      </c>
      <c r="T107" s="137">
        <f>IF(AND(T$3&gt;=$K107,T$3&lt;$L107),100*$AM107,0)</f>
        <v>0</v>
      </c>
      <c r="U107" s="137">
        <f>IF(AND(U$3&gt;=$K107,U$3&lt;$L107),100*$AM107,0)</f>
        <v>0</v>
      </c>
      <c r="V107" s="137">
        <f>IF(AND(V$3&gt;=$K107,V$3&lt;$L107),100*$AM107,0)</f>
        <v>50</v>
      </c>
      <c r="W107" s="137">
        <f>IF(AND(W$3&gt;=$K107,W$3&lt;$L107),100*$AM107,0)</f>
        <v>50</v>
      </c>
      <c r="X107" s="137">
        <f>IF(AND(X$3&gt;=$K107,X$3&lt;$L107),100*$AM107,0)</f>
        <v>50</v>
      </c>
      <c r="Y107" s="137">
        <f>IF(AND(Y$3&gt;=$K107,Y$3&lt;$L107),100*$AM107,0)</f>
        <v>50</v>
      </c>
      <c r="Z107" s="137">
        <f>IF(AND(Z$3&gt;=$K107,Z$3&lt;$L107),100*$AM107,0)</f>
        <v>50</v>
      </c>
      <c r="AA107" s="137">
        <f>IF(AND(AA$3&gt;=$K107,AA$3&lt;$L107),100*$AM107,0)</f>
        <v>50</v>
      </c>
      <c r="AB107" s="137">
        <f>IF(AND(AB$3&gt;=$K107,AB$3&lt;$L107),100*$AM107,0)</f>
        <v>50</v>
      </c>
      <c r="AC107" s="137">
        <f>IF(AND(AC$3&gt;=$K107,AC$3&lt;$L107),100*$AM107,0)</f>
        <v>50</v>
      </c>
      <c r="AD107" s="137">
        <f>IF(AND(AD$3&gt;=$K107,AD$3&lt;$L107),100*$AM107,0)</f>
        <v>0</v>
      </c>
      <c r="AE107" s="137">
        <f>IF(AND(AE$3&gt;=$K107,AE$3&lt;$L107),100*$AM107,0)</f>
        <v>0</v>
      </c>
      <c r="AF107" s="137">
        <f>IF(AND(AF$3&gt;=$K107,AF$3&lt;$L107),100*$AM107,0)</f>
        <v>0</v>
      </c>
      <c r="AG107" s="137">
        <f>IF(AND(AG$3&gt;=$K107,AG$3&lt;$L107),100*$AM107,0)</f>
        <v>0</v>
      </c>
      <c r="AH107" s="137">
        <f>IF(AND(AH$3&gt;=$K107,AH$3&lt;$L107),100*$AM107,0)</f>
        <v>0</v>
      </c>
      <c r="AI107" s="137">
        <f>IF(AND(AI$3&gt;=$K107,AI$3&lt;$L107),100*$AM107,0)</f>
        <v>0</v>
      </c>
      <c r="AJ107" s="137">
        <f>IF(AND(AJ$3&gt;=$K107,AJ$3&lt;$L107),100*$AM107,0)</f>
        <v>0</v>
      </c>
      <c r="AK107" s="136">
        <f ca="1">IF(AND(AND($AK$3&lt;=B107,B107&lt;=$AK$1),B107&lt;&gt;""),1,0)</f>
        <v>1</v>
      </c>
      <c r="AL107" s="136">
        <f t="shared" si="2"/>
        <v>0.5</v>
      </c>
      <c r="AM107" s="136">
        <v>0.5</v>
      </c>
    </row>
    <row r="108" spans="1:39" ht="75">
      <c r="A108" s="149">
        <v>424</v>
      </c>
      <c r="B108" s="150">
        <v>46405</v>
      </c>
      <c r="C108" s="156">
        <v>9</v>
      </c>
      <c r="D108" s="156">
        <v>17</v>
      </c>
      <c r="E108" s="152" t="s">
        <v>60</v>
      </c>
      <c r="F108" s="151" t="s">
        <v>495</v>
      </c>
      <c r="G108" s="154" t="s">
        <v>494</v>
      </c>
      <c r="H108" s="138" t="str">
        <f>IF(OR(G108="中止",G108="取消"),"998",IF(ISNA(MATCH($E108,施設情報!$B$2:$B$96,0)),"999",INDEX(施設情報!$C$2:$C$96,MATCH($E108,施設情報!$B$2:$B$96,0))))</f>
        <v>028</v>
      </c>
      <c r="I108" s="139">
        <f>B108</f>
        <v>46405</v>
      </c>
      <c r="J108" s="137" t="str">
        <f>H108&amp;"-"&amp;I108</f>
        <v>028-46405</v>
      </c>
      <c r="K108" s="137">
        <f>C108/24</f>
        <v>0.375</v>
      </c>
      <c r="L108" s="137">
        <f>D108/24</f>
        <v>0.70833333333333337</v>
      </c>
      <c r="M108" s="137">
        <f>IF(AND(M$3&gt;=$K108,M$3&lt;$L108),100*$AM108,0)</f>
        <v>0</v>
      </c>
      <c r="N108" s="137">
        <f>IF(AND(N$3&gt;=$K108,N$3&lt;$L108),100*$AM108,0)</f>
        <v>0</v>
      </c>
      <c r="O108" s="137">
        <f>IF(AND(O$3&gt;=$K108,O$3&lt;$L108),100*$AM108,0)</f>
        <v>0</v>
      </c>
      <c r="P108" s="137">
        <f>IF(AND(P$3&gt;=$K108,P$3&lt;$L108),100*$AM108,0)</f>
        <v>0</v>
      </c>
      <c r="Q108" s="137">
        <f>IF(AND(Q$3&gt;=$K108,Q$3&lt;$L108),100*$AM108,0)</f>
        <v>0</v>
      </c>
      <c r="R108" s="137">
        <f>IF(AND(R$3&gt;=$K108,R$3&lt;$L108),100*$AM108,0)</f>
        <v>0</v>
      </c>
      <c r="S108" s="137">
        <f>IF(AND(S$3&gt;=$K108,S$3&lt;$L108),100*$AM108,0)</f>
        <v>0</v>
      </c>
      <c r="T108" s="137">
        <f>IF(AND(T$3&gt;=$K108,T$3&lt;$L108),100*$AM108,0)</f>
        <v>0</v>
      </c>
      <c r="U108" s="137">
        <f>IF(AND(U$3&gt;=$K108,U$3&lt;$L108),100*$AM108,0)</f>
        <v>0</v>
      </c>
      <c r="V108" s="137">
        <f>IF(AND(V$3&gt;=$K108,V$3&lt;$L108),100*$AM108,0)</f>
        <v>50</v>
      </c>
      <c r="W108" s="137">
        <f>IF(AND(W$3&gt;=$K108,W$3&lt;$L108),100*$AM108,0)</f>
        <v>50</v>
      </c>
      <c r="X108" s="137">
        <f>IF(AND(X$3&gt;=$K108,X$3&lt;$L108),100*$AM108,0)</f>
        <v>50</v>
      </c>
      <c r="Y108" s="137">
        <f>IF(AND(Y$3&gt;=$K108,Y$3&lt;$L108),100*$AM108,0)</f>
        <v>50</v>
      </c>
      <c r="Z108" s="137">
        <f>IF(AND(Z$3&gt;=$K108,Z$3&lt;$L108),100*$AM108,0)</f>
        <v>50</v>
      </c>
      <c r="AA108" s="137">
        <f>IF(AND(AA$3&gt;=$K108,AA$3&lt;$L108),100*$AM108,0)</f>
        <v>50</v>
      </c>
      <c r="AB108" s="137">
        <f>IF(AND(AB$3&gt;=$K108,AB$3&lt;$L108),100*$AM108,0)</f>
        <v>50</v>
      </c>
      <c r="AC108" s="137">
        <f>IF(AND(AC$3&gt;=$K108,AC$3&lt;$L108),100*$AM108,0)</f>
        <v>50</v>
      </c>
      <c r="AD108" s="137">
        <f>IF(AND(AD$3&gt;=$K108,AD$3&lt;$L108),100*$AM108,0)</f>
        <v>0</v>
      </c>
      <c r="AE108" s="137">
        <f>IF(AND(AE$3&gt;=$K108,AE$3&lt;$L108),100*$AM108,0)</f>
        <v>0</v>
      </c>
      <c r="AF108" s="137">
        <f>IF(AND(AF$3&gt;=$K108,AF$3&lt;$L108),100*$AM108,0)</f>
        <v>0</v>
      </c>
      <c r="AG108" s="137">
        <f>IF(AND(AG$3&gt;=$K108,AG$3&lt;$L108),100*$AM108,0)</f>
        <v>0</v>
      </c>
      <c r="AH108" s="137">
        <f>IF(AND(AH$3&gt;=$K108,AH$3&lt;$L108),100*$AM108,0)</f>
        <v>0</v>
      </c>
      <c r="AI108" s="137">
        <f>IF(AND(AI$3&gt;=$K108,AI$3&lt;$L108),100*$AM108,0)</f>
        <v>0</v>
      </c>
      <c r="AJ108" s="137">
        <f>IF(AND(AJ$3&gt;=$K108,AJ$3&lt;$L108),100*$AM108,0)</f>
        <v>0</v>
      </c>
      <c r="AK108" s="136">
        <f ca="1">IF(AND(AND($AK$3&lt;=B108,B108&lt;=$AK$1),B108&lt;&gt;""),1,0)</f>
        <v>1</v>
      </c>
      <c r="AL108" s="136">
        <f t="shared" si="2"/>
        <v>0.5</v>
      </c>
      <c r="AM108" s="136">
        <v>0.5</v>
      </c>
    </row>
    <row r="109" spans="1:39" ht="75">
      <c r="A109" s="149">
        <v>425</v>
      </c>
      <c r="B109" s="150">
        <v>46405</v>
      </c>
      <c r="C109" s="156">
        <v>9</v>
      </c>
      <c r="D109" s="156">
        <v>17</v>
      </c>
      <c r="E109" s="152" t="s">
        <v>61</v>
      </c>
      <c r="F109" s="151" t="s">
        <v>495</v>
      </c>
      <c r="G109" s="154" t="s">
        <v>494</v>
      </c>
      <c r="H109" s="138" t="str">
        <f>IF(OR(G109="中止",G109="取消"),"998",IF(ISNA(MATCH($E109,施設情報!$B$2:$B$96,0)),"999",INDEX(施設情報!$C$2:$C$96,MATCH($E109,施設情報!$B$2:$B$96,0))))</f>
        <v>029</v>
      </c>
      <c r="I109" s="139">
        <f>B109</f>
        <v>46405</v>
      </c>
      <c r="J109" s="137" t="str">
        <f>H109&amp;"-"&amp;I109</f>
        <v>029-46405</v>
      </c>
      <c r="K109" s="137">
        <f>C109/24</f>
        <v>0.375</v>
      </c>
      <c r="L109" s="137">
        <f>D109/24</f>
        <v>0.70833333333333337</v>
      </c>
      <c r="M109" s="137">
        <f>IF(AND(M$3&gt;=$K109,M$3&lt;$L109),100*$AM109,0)</f>
        <v>0</v>
      </c>
      <c r="N109" s="137">
        <f>IF(AND(N$3&gt;=$K109,N$3&lt;$L109),100*$AM109,0)</f>
        <v>0</v>
      </c>
      <c r="O109" s="137">
        <f>IF(AND(O$3&gt;=$K109,O$3&lt;$L109),100*$AM109,0)</f>
        <v>0</v>
      </c>
      <c r="P109" s="137">
        <f>IF(AND(P$3&gt;=$K109,P$3&lt;$L109),100*$AM109,0)</f>
        <v>0</v>
      </c>
      <c r="Q109" s="137">
        <f>IF(AND(Q$3&gt;=$K109,Q$3&lt;$L109),100*$AM109,0)</f>
        <v>0</v>
      </c>
      <c r="R109" s="137">
        <f>IF(AND(R$3&gt;=$K109,R$3&lt;$L109),100*$AM109,0)</f>
        <v>0</v>
      </c>
      <c r="S109" s="137">
        <f>IF(AND(S$3&gt;=$K109,S$3&lt;$L109),100*$AM109,0)</f>
        <v>0</v>
      </c>
      <c r="T109" s="137">
        <f>IF(AND(T$3&gt;=$K109,T$3&lt;$L109),100*$AM109,0)</f>
        <v>0</v>
      </c>
      <c r="U109" s="137">
        <f>IF(AND(U$3&gt;=$K109,U$3&lt;$L109),100*$AM109,0)</f>
        <v>0</v>
      </c>
      <c r="V109" s="137">
        <f>IF(AND(V$3&gt;=$K109,V$3&lt;$L109),100*$AM109,0)</f>
        <v>50</v>
      </c>
      <c r="W109" s="137">
        <f>IF(AND(W$3&gt;=$K109,W$3&lt;$L109),100*$AM109,0)</f>
        <v>50</v>
      </c>
      <c r="X109" s="137">
        <f>IF(AND(X$3&gt;=$K109,X$3&lt;$L109),100*$AM109,0)</f>
        <v>50</v>
      </c>
      <c r="Y109" s="137">
        <f>IF(AND(Y$3&gt;=$K109,Y$3&lt;$L109),100*$AM109,0)</f>
        <v>50</v>
      </c>
      <c r="Z109" s="137">
        <f>IF(AND(Z$3&gt;=$K109,Z$3&lt;$L109),100*$AM109,0)</f>
        <v>50</v>
      </c>
      <c r="AA109" s="137">
        <f>IF(AND(AA$3&gt;=$K109,AA$3&lt;$L109),100*$AM109,0)</f>
        <v>50</v>
      </c>
      <c r="AB109" s="137">
        <f>IF(AND(AB$3&gt;=$K109,AB$3&lt;$L109),100*$AM109,0)</f>
        <v>50</v>
      </c>
      <c r="AC109" s="137">
        <f>IF(AND(AC$3&gt;=$K109,AC$3&lt;$L109),100*$AM109,0)</f>
        <v>50</v>
      </c>
      <c r="AD109" s="137">
        <f>IF(AND(AD$3&gt;=$K109,AD$3&lt;$L109),100*$AM109,0)</f>
        <v>0</v>
      </c>
      <c r="AE109" s="137">
        <f>IF(AND(AE$3&gt;=$K109,AE$3&lt;$L109),100*$AM109,0)</f>
        <v>0</v>
      </c>
      <c r="AF109" s="137">
        <f>IF(AND(AF$3&gt;=$K109,AF$3&lt;$L109),100*$AM109,0)</f>
        <v>0</v>
      </c>
      <c r="AG109" s="137">
        <f>IF(AND(AG$3&gt;=$K109,AG$3&lt;$L109),100*$AM109,0)</f>
        <v>0</v>
      </c>
      <c r="AH109" s="137">
        <f>IF(AND(AH$3&gt;=$K109,AH$3&lt;$L109),100*$AM109,0)</f>
        <v>0</v>
      </c>
      <c r="AI109" s="137">
        <f>IF(AND(AI$3&gt;=$K109,AI$3&lt;$L109),100*$AM109,0)</f>
        <v>0</v>
      </c>
      <c r="AJ109" s="137">
        <f>IF(AND(AJ$3&gt;=$K109,AJ$3&lt;$L109),100*$AM109,0)</f>
        <v>0</v>
      </c>
      <c r="AK109" s="136">
        <f ca="1">IF(AND(AND($AK$3&lt;=B109,B109&lt;=$AK$1),B109&lt;&gt;""),1,0)</f>
        <v>1</v>
      </c>
      <c r="AL109" s="136">
        <f t="shared" si="2"/>
        <v>0.5</v>
      </c>
      <c r="AM109" s="136">
        <v>0.5</v>
      </c>
    </row>
    <row r="110" spans="1:39" ht="37.5">
      <c r="A110" s="149">
        <v>426</v>
      </c>
      <c r="B110" s="150">
        <v>46405</v>
      </c>
      <c r="C110" s="156">
        <v>9</v>
      </c>
      <c r="D110" s="156">
        <v>17</v>
      </c>
      <c r="E110" s="152" t="s">
        <v>62</v>
      </c>
      <c r="F110" s="151" t="s">
        <v>492</v>
      </c>
      <c r="G110" s="154" t="s">
        <v>494</v>
      </c>
      <c r="H110" s="138" t="str">
        <f>IF(OR(G110="中止",G110="取消"),"998",IF(ISNA(MATCH($E110,施設情報!$B$2:$B$96,0)),"999",INDEX(施設情報!$C$2:$C$96,MATCH($E110,施設情報!$B$2:$B$96,0))))</f>
        <v>036</v>
      </c>
      <c r="I110" s="139">
        <f>B110</f>
        <v>46405</v>
      </c>
      <c r="J110" s="137" t="str">
        <f>H110&amp;"-"&amp;I110</f>
        <v>036-46405</v>
      </c>
      <c r="K110" s="137">
        <f>C110/24</f>
        <v>0.375</v>
      </c>
      <c r="L110" s="137">
        <f>D110/24</f>
        <v>0.70833333333333337</v>
      </c>
      <c r="M110" s="137">
        <f>IF(AND(M$3&gt;=$K110,M$3&lt;$L110),100*$AM110,0)</f>
        <v>0</v>
      </c>
      <c r="N110" s="137">
        <f>IF(AND(N$3&gt;=$K110,N$3&lt;$L110),100*$AM110,0)</f>
        <v>0</v>
      </c>
      <c r="O110" s="137">
        <f>IF(AND(O$3&gt;=$K110,O$3&lt;$L110),100*$AM110,0)</f>
        <v>0</v>
      </c>
      <c r="P110" s="137">
        <f>IF(AND(P$3&gt;=$K110,P$3&lt;$L110),100*$AM110,0)</f>
        <v>0</v>
      </c>
      <c r="Q110" s="137">
        <f>IF(AND(Q$3&gt;=$K110,Q$3&lt;$L110),100*$AM110,0)</f>
        <v>0</v>
      </c>
      <c r="R110" s="137">
        <f>IF(AND(R$3&gt;=$K110,R$3&lt;$L110),100*$AM110,0)</f>
        <v>0</v>
      </c>
      <c r="S110" s="137">
        <f>IF(AND(S$3&gt;=$K110,S$3&lt;$L110),100*$AM110,0)</f>
        <v>0</v>
      </c>
      <c r="T110" s="137">
        <f>IF(AND(T$3&gt;=$K110,T$3&lt;$L110),100*$AM110,0)</f>
        <v>0</v>
      </c>
      <c r="U110" s="137">
        <f>IF(AND(U$3&gt;=$K110,U$3&lt;$L110),100*$AM110,0)</f>
        <v>0</v>
      </c>
      <c r="V110" s="137">
        <f>IF(AND(V$3&gt;=$K110,V$3&lt;$L110),100*$AM110,0)</f>
        <v>100</v>
      </c>
      <c r="W110" s="137">
        <f>IF(AND(W$3&gt;=$K110,W$3&lt;$L110),100*$AM110,0)</f>
        <v>100</v>
      </c>
      <c r="X110" s="137">
        <f>IF(AND(X$3&gt;=$K110,X$3&lt;$L110),100*$AM110,0)</f>
        <v>100</v>
      </c>
      <c r="Y110" s="137">
        <f>IF(AND(Y$3&gt;=$K110,Y$3&lt;$L110),100*$AM110,0)</f>
        <v>100</v>
      </c>
      <c r="Z110" s="137">
        <f>IF(AND(Z$3&gt;=$K110,Z$3&lt;$L110),100*$AM110,0)</f>
        <v>100</v>
      </c>
      <c r="AA110" s="137">
        <f>IF(AND(AA$3&gt;=$K110,AA$3&lt;$L110),100*$AM110,0)</f>
        <v>100</v>
      </c>
      <c r="AB110" s="137">
        <f>IF(AND(AB$3&gt;=$K110,AB$3&lt;$L110),100*$AM110,0)</f>
        <v>100</v>
      </c>
      <c r="AC110" s="137">
        <f>IF(AND(AC$3&gt;=$K110,AC$3&lt;$L110),100*$AM110,0)</f>
        <v>100</v>
      </c>
      <c r="AD110" s="137">
        <f>IF(AND(AD$3&gt;=$K110,AD$3&lt;$L110),100*$AM110,0)</f>
        <v>0</v>
      </c>
      <c r="AE110" s="137">
        <f>IF(AND(AE$3&gt;=$K110,AE$3&lt;$L110),100*$AM110,0)</f>
        <v>0</v>
      </c>
      <c r="AF110" s="137">
        <f>IF(AND(AF$3&gt;=$K110,AF$3&lt;$L110),100*$AM110,0)</f>
        <v>0</v>
      </c>
      <c r="AG110" s="137">
        <f>IF(AND(AG$3&gt;=$K110,AG$3&lt;$L110),100*$AM110,0)</f>
        <v>0</v>
      </c>
      <c r="AH110" s="137">
        <f>IF(AND(AH$3&gt;=$K110,AH$3&lt;$L110),100*$AM110,0)</f>
        <v>0</v>
      </c>
      <c r="AI110" s="137">
        <f>IF(AND(AI$3&gt;=$K110,AI$3&lt;$L110),100*$AM110,0)</f>
        <v>0</v>
      </c>
      <c r="AJ110" s="137">
        <f>IF(AND(AJ$3&gt;=$K110,AJ$3&lt;$L110),100*$AM110,0)</f>
        <v>0</v>
      </c>
      <c r="AK110" s="136">
        <f ca="1">IF(AND(AND($AK$3&lt;=B110,B110&lt;=$AK$1),B110&lt;&gt;""),1,0)</f>
        <v>1</v>
      </c>
      <c r="AL110" s="136">
        <f t="shared" si="2"/>
        <v>1</v>
      </c>
      <c r="AM110" s="136">
        <v>1</v>
      </c>
    </row>
    <row r="111" spans="1:39">
      <c r="A111" s="149">
        <v>427</v>
      </c>
      <c r="B111" s="150">
        <v>46405</v>
      </c>
      <c r="C111" s="156">
        <v>9</v>
      </c>
      <c r="D111" s="156">
        <v>17</v>
      </c>
      <c r="E111" s="152" t="s">
        <v>63</v>
      </c>
      <c r="F111" s="151" t="s">
        <v>492</v>
      </c>
      <c r="G111" s="154" t="s">
        <v>494</v>
      </c>
      <c r="H111" s="138" t="str">
        <f>IF(OR(G111="中止",G111="取消"),"998",IF(ISNA(MATCH($E111,施設情報!$B$2:$B$96,0)),"999",INDEX(施設情報!$C$2:$C$96,MATCH($E111,施設情報!$B$2:$B$96,0))))</f>
        <v>062</v>
      </c>
      <c r="I111" s="139">
        <f>B111</f>
        <v>46405</v>
      </c>
      <c r="J111" s="137" t="str">
        <f>H111&amp;"-"&amp;I111</f>
        <v>062-46405</v>
      </c>
      <c r="K111" s="137">
        <f>C111/24</f>
        <v>0.375</v>
      </c>
      <c r="L111" s="137">
        <f>D111/24</f>
        <v>0.70833333333333337</v>
      </c>
      <c r="M111" s="137">
        <f>IF(AND(M$3&gt;=$K111,M$3&lt;$L111),100*$AM111,0)</f>
        <v>0</v>
      </c>
      <c r="N111" s="137">
        <f>IF(AND(N$3&gt;=$K111,N$3&lt;$L111),100*$AM111,0)</f>
        <v>0</v>
      </c>
      <c r="O111" s="137">
        <f>IF(AND(O$3&gt;=$K111,O$3&lt;$L111),100*$AM111,0)</f>
        <v>0</v>
      </c>
      <c r="P111" s="137">
        <f>IF(AND(P$3&gt;=$K111,P$3&lt;$L111),100*$AM111,0)</f>
        <v>0</v>
      </c>
      <c r="Q111" s="137">
        <f>IF(AND(Q$3&gt;=$K111,Q$3&lt;$L111),100*$AM111,0)</f>
        <v>0</v>
      </c>
      <c r="R111" s="137">
        <f>IF(AND(R$3&gt;=$K111,R$3&lt;$L111),100*$AM111,0)</f>
        <v>0</v>
      </c>
      <c r="S111" s="137">
        <f>IF(AND(S$3&gt;=$K111,S$3&lt;$L111),100*$AM111,0)</f>
        <v>0</v>
      </c>
      <c r="T111" s="137">
        <f>IF(AND(T$3&gt;=$K111,T$3&lt;$L111),100*$AM111,0)</f>
        <v>0</v>
      </c>
      <c r="U111" s="137">
        <f>IF(AND(U$3&gt;=$K111,U$3&lt;$L111),100*$AM111,0)</f>
        <v>0</v>
      </c>
      <c r="V111" s="137">
        <f>IF(AND(V$3&gt;=$K111,V$3&lt;$L111),100*$AM111,0)</f>
        <v>100</v>
      </c>
      <c r="W111" s="137">
        <f>IF(AND(W$3&gt;=$K111,W$3&lt;$L111),100*$AM111,0)</f>
        <v>100</v>
      </c>
      <c r="X111" s="137">
        <f>IF(AND(X$3&gt;=$K111,X$3&lt;$L111),100*$AM111,0)</f>
        <v>100</v>
      </c>
      <c r="Y111" s="137">
        <f>IF(AND(Y$3&gt;=$K111,Y$3&lt;$L111),100*$AM111,0)</f>
        <v>100</v>
      </c>
      <c r="Z111" s="137">
        <f>IF(AND(Z$3&gt;=$K111,Z$3&lt;$L111),100*$AM111,0)</f>
        <v>100</v>
      </c>
      <c r="AA111" s="137">
        <f>IF(AND(AA$3&gt;=$K111,AA$3&lt;$L111),100*$AM111,0)</f>
        <v>100</v>
      </c>
      <c r="AB111" s="137">
        <f>IF(AND(AB$3&gt;=$K111,AB$3&lt;$L111),100*$AM111,0)</f>
        <v>100</v>
      </c>
      <c r="AC111" s="137">
        <f>IF(AND(AC$3&gt;=$K111,AC$3&lt;$L111),100*$AM111,0)</f>
        <v>100</v>
      </c>
      <c r="AD111" s="137">
        <f>IF(AND(AD$3&gt;=$K111,AD$3&lt;$L111),100*$AM111,0)</f>
        <v>0</v>
      </c>
      <c r="AE111" s="137">
        <f>IF(AND(AE$3&gt;=$K111,AE$3&lt;$L111),100*$AM111,0)</f>
        <v>0</v>
      </c>
      <c r="AF111" s="137">
        <f>IF(AND(AF$3&gt;=$K111,AF$3&lt;$L111),100*$AM111,0)</f>
        <v>0</v>
      </c>
      <c r="AG111" s="137">
        <f>IF(AND(AG$3&gt;=$K111,AG$3&lt;$L111),100*$AM111,0)</f>
        <v>0</v>
      </c>
      <c r="AH111" s="137">
        <f>IF(AND(AH$3&gt;=$K111,AH$3&lt;$L111),100*$AM111,0)</f>
        <v>0</v>
      </c>
      <c r="AI111" s="137">
        <f>IF(AND(AI$3&gt;=$K111,AI$3&lt;$L111),100*$AM111,0)</f>
        <v>0</v>
      </c>
      <c r="AJ111" s="137">
        <f>IF(AND(AJ$3&gt;=$K111,AJ$3&lt;$L111),100*$AM111,0)</f>
        <v>0</v>
      </c>
      <c r="AK111" s="136">
        <f ca="1">IF(AND(AND($AK$3&lt;=B111,B111&lt;=$AK$1),B111&lt;&gt;""),1,0)</f>
        <v>1</v>
      </c>
      <c r="AL111" s="136">
        <f t="shared" si="2"/>
        <v>1</v>
      </c>
      <c r="AM111" s="136">
        <v>1</v>
      </c>
    </row>
    <row r="112" spans="1:39">
      <c r="A112" s="149">
        <v>428</v>
      </c>
      <c r="B112" s="150">
        <v>46405</v>
      </c>
      <c r="C112" s="156">
        <v>9</v>
      </c>
      <c r="D112" s="156">
        <v>17</v>
      </c>
      <c r="E112" s="152" t="s">
        <v>64</v>
      </c>
      <c r="F112" s="151" t="s">
        <v>492</v>
      </c>
      <c r="G112" s="154" t="s">
        <v>494</v>
      </c>
      <c r="H112" s="138" t="str">
        <f>IF(OR(G112="中止",G112="取消"),"998",IF(ISNA(MATCH($E112,施設情報!$B$2:$B$96,0)),"999",INDEX(施設情報!$C$2:$C$96,MATCH($E112,施設情報!$B$2:$B$96,0))))</f>
        <v>061</v>
      </c>
      <c r="I112" s="139">
        <f>B112</f>
        <v>46405</v>
      </c>
      <c r="J112" s="137" t="str">
        <f>H112&amp;"-"&amp;I112</f>
        <v>061-46405</v>
      </c>
      <c r="K112" s="137">
        <f>C112/24</f>
        <v>0.375</v>
      </c>
      <c r="L112" s="137">
        <f>D112/24</f>
        <v>0.70833333333333337</v>
      </c>
      <c r="M112" s="137">
        <f>IF(AND(M$3&gt;=$K112,M$3&lt;$L112),100*$AM112,0)</f>
        <v>0</v>
      </c>
      <c r="N112" s="137">
        <f>IF(AND(N$3&gt;=$K112,N$3&lt;$L112),100*$AM112,0)</f>
        <v>0</v>
      </c>
      <c r="O112" s="137">
        <f>IF(AND(O$3&gt;=$K112,O$3&lt;$L112),100*$AM112,0)</f>
        <v>0</v>
      </c>
      <c r="P112" s="137">
        <f>IF(AND(P$3&gt;=$K112,P$3&lt;$L112),100*$AM112,0)</f>
        <v>0</v>
      </c>
      <c r="Q112" s="137">
        <f>IF(AND(Q$3&gt;=$K112,Q$3&lt;$L112),100*$AM112,0)</f>
        <v>0</v>
      </c>
      <c r="R112" s="137">
        <f>IF(AND(R$3&gt;=$K112,R$3&lt;$L112),100*$AM112,0)</f>
        <v>0</v>
      </c>
      <c r="S112" s="137">
        <f>IF(AND(S$3&gt;=$K112,S$3&lt;$L112),100*$AM112,0)</f>
        <v>0</v>
      </c>
      <c r="T112" s="137">
        <f>IF(AND(T$3&gt;=$K112,T$3&lt;$L112),100*$AM112,0)</f>
        <v>0</v>
      </c>
      <c r="U112" s="137">
        <f>IF(AND(U$3&gt;=$K112,U$3&lt;$L112),100*$AM112,0)</f>
        <v>0</v>
      </c>
      <c r="V112" s="137">
        <f>IF(AND(V$3&gt;=$K112,V$3&lt;$L112),100*$AM112,0)</f>
        <v>100</v>
      </c>
      <c r="W112" s="137">
        <f>IF(AND(W$3&gt;=$K112,W$3&lt;$L112),100*$AM112,0)</f>
        <v>100</v>
      </c>
      <c r="X112" s="137">
        <f>IF(AND(X$3&gt;=$K112,X$3&lt;$L112),100*$AM112,0)</f>
        <v>100</v>
      </c>
      <c r="Y112" s="137">
        <f>IF(AND(Y$3&gt;=$K112,Y$3&lt;$L112),100*$AM112,0)</f>
        <v>100</v>
      </c>
      <c r="Z112" s="137">
        <f>IF(AND(Z$3&gt;=$K112,Z$3&lt;$L112),100*$AM112,0)</f>
        <v>100</v>
      </c>
      <c r="AA112" s="137">
        <f>IF(AND(AA$3&gt;=$K112,AA$3&lt;$L112),100*$AM112,0)</f>
        <v>100</v>
      </c>
      <c r="AB112" s="137">
        <f>IF(AND(AB$3&gt;=$K112,AB$3&lt;$L112),100*$AM112,0)</f>
        <v>100</v>
      </c>
      <c r="AC112" s="137">
        <f>IF(AND(AC$3&gt;=$K112,AC$3&lt;$L112),100*$AM112,0)</f>
        <v>100</v>
      </c>
      <c r="AD112" s="137">
        <f>IF(AND(AD$3&gt;=$K112,AD$3&lt;$L112),100*$AM112,0)</f>
        <v>0</v>
      </c>
      <c r="AE112" s="137">
        <f>IF(AND(AE$3&gt;=$K112,AE$3&lt;$L112),100*$AM112,0)</f>
        <v>0</v>
      </c>
      <c r="AF112" s="137">
        <f>IF(AND(AF$3&gt;=$K112,AF$3&lt;$L112),100*$AM112,0)</f>
        <v>0</v>
      </c>
      <c r="AG112" s="137">
        <f>IF(AND(AG$3&gt;=$K112,AG$3&lt;$L112),100*$AM112,0)</f>
        <v>0</v>
      </c>
      <c r="AH112" s="137">
        <f>IF(AND(AH$3&gt;=$K112,AH$3&lt;$L112),100*$AM112,0)</f>
        <v>0</v>
      </c>
      <c r="AI112" s="137">
        <f>IF(AND(AI$3&gt;=$K112,AI$3&lt;$L112),100*$AM112,0)</f>
        <v>0</v>
      </c>
      <c r="AJ112" s="137">
        <f>IF(AND(AJ$3&gt;=$K112,AJ$3&lt;$L112),100*$AM112,0)</f>
        <v>0</v>
      </c>
      <c r="AK112" s="136">
        <f ca="1">IF(AND(AND($AK$3&lt;=B112,B112&lt;=$AK$1),B112&lt;&gt;""),1,0)</f>
        <v>1</v>
      </c>
      <c r="AL112" s="136">
        <f t="shared" si="2"/>
        <v>1</v>
      </c>
      <c r="AM112" s="136">
        <v>1</v>
      </c>
    </row>
    <row r="113" spans="1:39" ht="37.5">
      <c r="A113" s="149">
        <v>429</v>
      </c>
      <c r="B113" s="150">
        <v>46405</v>
      </c>
      <c r="C113" s="156">
        <v>9</v>
      </c>
      <c r="D113" s="156">
        <v>17</v>
      </c>
      <c r="E113" s="152" t="s">
        <v>65</v>
      </c>
      <c r="F113" s="151" t="s">
        <v>492</v>
      </c>
      <c r="G113" s="154" t="s">
        <v>494</v>
      </c>
      <c r="H113" s="138" t="str">
        <f>IF(OR(G113="中止",G113="取消"),"998",IF(ISNA(MATCH($E113,施設情報!$B$2:$B$96,0)),"999",INDEX(施設情報!$C$2:$C$96,MATCH($E113,施設情報!$B$2:$B$96,0))))</f>
        <v>037</v>
      </c>
      <c r="I113" s="139">
        <f>B113</f>
        <v>46405</v>
      </c>
      <c r="J113" s="137" t="str">
        <f>H113&amp;"-"&amp;I113</f>
        <v>037-46405</v>
      </c>
      <c r="K113" s="137">
        <f>C113/24</f>
        <v>0.375</v>
      </c>
      <c r="L113" s="137">
        <f>D113/24</f>
        <v>0.70833333333333337</v>
      </c>
      <c r="M113" s="137">
        <f>IF(AND(M$3&gt;=$K113,M$3&lt;$L113),100*$AM113,0)</f>
        <v>0</v>
      </c>
      <c r="N113" s="137">
        <f>IF(AND(N$3&gt;=$K113,N$3&lt;$L113),100*$AM113,0)</f>
        <v>0</v>
      </c>
      <c r="O113" s="137">
        <f>IF(AND(O$3&gt;=$K113,O$3&lt;$L113),100*$AM113,0)</f>
        <v>0</v>
      </c>
      <c r="P113" s="137">
        <f>IF(AND(P$3&gt;=$K113,P$3&lt;$L113),100*$AM113,0)</f>
        <v>0</v>
      </c>
      <c r="Q113" s="137">
        <f>IF(AND(Q$3&gt;=$K113,Q$3&lt;$L113),100*$AM113,0)</f>
        <v>0</v>
      </c>
      <c r="R113" s="137">
        <f>IF(AND(R$3&gt;=$K113,R$3&lt;$L113),100*$AM113,0)</f>
        <v>0</v>
      </c>
      <c r="S113" s="137">
        <f>IF(AND(S$3&gt;=$K113,S$3&lt;$L113),100*$AM113,0)</f>
        <v>0</v>
      </c>
      <c r="T113" s="137">
        <f>IF(AND(T$3&gt;=$K113,T$3&lt;$L113),100*$AM113,0)</f>
        <v>0</v>
      </c>
      <c r="U113" s="137">
        <f>IF(AND(U$3&gt;=$K113,U$3&lt;$L113),100*$AM113,0)</f>
        <v>0</v>
      </c>
      <c r="V113" s="137">
        <f>IF(AND(V$3&gt;=$K113,V$3&lt;$L113),100*$AM113,0)</f>
        <v>100</v>
      </c>
      <c r="W113" s="137">
        <f>IF(AND(W$3&gt;=$K113,W$3&lt;$L113),100*$AM113,0)</f>
        <v>100</v>
      </c>
      <c r="X113" s="137">
        <f>IF(AND(X$3&gt;=$K113,X$3&lt;$L113),100*$AM113,0)</f>
        <v>100</v>
      </c>
      <c r="Y113" s="137">
        <f>IF(AND(Y$3&gt;=$K113,Y$3&lt;$L113),100*$AM113,0)</f>
        <v>100</v>
      </c>
      <c r="Z113" s="137">
        <f>IF(AND(Z$3&gt;=$K113,Z$3&lt;$L113),100*$AM113,0)</f>
        <v>100</v>
      </c>
      <c r="AA113" s="137">
        <f>IF(AND(AA$3&gt;=$K113,AA$3&lt;$L113),100*$AM113,0)</f>
        <v>100</v>
      </c>
      <c r="AB113" s="137">
        <f>IF(AND(AB$3&gt;=$K113,AB$3&lt;$L113),100*$AM113,0)</f>
        <v>100</v>
      </c>
      <c r="AC113" s="137">
        <f>IF(AND(AC$3&gt;=$K113,AC$3&lt;$L113),100*$AM113,0)</f>
        <v>100</v>
      </c>
      <c r="AD113" s="137">
        <f>IF(AND(AD$3&gt;=$K113,AD$3&lt;$L113),100*$AM113,0)</f>
        <v>0</v>
      </c>
      <c r="AE113" s="137">
        <f>IF(AND(AE$3&gt;=$K113,AE$3&lt;$L113),100*$AM113,0)</f>
        <v>0</v>
      </c>
      <c r="AF113" s="137">
        <f>IF(AND(AF$3&gt;=$K113,AF$3&lt;$L113),100*$AM113,0)</f>
        <v>0</v>
      </c>
      <c r="AG113" s="137">
        <f>IF(AND(AG$3&gt;=$K113,AG$3&lt;$L113),100*$AM113,0)</f>
        <v>0</v>
      </c>
      <c r="AH113" s="137">
        <f>IF(AND(AH$3&gt;=$K113,AH$3&lt;$L113),100*$AM113,0)</f>
        <v>0</v>
      </c>
      <c r="AI113" s="137">
        <f>IF(AND(AI$3&gt;=$K113,AI$3&lt;$L113),100*$AM113,0)</f>
        <v>0</v>
      </c>
      <c r="AJ113" s="137">
        <f>IF(AND(AJ$3&gt;=$K113,AJ$3&lt;$L113),100*$AM113,0)</f>
        <v>0</v>
      </c>
      <c r="AK113" s="136">
        <f ca="1">IF(AND(AND($AK$3&lt;=B113,B113&lt;=$AK$1),B113&lt;&gt;""),1,0)</f>
        <v>1</v>
      </c>
      <c r="AL113" s="136">
        <f t="shared" si="2"/>
        <v>1</v>
      </c>
      <c r="AM113" s="136">
        <v>1</v>
      </c>
    </row>
    <row r="114" spans="1:39" ht="56.25">
      <c r="A114" s="149">
        <v>430</v>
      </c>
      <c r="B114" s="150">
        <v>46405</v>
      </c>
      <c r="C114" s="156">
        <v>9</v>
      </c>
      <c r="D114" s="156">
        <v>17</v>
      </c>
      <c r="E114" s="152" t="s">
        <v>32</v>
      </c>
      <c r="F114" s="151" t="s">
        <v>492</v>
      </c>
      <c r="G114" s="154" t="s">
        <v>494</v>
      </c>
      <c r="H114" s="138" t="str">
        <f>IF(OR(G114="中止",G114="取消"),"998",IF(ISNA(MATCH($E114,施設情報!$B$2:$B$96,0)),"999",INDEX(施設情報!$C$2:$C$96,MATCH($E114,施設情報!$B$2:$B$96,0))))</f>
        <v>039</v>
      </c>
      <c r="I114" s="139">
        <f>B114</f>
        <v>46405</v>
      </c>
      <c r="J114" s="137" t="str">
        <f>H114&amp;"-"&amp;I114</f>
        <v>039-46405</v>
      </c>
      <c r="K114" s="137">
        <f>C114/24</f>
        <v>0.375</v>
      </c>
      <c r="L114" s="137">
        <f>D114/24</f>
        <v>0.70833333333333337</v>
      </c>
      <c r="M114" s="137">
        <f>IF(AND(M$3&gt;=$K114,M$3&lt;$L114),100*$AM114,0)</f>
        <v>0</v>
      </c>
      <c r="N114" s="137">
        <f>IF(AND(N$3&gt;=$K114,N$3&lt;$L114),100*$AM114,0)</f>
        <v>0</v>
      </c>
      <c r="O114" s="137">
        <f>IF(AND(O$3&gt;=$K114,O$3&lt;$L114),100*$AM114,0)</f>
        <v>0</v>
      </c>
      <c r="P114" s="137">
        <f>IF(AND(P$3&gt;=$K114,P$3&lt;$L114),100*$AM114,0)</f>
        <v>0</v>
      </c>
      <c r="Q114" s="137">
        <f>IF(AND(Q$3&gt;=$K114,Q$3&lt;$L114),100*$AM114,0)</f>
        <v>0</v>
      </c>
      <c r="R114" s="137">
        <f>IF(AND(R$3&gt;=$K114,R$3&lt;$L114),100*$AM114,0)</f>
        <v>0</v>
      </c>
      <c r="S114" s="137">
        <f>IF(AND(S$3&gt;=$K114,S$3&lt;$L114),100*$AM114,0)</f>
        <v>0</v>
      </c>
      <c r="T114" s="137">
        <f>IF(AND(T$3&gt;=$K114,T$3&lt;$L114),100*$AM114,0)</f>
        <v>0</v>
      </c>
      <c r="U114" s="137">
        <f>IF(AND(U$3&gt;=$K114,U$3&lt;$L114),100*$AM114,0)</f>
        <v>0</v>
      </c>
      <c r="V114" s="137">
        <f>IF(AND(V$3&gt;=$K114,V$3&lt;$L114),100*$AM114,0)</f>
        <v>100</v>
      </c>
      <c r="W114" s="137">
        <f>IF(AND(W$3&gt;=$K114,W$3&lt;$L114),100*$AM114,0)</f>
        <v>100</v>
      </c>
      <c r="X114" s="137">
        <f>IF(AND(X$3&gt;=$K114,X$3&lt;$L114),100*$AM114,0)</f>
        <v>100</v>
      </c>
      <c r="Y114" s="137">
        <f>IF(AND(Y$3&gt;=$K114,Y$3&lt;$L114),100*$AM114,0)</f>
        <v>100</v>
      </c>
      <c r="Z114" s="137">
        <f>IF(AND(Z$3&gt;=$K114,Z$3&lt;$L114),100*$AM114,0)</f>
        <v>100</v>
      </c>
      <c r="AA114" s="137">
        <f>IF(AND(AA$3&gt;=$K114,AA$3&lt;$L114),100*$AM114,0)</f>
        <v>100</v>
      </c>
      <c r="AB114" s="137">
        <f>IF(AND(AB$3&gt;=$K114,AB$3&lt;$L114),100*$AM114,0)</f>
        <v>100</v>
      </c>
      <c r="AC114" s="137">
        <f>IF(AND(AC$3&gt;=$K114,AC$3&lt;$L114),100*$AM114,0)</f>
        <v>100</v>
      </c>
      <c r="AD114" s="137">
        <f>IF(AND(AD$3&gt;=$K114,AD$3&lt;$L114),100*$AM114,0)</f>
        <v>0</v>
      </c>
      <c r="AE114" s="137">
        <f>IF(AND(AE$3&gt;=$K114,AE$3&lt;$L114),100*$AM114,0)</f>
        <v>0</v>
      </c>
      <c r="AF114" s="137">
        <f>IF(AND(AF$3&gt;=$K114,AF$3&lt;$L114),100*$AM114,0)</f>
        <v>0</v>
      </c>
      <c r="AG114" s="137">
        <f>IF(AND(AG$3&gt;=$K114,AG$3&lt;$L114),100*$AM114,0)</f>
        <v>0</v>
      </c>
      <c r="AH114" s="137">
        <f>IF(AND(AH$3&gt;=$K114,AH$3&lt;$L114),100*$AM114,0)</f>
        <v>0</v>
      </c>
      <c r="AI114" s="137">
        <f>IF(AND(AI$3&gt;=$K114,AI$3&lt;$L114),100*$AM114,0)</f>
        <v>0</v>
      </c>
      <c r="AJ114" s="137">
        <f>IF(AND(AJ$3&gt;=$K114,AJ$3&lt;$L114),100*$AM114,0)</f>
        <v>0</v>
      </c>
      <c r="AK114" s="136">
        <f ca="1">IF(AND(AND($AK$3&lt;=B114,B114&lt;=$AK$1),B114&lt;&gt;""),1,0)</f>
        <v>1</v>
      </c>
      <c r="AL114" s="136">
        <f t="shared" si="2"/>
        <v>1</v>
      </c>
      <c r="AM114" s="136">
        <v>1</v>
      </c>
    </row>
    <row r="115" spans="1:39" ht="56.25">
      <c r="A115" s="149">
        <v>431</v>
      </c>
      <c r="B115" s="150">
        <v>46405</v>
      </c>
      <c r="C115" s="156">
        <v>9</v>
      </c>
      <c r="D115" s="156">
        <v>17</v>
      </c>
      <c r="E115" s="152" t="s">
        <v>33</v>
      </c>
      <c r="F115" s="151" t="s">
        <v>492</v>
      </c>
      <c r="G115" s="154" t="s">
        <v>494</v>
      </c>
      <c r="H115" s="138" t="str">
        <f>IF(OR(G115="中止",G115="取消"),"998",IF(ISNA(MATCH($E115,施設情報!$B$2:$B$96,0)),"999",INDEX(施設情報!$C$2:$C$96,MATCH($E115,施設情報!$B$2:$B$96,0))))</f>
        <v>038</v>
      </c>
      <c r="I115" s="139">
        <f>B115</f>
        <v>46405</v>
      </c>
      <c r="J115" s="137" t="str">
        <f>H115&amp;"-"&amp;I115</f>
        <v>038-46405</v>
      </c>
      <c r="K115" s="137">
        <f>C115/24</f>
        <v>0.375</v>
      </c>
      <c r="L115" s="137">
        <f>D115/24</f>
        <v>0.70833333333333337</v>
      </c>
      <c r="M115" s="137">
        <f>IF(AND(M$3&gt;=$K115,M$3&lt;$L115),100*$AM115,0)</f>
        <v>0</v>
      </c>
      <c r="N115" s="137">
        <f>IF(AND(N$3&gt;=$K115,N$3&lt;$L115),100*$AM115,0)</f>
        <v>0</v>
      </c>
      <c r="O115" s="137">
        <f>IF(AND(O$3&gt;=$K115,O$3&lt;$L115),100*$AM115,0)</f>
        <v>0</v>
      </c>
      <c r="P115" s="137">
        <f>IF(AND(P$3&gt;=$K115,P$3&lt;$L115),100*$AM115,0)</f>
        <v>0</v>
      </c>
      <c r="Q115" s="137">
        <f>IF(AND(Q$3&gt;=$K115,Q$3&lt;$L115),100*$AM115,0)</f>
        <v>0</v>
      </c>
      <c r="R115" s="137">
        <f>IF(AND(R$3&gt;=$K115,R$3&lt;$L115),100*$AM115,0)</f>
        <v>0</v>
      </c>
      <c r="S115" s="137">
        <f>IF(AND(S$3&gt;=$K115,S$3&lt;$L115),100*$AM115,0)</f>
        <v>0</v>
      </c>
      <c r="T115" s="137">
        <f>IF(AND(T$3&gt;=$K115,T$3&lt;$L115),100*$AM115,0)</f>
        <v>0</v>
      </c>
      <c r="U115" s="137">
        <f>IF(AND(U$3&gt;=$K115,U$3&lt;$L115),100*$AM115,0)</f>
        <v>0</v>
      </c>
      <c r="V115" s="137">
        <f>IF(AND(V$3&gt;=$K115,V$3&lt;$L115),100*$AM115,0)</f>
        <v>100</v>
      </c>
      <c r="W115" s="137">
        <f>IF(AND(W$3&gt;=$K115,W$3&lt;$L115),100*$AM115,0)</f>
        <v>100</v>
      </c>
      <c r="X115" s="137">
        <f>IF(AND(X$3&gt;=$K115,X$3&lt;$L115),100*$AM115,0)</f>
        <v>100</v>
      </c>
      <c r="Y115" s="137">
        <f>IF(AND(Y$3&gt;=$K115,Y$3&lt;$L115),100*$AM115,0)</f>
        <v>100</v>
      </c>
      <c r="Z115" s="137">
        <f>IF(AND(Z$3&gt;=$K115,Z$3&lt;$L115),100*$AM115,0)</f>
        <v>100</v>
      </c>
      <c r="AA115" s="137">
        <f>IF(AND(AA$3&gt;=$K115,AA$3&lt;$L115),100*$AM115,0)</f>
        <v>100</v>
      </c>
      <c r="AB115" s="137">
        <f>IF(AND(AB$3&gt;=$K115,AB$3&lt;$L115),100*$AM115,0)</f>
        <v>100</v>
      </c>
      <c r="AC115" s="137">
        <f>IF(AND(AC$3&gt;=$K115,AC$3&lt;$L115),100*$AM115,0)</f>
        <v>100</v>
      </c>
      <c r="AD115" s="137">
        <f>IF(AND(AD$3&gt;=$K115,AD$3&lt;$L115),100*$AM115,0)</f>
        <v>0</v>
      </c>
      <c r="AE115" s="137">
        <f>IF(AND(AE$3&gt;=$K115,AE$3&lt;$L115),100*$AM115,0)</f>
        <v>0</v>
      </c>
      <c r="AF115" s="137">
        <f>IF(AND(AF$3&gt;=$K115,AF$3&lt;$L115),100*$AM115,0)</f>
        <v>0</v>
      </c>
      <c r="AG115" s="137">
        <f>IF(AND(AG$3&gt;=$K115,AG$3&lt;$L115),100*$AM115,0)</f>
        <v>0</v>
      </c>
      <c r="AH115" s="137">
        <f>IF(AND(AH$3&gt;=$K115,AH$3&lt;$L115),100*$AM115,0)</f>
        <v>0</v>
      </c>
      <c r="AI115" s="137">
        <f>IF(AND(AI$3&gt;=$K115,AI$3&lt;$L115),100*$AM115,0)</f>
        <v>0</v>
      </c>
      <c r="AJ115" s="137">
        <f>IF(AND(AJ$3&gt;=$K115,AJ$3&lt;$L115),100*$AM115,0)</f>
        <v>0</v>
      </c>
      <c r="AK115" s="136">
        <f ca="1">IF(AND(AND($AK$3&lt;=B115,B115&lt;=$AK$1),B115&lt;&gt;""),1,0)</f>
        <v>1</v>
      </c>
      <c r="AL115" s="136">
        <f t="shared" si="2"/>
        <v>1</v>
      </c>
      <c r="AM115" s="136">
        <v>1</v>
      </c>
    </row>
    <row r="116" spans="1:39" ht="56.25">
      <c r="A116" s="149">
        <v>432</v>
      </c>
      <c r="B116" s="150">
        <v>46405</v>
      </c>
      <c r="C116" s="156">
        <v>9</v>
      </c>
      <c r="D116" s="156">
        <v>17</v>
      </c>
      <c r="E116" s="152" t="s">
        <v>34</v>
      </c>
      <c r="F116" s="151" t="s">
        <v>492</v>
      </c>
      <c r="G116" s="154" t="s">
        <v>494</v>
      </c>
      <c r="H116" s="138" t="str">
        <f>IF(OR(G116="中止",G116="取消"),"998",IF(ISNA(MATCH($E116,施設情報!$B$2:$B$96,0)),"999",INDEX(施設情報!$C$2:$C$96,MATCH($E116,施設情報!$B$2:$B$96,0))))</f>
        <v>040</v>
      </c>
      <c r="I116" s="139">
        <f>B116</f>
        <v>46405</v>
      </c>
      <c r="J116" s="137" t="str">
        <f>H116&amp;"-"&amp;I116</f>
        <v>040-46405</v>
      </c>
      <c r="K116" s="137">
        <f>C116/24</f>
        <v>0.375</v>
      </c>
      <c r="L116" s="137">
        <f>D116/24</f>
        <v>0.70833333333333337</v>
      </c>
      <c r="M116" s="137">
        <f>IF(AND(M$3&gt;=$K116,M$3&lt;$L116),100*$AM116,0)</f>
        <v>0</v>
      </c>
      <c r="N116" s="137">
        <f>IF(AND(N$3&gt;=$K116,N$3&lt;$L116),100*$AM116,0)</f>
        <v>0</v>
      </c>
      <c r="O116" s="137">
        <f>IF(AND(O$3&gt;=$K116,O$3&lt;$L116),100*$AM116,0)</f>
        <v>0</v>
      </c>
      <c r="P116" s="137">
        <f>IF(AND(P$3&gt;=$K116,P$3&lt;$L116),100*$AM116,0)</f>
        <v>0</v>
      </c>
      <c r="Q116" s="137">
        <f>IF(AND(Q$3&gt;=$K116,Q$3&lt;$L116),100*$AM116,0)</f>
        <v>0</v>
      </c>
      <c r="R116" s="137">
        <f>IF(AND(R$3&gt;=$K116,R$3&lt;$L116),100*$AM116,0)</f>
        <v>0</v>
      </c>
      <c r="S116" s="137">
        <f>IF(AND(S$3&gt;=$K116,S$3&lt;$L116),100*$AM116,0)</f>
        <v>0</v>
      </c>
      <c r="T116" s="137">
        <f>IF(AND(T$3&gt;=$K116,T$3&lt;$L116),100*$AM116,0)</f>
        <v>0</v>
      </c>
      <c r="U116" s="137">
        <f>IF(AND(U$3&gt;=$K116,U$3&lt;$L116),100*$AM116,0)</f>
        <v>0</v>
      </c>
      <c r="V116" s="137">
        <f>IF(AND(V$3&gt;=$K116,V$3&lt;$L116),100*$AM116,0)</f>
        <v>100</v>
      </c>
      <c r="W116" s="137">
        <f>IF(AND(W$3&gt;=$K116,W$3&lt;$L116),100*$AM116,0)</f>
        <v>100</v>
      </c>
      <c r="X116" s="137">
        <f>IF(AND(X$3&gt;=$K116,X$3&lt;$L116),100*$AM116,0)</f>
        <v>100</v>
      </c>
      <c r="Y116" s="137">
        <f>IF(AND(Y$3&gt;=$K116,Y$3&lt;$L116),100*$AM116,0)</f>
        <v>100</v>
      </c>
      <c r="Z116" s="137">
        <f>IF(AND(Z$3&gt;=$K116,Z$3&lt;$L116),100*$AM116,0)</f>
        <v>100</v>
      </c>
      <c r="AA116" s="137">
        <f>IF(AND(AA$3&gt;=$K116,AA$3&lt;$L116),100*$AM116,0)</f>
        <v>100</v>
      </c>
      <c r="AB116" s="137">
        <f>IF(AND(AB$3&gt;=$K116,AB$3&lt;$L116),100*$AM116,0)</f>
        <v>100</v>
      </c>
      <c r="AC116" s="137">
        <f>IF(AND(AC$3&gt;=$K116,AC$3&lt;$L116),100*$AM116,0)</f>
        <v>100</v>
      </c>
      <c r="AD116" s="137">
        <f>IF(AND(AD$3&gt;=$K116,AD$3&lt;$L116),100*$AM116,0)</f>
        <v>0</v>
      </c>
      <c r="AE116" s="137">
        <f>IF(AND(AE$3&gt;=$K116,AE$3&lt;$L116),100*$AM116,0)</f>
        <v>0</v>
      </c>
      <c r="AF116" s="137">
        <f>IF(AND(AF$3&gt;=$K116,AF$3&lt;$L116),100*$AM116,0)</f>
        <v>0</v>
      </c>
      <c r="AG116" s="137">
        <f>IF(AND(AG$3&gt;=$K116,AG$3&lt;$L116),100*$AM116,0)</f>
        <v>0</v>
      </c>
      <c r="AH116" s="137">
        <f>IF(AND(AH$3&gt;=$K116,AH$3&lt;$L116),100*$AM116,0)</f>
        <v>0</v>
      </c>
      <c r="AI116" s="137">
        <f>IF(AND(AI$3&gt;=$K116,AI$3&lt;$L116),100*$AM116,0)</f>
        <v>0</v>
      </c>
      <c r="AJ116" s="137">
        <f>IF(AND(AJ$3&gt;=$K116,AJ$3&lt;$L116),100*$AM116,0)</f>
        <v>0</v>
      </c>
      <c r="AK116" s="136">
        <f ca="1">IF(AND(AND($AK$3&lt;=B116,B116&lt;=$AK$1),B116&lt;&gt;""),1,0)</f>
        <v>1</v>
      </c>
      <c r="AL116" s="136">
        <f t="shared" si="2"/>
        <v>1</v>
      </c>
      <c r="AM116" s="136">
        <v>1</v>
      </c>
    </row>
    <row r="117" spans="1:39" ht="56.25">
      <c r="A117" s="149">
        <v>433</v>
      </c>
      <c r="B117" s="150">
        <v>46405</v>
      </c>
      <c r="C117" s="156">
        <v>9</v>
      </c>
      <c r="D117" s="156">
        <v>17</v>
      </c>
      <c r="E117" s="152" t="s">
        <v>35</v>
      </c>
      <c r="F117" s="151" t="s">
        <v>492</v>
      </c>
      <c r="G117" s="154" t="s">
        <v>494</v>
      </c>
      <c r="H117" s="138" t="str">
        <f>IF(OR(G117="中止",G117="取消"),"998",IF(ISNA(MATCH($E117,施設情報!$B$2:$B$96,0)),"999",INDEX(施設情報!$C$2:$C$96,MATCH($E117,施設情報!$B$2:$B$96,0))))</f>
        <v>041</v>
      </c>
      <c r="I117" s="139">
        <f>B117</f>
        <v>46405</v>
      </c>
      <c r="J117" s="137" t="str">
        <f>H117&amp;"-"&amp;I117</f>
        <v>041-46405</v>
      </c>
      <c r="K117" s="137">
        <f>C117/24</f>
        <v>0.375</v>
      </c>
      <c r="L117" s="137">
        <f>D117/24</f>
        <v>0.70833333333333337</v>
      </c>
      <c r="M117" s="137">
        <f>IF(AND(M$3&gt;=$K117,M$3&lt;$L117),100*$AM117,0)</f>
        <v>0</v>
      </c>
      <c r="N117" s="137">
        <f>IF(AND(N$3&gt;=$K117,N$3&lt;$L117),100*$AM117,0)</f>
        <v>0</v>
      </c>
      <c r="O117" s="137">
        <f>IF(AND(O$3&gt;=$K117,O$3&lt;$L117),100*$AM117,0)</f>
        <v>0</v>
      </c>
      <c r="P117" s="137">
        <f>IF(AND(P$3&gt;=$K117,P$3&lt;$L117),100*$AM117,0)</f>
        <v>0</v>
      </c>
      <c r="Q117" s="137">
        <f>IF(AND(Q$3&gt;=$K117,Q$3&lt;$L117),100*$AM117,0)</f>
        <v>0</v>
      </c>
      <c r="R117" s="137">
        <f>IF(AND(R$3&gt;=$K117,R$3&lt;$L117),100*$AM117,0)</f>
        <v>0</v>
      </c>
      <c r="S117" s="137">
        <f>IF(AND(S$3&gt;=$K117,S$3&lt;$L117),100*$AM117,0)</f>
        <v>0</v>
      </c>
      <c r="T117" s="137">
        <f>IF(AND(T$3&gt;=$K117,T$3&lt;$L117),100*$AM117,0)</f>
        <v>0</v>
      </c>
      <c r="U117" s="137">
        <f>IF(AND(U$3&gt;=$K117,U$3&lt;$L117),100*$AM117,0)</f>
        <v>0</v>
      </c>
      <c r="V117" s="137">
        <f>IF(AND(V$3&gt;=$K117,V$3&lt;$L117),100*$AM117,0)</f>
        <v>100</v>
      </c>
      <c r="W117" s="137">
        <f>IF(AND(W$3&gt;=$K117,W$3&lt;$L117),100*$AM117,0)</f>
        <v>100</v>
      </c>
      <c r="X117" s="137">
        <f>IF(AND(X$3&gt;=$K117,X$3&lt;$L117),100*$AM117,0)</f>
        <v>100</v>
      </c>
      <c r="Y117" s="137">
        <f>IF(AND(Y$3&gt;=$K117,Y$3&lt;$L117),100*$AM117,0)</f>
        <v>100</v>
      </c>
      <c r="Z117" s="137">
        <f>IF(AND(Z$3&gt;=$K117,Z$3&lt;$L117),100*$AM117,0)</f>
        <v>100</v>
      </c>
      <c r="AA117" s="137">
        <f>IF(AND(AA$3&gt;=$K117,AA$3&lt;$L117),100*$AM117,0)</f>
        <v>100</v>
      </c>
      <c r="AB117" s="137">
        <f>IF(AND(AB$3&gt;=$K117,AB$3&lt;$L117),100*$AM117,0)</f>
        <v>100</v>
      </c>
      <c r="AC117" s="137">
        <f>IF(AND(AC$3&gt;=$K117,AC$3&lt;$L117),100*$AM117,0)</f>
        <v>100</v>
      </c>
      <c r="AD117" s="137">
        <f>IF(AND(AD$3&gt;=$K117,AD$3&lt;$L117),100*$AM117,0)</f>
        <v>0</v>
      </c>
      <c r="AE117" s="137">
        <f>IF(AND(AE$3&gt;=$K117,AE$3&lt;$L117),100*$AM117,0)</f>
        <v>0</v>
      </c>
      <c r="AF117" s="137">
        <f>IF(AND(AF$3&gt;=$K117,AF$3&lt;$L117),100*$AM117,0)</f>
        <v>0</v>
      </c>
      <c r="AG117" s="137">
        <f>IF(AND(AG$3&gt;=$K117,AG$3&lt;$L117),100*$AM117,0)</f>
        <v>0</v>
      </c>
      <c r="AH117" s="137">
        <f>IF(AND(AH$3&gt;=$K117,AH$3&lt;$L117),100*$AM117,0)</f>
        <v>0</v>
      </c>
      <c r="AI117" s="137">
        <f>IF(AND(AI$3&gt;=$K117,AI$3&lt;$L117),100*$AM117,0)</f>
        <v>0</v>
      </c>
      <c r="AJ117" s="137">
        <f>IF(AND(AJ$3&gt;=$K117,AJ$3&lt;$L117),100*$AM117,0)</f>
        <v>0</v>
      </c>
      <c r="AK117" s="136">
        <f ca="1">IF(AND(AND($AK$3&lt;=B117,B117&lt;=$AK$1),B117&lt;&gt;""),1,0)</f>
        <v>1</v>
      </c>
      <c r="AL117" s="136">
        <f t="shared" si="2"/>
        <v>1</v>
      </c>
      <c r="AM117" s="136">
        <v>1</v>
      </c>
    </row>
    <row r="118" spans="1:39" ht="56.25">
      <c r="A118" s="149">
        <v>434</v>
      </c>
      <c r="B118" s="150">
        <v>46405</v>
      </c>
      <c r="C118" s="156">
        <v>9</v>
      </c>
      <c r="D118" s="156">
        <v>17</v>
      </c>
      <c r="E118" s="152" t="s">
        <v>36</v>
      </c>
      <c r="F118" s="151" t="s">
        <v>492</v>
      </c>
      <c r="G118" s="154" t="s">
        <v>494</v>
      </c>
      <c r="H118" s="138" t="str">
        <f>IF(OR(G118="中止",G118="取消"),"998",IF(ISNA(MATCH($E118,施設情報!$B$2:$B$96,0)),"999",INDEX(施設情報!$C$2:$C$96,MATCH($E118,施設情報!$B$2:$B$96,0))))</f>
        <v>042</v>
      </c>
      <c r="I118" s="139">
        <f>B118</f>
        <v>46405</v>
      </c>
      <c r="J118" s="137" t="str">
        <f>H118&amp;"-"&amp;I118</f>
        <v>042-46405</v>
      </c>
      <c r="K118" s="137">
        <f>C118/24</f>
        <v>0.375</v>
      </c>
      <c r="L118" s="137">
        <f>D118/24</f>
        <v>0.70833333333333337</v>
      </c>
      <c r="M118" s="137">
        <f>IF(AND(M$3&gt;=$K118,M$3&lt;$L118),100*$AM118,0)</f>
        <v>0</v>
      </c>
      <c r="N118" s="137">
        <f>IF(AND(N$3&gt;=$K118,N$3&lt;$L118),100*$AM118,0)</f>
        <v>0</v>
      </c>
      <c r="O118" s="137">
        <f>IF(AND(O$3&gt;=$K118,O$3&lt;$L118),100*$AM118,0)</f>
        <v>0</v>
      </c>
      <c r="P118" s="137">
        <f>IF(AND(P$3&gt;=$K118,P$3&lt;$L118),100*$AM118,0)</f>
        <v>0</v>
      </c>
      <c r="Q118" s="137">
        <f>IF(AND(Q$3&gt;=$K118,Q$3&lt;$L118),100*$AM118,0)</f>
        <v>0</v>
      </c>
      <c r="R118" s="137">
        <f>IF(AND(R$3&gt;=$K118,R$3&lt;$L118),100*$AM118,0)</f>
        <v>0</v>
      </c>
      <c r="S118" s="137">
        <f>IF(AND(S$3&gt;=$K118,S$3&lt;$L118),100*$AM118,0)</f>
        <v>0</v>
      </c>
      <c r="T118" s="137">
        <f>IF(AND(T$3&gt;=$K118,T$3&lt;$L118),100*$AM118,0)</f>
        <v>0</v>
      </c>
      <c r="U118" s="137">
        <f>IF(AND(U$3&gt;=$K118,U$3&lt;$L118),100*$AM118,0)</f>
        <v>0</v>
      </c>
      <c r="V118" s="137">
        <f>IF(AND(V$3&gt;=$K118,V$3&lt;$L118),100*$AM118,0)</f>
        <v>100</v>
      </c>
      <c r="W118" s="137">
        <f>IF(AND(W$3&gt;=$K118,W$3&lt;$L118),100*$AM118,0)</f>
        <v>100</v>
      </c>
      <c r="X118" s="137">
        <f>IF(AND(X$3&gt;=$K118,X$3&lt;$L118),100*$AM118,0)</f>
        <v>100</v>
      </c>
      <c r="Y118" s="137">
        <f>IF(AND(Y$3&gt;=$K118,Y$3&lt;$L118),100*$AM118,0)</f>
        <v>100</v>
      </c>
      <c r="Z118" s="137">
        <f>IF(AND(Z$3&gt;=$K118,Z$3&lt;$L118),100*$AM118,0)</f>
        <v>100</v>
      </c>
      <c r="AA118" s="137">
        <f>IF(AND(AA$3&gt;=$K118,AA$3&lt;$L118),100*$AM118,0)</f>
        <v>100</v>
      </c>
      <c r="AB118" s="137">
        <f>IF(AND(AB$3&gt;=$K118,AB$3&lt;$L118),100*$AM118,0)</f>
        <v>100</v>
      </c>
      <c r="AC118" s="137">
        <f>IF(AND(AC$3&gt;=$K118,AC$3&lt;$L118),100*$AM118,0)</f>
        <v>100</v>
      </c>
      <c r="AD118" s="137">
        <f>IF(AND(AD$3&gt;=$K118,AD$3&lt;$L118),100*$AM118,0)</f>
        <v>0</v>
      </c>
      <c r="AE118" s="137">
        <f>IF(AND(AE$3&gt;=$K118,AE$3&lt;$L118),100*$AM118,0)</f>
        <v>0</v>
      </c>
      <c r="AF118" s="137">
        <f>IF(AND(AF$3&gt;=$K118,AF$3&lt;$L118),100*$AM118,0)</f>
        <v>0</v>
      </c>
      <c r="AG118" s="137">
        <f>IF(AND(AG$3&gt;=$K118,AG$3&lt;$L118),100*$AM118,0)</f>
        <v>0</v>
      </c>
      <c r="AH118" s="137">
        <f>IF(AND(AH$3&gt;=$K118,AH$3&lt;$L118),100*$AM118,0)</f>
        <v>0</v>
      </c>
      <c r="AI118" s="137">
        <f>IF(AND(AI$3&gt;=$K118,AI$3&lt;$L118),100*$AM118,0)</f>
        <v>0</v>
      </c>
      <c r="AJ118" s="137">
        <f>IF(AND(AJ$3&gt;=$K118,AJ$3&lt;$L118),100*$AM118,0)</f>
        <v>0</v>
      </c>
      <c r="AK118" s="136">
        <f ca="1">IF(AND(AND($AK$3&lt;=B118,B118&lt;=$AK$1),B118&lt;&gt;""),1,0)</f>
        <v>1</v>
      </c>
      <c r="AL118" s="136">
        <f t="shared" si="2"/>
        <v>1</v>
      </c>
      <c r="AM118" s="136">
        <v>1</v>
      </c>
    </row>
    <row r="119" spans="1:39" ht="56.25">
      <c r="A119" s="149">
        <v>435</v>
      </c>
      <c r="B119" s="150">
        <v>46405</v>
      </c>
      <c r="C119" s="156">
        <v>9</v>
      </c>
      <c r="D119" s="156">
        <v>17</v>
      </c>
      <c r="E119" s="152" t="s">
        <v>37</v>
      </c>
      <c r="F119" s="151" t="s">
        <v>492</v>
      </c>
      <c r="G119" s="154" t="s">
        <v>494</v>
      </c>
      <c r="H119" s="138" t="str">
        <f>IF(OR(G119="中止",G119="取消"),"998",IF(ISNA(MATCH($E119,施設情報!$B$2:$B$96,0)),"999",INDEX(施設情報!$C$2:$C$96,MATCH($E119,施設情報!$B$2:$B$96,0))))</f>
        <v>043</v>
      </c>
      <c r="I119" s="139">
        <f>B119</f>
        <v>46405</v>
      </c>
      <c r="J119" s="137" t="str">
        <f>H119&amp;"-"&amp;I119</f>
        <v>043-46405</v>
      </c>
      <c r="K119" s="137">
        <f>C119/24</f>
        <v>0.375</v>
      </c>
      <c r="L119" s="137">
        <f>D119/24</f>
        <v>0.70833333333333337</v>
      </c>
      <c r="M119" s="137">
        <f>IF(AND(M$3&gt;=$K119,M$3&lt;$L119),100*$AM119,0)</f>
        <v>0</v>
      </c>
      <c r="N119" s="137">
        <f>IF(AND(N$3&gt;=$K119,N$3&lt;$L119),100*$AM119,0)</f>
        <v>0</v>
      </c>
      <c r="O119" s="137">
        <f>IF(AND(O$3&gt;=$K119,O$3&lt;$L119),100*$AM119,0)</f>
        <v>0</v>
      </c>
      <c r="P119" s="137">
        <f>IF(AND(P$3&gt;=$K119,P$3&lt;$L119),100*$AM119,0)</f>
        <v>0</v>
      </c>
      <c r="Q119" s="137">
        <f>IF(AND(Q$3&gt;=$K119,Q$3&lt;$L119),100*$AM119,0)</f>
        <v>0</v>
      </c>
      <c r="R119" s="137">
        <f>IF(AND(R$3&gt;=$K119,R$3&lt;$L119),100*$AM119,0)</f>
        <v>0</v>
      </c>
      <c r="S119" s="137">
        <f>IF(AND(S$3&gt;=$K119,S$3&lt;$L119),100*$AM119,0)</f>
        <v>0</v>
      </c>
      <c r="T119" s="137">
        <f>IF(AND(T$3&gt;=$K119,T$3&lt;$L119),100*$AM119,0)</f>
        <v>0</v>
      </c>
      <c r="U119" s="137">
        <f>IF(AND(U$3&gt;=$K119,U$3&lt;$L119),100*$AM119,0)</f>
        <v>0</v>
      </c>
      <c r="V119" s="137">
        <f>IF(AND(V$3&gt;=$K119,V$3&lt;$L119),100*$AM119,0)</f>
        <v>100</v>
      </c>
      <c r="W119" s="137">
        <f>IF(AND(W$3&gt;=$K119,W$3&lt;$L119),100*$AM119,0)</f>
        <v>100</v>
      </c>
      <c r="X119" s="137">
        <f>IF(AND(X$3&gt;=$K119,X$3&lt;$L119),100*$AM119,0)</f>
        <v>100</v>
      </c>
      <c r="Y119" s="137">
        <f>IF(AND(Y$3&gt;=$K119,Y$3&lt;$L119),100*$AM119,0)</f>
        <v>100</v>
      </c>
      <c r="Z119" s="137">
        <f>IF(AND(Z$3&gt;=$K119,Z$3&lt;$L119),100*$AM119,0)</f>
        <v>100</v>
      </c>
      <c r="AA119" s="137">
        <f>IF(AND(AA$3&gt;=$K119,AA$3&lt;$L119),100*$AM119,0)</f>
        <v>100</v>
      </c>
      <c r="AB119" s="137">
        <f>IF(AND(AB$3&gt;=$K119,AB$3&lt;$L119),100*$AM119,0)</f>
        <v>100</v>
      </c>
      <c r="AC119" s="137">
        <f>IF(AND(AC$3&gt;=$K119,AC$3&lt;$L119),100*$AM119,0)</f>
        <v>100</v>
      </c>
      <c r="AD119" s="137">
        <f>IF(AND(AD$3&gt;=$K119,AD$3&lt;$L119),100*$AM119,0)</f>
        <v>0</v>
      </c>
      <c r="AE119" s="137">
        <f>IF(AND(AE$3&gt;=$K119,AE$3&lt;$L119),100*$AM119,0)</f>
        <v>0</v>
      </c>
      <c r="AF119" s="137">
        <f>IF(AND(AF$3&gt;=$K119,AF$3&lt;$L119),100*$AM119,0)</f>
        <v>0</v>
      </c>
      <c r="AG119" s="137">
        <f>IF(AND(AG$3&gt;=$K119,AG$3&lt;$L119),100*$AM119,0)</f>
        <v>0</v>
      </c>
      <c r="AH119" s="137">
        <f>IF(AND(AH$3&gt;=$K119,AH$3&lt;$L119),100*$AM119,0)</f>
        <v>0</v>
      </c>
      <c r="AI119" s="137">
        <f>IF(AND(AI$3&gt;=$K119,AI$3&lt;$L119),100*$AM119,0)</f>
        <v>0</v>
      </c>
      <c r="AJ119" s="137">
        <f>IF(AND(AJ$3&gt;=$K119,AJ$3&lt;$L119),100*$AM119,0)</f>
        <v>0</v>
      </c>
      <c r="AK119" s="136">
        <f ca="1">IF(AND(AND($AK$3&lt;=B119,B119&lt;=$AK$1),B119&lt;&gt;""),1,0)</f>
        <v>1</v>
      </c>
      <c r="AL119" s="136">
        <f t="shared" si="2"/>
        <v>1</v>
      </c>
      <c r="AM119" s="136">
        <v>1</v>
      </c>
    </row>
    <row r="120" spans="1:39" ht="56.25">
      <c r="A120" s="149">
        <v>436</v>
      </c>
      <c r="B120" s="150">
        <v>46405</v>
      </c>
      <c r="C120" s="156">
        <v>9</v>
      </c>
      <c r="D120" s="156">
        <v>17</v>
      </c>
      <c r="E120" s="152" t="s">
        <v>66</v>
      </c>
      <c r="F120" s="151" t="s">
        <v>492</v>
      </c>
      <c r="G120" s="154" t="s">
        <v>494</v>
      </c>
      <c r="H120" s="138" t="str">
        <f>IF(OR(G120="中止",G120="取消"),"998",IF(ISNA(MATCH($E120,施設情報!$B$2:$B$96,0)),"999",INDEX(施設情報!$C$2:$C$96,MATCH($E120,施設情報!$B$2:$B$96,0))))</f>
        <v>044</v>
      </c>
      <c r="I120" s="139">
        <f>B120</f>
        <v>46405</v>
      </c>
      <c r="J120" s="137" t="str">
        <f>H120&amp;"-"&amp;I120</f>
        <v>044-46405</v>
      </c>
      <c r="K120" s="137">
        <f>C120/24</f>
        <v>0.375</v>
      </c>
      <c r="L120" s="137">
        <f>D120/24</f>
        <v>0.70833333333333337</v>
      </c>
      <c r="M120" s="137">
        <f>IF(AND(M$3&gt;=$K120,M$3&lt;$L120),100*$AM120,0)</f>
        <v>0</v>
      </c>
      <c r="N120" s="137">
        <f>IF(AND(N$3&gt;=$K120,N$3&lt;$L120),100*$AM120,0)</f>
        <v>0</v>
      </c>
      <c r="O120" s="137">
        <f>IF(AND(O$3&gt;=$K120,O$3&lt;$L120),100*$AM120,0)</f>
        <v>0</v>
      </c>
      <c r="P120" s="137">
        <f>IF(AND(P$3&gt;=$K120,P$3&lt;$L120),100*$AM120,0)</f>
        <v>0</v>
      </c>
      <c r="Q120" s="137">
        <f>IF(AND(Q$3&gt;=$K120,Q$3&lt;$L120),100*$AM120,0)</f>
        <v>0</v>
      </c>
      <c r="R120" s="137">
        <f>IF(AND(R$3&gt;=$K120,R$3&lt;$L120),100*$AM120,0)</f>
        <v>0</v>
      </c>
      <c r="S120" s="137">
        <f>IF(AND(S$3&gt;=$K120,S$3&lt;$L120),100*$AM120,0)</f>
        <v>0</v>
      </c>
      <c r="T120" s="137">
        <f>IF(AND(T$3&gt;=$K120,T$3&lt;$L120),100*$AM120,0)</f>
        <v>0</v>
      </c>
      <c r="U120" s="137">
        <f>IF(AND(U$3&gt;=$K120,U$3&lt;$L120),100*$AM120,0)</f>
        <v>0</v>
      </c>
      <c r="V120" s="137">
        <f>IF(AND(V$3&gt;=$K120,V$3&lt;$L120),100*$AM120,0)</f>
        <v>100</v>
      </c>
      <c r="W120" s="137">
        <f>IF(AND(W$3&gt;=$K120,W$3&lt;$L120),100*$AM120,0)</f>
        <v>100</v>
      </c>
      <c r="X120" s="137">
        <f>IF(AND(X$3&gt;=$K120,X$3&lt;$L120),100*$AM120,0)</f>
        <v>100</v>
      </c>
      <c r="Y120" s="137">
        <f>IF(AND(Y$3&gt;=$K120,Y$3&lt;$L120),100*$AM120,0)</f>
        <v>100</v>
      </c>
      <c r="Z120" s="137">
        <f>IF(AND(Z$3&gt;=$K120,Z$3&lt;$L120),100*$AM120,0)</f>
        <v>100</v>
      </c>
      <c r="AA120" s="137">
        <f>IF(AND(AA$3&gt;=$K120,AA$3&lt;$L120),100*$AM120,0)</f>
        <v>100</v>
      </c>
      <c r="AB120" s="137">
        <f>IF(AND(AB$3&gt;=$K120,AB$3&lt;$L120),100*$AM120,0)</f>
        <v>100</v>
      </c>
      <c r="AC120" s="137">
        <f>IF(AND(AC$3&gt;=$K120,AC$3&lt;$L120),100*$AM120,0)</f>
        <v>100</v>
      </c>
      <c r="AD120" s="137">
        <f>IF(AND(AD$3&gt;=$K120,AD$3&lt;$L120),100*$AM120,0)</f>
        <v>0</v>
      </c>
      <c r="AE120" s="137">
        <f>IF(AND(AE$3&gt;=$K120,AE$3&lt;$L120),100*$AM120,0)</f>
        <v>0</v>
      </c>
      <c r="AF120" s="137">
        <f>IF(AND(AF$3&gt;=$K120,AF$3&lt;$L120),100*$AM120,0)</f>
        <v>0</v>
      </c>
      <c r="AG120" s="137">
        <f>IF(AND(AG$3&gt;=$K120,AG$3&lt;$L120),100*$AM120,0)</f>
        <v>0</v>
      </c>
      <c r="AH120" s="137">
        <f>IF(AND(AH$3&gt;=$K120,AH$3&lt;$L120),100*$AM120,0)</f>
        <v>0</v>
      </c>
      <c r="AI120" s="137">
        <f>IF(AND(AI$3&gt;=$K120,AI$3&lt;$L120),100*$AM120,0)</f>
        <v>0</v>
      </c>
      <c r="AJ120" s="137">
        <f>IF(AND(AJ$3&gt;=$K120,AJ$3&lt;$L120),100*$AM120,0)</f>
        <v>0</v>
      </c>
      <c r="AK120" s="136">
        <f ca="1">IF(AND(AND($AK$3&lt;=B120,B120&lt;=$AK$1),B120&lt;&gt;""),1,0)</f>
        <v>1</v>
      </c>
      <c r="AL120" s="136">
        <f t="shared" si="2"/>
        <v>1</v>
      </c>
      <c r="AM120" s="136">
        <v>1</v>
      </c>
    </row>
    <row r="121" spans="1:39" ht="75">
      <c r="A121" s="149">
        <v>437</v>
      </c>
      <c r="B121" s="150">
        <v>46405</v>
      </c>
      <c r="C121" s="156">
        <v>9</v>
      </c>
      <c r="D121" s="156">
        <v>17</v>
      </c>
      <c r="E121" s="152" t="s">
        <v>67</v>
      </c>
      <c r="F121" s="151" t="s">
        <v>492</v>
      </c>
      <c r="G121" s="154" t="s">
        <v>494</v>
      </c>
      <c r="H121" s="138" t="str">
        <f>IF(OR(G121="中止",G121="取消"),"998",IF(ISNA(MATCH($E121,施設情報!$B$2:$B$96,0)),"999",INDEX(施設情報!$C$2:$C$96,MATCH($E121,施設情報!$B$2:$B$96,0))))</f>
        <v>045</v>
      </c>
      <c r="I121" s="139">
        <f>B121</f>
        <v>46405</v>
      </c>
      <c r="J121" s="137" t="str">
        <f>H121&amp;"-"&amp;I121</f>
        <v>045-46405</v>
      </c>
      <c r="K121" s="137">
        <f>C121/24</f>
        <v>0.375</v>
      </c>
      <c r="L121" s="137">
        <f>D121/24</f>
        <v>0.70833333333333337</v>
      </c>
      <c r="M121" s="137">
        <f>IF(AND(M$3&gt;=$K121,M$3&lt;$L121),100*$AM121,0)</f>
        <v>0</v>
      </c>
      <c r="N121" s="137">
        <f>IF(AND(N$3&gt;=$K121,N$3&lt;$L121),100*$AM121,0)</f>
        <v>0</v>
      </c>
      <c r="O121" s="137">
        <f>IF(AND(O$3&gt;=$K121,O$3&lt;$L121),100*$AM121,0)</f>
        <v>0</v>
      </c>
      <c r="P121" s="137">
        <f>IF(AND(P$3&gt;=$K121,P$3&lt;$L121),100*$AM121,0)</f>
        <v>0</v>
      </c>
      <c r="Q121" s="137">
        <f>IF(AND(Q$3&gt;=$K121,Q$3&lt;$L121),100*$AM121,0)</f>
        <v>0</v>
      </c>
      <c r="R121" s="137">
        <f>IF(AND(R$3&gt;=$K121,R$3&lt;$L121),100*$AM121,0)</f>
        <v>0</v>
      </c>
      <c r="S121" s="137">
        <f>IF(AND(S$3&gt;=$K121,S$3&lt;$L121),100*$AM121,0)</f>
        <v>0</v>
      </c>
      <c r="T121" s="137">
        <f>IF(AND(T$3&gt;=$K121,T$3&lt;$L121),100*$AM121,0)</f>
        <v>0</v>
      </c>
      <c r="U121" s="137">
        <f>IF(AND(U$3&gt;=$K121,U$3&lt;$L121),100*$AM121,0)</f>
        <v>0</v>
      </c>
      <c r="V121" s="137">
        <f>IF(AND(V$3&gt;=$K121,V$3&lt;$L121),100*$AM121,0)</f>
        <v>100</v>
      </c>
      <c r="W121" s="137">
        <f>IF(AND(W$3&gt;=$K121,W$3&lt;$L121),100*$AM121,0)</f>
        <v>100</v>
      </c>
      <c r="X121" s="137">
        <f>IF(AND(X$3&gt;=$K121,X$3&lt;$L121),100*$AM121,0)</f>
        <v>100</v>
      </c>
      <c r="Y121" s="137">
        <f>IF(AND(Y$3&gt;=$K121,Y$3&lt;$L121),100*$AM121,0)</f>
        <v>100</v>
      </c>
      <c r="Z121" s="137">
        <f>IF(AND(Z$3&gt;=$K121,Z$3&lt;$L121),100*$AM121,0)</f>
        <v>100</v>
      </c>
      <c r="AA121" s="137">
        <f>IF(AND(AA$3&gt;=$K121,AA$3&lt;$L121),100*$AM121,0)</f>
        <v>100</v>
      </c>
      <c r="AB121" s="137">
        <f>IF(AND(AB$3&gt;=$K121,AB$3&lt;$L121),100*$AM121,0)</f>
        <v>100</v>
      </c>
      <c r="AC121" s="137">
        <f>IF(AND(AC$3&gt;=$K121,AC$3&lt;$L121),100*$AM121,0)</f>
        <v>100</v>
      </c>
      <c r="AD121" s="137">
        <f>IF(AND(AD$3&gt;=$K121,AD$3&lt;$L121),100*$AM121,0)</f>
        <v>0</v>
      </c>
      <c r="AE121" s="137">
        <f>IF(AND(AE$3&gt;=$K121,AE$3&lt;$L121),100*$AM121,0)</f>
        <v>0</v>
      </c>
      <c r="AF121" s="137">
        <f>IF(AND(AF$3&gt;=$K121,AF$3&lt;$L121),100*$AM121,0)</f>
        <v>0</v>
      </c>
      <c r="AG121" s="137">
        <f>IF(AND(AG$3&gt;=$K121,AG$3&lt;$L121),100*$AM121,0)</f>
        <v>0</v>
      </c>
      <c r="AH121" s="137">
        <f>IF(AND(AH$3&gt;=$K121,AH$3&lt;$L121),100*$AM121,0)</f>
        <v>0</v>
      </c>
      <c r="AI121" s="137">
        <f>IF(AND(AI$3&gt;=$K121,AI$3&lt;$L121),100*$AM121,0)</f>
        <v>0</v>
      </c>
      <c r="AJ121" s="137">
        <f>IF(AND(AJ$3&gt;=$K121,AJ$3&lt;$L121),100*$AM121,0)</f>
        <v>0</v>
      </c>
      <c r="AK121" s="136">
        <f ca="1">IF(AND(AND($AK$3&lt;=B121,B121&lt;=$AK$1),B121&lt;&gt;""),1,0)</f>
        <v>1</v>
      </c>
      <c r="AL121" s="136">
        <f t="shared" si="2"/>
        <v>1</v>
      </c>
      <c r="AM121" s="136">
        <v>1</v>
      </c>
    </row>
    <row r="122" spans="1:39" ht="75">
      <c r="A122" s="149">
        <v>438</v>
      </c>
      <c r="B122" s="150">
        <v>46405</v>
      </c>
      <c r="C122" s="156">
        <v>9</v>
      </c>
      <c r="D122" s="156">
        <v>17</v>
      </c>
      <c r="E122" s="152" t="s">
        <v>68</v>
      </c>
      <c r="F122" s="151" t="s">
        <v>492</v>
      </c>
      <c r="G122" s="154" t="s">
        <v>494</v>
      </c>
      <c r="H122" s="138" t="str">
        <f>IF(OR(G122="中止",G122="取消"),"998",IF(ISNA(MATCH($E122,施設情報!$B$2:$B$96,0)),"999",INDEX(施設情報!$C$2:$C$96,MATCH($E122,施設情報!$B$2:$B$96,0))))</f>
        <v>046</v>
      </c>
      <c r="I122" s="139">
        <f>B122</f>
        <v>46405</v>
      </c>
      <c r="J122" s="137" t="str">
        <f>H122&amp;"-"&amp;I122</f>
        <v>046-46405</v>
      </c>
      <c r="K122" s="137">
        <f>C122/24</f>
        <v>0.375</v>
      </c>
      <c r="L122" s="137">
        <f>D122/24</f>
        <v>0.70833333333333337</v>
      </c>
      <c r="M122" s="137">
        <f>IF(AND(M$3&gt;=$K122,M$3&lt;$L122),100*$AM122,0)</f>
        <v>0</v>
      </c>
      <c r="N122" s="137">
        <f>IF(AND(N$3&gt;=$K122,N$3&lt;$L122),100*$AM122,0)</f>
        <v>0</v>
      </c>
      <c r="O122" s="137">
        <f>IF(AND(O$3&gt;=$K122,O$3&lt;$L122),100*$AM122,0)</f>
        <v>0</v>
      </c>
      <c r="P122" s="137">
        <f>IF(AND(P$3&gt;=$K122,P$3&lt;$L122),100*$AM122,0)</f>
        <v>0</v>
      </c>
      <c r="Q122" s="137">
        <f>IF(AND(Q$3&gt;=$K122,Q$3&lt;$L122),100*$AM122,0)</f>
        <v>0</v>
      </c>
      <c r="R122" s="137">
        <f>IF(AND(R$3&gt;=$K122,R$3&lt;$L122),100*$AM122,0)</f>
        <v>0</v>
      </c>
      <c r="S122" s="137">
        <f>IF(AND(S$3&gt;=$K122,S$3&lt;$L122),100*$AM122,0)</f>
        <v>0</v>
      </c>
      <c r="T122" s="137">
        <f>IF(AND(T$3&gt;=$K122,T$3&lt;$L122),100*$AM122,0)</f>
        <v>0</v>
      </c>
      <c r="U122" s="137">
        <f>IF(AND(U$3&gt;=$K122,U$3&lt;$L122),100*$AM122,0)</f>
        <v>0</v>
      </c>
      <c r="V122" s="137">
        <f>IF(AND(V$3&gt;=$K122,V$3&lt;$L122),100*$AM122,0)</f>
        <v>100</v>
      </c>
      <c r="W122" s="137">
        <f>IF(AND(W$3&gt;=$K122,W$3&lt;$L122),100*$AM122,0)</f>
        <v>100</v>
      </c>
      <c r="X122" s="137">
        <f>IF(AND(X$3&gt;=$K122,X$3&lt;$L122),100*$AM122,0)</f>
        <v>100</v>
      </c>
      <c r="Y122" s="137">
        <f>IF(AND(Y$3&gt;=$K122,Y$3&lt;$L122),100*$AM122,0)</f>
        <v>100</v>
      </c>
      <c r="Z122" s="137">
        <f>IF(AND(Z$3&gt;=$K122,Z$3&lt;$L122),100*$AM122,0)</f>
        <v>100</v>
      </c>
      <c r="AA122" s="137">
        <f>IF(AND(AA$3&gt;=$K122,AA$3&lt;$L122),100*$AM122,0)</f>
        <v>100</v>
      </c>
      <c r="AB122" s="137">
        <f>IF(AND(AB$3&gt;=$K122,AB$3&lt;$L122),100*$AM122,0)</f>
        <v>100</v>
      </c>
      <c r="AC122" s="137">
        <f>IF(AND(AC$3&gt;=$K122,AC$3&lt;$L122),100*$AM122,0)</f>
        <v>100</v>
      </c>
      <c r="AD122" s="137">
        <f>IF(AND(AD$3&gt;=$K122,AD$3&lt;$L122),100*$AM122,0)</f>
        <v>0</v>
      </c>
      <c r="AE122" s="137">
        <f>IF(AND(AE$3&gt;=$K122,AE$3&lt;$L122),100*$AM122,0)</f>
        <v>0</v>
      </c>
      <c r="AF122" s="137">
        <f>IF(AND(AF$3&gt;=$K122,AF$3&lt;$L122),100*$AM122,0)</f>
        <v>0</v>
      </c>
      <c r="AG122" s="137">
        <f>IF(AND(AG$3&gt;=$K122,AG$3&lt;$L122),100*$AM122,0)</f>
        <v>0</v>
      </c>
      <c r="AH122" s="137">
        <f>IF(AND(AH$3&gt;=$K122,AH$3&lt;$L122),100*$AM122,0)</f>
        <v>0</v>
      </c>
      <c r="AI122" s="137">
        <f>IF(AND(AI$3&gt;=$K122,AI$3&lt;$L122),100*$AM122,0)</f>
        <v>0</v>
      </c>
      <c r="AJ122" s="137">
        <f>IF(AND(AJ$3&gt;=$K122,AJ$3&lt;$L122),100*$AM122,0)</f>
        <v>0</v>
      </c>
      <c r="AK122" s="136">
        <f ca="1">IF(AND(AND($AK$3&lt;=B122,B122&lt;=$AK$1),B122&lt;&gt;""),1,0)</f>
        <v>1</v>
      </c>
      <c r="AL122" s="136">
        <f t="shared" si="2"/>
        <v>1</v>
      </c>
      <c r="AM122" s="136">
        <v>1</v>
      </c>
    </row>
    <row r="123" spans="1:39" ht="75">
      <c r="A123" s="149">
        <v>439</v>
      </c>
      <c r="B123" s="150">
        <v>46405</v>
      </c>
      <c r="C123" s="156">
        <v>9</v>
      </c>
      <c r="D123" s="156">
        <v>17</v>
      </c>
      <c r="E123" s="152" t="s">
        <v>69</v>
      </c>
      <c r="F123" s="151" t="s">
        <v>492</v>
      </c>
      <c r="G123" s="154" t="s">
        <v>494</v>
      </c>
      <c r="H123" s="138" t="str">
        <f>IF(OR(G123="中止",G123="取消"),"998",IF(ISNA(MATCH($E123,施設情報!$B$2:$B$96,0)),"999",INDEX(施設情報!$C$2:$C$96,MATCH($E123,施設情報!$B$2:$B$96,0))))</f>
        <v>047</v>
      </c>
      <c r="I123" s="139">
        <f>B123</f>
        <v>46405</v>
      </c>
      <c r="J123" s="137" t="str">
        <f>H123&amp;"-"&amp;I123</f>
        <v>047-46405</v>
      </c>
      <c r="K123" s="137">
        <f>C123/24</f>
        <v>0.375</v>
      </c>
      <c r="L123" s="137">
        <f>D123/24</f>
        <v>0.70833333333333337</v>
      </c>
      <c r="M123" s="137">
        <f>IF(AND(M$3&gt;=$K123,M$3&lt;$L123),100*$AM123,0)</f>
        <v>0</v>
      </c>
      <c r="N123" s="137">
        <f>IF(AND(N$3&gt;=$K123,N$3&lt;$L123),100*$AM123,0)</f>
        <v>0</v>
      </c>
      <c r="O123" s="137">
        <f>IF(AND(O$3&gt;=$K123,O$3&lt;$L123),100*$AM123,0)</f>
        <v>0</v>
      </c>
      <c r="P123" s="137">
        <f>IF(AND(P$3&gt;=$K123,P$3&lt;$L123),100*$AM123,0)</f>
        <v>0</v>
      </c>
      <c r="Q123" s="137">
        <f>IF(AND(Q$3&gt;=$K123,Q$3&lt;$L123),100*$AM123,0)</f>
        <v>0</v>
      </c>
      <c r="R123" s="137">
        <f>IF(AND(R$3&gt;=$K123,R$3&lt;$L123),100*$AM123,0)</f>
        <v>0</v>
      </c>
      <c r="S123" s="137">
        <f>IF(AND(S$3&gt;=$K123,S$3&lt;$L123),100*$AM123,0)</f>
        <v>0</v>
      </c>
      <c r="T123" s="137">
        <f>IF(AND(T$3&gt;=$K123,T$3&lt;$L123),100*$AM123,0)</f>
        <v>0</v>
      </c>
      <c r="U123" s="137">
        <f>IF(AND(U$3&gt;=$K123,U$3&lt;$L123),100*$AM123,0)</f>
        <v>0</v>
      </c>
      <c r="V123" s="137">
        <f>IF(AND(V$3&gt;=$K123,V$3&lt;$L123),100*$AM123,0)</f>
        <v>100</v>
      </c>
      <c r="W123" s="137">
        <f>IF(AND(W$3&gt;=$K123,W$3&lt;$L123),100*$AM123,0)</f>
        <v>100</v>
      </c>
      <c r="X123" s="137">
        <f>IF(AND(X$3&gt;=$K123,X$3&lt;$L123),100*$AM123,0)</f>
        <v>100</v>
      </c>
      <c r="Y123" s="137">
        <f>IF(AND(Y$3&gt;=$K123,Y$3&lt;$L123),100*$AM123,0)</f>
        <v>100</v>
      </c>
      <c r="Z123" s="137">
        <f>IF(AND(Z$3&gt;=$K123,Z$3&lt;$L123),100*$AM123,0)</f>
        <v>100</v>
      </c>
      <c r="AA123" s="137">
        <f>IF(AND(AA$3&gt;=$K123,AA$3&lt;$L123),100*$AM123,0)</f>
        <v>100</v>
      </c>
      <c r="AB123" s="137">
        <f>IF(AND(AB$3&gt;=$K123,AB$3&lt;$L123),100*$AM123,0)</f>
        <v>100</v>
      </c>
      <c r="AC123" s="137">
        <f>IF(AND(AC$3&gt;=$K123,AC$3&lt;$L123),100*$AM123,0)</f>
        <v>100</v>
      </c>
      <c r="AD123" s="137">
        <f>IF(AND(AD$3&gt;=$K123,AD$3&lt;$L123),100*$AM123,0)</f>
        <v>0</v>
      </c>
      <c r="AE123" s="137">
        <f>IF(AND(AE$3&gt;=$K123,AE$3&lt;$L123),100*$AM123,0)</f>
        <v>0</v>
      </c>
      <c r="AF123" s="137">
        <f>IF(AND(AF$3&gt;=$K123,AF$3&lt;$L123),100*$AM123,0)</f>
        <v>0</v>
      </c>
      <c r="AG123" s="137">
        <f>IF(AND(AG$3&gt;=$K123,AG$3&lt;$L123),100*$AM123,0)</f>
        <v>0</v>
      </c>
      <c r="AH123" s="137">
        <f>IF(AND(AH$3&gt;=$K123,AH$3&lt;$L123),100*$AM123,0)</f>
        <v>0</v>
      </c>
      <c r="AI123" s="137">
        <f>IF(AND(AI$3&gt;=$K123,AI$3&lt;$L123),100*$AM123,0)</f>
        <v>0</v>
      </c>
      <c r="AJ123" s="137">
        <f>IF(AND(AJ$3&gt;=$K123,AJ$3&lt;$L123),100*$AM123,0)</f>
        <v>0</v>
      </c>
      <c r="AK123" s="136">
        <f ca="1">IF(AND(AND($AK$3&lt;=B123,B123&lt;=$AK$1),B123&lt;&gt;""),1,0)</f>
        <v>1</v>
      </c>
      <c r="AL123" s="136">
        <f t="shared" si="2"/>
        <v>1</v>
      </c>
      <c r="AM123" s="136">
        <v>1</v>
      </c>
    </row>
    <row r="124" spans="1:39" ht="93.75">
      <c r="A124" s="149">
        <v>440</v>
      </c>
      <c r="B124" s="150">
        <v>46405</v>
      </c>
      <c r="C124" s="156">
        <v>9</v>
      </c>
      <c r="D124" s="156">
        <v>17</v>
      </c>
      <c r="E124" s="152" t="s">
        <v>70</v>
      </c>
      <c r="F124" s="151" t="s">
        <v>492</v>
      </c>
      <c r="G124" s="154" t="s">
        <v>494</v>
      </c>
      <c r="H124" s="138" t="str">
        <f>IF(OR(G124="中止",G124="取消"),"998",IF(ISNA(MATCH($E124,施設情報!$B$2:$B$96,0)),"999",INDEX(施設情報!$C$2:$C$96,MATCH($E124,施設情報!$B$2:$B$96,0))))</f>
        <v>050</v>
      </c>
      <c r="I124" s="139">
        <f>B124</f>
        <v>46405</v>
      </c>
      <c r="J124" s="137" t="str">
        <f>H124&amp;"-"&amp;I124</f>
        <v>050-46405</v>
      </c>
      <c r="K124" s="137">
        <f>C124/24</f>
        <v>0.375</v>
      </c>
      <c r="L124" s="137">
        <f>D124/24</f>
        <v>0.70833333333333337</v>
      </c>
      <c r="M124" s="137">
        <f>IF(AND(M$3&gt;=$K124,M$3&lt;$L124),100*$AM124,0)</f>
        <v>0</v>
      </c>
      <c r="N124" s="137">
        <f>IF(AND(N$3&gt;=$K124,N$3&lt;$L124),100*$AM124,0)</f>
        <v>0</v>
      </c>
      <c r="O124" s="137">
        <f>IF(AND(O$3&gt;=$K124,O$3&lt;$L124),100*$AM124,0)</f>
        <v>0</v>
      </c>
      <c r="P124" s="137">
        <f>IF(AND(P$3&gt;=$K124,P$3&lt;$L124),100*$AM124,0)</f>
        <v>0</v>
      </c>
      <c r="Q124" s="137">
        <f>IF(AND(Q$3&gt;=$K124,Q$3&lt;$L124),100*$AM124,0)</f>
        <v>0</v>
      </c>
      <c r="R124" s="137">
        <f>IF(AND(R$3&gt;=$K124,R$3&lt;$L124),100*$AM124,0)</f>
        <v>0</v>
      </c>
      <c r="S124" s="137">
        <f>IF(AND(S$3&gt;=$K124,S$3&lt;$L124),100*$AM124,0)</f>
        <v>0</v>
      </c>
      <c r="T124" s="137">
        <f>IF(AND(T$3&gt;=$K124,T$3&lt;$L124),100*$AM124,0)</f>
        <v>0</v>
      </c>
      <c r="U124" s="137">
        <f>IF(AND(U$3&gt;=$K124,U$3&lt;$L124),100*$AM124,0)</f>
        <v>0</v>
      </c>
      <c r="V124" s="137">
        <f>IF(AND(V$3&gt;=$K124,V$3&lt;$L124),100*$AM124,0)</f>
        <v>100</v>
      </c>
      <c r="W124" s="137">
        <f>IF(AND(W$3&gt;=$K124,W$3&lt;$L124),100*$AM124,0)</f>
        <v>100</v>
      </c>
      <c r="X124" s="137">
        <f>IF(AND(X$3&gt;=$K124,X$3&lt;$L124),100*$AM124,0)</f>
        <v>100</v>
      </c>
      <c r="Y124" s="137">
        <f>IF(AND(Y$3&gt;=$K124,Y$3&lt;$L124),100*$AM124,0)</f>
        <v>100</v>
      </c>
      <c r="Z124" s="137">
        <f>IF(AND(Z$3&gt;=$K124,Z$3&lt;$L124),100*$AM124,0)</f>
        <v>100</v>
      </c>
      <c r="AA124" s="137">
        <f>IF(AND(AA$3&gt;=$K124,AA$3&lt;$L124),100*$AM124,0)</f>
        <v>100</v>
      </c>
      <c r="AB124" s="137">
        <f>IF(AND(AB$3&gt;=$K124,AB$3&lt;$L124),100*$AM124,0)</f>
        <v>100</v>
      </c>
      <c r="AC124" s="137">
        <f>IF(AND(AC$3&gt;=$K124,AC$3&lt;$L124),100*$AM124,0)</f>
        <v>100</v>
      </c>
      <c r="AD124" s="137">
        <f>IF(AND(AD$3&gt;=$K124,AD$3&lt;$L124),100*$AM124,0)</f>
        <v>0</v>
      </c>
      <c r="AE124" s="137">
        <f>IF(AND(AE$3&gt;=$K124,AE$3&lt;$L124),100*$AM124,0)</f>
        <v>0</v>
      </c>
      <c r="AF124" s="137">
        <f>IF(AND(AF$3&gt;=$K124,AF$3&lt;$L124),100*$AM124,0)</f>
        <v>0</v>
      </c>
      <c r="AG124" s="137">
        <f>IF(AND(AG$3&gt;=$K124,AG$3&lt;$L124),100*$AM124,0)</f>
        <v>0</v>
      </c>
      <c r="AH124" s="137">
        <f>IF(AND(AH$3&gt;=$K124,AH$3&lt;$L124),100*$AM124,0)</f>
        <v>0</v>
      </c>
      <c r="AI124" s="137">
        <f>IF(AND(AI$3&gt;=$K124,AI$3&lt;$L124),100*$AM124,0)</f>
        <v>0</v>
      </c>
      <c r="AJ124" s="137">
        <f>IF(AND(AJ$3&gt;=$K124,AJ$3&lt;$L124),100*$AM124,0)</f>
        <v>0</v>
      </c>
      <c r="AK124" s="136">
        <f ca="1">IF(AND(AND($AK$3&lt;=B124,B124&lt;=$AK$1),B124&lt;&gt;""),1,0)</f>
        <v>1</v>
      </c>
      <c r="AL124" s="136">
        <f t="shared" si="2"/>
        <v>1</v>
      </c>
      <c r="AM124" s="136">
        <v>1</v>
      </c>
    </row>
    <row r="125" spans="1:39" ht="93.75">
      <c r="A125" s="149">
        <v>441</v>
      </c>
      <c r="B125" s="150">
        <v>46405</v>
      </c>
      <c r="C125" s="156">
        <v>9</v>
      </c>
      <c r="D125" s="156">
        <v>17</v>
      </c>
      <c r="E125" s="152" t="s">
        <v>71</v>
      </c>
      <c r="F125" s="151" t="s">
        <v>492</v>
      </c>
      <c r="G125" s="154" t="s">
        <v>494</v>
      </c>
      <c r="H125" s="138" t="str">
        <f>IF(OR(G125="中止",G125="取消"),"998",IF(ISNA(MATCH($E125,施設情報!$B$2:$B$96,0)),"999",INDEX(施設情報!$C$2:$C$96,MATCH($E125,施設情報!$B$2:$B$96,0))))</f>
        <v>051</v>
      </c>
      <c r="I125" s="139">
        <f>B125</f>
        <v>46405</v>
      </c>
      <c r="J125" s="137" t="str">
        <f>H125&amp;"-"&amp;I125</f>
        <v>051-46405</v>
      </c>
      <c r="K125" s="137">
        <f>C125/24</f>
        <v>0.375</v>
      </c>
      <c r="L125" s="137">
        <f>D125/24</f>
        <v>0.70833333333333337</v>
      </c>
      <c r="M125" s="137">
        <f>IF(AND(M$3&gt;=$K125,M$3&lt;$L125),100*$AM125,0)</f>
        <v>0</v>
      </c>
      <c r="N125" s="137">
        <f>IF(AND(N$3&gt;=$K125,N$3&lt;$L125),100*$AM125,0)</f>
        <v>0</v>
      </c>
      <c r="O125" s="137">
        <f>IF(AND(O$3&gt;=$K125,O$3&lt;$L125),100*$AM125,0)</f>
        <v>0</v>
      </c>
      <c r="P125" s="137">
        <f>IF(AND(P$3&gt;=$K125,P$3&lt;$L125),100*$AM125,0)</f>
        <v>0</v>
      </c>
      <c r="Q125" s="137">
        <f>IF(AND(Q$3&gt;=$K125,Q$3&lt;$L125),100*$AM125,0)</f>
        <v>0</v>
      </c>
      <c r="R125" s="137">
        <f>IF(AND(R$3&gt;=$K125,R$3&lt;$L125),100*$AM125,0)</f>
        <v>0</v>
      </c>
      <c r="S125" s="137">
        <f>IF(AND(S$3&gt;=$K125,S$3&lt;$L125),100*$AM125,0)</f>
        <v>0</v>
      </c>
      <c r="T125" s="137">
        <f>IF(AND(T$3&gt;=$K125,T$3&lt;$L125),100*$AM125,0)</f>
        <v>0</v>
      </c>
      <c r="U125" s="137">
        <f>IF(AND(U$3&gt;=$K125,U$3&lt;$L125),100*$AM125,0)</f>
        <v>0</v>
      </c>
      <c r="V125" s="137">
        <f>IF(AND(V$3&gt;=$K125,V$3&lt;$L125),100*$AM125,0)</f>
        <v>100</v>
      </c>
      <c r="W125" s="137">
        <f>IF(AND(W$3&gt;=$K125,W$3&lt;$L125),100*$AM125,0)</f>
        <v>100</v>
      </c>
      <c r="X125" s="137">
        <f>IF(AND(X$3&gt;=$K125,X$3&lt;$L125),100*$AM125,0)</f>
        <v>100</v>
      </c>
      <c r="Y125" s="137">
        <f>IF(AND(Y$3&gt;=$K125,Y$3&lt;$L125),100*$AM125,0)</f>
        <v>100</v>
      </c>
      <c r="Z125" s="137">
        <f>IF(AND(Z$3&gt;=$K125,Z$3&lt;$L125),100*$AM125,0)</f>
        <v>100</v>
      </c>
      <c r="AA125" s="137">
        <f>IF(AND(AA$3&gt;=$K125,AA$3&lt;$L125),100*$AM125,0)</f>
        <v>100</v>
      </c>
      <c r="AB125" s="137">
        <f>IF(AND(AB$3&gt;=$K125,AB$3&lt;$L125),100*$AM125,0)</f>
        <v>100</v>
      </c>
      <c r="AC125" s="137">
        <f>IF(AND(AC$3&gt;=$K125,AC$3&lt;$L125),100*$AM125,0)</f>
        <v>100</v>
      </c>
      <c r="AD125" s="137">
        <f>IF(AND(AD$3&gt;=$K125,AD$3&lt;$L125),100*$AM125,0)</f>
        <v>0</v>
      </c>
      <c r="AE125" s="137">
        <f>IF(AND(AE$3&gt;=$K125,AE$3&lt;$L125),100*$AM125,0)</f>
        <v>0</v>
      </c>
      <c r="AF125" s="137">
        <f>IF(AND(AF$3&gt;=$K125,AF$3&lt;$L125),100*$AM125,0)</f>
        <v>0</v>
      </c>
      <c r="AG125" s="137">
        <f>IF(AND(AG$3&gt;=$K125,AG$3&lt;$L125),100*$AM125,0)</f>
        <v>0</v>
      </c>
      <c r="AH125" s="137">
        <f>IF(AND(AH$3&gt;=$K125,AH$3&lt;$L125),100*$AM125,0)</f>
        <v>0</v>
      </c>
      <c r="AI125" s="137">
        <f>IF(AND(AI$3&gt;=$K125,AI$3&lt;$L125),100*$AM125,0)</f>
        <v>0</v>
      </c>
      <c r="AJ125" s="137">
        <f>IF(AND(AJ$3&gt;=$K125,AJ$3&lt;$L125),100*$AM125,0)</f>
        <v>0</v>
      </c>
      <c r="AK125" s="136">
        <f ca="1">IF(AND(AND($AK$3&lt;=B125,B125&lt;=$AK$1),B125&lt;&gt;""),1,0)</f>
        <v>1</v>
      </c>
      <c r="AL125" s="136">
        <f t="shared" si="2"/>
        <v>1</v>
      </c>
      <c r="AM125" s="136">
        <v>1</v>
      </c>
    </row>
    <row r="126" spans="1:39" ht="93.75">
      <c r="A126" s="149">
        <v>442</v>
      </c>
      <c r="B126" s="150">
        <v>46405</v>
      </c>
      <c r="C126" s="156">
        <v>9</v>
      </c>
      <c r="D126" s="156">
        <v>17</v>
      </c>
      <c r="E126" s="152" t="s">
        <v>72</v>
      </c>
      <c r="F126" s="151" t="s">
        <v>492</v>
      </c>
      <c r="G126" s="154" t="s">
        <v>494</v>
      </c>
      <c r="H126" s="138" t="str">
        <f>IF(OR(G126="中止",G126="取消"),"998",IF(ISNA(MATCH($E126,施設情報!$B$2:$B$96,0)),"999",INDEX(施設情報!$C$2:$C$96,MATCH($E126,施設情報!$B$2:$B$96,0))))</f>
        <v>052</v>
      </c>
      <c r="I126" s="139">
        <f>B126</f>
        <v>46405</v>
      </c>
      <c r="J126" s="137" t="str">
        <f>H126&amp;"-"&amp;I126</f>
        <v>052-46405</v>
      </c>
      <c r="K126" s="137">
        <f>C126/24</f>
        <v>0.375</v>
      </c>
      <c r="L126" s="137">
        <f>D126/24</f>
        <v>0.70833333333333337</v>
      </c>
      <c r="M126" s="137">
        <f>IF(AND(M$3&gt;=$K126,M$3&lt;$L126),100*$AM126,0)</f>
        <v>0</v>
      </c>
      <c r="N126" s="137">
        <f>IF(AND(N$3&gt;=$K126,N$3&lt;$L126),100*$AM126,0)</f>
        <v>0</v>
      </c>
      <c r="O126" s="137">
        <f>IF(AND(O$3&gt;=$K126,O$3&lt;$L126),100*$AM126,0)</f>
        <v>0</v>
      </c>
      <c r="P126" s="137">
        <f>IF(AND(P$3&gt;=$K126,P$3&lt;$L126),100*$AM126,0)</f>
        <v>0</v>
      </c>
      <c r="Q126" s="137">
        <f>IF(AND(Q$3&gt;=$K126,Q$3&lt;$L126),100*$AM126,0)</f>
        <v>0</v>
      </c>
      <c r="R126" s="137">
        <f>IF(AND(R$3&gt;=$K126,R$3&lt;$L126),100*$AM126,0)</f>
        <v>0</v>
      </c>
      <c r="S126" s="137">
        <f>IF(AND(S$3&gt;=$K126,S$3&lt;$L126),100*$AM126,0)</f>
        <v>0</v>
      </c>
      <c r="T126" s="137">
        <f>IF(AND(T$3&gt;=$K126,T$3&lt;$L126),100*$AM126,0)</f>
        <v>0</v>
      </c>
      <c r="U126" s="137">
        <f>IF(AND(U$3&gt;=$K126,U$3&lt;$L126),100*$AM126,0)</f>
        <v>0</v>
      </c>
      <c r="V126" s="137">
        <f>IF(AND(V$3&gt;=$K126,V$3&lt;$L126),100*$AM126,0)</f>
        <v>100</v>
      </c>
      <c r="W126" s="137">
        <f>IF(AND(W$3&gt;=$K126,W$3&lt;$L126),100*$AM126,0)</f>
        <v>100</v>
      </c>
      <c r="X126" s="137">
        <f>IF(AND(X$3&gt;=$K126,X$3&lt;$L126),100*$AM126,0)</f>
        <v>100</v>
      </c>
      <c r="Y126" s="137">
        <f>IF(AND(Y$3&gt;=$K126,Y$3&lt;$L126),100*$AM126,0)</f>
        <v>100</v>
      </c>
      <c r="Z126" s="137">
        <f>IF(AND(Z$3&gt;=$K126,Z$3&lt;$L126),100*$AM126,0)</f>
        <v>100</v>
      </c>
      <c r="AA126" s="137">
        <f>IF(AND(AA$3&gt;=$K126,AA$3&lt;$L126),100*$AM126,0)</f>
        <v>100</v>
      </c>
      <c r="AB126" s="137">
        <f>IF(AND(AB$3&gt;=$K126,AB$3&lt;$L126),100*$AM126,0)</f>
        <v>100</v>
      </c>
      <c r="AC126" s="137">
        <f>IF(AND(AC$3&gt;=$K126,AC$3&lt;$L126),100*$AM126,0)</f>
        <v>100</v>
      </c>
      <c r="AD126" s="137">
        <f>IF(AND(AD$3&gt;=$K126,AD$3&lt;$L126),100*$AM126,0)</f>
        <v>0</v>
      </c>
      <c r="AE126" s="137">
        <f>IF(AND(AE$3&gt;=$K126,AE$3&lt;$L126),100*$AM126,0)</f>
        <v>0</v>
      </c>
      <c r="AF126" s="137">
        <f>IF(AND(AF$3&gt;=$K126,AF$3&lt;$L126),100*$AM126,0)</f>
        <v>0</v>
      </c>
      <c r="AG126" s="137">
        <f>IF(AND(AG$3&gt;=$K126,AG$3&lt;$L126),100*$AM126,0)</f>
        <v>0</v>
      </c>
      <c r="AH126" s="137">
        <f>IF(AND(AH$3&gt;=$K126,AH$3&lt;$L126),100*$AM126,0)</f>
        <v>0</v>
      </c>
      <c r="AI126" s="137">
        <f>IF(AND(AI$3&gt;=$K126,AI$3&lt;$L126),100*$AM126,0)</f>
        <v>0</v>
      </c>
      <c r="AJ126" s="137">
        <f>IF(AND(AJ$3&gt;=$K126,AJ$3&lt;$L126),100*$AM126,0)</f>
        <v>0</v>
      </c>
      <c r="AK126" s="136">
        <f ca="1">IF(AND(AND($AK$3&lt;=B126,B126&lt;=$AK$1),B126&lt;&gt;""),1,0)</f>
        <v>1</v>
      </c>
      <c r="AL126" s="136">
        <f t="shared" si="2"/>
        <v>1</v>
      </c>
      <c r="AM126" s="136">
        <v>1</v>
      </c>
    </row>
    <row r="127" spans="1:39" ht="93.75">
      <c r="A127" s="149">
        <v>443</v>
      </c>
      <c r="B127" s="150">
        <v>46405</v>
      </c>
      <c r="C127" s="156">
        <v>9</v>
      </c>
      <c r="D127" s="156">
        <v>17</v>
      </c>
      <c r="E127" s="152" t="s">
        <v>73</v>
      </c>
      <c r="F127" s="151" t="s">
        <v>492</v>
      </c>
      <c r="G127" s="154" t="s">
        <v>494</v>
      </c>
      <c r="H127" s="138" t="str">
        <f>IF(OR(G127="中止",G127="取消"),"998",IF(ISNA(MATCH($E127,施設情報!$B$2:$B$96,0)),"999",INDEX(施設情報!$C$2:$C$96,MATCH($E127,施設情報!$B$2:$B$96,0))))</f>
        <v>053</v>
      </c>
      <c r="I127" s="139">
        <f>B127</f>
        <v>46405</v>
      </c>
      <c r="J127" s="137" t="str">
        <f>H127&amp;"-"&amp;I127</f>
        <v>053-46405</v>
      </c>
      <c r="K127" s="137">
        <f>C127/24</f>
        <v>0.375</v>
      </c>
      <c r="L127" s="137">
        <f>D127/24</f>
        <v>0.70833333333333337</v>
      </c>
      <c r="M127" s="137">
        <f>IF(AND(M$3&gt;=$K127,M$3&lt;$L127),100*$AM127,0)</f>
        <v>0</v>
      </c>
      <c r="N127" s="137">
        <f>IF(AND(N$3&gt;=$K127,N$3&lt;$L127),100*$AM127,0)</f>
        <v>0</v>
      </c>
      <c r="O127" s="137">
        <f>IF(AND(O$3&gt;=$K127,O$3&lt;$L127),100*$AM127,0)</f>
        <v>0</v>
      </c>
      <c r="P127" s="137">
        <f>IF(AND(P$3&gt;=$K127,P$3&lt;$L127),100*$AM127,0)</f>
        <v>0</v>
      </c>
      <c r="Q127" s="137">
        <f>IF(AND(Q$3&gt;=$K127,Q$3&lt;$L127),100*$AM127,0)</f>
        <v>0</v>
      </c>
      <c r="R127" s="137">
        <f>IF(AND(R$3&gt;=$K127,R$3&lt;$L127),100*$AM127,0)</f>
        <v>0</v>
      </c>
      <c r="S127" s="137">
        <f>IF(AND(S$3&gt;=$K127,S$3&lt;$L127),100*$AM127,0)</f>
        <v>0</v>
      </c>
      <c r="T127" s="137">
        <f>IF(AND(T$3&gt;=$K127,T$3&lt;$L127),100*$AM127,0)</f>
        <v>0</v>
      </c>
      <c r="U127" s="137">
        <f>IF(AND(U$3&gt;=$K127,U$3&lt;$L127),100*$AM127,0)</f>
        <v>0</v>
      </c>
      <c r="V127" s="137">
        <f>IF(AND(V$3&gt;=$K127,V$3&lt;$L127),100*$AM127,0)</f>
        <v>100</v>
      </c>
      <c r="W127" s="137">
        <f>IF(AND(W$3&gt;=$K127,W$3&lt;$L127),100*$AM127,0)</f>
        <v>100</v>
      </c>
      <c r="X127" s="137">
        <f>IF(AND(X$3&gt;=$K127,X$3&lt;$L127),100*$AM127,0)</f>
        <v>100</v>
      </c>
      <c r="Y127" s="137">
        <f>IF(AND(Y$3&gt;=$K127,Y$3&lt;$L127),100*$AM127,0)</f>
        <v>100</v>
      </c>
      <c r="Z127" s="137">
        <f>IF(AND(Z$3&gt;=$K127,Z$3&lt;$L127),100*$AM127,0)</f>
        <v>100</v>
      </c>
      <c r="AA127" s="137">
        <f>IF(AND(AA$3&gt;=$K127,AA$3&lt;$L127),100*$AM127,0)</f>
        <v>100</v>
      </c>
      <c r="AB127" s="137">
        <f>IF(AND(AB$3&gt;=$K127,AB$3&lt;$L127),100*$AM127,0)</f>
        <v>100</v>
      </c>
      <c r="AC127" s="137">
        <f>IF(AND(AC$3&gt;=$K127,AC$3&lt;$L127),100*$AM127,0)</f>
        <v>100</v>
      </c>
      <c r="AD127" s="137">
        <f>IF(AND(AD$3&gt;=$K127,AD$3&lt;$L127),100*$AM127,0)</f>
        <v>0</v>
      </c>
      <c r="AE127" s="137">
        <f>IF(AND(AE$3&gt;=$K127,AE$3&lt;$L127),100*$AM127,0)</f>
        <v>0</v>
      </c>
      <c r="AF127" s="137">
        <f>IF(AND(AF$3&gt;=$K127,AF$3&lt;$L127),100*$AM127,0)</f>
        <v>0</v>
      </c>
      <c r="AG127" s="137">
        <f>IF(AND(AG$3&gt;=$K127,AG$3&lt;$L127),100*$AM127,0)</f>
        <v>0</v>
      </c>
      <c r="AH127" s="137">
        <f>IF(AND(AH$3&gt;=$K127,AH$3&lt;$L127),100*$AM127,0)</f>
        <v>0</v>
      </c>
      <c r="AI127" s="137">
        <f>IF(AND(AI$3&gt;=$K127,AI$3&lt;$L127),100*$AM127,0)</f>
        <v>0</v>
      </c>
      <c r="AJ127" s="137">
        <f>IF(AND(AJ$3&gt;=$K127,AJ$3&lt;$L127),100*$AM127,0)</f>
        <v>0</v>
      </c>
      <c r="AK127" s="136">
        <f ca="1">IF(AND(AND($AK$3&lt;=B127,B127&lt;=$AK$1),B127&lt;&gt;""),1,0)</f>
        <v>1</v>
      </c>
      <c r="AL127" s="136">
        <f t="shared" si="2"/>
        <v>1</v>
      </c>
      <c r="AM127" s="136">
        <v>1</v>
      </c>
    </row>
    <row r="128" spans="1:39" ht="75">
      <c r="A128" s="149">
        <v>444</v>
      </c>
      <c r="B128" s="150">
        <v>46405</v>
      </c>
      <c r="C128" s="156">
        <v>9</v>
      </c>
      <c r="D128" s="156">
        <v>17</v>
      </c>
      <c r="E128" s="152" t="s">
        <v>74</v>
      </c>
      <c r="F128" s="151" t="s">
        <v>492</v>
      </c>
      <c r="G128" s="154" t="s">
        <v>494</v>
      </c>
      <c r="H128" s="138" t="str">
        <f>IF(OR(G128="中止",G128="取消"),"998",IF(ISNA(MATCH($E128,施設情報!$B$2:$B$96,0)),"999",INDEX(施設情報!$C$2:$C$96,MATCH($E128,施設情報!$B$2:$B$96,0))))</f>
        <v>048</v>
      </c>
      <c r="I128" s="139">
        <f>B128</f>
        <v>46405</v>
      </c>
      <c r="J128" s="137" t="str">
        <f>H128&amp;"-"&amp;I128</f>
        <v>048-46405</v>
      </c>
      <c r="K128" s="137">
        <f>C128/24</f>
        <v>0.375</v>
      </c>
      <c r="L128" s="137">
        <f>D128/24</f>
        <v>0.70833333333333337</v>
      </c>
      <c r="M128" s="137">
        <f>IF(AND(M$3&gt;=$K128,M$3&lt;$L128),100*$AM128,0)</f>
        <v>0</v>
      </c>
      <c r="N128" s="137">
        <f>IF(AND(N$3&gt;=$K128,N$3&lt;$L128),100*$AM128,0)</f>
        <v>0</v>
      </c>
      <c r="O128" s="137">
        <f>IF(AND(O$3&gt;=$K128,O$3&lt;$L128),100*$AM128,0)</f>
        <v>0</v>
      </c>
      <c r="P128" s="137">
        <f>IF(AND(P$3&gt;=$K128,P$3&lt;$L128),100*$AM128,0)</f>
        <v>0</v>
      </c>
      <c r="Q128" s="137">
        <f>IF(AND(Q$3&gt;=$K128,Q$3&lt;$L128),100*$AM128,0)</f>
        <v>0</v>
      </c>
      <c r="R128" s="137">
        <f>IF(AND(R$3&gt;=$K128,R$3&lt;$L128),100*$AM128,0)</f>
        <v>0</v>
      </c>
      <c r="S128" s="137">
        <f>IF(AND(S$3&gt;=$K128,S$3&lt;$L128),100*$AM128,0)</f>
        <v>0</v>
      </c>
      <c r="T128" s="137">
        <f>IF(AND(T$3&gt;=$K128,T$3&lt;$L128),100*$AM128,0)</f>
        <v>0</v>
      </c>
      <c r="U128" s="137">
        <f>IF(AND(U$3&gt;=$K128,U$3&lt;$L128),100*$AM128,0)</f>
        <v>0</v>
      </c>
      <c r="V128" s="137">
        <f>IF(AND(V$3&gt;=$K128,V$3&lt;$L128),100*$AM128,0)</f>
        <v>100</v>
      </c>
      <c r="W128" s="137">
        <f>IF(AND(W$3&gt;=$K128,W$3&lt;$L128),100*$AM128,0)</f>
        <v>100</v>
      </c>
      <c r="X128" s="137">
        <f>IF(AND(X$3&gt;=$K128,X$3&lt;$L128),100*$AM128,0)</f>
        <v>100</v>
      </c>
      <c r="Y128" s="137">
        <f>IF(AND(Y$3&gt;=$K128,Y$3&lt;$L128),100*$AM128,0)</f>
        <v>100</v>
      </c>
      <c r="Z128" s="137">
        <f>IF(AND(Z$3&gt;=$K128,Z$3&lt;$L128),100*$AM128,0)</f>
        <v>100</v>
      </c>
      <c r="AA128" s="137">
        <f>IF(AND(AA$3&gt;=$K128,AA$3&lt;$L128),100*$AM128,0)</f>
        <v>100</v>
      </c>
      <c r="AB128" s="137">
        <f>IF(AND(AB$3&gt;=$K128,AB$3&lt;$L128),100*$AM128,0)</f>
        <v>100</v>
      </c>
      <c r="AC128" s="137">
        <f>IF(AND(AC$3&gt;=$K128,AC$3&lt;$L128),100*$AM128,0)</f>
        <v>100</v>
      </c>
      <c r="AD128" s="137">
        <f>IF(AND(AD$3&gt;=$K128,AD$3&lt;$L128),100*$AM128,0)</f>
        <v>0</v>
      </c>
      <c r="AE128" s="137">
        <f>IF(AND(AE$3&gt;=$K128,AE$3&lt;$L128),100*$AM128,0)</f>
        <v>0</v>
      </c>
      <c r="AF128" s="137">
        <f>IF(AND(AF$3&gt;=$K128,AF$3&lt;$L128),100*$AM128,0)</f>
        <v>0</v>
      </c>
      <c r="AG128" s="137">
        <f>IF(AND(AG$3&gt;=$K128,AG$3&lt;$L128),100*$AM128,0)</f>
        <v>0</v>
      </c>
      <c r="AH128" s="137">
        <f>IF(AND(AH$3&gt;=$K128,AH$3&lt;$L128),100*$AM128,0)</f>
        <v>0</v>
      </c>
      <c r="AI128" s="137">
        <f>IF(AND(AI$3&gt;=$K128,AI$3&lt;$L128),100*$AM128,0)</f>
        <v>0</v>
      </c>
      <c r="AJ128" s="137">
        <f>IF(AND(AJ$3&gt;=$K128,AJ$3&lt;$L128),100*$AM128,0)</f>
        <v>0</v>
      </c>
      <c r="AK128" s="136">
        <f ca="1">IF(AND(AND($AK$3&lt;=B128,B128&lt;=$AK$1),B128&lt;&gt;""),1,0)</f>
        <v>1</v>
      </c>
      <c r="AL128" s="136">
        <f t="shared" si="2"/>
        <v>1</v>
      </c>
      <c r="AM128" s="136">
        <v>1</v>
      </c>
    </row>
    <row r="129" spans="1:39" ht="75">
      <c r="A129" s="149">
        <v>445</v>
      </c>
      <c r="B129" s="150">
        <v>46405</v>
      </c>
      <c r="C129" s="156">
        <v>9</v>
      </c>
      <c r="D129" s="156">
        <v>17</v>
      </c>
      <c r="E129" s="152" t="s">
        <v>75</v>
      </c>
      <c r="F129" s="151" t="s">
        <v>492</v>
      </c>
      <c r="G129" s="154" t="s">
        <v>494</v>
      </c>
      <c r="H129" s="138" t="str">
        <f>IF(OR(G129="中止",G129="取消"),"998",IF(ISNA(MATCH($E129,施設情報!$B$2:$B$96,0)),"999",INDEX(施設情報!$C$2:$C$96,MATCH($E129,施設情報!$B$2:$B$96,0))))</f>
        <v>049</v>
      </c>
      <c r="I129" s="139">
        <f>B129</f>
        <v>46405</v>
      </c>
      <c r="J129" s="137" t="str">
        <f>H129&amp;"-"&amp;I129</f>
        <v>049-46405</v>
      </c>
      <c r="K129" s="137">
        <f>C129/24</f>
        <v>0.375</v>
      </c>
      <c r="L129" s="137">
        <f>D129/24</f>
        <v>0.70833333333333337</v>
      </c>
      <c r="M129" s="137">
        <f>IF(AND(M$3&gt;=$K129,M$3&lt;$L129),100*$AM129,0)</f>
        <v>0</v>
      </c>
      <c r="N129" s="137">
        <f>IF(AND(N$3&gt;=$K129,N$3&lt;$L129),100*$AM129,0)</f>
        <v>0</v>
      </c>
      <c r="O129" s="137">
        <f>IF(AND(O$3&gt;=$K129,O$3&lt;$L129),100*$AM129,0)</f>
        <v>0</v>
      </c>
      <c r="P129" s="137">
        <f>IF(AND(P$3&gt;=$K129,P$3&lt;$L129),100*$AM129,0)</f>
        <v>0</v>
      </c>
      <c r="Q129" s="137">
        <f>IF(AND(Q$3&gt;=$K129,Q$3&lt;$L129),100*$AM129,0)</f>
        <v>0</v>
      </c>
      <c r="R129" s="137">
        <f>IF(AND(R$3&gt;=$K129,R$3&lt;$L129),100*$AM129,0)</f>
        <v>0</v>
      </c>
      <c r="S129" s="137">
        <f>IF(AND(S$3&gt;=$K129,S$3&lt;$L129),100*$AM129,0)</f>
        <v>0</v>
      </c>
      <c r="T129" s="137">
        <f>IF(AND(T$3&gt;=$K129,T$3&lt;$L129),100*$AM129,0)</f>
        <v>0</v>
      </c>
      <c r="U129" s="137">
        <f>IF(AND(U$3&gt;=$K129,U$3&lt;$L129),100*$AM129,0)</f>
        <v>0</v>
      </c>
      <c r="V129" s="137">
        <f>IF(AND(V$3&gt;=$K129,V$3&lt;$L129),100*$AM129,0)</f>
        <v>100</v>
      </c>
      <c r="W129" s="137">
        <f>IF(AND(W$3&gt;=$K129,W$3&lt;$L129),100*$AM129,0)</f>
        <v>100</v>
      </c>
      <c r="X129" s="137">
        <f>IF(AND(X$3&gt;=$K129,X$3&lt;$L129),100*$AM129,0)</f>
        <v>100</v>
      </c>
      <c r="Y129" s="137">
        <f>IF(AND(Y$3&gt;=$K129,Y$3&lt;$L129),100*$AM129,0)</f>
        <v>100</v>
      </c>
      <c r="Z129" s="137">
        <f>IF(AND(Z$3&gt;=$K129,Z$3&lt;$L129),100*$AM129,0)</f>
        <v>100</v>
      </c>
      <c r="AA129" s="137">
        <f>IF(AND(AA$3&gt;=$K129,AA$3&lt;$L129),100*$AM129,0)</f>
        <v>100</v>
      </c>
      <c r="AB129" s="137">
        <f>IF(AND(AB$3&gt;=$K129,AB$3&lt;$L129),100*$AM129,0)</f>
        <v>100</v>
      </c>
      <c r="AC129" s="137">
        <f>IF(AND(AC$3&gt;=$K129,AC$3&lt;$L129),100*$AM129,0)</f>
        <v>100</v>
      </c>
      <c r="AD129" s="137">
        <f>IF(AND(AD$3&gt;=$K129,AD$3&lt;$L129),100*$AM129,0)</f>
        <v>0</v>
      </c>
      <c r="AE129" s="137">
        <f>IF(AND(AE$3&gt;=$K129,AE$3&lt;$L129),100*$AM129,0)</f>
        <v>0</v>
      </c>
      <c r="AF129" s="137">
        <f>IF(AND(AF$3&gt;=$K129,AF$3&lt;$L129),100*$AM129,0)</f>
        <v>0</v>
      </c>
      <c r="AG129" s="137">
        <f>IF(AND(AG$3&gt;=$K129,AG$3&lt;$L129),100*$AM129,0)</f>
        <v>0</v>
      </c>
      <c r="AH129" s="137">
        <f>IF(AND(AH$3&gt;=$K129,AH$3&lt;$L129),100*$AM129,0)</f>
        <v>0</v>
      </c>
      <c r="AI129" s="137">
        <f>IF(AND(AI$3&gt;=$K129,AI$3&lt;$L129),100*$AM129,0)</f>
        <v>0</v>
      </c>
      <c r="AJ129" s="137">
        <f>IF(AND(AJ$3&gt;=$K129,AJ$3&lt;$L129),100*$AM129,0)</f>
        <v>0</v>
      </c>
      <c r="AK129" s="136">
        <f ca="1">IF(AND(AND($AK$3&lt;=B129,B129&lt;=$AK$1),B129&lt;&gt;""),1,0)</f>
        <v>1</v>
      </c>
      <c r="AL129" s="136">
        <f t="shared" si="2"/>
        <v>1</v>
      </c>
      <c r="AM129" s="136">
        <v>1</v>
      </c>
    </row>
    <row r="130" spans="1:39" ht="75">
      <c r="A130" s="149">
        <v>446</v>
      </c>
      <c r="B130" s="150">
        <v>46405</v>
      </c>
      <c r="C130" s="156">
        <v>9</v>
      </c>
      <c r="D130" s="156">
        <v>17</v>
      </c>
      <c r="E130" s="152" t="s">
        <v>76</v>
      </c>
      <c r="F130" s="151" t="s">
        <v>492</v>
      </c>
      <c r="G130" s="154" t="s">
        <v>494</v>
      </c>
      <c r="H130" s="138" t="str">
        <f>IF(OR(G130="中止",G130="取消"),"998",IF(ISNA(MATCH($E130,施設情報!$B$2:$B$96,0)),"999",INDEX(施設情報!$C$2:$C$96,MATCH($E130,施設情報!$B$2:$B$96,0))))</f>
        <v>054</v>
      </c>
      <c r="I130" s="139">
        <f>B130</f>
        <v>46405</v>
      </c>
      <c r="J130" s="137" t="str">
        <f>H130&amp;"-"&amp;I130</f>
        <v>054-46405</v>
      </c>
      <c r="K130" s="137">
        <f>C130/24</f>
        <v>0.375</v>
      </c>
      <c r="L130" s="137">
        <f>D130/24</f>
        <v>0.70833333333333337</v>
      </c>
      <c r="M130" s="137">
        <f>IF(AND(M$3&gt;=$K130,M$3&lt;$L130),100*$AM130,0)</f>
        <v>0</v>
      </c>
      <c r="N130" s="137">
        <f>IF(AND(N$3&gt;=$K130,N$3&lt;$L130),100*$AM130,0)</f>
        <v>0</v>
      </c>
      <c r="O130" s="137">
        <f>IF(AND(O$3&gt;=$K130,O$3&lt;$L130),100*$AM130,0)</f>
        <v>0</v>
      </c>
      <c r="P130" s="137">
        <f>IF(AND(P$3&gt;=$K130,P$3&lt;$L130),100*$AM130,0)</f>
        <v>0</v>
      </c>
      <c r="Q130" s="137">
        <f>IF(AND(Q$3&gt;=$K130,Q$3&lt;$L130),100*$AM130,0)</f>
        <v>0</v>
      </c>
      <c r="R130" s="137">
        <f>IF(AND(R$3&gt;=$K130,R$3&lt;$L130),100*$AM130,0)</f>
        <v>0</v>
      </c>
      <c r="S130" s="137">
        <f>IF(AND(S$3&gt;=$K130,S$3&lt;$L130),100*$AM130,0)</f>
        <v>0</v>
      </c>
      <c r="T130" s="137">
        <f>IF(AND(T$3&gt;=$K130,T$3&lt;$L130),100*$AM130,0)</f>
        <v>0</v>
      </c>
      <c r="U130" s="137">
        <f>IF(AND(U$3&gt;=$K130,U$3&lt;$L130),100*$AM130,0)</f>
        <v>0</v>
      </c>
      <c r="V130" s="137">
        <f>IF(AND(V$3&gt;=$K130,V$3&lt;$L130),100*$AM130,0)</f>
        <v>100</v>
      </c>
      <c r="W130" s="137">
        <f>IF(AND(W$3&gt;=$K130,W$3&lt;$L130),100*$AM130,0)</f>
        <v>100</v>
      </c>
      <c r="X130" s="137">
        <f>IF(AND(X$3&gt;=$K130,X$3&lt;$L130),100*$AM130,0)</f>
        <v>100</v>
      </c>
      <c r="Y130" s="137">
        <f>IF(AND(Y$3&gt;=$K130,Y$3&lt;$L130),100*$AM130,0)</f>
        <v>100</v>
      </c>
      <c r="Z130" s="137">
        <f>IF(AND(Z$3&gt;=$K130,Z$3&lt;$L130),100*$AM130,0)</f>
        <v>100</v>
      </c>
      <c r="AA130" s="137">
        <f>IF(AND(AA$3&gt;=$K130,AA$3&lt;$L130),100*$AM130,0)</f>
        <v>100</v>
      </c>
      <c r="AB130" s="137">
        <f>IF(AND(AB$3&gt;=$K130,AB$3&lt;$L130),100*$AM130,0)</f>
        <v>100</v>
      </c>
      <c r="AC130" s="137">
        <f>IF(AND(AC$3&gt;=$K130,AC$3&lt;$L130),100*$AM130,0)</f>
        <v>100</v>
      </c>
      <c r="AD130" s="137">
        <f>IF(AND(AD$3&gt;=$K130,AD$3&lt;$L130),100*$AM130,0)</f>
        <v>0</v>
      </c>
      <c r="AE130" s="137">
        <f>IF(AND(AE$3&gt;=$K130,AE$3&lt;$L130),100*$AM130,0)</f>
        <v>0</v>
      </c>
      <c r="AF130" s="137">
        <f>IF(AND(AF$3&gt;=$K130,AF$3&lt;$L130),100*$AM130,0)</f>
        <v>0</v>
      </c>
      <c r="AG130" s="137">
        <f>IF(AND(AG$3&gt;=$K130,AG$3&lt;$L130),100*$AM130,0)</f>
        <v>0</v>
      </c>
      <c r="AH130" s="137">
        <f>IF(AND(AH$3&gt;=$K130,AH$3&lt;$L130),100*$AM130,0)</f>
        <v>0</v>
      </c>
      <c r="AI130" s="137">
        <f>IF(AND(AI$3&gt;=$K130,AI$3&lt;$L130),100*$AM130,0)</f>
        <v>0</v>
      </c>
      <c r="AJ130" s="137">
        <f>IF(AND(AJ$3&gt;=$K130,AJ$3&lt;$L130),100*$AM130,0)</f>
        <v>0</v>
      </c>
      <c r="AK130" s="136">
        <f ca="1">IF(AND(AND($AK$3&lt;=B130,B130&lt;=$AK$1),B130&lt;&gt;""),1,0)</f>
        <v>1</v>
      </c>
      <c r="AL130" s="136">
        <f t="shared" si="2"/>
        <v>1</v>
      </c>
      <c r="AM130" s="136">
        <v>1</v>
      </c>
    </row>
    <row r="131" spans="1:39" ht="112.5">
      <c r="A131" s="149">
        <v>447</v>
      </c>
      <c r="B131" s="150">
        <v>46405</v>
      </c>
      <c r="C131" s="156">
        <v>9</v>
      </c>
      <c r="D131" s="156">
        <v>17</v>
      </c>
      <c r="E131" s="152" t="s">
        <v>77</v>
      </c>
      <c r="F131" s="151" t="s">
        <v>492</v>
      </c>
      <c r="G131" s="154" t="s">
        <v>494</v>
      </c>
      <c r="H131" s="138" t="str">
        <f>IF(OR(G131="中止",G131="取消"),"998",IF(ISNA(MATCH($E131,施設情報!$B$2:$B$96,0)),"999",INDEX(施設情報!$C$2:$C$96,MATCH($E131,施設情報!$B$2:$B$96,0))))</f>
        <v>055</v>
      </c>
      <c r="I131" s="139">
        <f>B131</f>
        <v>46405</v>
      </c>
      <c r="J131" s="137" t="str">
        <f>H131&amp;"-"&amp;I131</f>
        <v>055-46405</v>
      </c>
      <c r="K131" s="137">
        <f>C131/24</f>
        <v>0.375</v>
      </c>
      <c r="L131" s="137">
        <f>D131/24</f>
        <v>0.70833333333333337</v>
      </c>
      <c r="M131" s="137">
        <f>IF(AND(M$3&gt;=$K131,M$3&lt;$L131),100*$AM131,0)</f>
        <v>0</v>
      </c>
      <c r="N131" s="137">
        <f>IF(AND(N$3&gt;=$K131,N$3&lt;$L131),100*$AM131,0)</f>
        <v>0</v>
      </c>
      <c r="O131" s="137">
        <f>IF(AND(O$3&gt;=$K131,O$3&lt;$L131),100*$AM131,0)</f>
        <v>0</v>
      </c>
      <c r="P131" s="137">
        <f>IF(AND(P$3&gt;=$K131,P$3&lt;$L131),100*$AM131,0)</f>
        <v>0</v>
      </c>
      <c r="Q131" s="137">
        <f>IF(AND(Q$3&gt;=$K131,Q$3&lt;$L131),100*$AM131,0)</f>
        <v>0</v>
      </c>
      <c r="R131" s="137">
        <f>IF(AND(R$3&gt;=$K131,R$3&lt;$L131),100*$AM131,0)</f>
        <v>0</v>
      </c>
      <c r="S131" s="137">
        <f>IF(AND(S$3&gt;=$K131,S$3&lt;$L131),100*$AM131,0)</f>
        <v>0</v>
      </c>
      <c r="T131" s="137">
        <f>IF(AND(T$3&gt;=$K131,T$3&lt;$L131),100*$AM131,0)</f>
        <v>0</v>
      </c>
      <c r="U131" s="137">
        <f>IF(AND(U$3&gt;=$K131,U$3&lt;$L131),100*$AM131,0)</f>
        <v>0</v>
      </c>
      <c r="V131" s="137">
        <f>IF(AND(V$3&gt;=$K131,V$3&lt;$L131),100*$AM131,0)</f>
        <v>100</v>
      </c>
      <c r="W131" s="137">
        <f>IF(AND(W$3&gt;=$K131,W$3&lt;$L131),100*$AM131,0)</f>
        <v>100</v>
      </c>
      <c r="X131" s="137">
        <f>IF(AND(X$3&gt;=$K131,X$3&lt;$L131),100*$AM131,0)</f>
        <v>100</v>
      </c>
      <c r="Y131" s="137">
        <f>IF(AND(Y$3&gt;=$K131,Y$3&lt;$L131),100*$AM131,0)</f>
        <v>100</v>
      </c>
      <c r="Z131" s="137">
        <f>IF(AND(Z$3&gt;=$K131,Z$3&lt;$L131),100*$AM131,0)</f>
        <v>100</v>
      </c>
      <c r="AA131" s="137">
        <f>IF(AND(AA$3&gt;=$K131,AA$3&lt;$L131),100*$AM131,0)</f>
        <v>100</v>
      </c>
      <c r="AB131" s="137">
        <f>IF(AND(AB$3&gt;=$K131,AB$3&lt;$L131),100*$AM131,0)</f>
        <v>100</v>
      </c>
      <c r="AC131" s="137">
        <f>IF(AND(AC$3&gt;=$K131,AC$3&lt;$L131),100*$AM131,0)</f>
        <v>100</v>
      </c>
      <c r="AD131" s="137">
        <f>IF(AND(AD$3&gt;=$K131,AD$3&lt;$L131),100*$AM131,0)</f>
        <v>0</v>
      </c>
      <c r="AE131" s="137">
        <f>IF(AND(AE$3&gt;=$K131,AE$3&lt;$L131),100*$AM131,0)</f>
        <v>0</v>
      </c>
      <c r="AF131" s="137">
        <f>IF(AND(AF$3&gt;=$K131,AF$3&lt;$L131),100*$AM131,0)</f>
        <v>0</v>
      </c>
      <c r="AG131" s="137">
        <f>IF(AND(AG$3&gt;=$K131,AG$3&lt;$L131),100*$AM131,0)</f>
        <v>0</v>
      </c>
      <c r="AH131" s="137">
        <f>IF(AND(AH$3&gt;=$K131,AH$3&lt;$L131),100*$AM131,0)</f>
        <v>0</v>
      </c>
      <c r="AI131" s="137">
        <f>IF(AND(AI$3&gt;=$K131,AI$3&lt;$L131),100*$AM131,0)</f>
        <v>0</v>
      </c>
      <c r="AJ131" s="137">
        <f>IF(AND(AJ$3&gt;=$K131,AJ$3&lt;$L131),100*$AM131,0)</f>
        <v>0</v>
      </c>
      <c r="AK131" s="136">
        <f ca="1">IF(AND(AND($AK$3&lt;=B131,B131&lt;=$AK$1),B131&lt;&gt;""),1,0)</f>
        <v>1</v>
      </c>
      <c r="AL131" s="136">
        <f t="shared" si="2"/>
        <v>1</v>
      </c>
      <c r="AM131" s="136">
        <v>1</v>
      </c>
    </row>
    <row r="132" spans="1:39" ht="93.75">
      <c r="A132" s="149">
        <v>448</v>
      </c>
      <c r="B132" s="150">
        <v>46405</v>
      </c>
      <c r="C132" s="156">
        <v>9</v>
      </c>
      <c r="D132" s="156">
        <v>17</v>
      </c>
      <c r="E132" s="152" t="s">
        <v>78</v>
      </c>
      <c r="F132" s="151" t="s">
        <v>492</v>
      </c>
      <c r="G132" s="154" t="s">
        <v>494</v>
      </c>
      <c r="H132" s="138" t="str">
        <f>IF(OR(G132="中止",G132="取消"),"998",IF(ISNA(MATCH($E132,施設情報!$B$2:$B$96,0)),"999",INDEX(施設情報!$C$2:$C$96,MATCH($E132,施設情報!$B$2:$B$96,0))))</f>
        <v>056</v>
      </c>
      <c r="I132" s="139">
        <f>B132</f>
        <v>46405</v>
      </c>
      <c r="J132" s="137" t="str">
        <f>H132&amp;"-"&amp;I132</f>
        <v>056-46405</v>
      </c>
      <c r="K132" s="137">
        <f>C132/24</f>
        <v>0.375</v>
      </c>
      <c r="L132" s="137">
        <f>D132/24</f>
        <v>0.70833333333333337</v>
      </c>
      <c r="M132" s="137">
        <f>IF(AND(M$3&gt;=$K132,M$3&lt;$L132),100*$AM132,0)</f>
        <v>0</v>
      </c>
      <c r="N132" s="137">
        <f>IF(AND(N$3&gt;=$K132,N$3&lt;$L132),100*$AM132,0)</f>
        <v>0</v>
      </c>
      <c r="O132" s="137">
        <f>IF(AND(O$3&gt;=$K132,O$3&lt;$L132),100*$AM132,0)</f>
        <v>0</v>
      </c>
      <c r="P132" s="137">
        <f>IF(AND(P$3&gt;=$K132,P$3&lt;$L132),100*$AM132,0)</f>
        <v>0</v>
      </c>
      <c r="Q132" s="137">
        <f>IF(AND(Q$3&gt;=$K132,Q$3&lt;$L132),100*$AM132,0)</f>
        <v>0</v>
      </c>
      <c r="R132" s="137">
        <f>IF(AND(R$3&gt;=$K132,R$3&lt;$L132),100*$AM132,0)</f>
        <v>0</v>
      </c>
      <c r="S132" s="137">
        <f>IF(AND(S$3&gt;=$K132,S$3&lt;$L132),100*$AM132,0)</f>
        <v>0</v>
      </c>
      <c r="T132" s="137">
        <f>IF(AND(T$3&gt;=$K132,T$3&lt;$L132),100*$AM132,0)</f>
        <v>0</v>
      </c>
      <c r="U132" s="137">
        <f>IF(AND(U$3&gt;=$K132,U$3&lt;$L132),100*$AM132,0)</f>
        <v>0</v>
      </c>
      <c r="V132" s="137">
        <f>IF(AND(V$3&gt;=$K132,V$3&lt;$L132),100*$AM132,0)</f>
        <v>100</v>
      </c>
      <c r="W132" s="137">
        <f>IF(AND(W$3&gt;=$K132,W$3&lt;$L132),100*$AM132,0)</f>
        <v>100</v>
      </c>
      <c r="X132" s="137">
        <f>IF(AND(X$3&gt;=$K132,X$3&lt;$L132),100*$AM132,0)</f>
        <v>100</v>
      </c>
      <c r="Y132" s="137">
        <f>IF(AND(Y$3&gt;=$K132,Y$3&lt;$L132),100*$AM132,0)</f>
        <v>100</v>
      </c>
      <c r="Z132" s="137">
        <f>IF(AND(Z$3&gt;=$K132,Z$3&lt;$L132),100*$AM132,0)</f>
        <v>100</v>
      </c>
      <c r="AA132" s="137">
        <f>IF(AND(AA$3&gt;=$K132,AA$3&lt;$L132),100*$AM132,0)</f>
        <v>100</v>
      </c>
      <c r="AB132" s="137">
        <f>IF(AND(AB$3&gt;=$K132,AB$3&lt;$L132),100*$AM132,0)</f>
        <v>100</v>
      </c>
      <c r="AC132" s="137">
        <f>IF(AND(AC$3&gt;=$K132,AC$3&lt;$L132),100*$AM132,0)</f>
        <v>100</v>
      </c>
      <c r="AD132" s="137">
        <f>IF(AND(AD$3&gt;=$K132,AD$3&lt;$L132),100*$AM132,0)</f>
        <v>0</v>
      </c>
      <c r="AE132" s="137">
        <f>IF(AND(AE$3&gt;=$K132,AE$3&lt;$L132),100*$AM132,0)</f>
        <v>0</v>
      </c>
      <c r="AF132" s="137">
        <f>IF(AND(AF$3&gt;=$K132,AF$3&lt;$L132),100*$AM132,0)</f>
        <v>0</v>
      </c>
      <c r="AG132" s="137">
        <f>IF(AND(AG$3&gt;=$K132,AG$3&lt;$L132),100*$AM132,0)</f>
        <v>0</v>
      </c>
      <c r="AH132" s="137">
        <f>IF(AND(AH$3&gt;=$K132,AH$3&lt;$L132),100*$AM132,0)</f>
        <v>0</v>
      </c>
      <c r="AI132" s="137">
        <f>IF(AND(AI$3&gt;=$K132,AI$3&lt;$L132),100*$AM132,0)</f>
        <v>0</v>
      </c>
      <c r="AJ132" s="137">
        <f>IF(AND(AJ$3&gt;=$K132,AJ$3&lt;$L132),100*$AM132,0)</f>
        <v>0</v>
      </c>
      <c r="AK132" s="136">
        <f ca="1">IF(AND(AND($AK$3&lt;=B132,B132&lt;=$AK$1),B132&lt;&gt;""),1,0)</f>
        <v>1</v>
      </c>
      <c r="AL132" s="136">
        <f t="shared" si="2"/>
        <v>1</v>
      </c>
      <c r="AM132" s="136">
        <v>1</v>
      </c>
    </row>
    <row r="133" spans="1:39" ht="112.5">
      <c r="A133" s="149">
        <v>449</v>
      </c>
      <c r="B133" s="150">
        <v>46405</v>
      </c>
      <c r="C133" s="156">
        <v>9</v>
      </c>
      <c r="D133" s="156">
        <v>17</v>
      </c>
      <c r="E133" s="152" t="s">
        <v>79</v>
      </c>
      <c r="F133" s="151" t="s">
        <v>492</v>
      </c>
      <c r="G133" s="154" t="s">
        <v>494</v>
      </c>
      <c r="H133" s="138" t="str">
        <f>IF(OR(G133="中止",G133="取消"),"998",IF(ISNA(MATCH($E133,施設情報!$B$2:$B$96,0)),"999",INDEX(施設情報!$C$2:$C$96,MATCH($E133,施設情報!$B$2:$B$96,0))))</f>
        <v>057</v>
      </c>
      <c r="I133" s="139">
        <f>B133</f>
        <v>46405</v>
      </c>
      <c r="J133" s="137" t="str">
        <f>H133&amp;"-"&amp;I133</f>
        <v>057-46405</v>
      </c>
      <c r="K133" s="137">
        <f>C133/24</f>
        <v>0.375</v>
      </c>
      <c r="L133" s="137">
        <f>D133/24</f>
        <v>0.70833333333333337</v>
      </c>
      <c r="M133" s="137">
        <f>IF(AND(M$3&gt;=$K133,M$3&lt;$L133),100*$AM133,0)</f>
        <v>0</v>
      </c>
      <c r="N133" s="137">
        <f>IF(AND(N$3&gt;=$K133,N$3&lt;$L133),100*$AM133,0)</f>
        <v>0</v>
      </c>
      <c r="O133" s="137">
        <f>IF(AND(O$3&gt;=$K133,O$3&lt;$L133),100*$AM133,0)</f>
        <v>0</v>
      </c>
      <c r="P133" s="137">
        <f>IF(AND(P$3&gt;=$K133,P$3&lt;$L133),100*$AM133,0)</f>
        <v>0</v>
      </c>
      <c r="Q133" s="137">
        <f>IF(AND(Q$3&gt;=$K133,Q$3&lt;$L133),100*$AM133,0)</f>
        <v>0</v>
      </c>
      <c r="R133" s="137">
        <f>IF(AND(R$3&gt;=$K133,R$3&lt;$L133),100*$AM133,0)</f>
        <v>0</v>
      </c>
      <c r="S133" s="137">
        <f>IF(AND(S$3&gt;=$K133,S$3&lt;$L133),100*$AM133,0)</f>
        <v>0</v>
      </c>
      <c r="T133" s="137">
        <f>IF(AND(T$3&gt;=$K133,T$3&lt;$L133),100*$AM133,0)</f>
        <v>0</v>
      </c>
      <c r="U133" s="137">
        <f>IF(AND(U$3&gt;=$K133,U$3&lt;$L133),100*$AM133,0)</f>
        <v>0</v>
      </c>
      <c r="V133" s="137">
        <f>IF(AND(V$3&gt;=$K133,V$3&lt;$L133),100*$AM133,0)</f>
        <v>100</v>
      </c>
      <c r="W133" s="137">
        <f>IF(AND(W$3&gt;=$K133,W$3&lt;$L133),100*$AM133,0)</f>
        <v>100</v>
      </c>
      <c r="X133" s="137">
        <f>IF(AND(X$3&gt;=$K133,X$3&lt;$L133),100*$AM133,0)</f>
        <v>100</v>
      </c>
      <c r="Y133" s="137">
        <f>IF(AND(Y$3&gt;=$K133,Y$3&lt;$L133),100*$AM133,0)</f>
        <v>100</v>
      </c>
      <c r="Z133" s="137">
        <f>IF(AND(Z$3&gt;=$K133,Z$3&lt;$L133),100*$AM133,0)</f>
        <v>100</v>
      </c>
      <c r="AA133" s="137">
        <f>IF(AND(AA$3&gt;=$K133,AA$3&lt;$L133),100*$AM133,0)</f>
        <v>100</v>
      </c>
      <c r="AB133" s="137">
        <f>IF(AND(AB$3&gt;=$K133,AB$3&lt;$L133),100*$AM133,0)</f>
        <v>100</v>
      </c>
      <c r="AC133" s="137">
        <f>IF(AND(AC$3&gt;=$K133,AC$3&lt;$L133),100*$AM133,0)</f>
        <v>100</v>
      </c>
      <c r="AD133" s="137">
        <f>IF(AND(AD$3&gt;=$K133,AD$3&lt;$L133),100*$AM133,0)</f>
        <v>0</v>
      </c>
      <c r="AE133" s="137">
        <f>IF(AND(AE$3&gt;=$K133,AE$3&lt;$L133),100*$AM133,0)</f>
        <v>0</v>
      </c>
      <c r="AF133" s="137">
        <f>IF(AND(AF$3&gt;=$K133,AF$3&lt;$L133),100*$AM133,0)</f>
        <v>0</v>
      </c>
      <c r="AG133" s="137">
        <f>IF(AND(AG$3&gt;=$K133,AG$3&lt;$L133),100*$AM133,0)</f>
        <v>0</v>
      </c>
      <c r="AH133" s="137">
        <f>IF(AND(AH$3&gt;=$K133,AH$3&lt;$L133),100*$AM133,0)</f>
        <v>0</v>
      </c>
      <c r="AI133" s="137">
        <f>IF(AND(AI$3&gt;=$K133,AI$3&lt;$L133),100*$AM133,0)</f>
        <v>0</v>
      </c>
      <c r="AJ133" s="137">
        <f>IF(AND(AJ$3&gt;=$K133,AJ$3&lt;$L133),100*$AM133,0)</f>
        <v>0</v>
      </c>
      <c r="AK133" s="136">
        <f ca="1">IF(AND(AND($AK$3&lt;=B133,B133&lt;=$AK$1),B133&lt;&gt;""),1,0)</f>
        <v>1</v>
      </c>
      <c r="AL133" s="136">
        <f t="shared" ref="AL133:AL196" si="3">IF(OR(F133="工事・メンテ（共用可）",F133="要調整"),0.5,IF(F133="ヘリ訓練日",0.4,1))</f>
        <v>1</v>
      </c>
      <c r="AM133" s="136">
        <v>1</v>
      </c>
    </row>
    <row r="134" spans="1:39" ht="112.5">
      <c r="A134" s="149">
        <v>450</v>
      </c>
      <c r="B134" s="150">
        <v>46405</v>
      </c>
      <c r="C134" s="156">
        <v>9</v>
      </c>
      <c r="D134" s="156">
        <v>17</v>
      </c>
      <c r="E134" s="152" t="s">
        <v>80</v>
      </c>
      <c r="F134" s="151" t="s">
        <v>492</v>
      </c>
      <c r="G134" s="154" t="s">
        <v>494</v>
      </c>
      <c r="H134" s="138" t="str">
        <f>IF(OR(G134="中止",G134="取消"),"998",IF(ISNA(MATCH($E134,施設情報!$B$2:$B$96,0)),"999",INDEX(施設情報!$C$2:$C$96,MATCH($E134,施設情報!$B$2:$B$96,0))))</f>
        <v>058</v>
      </c>
      <c r="I134" s="139">
        <f>B134</f>
        <v>46405</v>
      </c>
      <c r="J134" s="137" t="str">
        <f>H134&amp;"-"&amp;I134</f>
        <v>058-46405</v>
      </c>
      <c r="K134" s="137">
        <f>C134/24</f>
        <v>0.375</v>
      </c>
      <c r="L134" s="137">
        <f>D134/24</f>
        <v>0.70833333333333337</v>
      </c>
      <c r="M134" s="137">
        <f>IF(AND(M$3&gt;=$K134,M$3&lt;$L134),100*$AM134,0)</f>
        <v>0</v>
      </c>
      <c r="N134" s="137">
        <f>IF(AND(N$3&gt;=$K134,N$3&lt;$L134),100*$AM134,0)</f>
        <v>0</v>
      </c>
      <c r="O134" s="137">
        <f>IF(AND(O$3&gt;=$K134,O$3&lt;$L134),100*$AM134,0)</f>
        <v>0</v>
      </c>
      <c r="P134" s="137">
        <f>IF(AND(P$3&gt;=$K134,P$3&lt;$L134),100*$AM134,0)</f>
        <v>0</v>
      </c>
      <c r="Q134" s="137">
        <f>IF(AND(Q$3&gt;=$K134,Q$3&lt;$L134),100*$AM134,0)</f>
        <v>0</v>
      </c>
      <c r="R134" s="137">
        <f>IF(AND(R$3&gt;=$K134,R$3&lt;$L134),100*$AM134,0)</f>
        <v>0</v>
      </c>
      <c r="S134" s="137">
        <f>IF(AND(S$3&gt;=$K134,S$3&lt;$L134),100*$AM134,0)</f>
        <v>0</v>
      </c>
      <c r="T134" s="137">
        <f>IF(AND(T$3&gt;=$K134,T$3&lt;$L134),100*$AM134,0)</f>
        <v>0</v>
      </c>
      <c r="U134" s="137">
        <f>IF(AND(U$3&gt;=$K134,U$3&lt;$L134),100*$AM134,0)</f>
        <v>0</v>
      </c>
      <c r="V134" s="137">
        <f>IF(AND(V$3&gt;=$K134,V$3&lt;$L134),100*$AM134,0)</f>
        <v>100</v>
      </c>
      <c r="W134" s="137">
        <f>IF(AND(W$3&gt;=$K134,W$3&lt;$L134),100*$AM134,0)</f>
        <v>100</v>
      </c>
      <c r="X134" s="137">
        <f>IF(AND(X$3&gt;=$K134,X$3&lt;$L134),100*$AM134,0)</f>
        <v>100</v>
      </c>
      <c r="Y134" s="137">
        <f>IF(AND(Y$3&gt;=$K134,Y$3&lt;$L134),100*$AM134,0)</f>
        <v>100</v>
      </c>
      <c r="Z134" s="137">
        <f>IF(AND(Z$3&gt;=$K134,Z$3&lt;$L134),100*$AM134,0)</f>
        <v>100</v>
      </c>
      <c r="AA134" s="137">
        <f>IF(AND(AA$3&gt;=$K134,AA$3&lt;$L134),100*$AM134,0)</f>
        <v>100</v>
      </c>
      <c r="AB134" s="137">
        <f>IF(AND(AB$3&gt;=$K134,AB$3&lt;$L134),100*$AM134,0)</f>
        <v>100</v>
      </c>
      <c r="AC134" s="137">
        <f>IF(AND(AC$3&gt;=$K134,AC$3&lt;$L134),100*$AM134,0)</f>
        <v>100</v>
      </c>
      <c r="AD134" s="137">
        <f>IF(AND(AD$3&gt;=$K134,AD$3&lt;$L134),100*$AM134,0)</f>
        <v>0</v>
      </c>
      <c r="AE134" s="137">
        <f>IF(AND(AE$3&gt;=$K134,AE$3&lt;$L134),100*$AM134,0)</f>
        <v>0</v>
      </c>
      <c r="AF134" s="137">
        <f>IF(AND(AF$3&gt;=$K134,AF$3&lt;$L134),100*$AM134,0)</f>
        <v>0</v>
      </c>
      <c r="AG134" s="137">
        <f>IF(AND(AG$3&gt;=$K134,AG$3&lt;$L134),100*$AM134,0)</f>
        <v>0</v>
      </c>
      <c r="AH134" s="137">
        <f>IF(AND(AH$3&gt;=$K134,AH$3&lt;$L134),100*$AM134,0)</f>
        <v>0</v>
      </c>
      <c r="AI134" s="137">
        <f>IF(AND(AI$3&gt;=$K134,AI$3&lt;$L134),100*$AM134,0)</f>
        <v>0</v>
      </c>
      <c r="AJ134" s="137">
        <f>IF(AND(AJ$3&gt;=$K134,AJ$3&lt;$L134),100*$AM134,0)</f>
        <v>0</v>
      </c>
      <c r="AK134" s="136">
        <f ca="1">IF(AND(AND($AK$3&lt;=B134,B134&lt;=$AK$1),B134&lt;&gt;""),1,0)</f>
        <v>1</v>
      </c>
      <c r="AL134" s="136">
        <f t="shared" si="3"/>
        <v>1</v>
      </c>
      <c r="AM134" s="136">
        <v>1</v>
      </c>
    </row>
    <row r="135" spans="1:39" ht="93.75">
      <c r="A135" s="149">
        <v>451</v>
      </c>
      <c r="B135" s="150">
        <v>46405</v>
      </c>
      <c r="C135" s="156">
        <v>9</v>
      </c>
      <c r="D135" s="156">
        <v>17</v>
      </c>
      <c r="E135" s="152" t="s">
        <v>81</v>
      </c>
      <c r="F135" s="151" t="s">
        <v>492</v>
      </c>
      <c r="G135" s="154" t="s">
        <v>494</v>
      </c>
      <c r="H135" s="138" t="str">
        <f>IF(OR(G135="中止",G135="取消"),"998",IF(ISNA(MATCH($E135,施設情報!$B$2:$B$96,0)),"999",INDEX(施設情報!$C$2:$C$96,MATCH($E135,施設情報!$B$2:$B$96,0))))</f>
        <v>059</v>
      </c>
      <c r="I135" s="139">
        <f>B135</f>
        <v>46405</v>
      </c>
      <c r="J135" s="137" t="str">
        <f>H135&amp;"-"&amp;I135</f>
        <v>059-46405</v>
      </c>
      <c r="K135" s="137">
        <f>C135/24</f>
        <v>0.375</v>
      </c>
      <c r="L135" s="137">
        <f>D135/24</f>
        <v>0.70833333333333337</v>
      </c>
      <c r="M135" s="137">
        <f>IF(AND(M$3&gt;=$K135,M$3&lt;$L135),100*$AM135,0)</f>
        <v>0</v>
      </c>
      <c r="N135" s="137">
        <f>IF(AND(N$3&gt;=$K135,N$3&lt;$L135),100*$AM135,0)</f>
        <v>0</v>
      </c>
      <c r="O135" s="137">
        <f>IF(AND(O$3&gt;=$K135,O$3&lt;$L135),100*$AM135,0)</f>
        <v>0</v>
      </c>
      <c r="P135" s="137">
        <f>IF(AND(P$3&gt;=$K135,P$3&lt;$L135),100*$AM135,0)</f>
        <v>0</v>
      </c>
      <c r="Q135" s="137">
        <f>IF(AND(Q$3&gt;=$K135,Q$3&lt;$L135),100*$AM135,0)</f>
        <v>0</v>
      </c>
      <c r="R135" s="137">
        <f>IF(AND(R$3&gt;=$K135,R$3&lt;$L135),100*$AM135,0)</f>
        <v>0</v>
      </c>
      <c r="S135" s="137">
        <f>IF(AND(S$3&gt;=$K135,S$3&lt;$L135),100*$AM135,0)</f>
        <v>0</v>
      </c>
      <c r="T135" s="137">
        <f>IF(AND(T$3&gt;=$K135,T$3&lt;$L135),100*$AM135,0)</f>
        <v>0</v>
      </c>
      <c r="U135" s="137">
        <f>IF(AND(U$3&gt;=$K135,U$3&lt;$L135),100*$AM135,0)</f>
        <v>0</v>
      </c>
      <c r="V135" s="137">
        <f>IF(AND(V$3&gt;=$K135,V$3&lt;$L135),100*$AM135,0)</f>
        <v>100</v>
      </c>
      <c r="W135" s="137">
        <f>IF(AND(W$3&gt;=$K135,W$3&lt;$L135),100*$AM135,0)</f>
        <v>100</v>
      </c>
      <c r="X135" s="137">
        <f>IF(AND(X$3&gt;=$K135,X$3&lt;$L135),100*$AM135,0)</f>
        <v>100</v>
      </c>
      <c r="Y135" s="137">
        <f>IF(AND(Y$3&gt;=$K135,Y$3&lt;$L135),100*$AM135,0)</f>
        <v>100</v>
      </c>
      <c r="Z135" s="137">
        <f>IF(AND(Z$3&gt;=$K135,Z$3&lt;$L135),100*$AM135,0)</f>
        <v>100</v>
      </c>
      <c r="AA135" s="137">
        <f>IF(AND(AA$3&gt;=$K135,AA$3&lt;$L135),100*$AM135,0)</f>
        <v>100</v>
      </c>
      <c r="AB135" s="137">
        <f>IF(AND(AB$3&gt;=$K135,AB$3&lt;$L135),100*$AM135,0)</f>
        <v>100</v>
      </c>
      <c r="AC135" s="137">
        <f>IF(AND(AC$3&gt;=$K135,AC$3&lt;$L135),100*$AM135,0)</f>
        <v>100</v>
      </c>
      <c r="AD135" s="137">
        <f>IF(AND(AD$3&gt;=$K135,AD$3&lt;$L135),100*$AM135,0)</f>
        <v>0</v>
      </c>
      <c r="AE135" s="137">
        <f>IF(AND(AE$3&gt;=$K135,AE$3&lt;$L135),100*$AM135,0)</f>
        <v>0</v>
      </c>
      <c r="AF135" s="137">
        <f>IF(AND(AF$3&gt;=$K135,AF$3&lt;$L135),100*$AM135,0)</f>
        <v>0</v>
      </c>
      <c r="AG135" s="137">
        <f>IF(AND(AG$3&gt;=$K135,AG$3&lt;$L135),100*$AM135,0)</f>
        <v>0</v>
      </c>
      <c r="AH135" s="137">
        <f>IF(AND(AH$3&gt;=$K135,AH$3&lt;$L135),100*$AM135,0)</f>
        <v>0</v>
      </c>
      <c r="AI135" s="137">
        <f>IF(AND(AI$3&gt;=$K135,AI$3&lt;$L135),100*$AM135,0)</f>
        <v>0</v>
      </c>
      <c r="AJ135" s="137">
        <f>IF(AND(AJ$3&gt;=$K135,AJ$3&lt;$L135),100*$AM135,0)</f>
        <v>0</v>
      </c>
      <c r="AK135" s="136">
        <f ca="1">IF(AND(AND($AK$3&lt;=B135,B135&lt;=$AK$1),B135&lt;&gt;""),1,0)</f>
        <v>1</v>
      </c>
      <c r="AL135" s="136">
        <f t="shared" si="3"/>
        <v>1</v>
      </c>
      <c r="AM135" s="136">
        <v>1</v>
      </c>
    </row>
    <row r="136" spans="1:39" ht="93.75">
      <c r="A136" s="149">
        <v>452</v>
      </c>
      <c r="B136" s="150">
        <v>46405</v>
      </c>
      <c r="C136" s="156">
        <v>9</v>
      </c>
      <c r="D136" s="156">
        <v>17</v>
      </c>
      <c r="E136" s="152" t="s">
        <v>82</v>
      </c>
      <c r="F136" s="151" t="s">
        <v>492</v>
      </c>
      <c r="G136" s="154" t="s">
        <v>494</v>
      </c>
      <c r="H136" s="138" t="str">
        <f>IF(OR(G136="中止",G136="取消"),"998",IF(ISNA(MATCH($E136,施設情報!$B$2:$B$96,0)),"999",INDEX(施設情報!$C$2:$C$96,MATCH($E136,施設情報!$B$2:$B$96,0))))</f>
        <v>060</v>
      </c>
      <c r="I136" s="139">
        <f>B136</f>
        <v>46405</v>
      </c>
      <c r="J136" s="137" t="str">
        <f>H136&amp;"-"&amp;I136</f>
        <v>060-46405</v>
      </c>
      <c r="K136" s="137">
        <f>C136/24</f>
        <v>0.375</v>
      </c>
      <c r="L136" s="137">
        <f>D136/24</f>
        <v>0.70833333333333337</v>
      </c>
      <c r="M136" s="137">
        <f>IF(AND(M$3&gt;=$K136,M$3&lt;$L136),100*$AM136,0)</f>
        <v>0</v>
      </c>
      <c r="N136" s="137">
        <f>IF(AND(N$3&gt;=$K136,N$3&lt;$L136),100*$AM136,0)</f>
        <v>0</v>
      </c>
      <c r="O136" s="137">
        <f>IF(AND(O$3&gt;=$K136,O$3&lt;$L136),100*$AM136,0)</f>
        <v>0</v>
      </c>
      <c r="P136" s="137">
        <f>IF(AND(P$3&gt;=$K136,P$3&lt;$L136),100*$AM136,0)</f>
        <v>0</v>
      </c>
      <c r="Q136" s="137">
        <f>IF(AND(Q$3&gt;=$K136,Q$3&lt;$L136),100*$AM136,0)</f>
        <v>0</v>
      </c>
      <c r="R136" s="137">
        <f>IF(AND(R$3&gt;=$K136,R$3&lt;$L136),100*$AM136,0)</f>
        <v>0</v>
      </c>
      <c r="S136" s="137">
        <f>IF(AND(S$3&gt;=$K136,S$3&lt;$L136),100*$AM136,0)</f>
        <v>0</v>
      </c>
      <c r="T136" s="137">
        <f>IF(AND(T$3&gt;=$K136,T$3&lt;$L136),100*$AM136,0)</f>
        <v>0</v>
      </c>
      <c r="U136" s="137">
        <f>IF(AND(U$3&gt;=$K136,U$3&lt;$L136),100*$AM136,0)</f>
        <v>0</v>
      </c>
      <c r="V136" s="137">
        <f>IF(AND(V$3&gt;=$K136,V$3&lt;$L136),100*$AM136,0)</f>
        <v>100</v>
      </c>
      <c r="W136" s="137">
        <f>IF(AND(W$3&gt;=$K136,W$3&lt;$L136),100*$AM136,0)</f>
        <v>100</v>
      </c>
      <c r="X136" s="137">
        <f>IF(AND(X$3&gt;=$K136,X$3&lt;$L136),100*$AM136,0)</f>
        <v>100</v>
      </c>
      <c r="Y136" s="137">
        <f>IF(AND(Y$3&gt;=$K136,Y$3&lt;$L136),100*$AM136,0)</f>
        <v>100</v>
      </c>
      <c r="Z136" s="137">
        <f>IF(AND(Z$3&gt;=$K136,Z$3&lt;$L136),100*$AM136,0)</f>
        <v>100</v>
      </c>
      <c r="AA136" s="137">
        <f>IF(AND(AA$3&gt;=$K136,AA$3&lt;$L136),100*$AM136,0)</f>
        <v>100</v>
      </c>
      <c r="AB136" s="137">
        <f>IF(AND(AB$3&gt;=$K136,AB$3&lt;$L136),100*$AM136,0)</f>
        <v>100</v>
      </c>
      <c r="AC136" s="137">
        <f>IF(AND(AC$3&gt;=$K136,AC$3&lt;$L136),100*$AM136,0)</f>
        <v>100</v>
      </c>
      <c r="AD136" s="137">
        <f>IF(AND(AD$3&gt;=$K136,AD$3&lt;$L136),100*$AM136,0)</f>
        <v>0</v>
      </c>
      <c r="AE136" s="137">
        <f>IF(AND(AE$3&gt;=$K136,AE$3&lt;$L136),100*$AM136,0)</f>
        <v>0</v>
      </c>
      <c r="AF136" s="137">
        <f>IF(AND(AF$3&gt;=$K136,AF$3&lt;$L136),100*$AM136,0)</f>
        <v>0</v>
      </c>
      <c r="AG136" s="137">
        <f>IF(AND(AG$3&gt;=$K136,AG$3&lt;$L136),100*$AM136,0)</f>
        <v>0</v>
      </c>
      <c r="AH136" s="137">
        <f>IF(AND(AH$3&gt;=$K136,AH$3&lt;$L136),100*$AM136,0)</f>
        <v>0</v>
      </c>
      <c r="AI136" s="137">
        <f>IF(AND(AI$3&gt;=$K136,AI$3&lt;$L136),100*$AM136,0)</f>
        <v>0</v>
      </c>
      <c r="AJ136" s="137">
        <f>IF(AND(AJ$3&gt;=$K136,AJ$3&lt;$L136),100*$AM136,0)</f>
        <v>0</v>
      </c>
      <c r="AK136" s="136">
        <f ca="1">IF(AND(AND($AK$3&lt;=B136,B136&lt;=$AK$1),B136&lt;&gt;""),1,0)</f>
        <v>1</v>
      </c>
      <c r="AL136" s="136">
        <f t="shared" si="3"/>
        <v>1</v>
      </c>
      <c r="AM136" s="136">
        <v>1</v>
      </c>
    </row>
    <row r="137" spans="1:39" ht="56.25">
      <c r="A137" s="149">
        <v>453</v>
      </c>
      <c r="B137" s="150">
        <v>46405</v>
      </c>
      <c r="C137" s="156">
        <v>9</v>
      </c>
      <c r="D137" s="156">
        <v>17</v>
      </c>
      <c r="E137" s="152" t="s">
        <v>83</v>
      </c>
      <c r="F137" s="151" t="s">
        <v>495</v>
      </c>
      <c r="G137" s="154" t="s">
        <v>494</v>
      </c>
      <c r="H137" s="138" t="str">
        <f>IF(OR(G137="中止",G137="取消"),"998",IF(ISNA(MATCH($E137,施設情報!$B$2:$B$96,0)),"999",INDEX(施設情報!$C$2:$C$96,MATCH($E137,施設情報!$B$2:$B$96,0))))</f>
        <v>067</v>
      </c>
      <c r="I137" s="139">
        <f>B137</f>
        <v>46405</v>
      </c>
      <c r="J137" s="137" t="str">
        <f>H137&amp;"-"&amp;I137</f>
        <v>067-46405</v>
      </c>
      <c r="K137" s="137">
        <f>C137/24</f>
        <v>0.375</v>
      </c>
      <c r="L137" s="137">
        <f>D137/24</f>
        <v>0.70833333333333337</v>
      </c>
      <c r="M137" s="137">
        <f>IF(AND(M$3&gt;=$K137,M$3&lt;$L137),100*$AM137,0)</f>
        <v>0</v>
      </c>
      <c r="N137" s="137">
        <f>IF(AND(N$3&gt;=$K137,N$3&lt;$L137),100*$AM137,0)</f>
        <v>0</v>
      </c>
      <c r="O137" s="137">
        <f>IF(AND(O$3&gt;=$K137,O$3&lt;$L137),100*$AM137,0)</f>
        <v>0</v>
      </c>
      <c r="P137" s="137">
        <f>IF(AND(P$3&gt;=$K137,P$3&lt;$L137),100*$AM137,0)</f>
        <v>0</v>
      </c>
      <c r="Q137" s="137">
        <f>IF(AND(Q$3&gt;=$K137,Q$3&lt;$L137),100*$AM137,0)</f>
        <v>0</v>
      </c>
      <c r="R137" s="137">
        <f>IF(AND(R$3&gt;=$K137,R$3&lt;$L137),100*$AM137,0)</f>
        <v>0</v>
      </c>
      <c r="S137" s="137">
        <f>IF(AND(S$3&gt;=$K137,S$3&lt;$L137),100*$AM137,0)</f>
        <v>0</v>
      </c>
      <c r="T137" s="137">
        <f>IF(AND(T$3&gt;=$K137,T$3&lt;$L137),100*$AM137,0)</f>
        <v>0</v>
      </c>
      <c r="U137" s="137">
        <f>IF(AND(U$3&gt;=$K137,U$3&lt;$L137),100*$AM137,0)</f>
        <v>0</v>
      </c>
      <c r="V137" s="137">
        <f>IF(AND(V$3&gt;=$K137,V$3&lt;$L137),100*$AM137,0)</f>
        <v>50</v>
      </c>
      <c r="W137" s="137">
        <f>IF(AND(W$3&gt;=$K137,W$3&lt;$L137),100*$AM137,0)</f>
        <v>50</v>
      </c>
      <c r="X137" s="137">
        <f>IF(AND(X$3&gt;=$K137,X$3&lt;$L137),100*$AM137,0)</f>
        <v>50</v>
      </c>
      <c r="Y137" s="137">
        <f>IF(AND(Y$3&gt;=$K137,Y$3&lt;$L137),100*$AM137,0)</f>
        <v>50</v>
      </c>
      <c r="Z137" s="137">
        <f>IF(AND(Z$3&gt;=$K137,Z$3&lt;$L137),100*$AM137,0)</f>
        <v>50</v>
      </c>
      <c r="AA137" s="137">
        <f>IF(AND(AA$3&gt;=$K137,AA$3&lt;$L137),100*$AM137,0)</f>
        <v>50</v>
      </c>
      <c r="AB137" s="137">
        <f>IF(AND(AB$3&gt;=$K137,AB$3&lt;$L137),100*$AM137,0)</f>
        <v>50</v>
      </c>
      <c r="AC137" s="137">
        <f>IF(AND(AC$3&gt;=$K137,AC$3&lt;$L137),100*$AM137,0)</f>
        <v>50</v>
      </c>
      <c r="AD137" s="137">
        <f>IF(AND(AD$3&gt;=$K137,AD$3&lt;$L137),100*$AM137,0)</f>
        <v>0</v>
      </c>
      <c r="AE137" s="137">
        <f>IF(AND(AE$3&gt;=$K137,AE$3&lt;$L137),100*$AM137,0)</f>
        <v>0</v>
      </c>
      <c r="AF137" s="137">
        <f>IF(AND(AF$3&gt;=$K137,AF$3&lt;$L137),100*$AM137,0)</f>
        <v>0</v>
      </c>
      <c r="AG137" s="137">
        <f>IF(AND(AG$3&gt;=$K137,AG$3&lt;$L137),100*$AM137,0)</f>
        <v>0</v>
      </c>
      <c r="AH137" s="137">
        <f>IF(AND(AH$3&gt;=$K137,AH$3&lt;$L137),100*$AM137,0)</f>
        <v>0</v>
      </c>
      <c r="AI137" s="137">
        <f>IF(AND(AI$3&gt;=$K137,AI$3&lt;$L137),100*$AM137,0)</f>
        <v>0</v>
      </c>
      <c r="AJ137" s="137">
        <f>IF(AND(AJ$3&gt;=$K137,AJ$3&lt;$L137),100*$AM137,0)</f>
        <v>0</v>
      </c>
      <c r="AK137" s="136">
        <f ca="1">IF(AND(AND($AK$3&lt;=B137,B137&lt;=$AK$1),B137&lt;&gt;""),1,0)</f>
        <v>1</v>
      </c>
      <c r="AL137" s="136">
        <f t="shared" si="3"/>
        <v>0.5</v>
      </c>
      <c r="AM137" s="136">
        <v>0.5</v>
      </c>
    </row>
    <row r="138" spans="1:39" ht="56.25">
      <c r="A138" s="149">
        <v>454</v>
      </c>
      <c r="B138" s="150">
        <v>46405</v>
      </c>
      <c r="C138" s="156">
        <v>9</v>
      </c>
      <c r="D138" s="156">
        <v>17</v>
      </c>
      <c r="E138" s="152" t="s">
        <v>84</v>
      </c>
      <c r="F138" s="151" t="s">
        <v>495</v>
      </c>
      <c r="G138" s="154" t="s">
        <v>494</v>
      </c>
      <c r="H138" s="138" t="str">
        <f>IF(OR(G138="中止",G138="取消"),"998",IF(ISNA(MATCH($E138,施設情報!$B$2:$B$96,0)),"999",INDEX(施設情報!$C$2:$C$96,MATCH($E138,施設情報!$B$2:$B$96,0))))</f>
        <v>065</v>
      </c>
      <c r="I138" s="139">
        <f>B138</f>
        <v>46405</v>
      </c>
      <c r="J138" s="137" t="str">
        <f>H138&amp;"-"&amp;I138</f>
        <v>065-46405</v>
      </c>
      <c r="K138" s="137">
        <f>C138/24</f>
        <v>0.375</v>
      </c>
      <c r="L138" s="137">
        <f>D138/24</f>
        <v>0.70833333333333337</v>
      </c>
      <c r="M138" s="137">
        <f>IF(AND(M$3&gt;=$K138,M$3&lt;$L138),100*$AM138,0)</f>
        <v>0</v>
      </c>
      <c r="N138" s="137">
        <f>IF(AND(N$3&gt;=$K138,N$3&lt;$L138),100*$AM138,0)</f>
        <v>0</v>
      </c>
      <c r="O138" s="137">
        <f>IF(AND(O$3&gt;=$K138,O$3&lt;$L138),100*$AM138,0)</f>
        <v>0</v>
      </c>
      <c r="P138" s="137">
        <f>IF(AND(P$3&gt;=$K138,P$3&lt;$L138),100*$AM138,0)</f>
        <v>0</v>
      </c>
      <c r="Q138" s="137">
        <f>IF(AND(Q$3&gt;=$K138,Q$3&lt;$L138),100*$AM138,0)</f>
        <v>0</v>
      </c>
      <c r="R138" s="137">
        <f>IF(AND(R$3&gt;=$K138,R$3&lt;$L138),100*$AM138,0)</f>
        <v>0</v>
      </c>
      <c r="S138" s="137">
        <f>IF(AND(S$3&gt;=$K138,S$3&lt;$L138),100*$AM138,0)</f>
        <v>0</v>
      </c>
      <c r="T138" s="137">
        <f>IF(AND(T$3&gt;=$K138,T$3&lt;$L138),100*$AM138,0)</f>
        <v>0</v>
      </c>
      <c r="U138" s="137">
        <f>IF(AND(U$3&gt;=$K138,U$3&lt;$L138),100*$AM138,0)</f>
        <v>0</v>
      </c>
      <c r="V138" s="137">
        <f>IF(AND(V$3&gt;=$K138,V$3&lt;$L138),100*$AM138,0)</f>
        <v>50</v>
      </c>
      <c r="W138" s="137">
        <f>IF(AND(W$3&gt;=$K138,W$3&lt;$L138),100*$AM138,0)</f>
        <v>50</v>
      </c>
      <c r="X138" s="137">
        <f>IF(AND(X$3&gt;=$K138,X$3&lt;$L138),100*$AM138,0)</f>
        <v>50</v>
      </c>
      <c r="Y138" s="137">
        <f>IF(AND(Y$3&gt;=$K138,Y$3&lt;$L138),100*$AM138,0)</f>
        <v>50</v>
      </c>
      <c r="Z138" s="137">
        <f>IF(AND(Z$3&gt;=$K138,Z$3&lt;$L138),100*$AM138,0)</f>
        <v>50</v>
      </c>
      <c r="AA138" s="137">
        <f>IF(AND(AA$3&gt;=$K138,AA$3&lt;$L138),100*$AM138,0)</f>
        <v>50</v>
      </c>
      <c r="AB138" s="137">
        <f>IF(AND(AB$3&gt;=$K138,AB$3&lt;$L138),100*$AM138,0)</f>
        <v>50</v>
      </c>
      <c r="AC138" s="137">
        <f>IF(AND(AC$3&gt;=$K138,AC$3&lt;$L138),100*$AM138,0)</f>
        <v>50</v>
      </c>
      <c r="AD138" s="137">
        <f>IF(AND(AD$3&gt;=$K138,AD$3&lt;$L138),100*$AM138,0)</f>
        <v>0</v>
      </c>
      <c r="AE138" s="137">
        <f>IF(AND(AE$3&gt;=$K138,AE$3&lt;$L138),100*$AM138,0)</f>
        <v>0</v>
      </c>
      <c r="AF138" s="137">
        <f>IF(AND(AF$3&gt;=$K138,AF$3&lt;$L138),100*$AM138,0)</f>
        <v>0</v>
      </c>
      <c r="AG138" s="137">
        <f>IF(AND(AG$3&gt;=$K138,AG$3&lt;$L138),100*$AM138,0)</f>
        <v>0</v>
      </c>
      <c r="AH138" s="137">
        <f>IF(AND(AH$3&gt;=$K138,AH$3&lt;$L138),100*$AM138,0)</f>
        <v>0</v>
      </c>
      <c r="AI138" s="137">
        <f>IF(AND(AI$3&gt;=$K138,AI$3&lt;$L138),100*$AM138,0)</f>
        <v>0</v>
      </c>
      <c r="AJ138" s="137">
        <f>IF(AND(AJ$3&gt;=$K138,AJ$3&lt;$L138),100*$AM138,0)</f>
        <v>0</v>
      </c>
      <c r="AK138" s="136">
        <f ca="1">IF(AND(AND($AK$3&lt;=B138,B138&lt;=$AK$1),B138&lt;&gt;""),1,0)</f>
        <v>1</v>
      </c>
      <c r="AL138" s="136">
        <f t="shared" si="3"/>
        <v>0.5</v>
      </c>
      <c r="AM138" s="136">
        <v>0.5</v>
      </c>
    </row>
    <row r="139" spans="1:39" ht="56.25">
      <c r="A139" s="149">
        <v>455</v>
      </c>
      <c r="B139" s="150">
        <v>46405</v>
      </c>
      <c r="C139" s="156">
        <v>9</v>
      </c>
      <c r="D139" s="156">
        <v>17</v>
      </c>
      <c r="E139" s="152" t="s">
        <v>85</v>
      </c>
      <c r="F139" s="151" t="s">
        <v>495</v>
      </c>
      <c r="G139" s="154" t="s">
        <v>494</v>
      </c>
      <c r="H139" s="138" t="str">
        <f>IF(OR(G139="中止",G139="取消"),"998",IF(ISNA(MATCH($E139,施設情報!$B$2:$B$96,0)),"999",INDEX(施設情報!$C$2:$C$96,MATCH($E139,施設情報!$B$2:$B$96,0))))</f>
        <v>066</v>
      </c>
      <c r="I139" s="139">
        <f>B139</f>
        <v>46405</v>
      </c>
      <c r="J139" s="137" t="str">
        <f>H139&amp;"-"&amp;I139</f>
        <v>066-46405</v>
      </c>
      <c r="K139" s="137">
        <f>C139/24</f>
        <v>0.375</v>
      </c>
      <c r="L139" s="137">
        <f>D139/24</f>
        <v>0.70833333333333337</v>
      </c>
      <c r="M139" s="137">
        <f>IF(AND(M$3&gt;=$K139,M$3&lt;$L139),100*$AM139,0)</f>
        <v>0</v>
      </c>
      <c r="N139" s="137">
        <f>IF(AND(N$3&gt;=$K139,N$3&lt;$L139),100*$AM139,0)</f>
        <v>0</v>
      </c>
      <c r="O139" s="137">
        <f>IF(AND(O$3&gt;=$K139,O$3&lt;$L139),100*$AM139,0)</f>
        <v>0</v>
      </c>
      <c r="P139" s="137">
        <f>IF(AND(P$3&gt;=$K139,P$3&lt;$L139),100*$AM139,0)</f>
        <v>0</v>
      </c>
      <c r="Q139" s="137">
        <f>IF(AND(Q$3&gt;=$K139,Q$3&lt;$L139),100*$AM139,0)</f>
        <v>0</v>
      </c>
      <c r="R139" s="137">
        <f>IF(AND(R$3&gt;=$K139,R$3&lt;$L139),100*$AM139,0)</f>
        <v>0</v>
      </c>
      <c r="S139" s="137">
        <f>IF(AND(S$3&gt;=$K139,S$3&lt;$L139),100*$AM139,0)</f>
        <v>0</v>
      </c>
      <c r="T139" s="137">
        <f>IF(AND(T$3&gt;=$K139,T$3&lt;$L139),100*$AM139,0)</f>
        <v>0</v>
      </c>
      <c r="U139" s="137">
        <f>IF(AND(U$3&gt;=$K139,U$3&lt;$L139),100*$AM139,0)</f>
        <v>0</v>
      </c>
      <c r="V139" s="137">
        <f>IF(AND(V$3&gt;=$K139,V$3&lt;$L139),100*$AM139,0)</f>
        <v>50</v>
      </c>
      <c r="W139" s="137">
        <f>IF(AND(W$3&gt;=$K139,W$3&lt;$L139),100*$AM139,0)</f>
        <v>50</v>
      </c>
      <c r="X139" s="137">
        <f>IF(AND(X$3&gt;=$K139,X$3&lt;$L139),100*$AM139,0)</f>
        <v>50</v>
      </c>
      <c r="Y139" s="137">
        <f>IF(AND(Y$3&gt;=$K139,Y$3&lt;$L139),100*$AM139,0)</f>
        <v>50</v>
      </c>
      <c r="Z139" s="137">
        <f>IF(AND(Z$3&gt;=$K139,Z$3&lt;$L139),100*$AM139,0)</f>
        <v>50</v>
      </c>
      <c r="AA139" s="137">
        <f>IF(AND(AA$3&gt;=$K139,AA$3&lt;$L139),100*$AM139,0)</f>
        <v>50</v>
      </c>
      <c r="AB139" s="137">
        <f>IF(AND(AB$3&gt;=$K139,AB$3&lt;$L139),100*$AM139,0)</f>
        <v>50</v>
      </c>
      <c r="AC139" s="137">
        <f>IF(AND(AC$3&gt;=$K139,AC$3&lt;$L139),100*$AM139,0)</f>
        <v>50</v>
      </c>
      <c r="AD139" s="137">
        <f>IF(AND(AD$3&gt;=$K139,AD$3&lt;$L139),100*$AM139,0)</f>
        <v>0</v>
      </c>
      <c r="AE139" s="137">
        <f>IF(AND(AE$3&gt;=$K139,AE$3&lt;$L139),100*$AM139,0)</f>
        <v>0</v>
      </c>
      <c r="AF139" s="137">
        <f>IF(AND(AF$3&gt;=$K139,AF$3&lt;$L139),100*$AM139,0)</f>
        <v>0</v>
      </c>
      <c r="AG139" s="137">
        <f>IF(AND(AG$3&gt;=$K139,AG$3&lt;$L139),100*$AM139,0)</f>
        <v>0</v>
      </c>
      <c r="AH139" s="137">
        <f>IF(AND(AH$3&gt;=$K139,AH$3&lt;$L139),100*$AM139,0)</f>
        <v>0</v>
      </c>
      <c r="AI139" s="137">
        <f>IF(AND(AI$3&gt;=$K139,AI$3&lt;$L139),100*$AM139,0)</f>
        <v>0</v>
      </c>
      <c r="AJ139" s="137">
        <f>IF(AND(AJ$3&gt;=$K139,AJ$3&lt;$L139),100*$AM139,0)</f>
        <v>0</v>
      </c>
      <c r="AK139" s="136">
        <f ca="1">IF(AND(AND($AK$3&lt;=B139,B139&lt;=$AK$1),B139&lt;&gt;""),1,0)</f>
        <v>1</v>
      </c>
      <c r="AL139" s="136">
        <f t="shared" si="3"/>
        <v>0.5</v>
      </c>
      <c r="AM139" s="136">
        <v>0.5</v>
      </c>
    </row>
    <row r="140" spans="1:39" ht="37.5">
      <c r="A140" s="149">
        <v>456</v>
      </c>
      <c r="B140" s="150">
        <v>46405</v>
      </c>
      <c r="C140" s="156">
        <v>9</v>
      </c>
      <c r="D140" s="156">
        <v>17</v>
      </c>
      <c r="E140" s="152" t="s">
        <v>86</v>
      </c>
      <c r="F140" s="151" t="s">
        <v>492</v>
      </c>
      <c r="G140" s="154" t="s">
        <v>494</v>
      </c>
      <c r="H140" s="138" t="str">
        <f>IF(OR(G140="中止",G140="取消"),"998",IF(ISNA(MATCH($E140,施設情報!$B$2:$B$96,0)),"999",INDEX(施設情報!$C$2:$C$96,MATCH($E140,施設情報!$B$2:$B$96,0))))</f>
        <v>068</v>
      </c>
      <c r="I140" s="139">
        <f>B140</f>
        <v>46405</v>
      </c>
      <c r="J140" s="137" t="str">
        <f>H140&amp;"-"&amp;I140</f>
        <v>068-46405</v>
      </c>
      <c r="K140" s="137">
        <f>C140/24</f>
        <v>0.375</v>
      </c>
      <c r="L140" s="137">
        <f>D140/24</f>
        <v>0.70833333333333337</v>
      </c>
      <c r="M140" s="137">
        <f>IF(AND(M$3&gt;=$K140,M$3&lt;$L140),100*$AM140,0)</f>
        <v>0</v>
      </c>
      <c r="N140" s="137">
        <f>IF(AND(N$3&gt;=$K140,N$3&lt;$L140),100*$AM140,0)</f>
        <v>0</v>
      </c>
      <c r="O140" s="137">
        <f>IF(AND(O$3&gt;=$K140,O$3&lt;$L140),100*$AM140,0)</f>
        <v>0</v>
      </c>
      <c r="P140" s="137">
        <f>IF(AND(P$3&gt;=$K140,P$3&lt;$L140),100*$AM140,0)</f>
        <v>0</v>
      </c>
      <c r="Q140" s="137">
        <f>IF(AND(Q$3&gt;=$K140,Q$3&lt;$L140),100*$AM140,0)</f>
        <v>0</v>
      </c>
      <c r="R140" s="137">
        <f>IF(AND(R$3&gt;=$K140,R$3&lt;$L140),100*$AM140,0)</f>
        <v>0</v>
      </c>
      <c r="S140" s="137">
        <f>IF(AND(S$3&gt;=$K140,S$3&lt;$L140),100*$AM140,0)</f>
        <v>0</v>
      </c>
      <c r="T140" s="137">
        <f>IF(AND(T$3&gt;=$K140,T$3&lt;$L140),100*$AM140,0)</f>
        <v>0</v>
      </c>
      <c r="U140" s="137">
        <f>IF(AND(U$3&gt;=$K140,U$3&lt;$L140),100*$AM140,0)</f>
        <v>0</v>
      </c>
      <c r="V140" s="137">
        <f>IF(AND(V$3&gt;=$K140,V$3&lt;$L140),100*$AM140,0)</f>
        <v>100</v>
      </c>
      <c r="W140" s="137">
        <f>IF(AND(W$3&gt;=$K140,W$3&lt;$L140),100*$AM140,0)</f>
        <v>100</v>
      </c>
      <c r="X140" s="137">
        <f>IF(AND(X$3&gt;=$K140,X$3&lt;$L140),100*$AM140,0)</f>
        <v>100</v>
      </c>
      <c r="Y140" s="137">
        <f>IF(AND(Y$3&gt;=$K140,Y$3&lt;$L140),100*$AM140,0)</f>
        <v>100</v>
      </c>
      <c r="Z140" s="137">
        <f>IF(AND(Z$3&gt;=$K140,Z$3&lt;$L140),100*$AM140,0)</f>
        <v>100</v>
      </c>
      <c r="AA140" s="137">
        <f>IF(AND(AA$3&gt;=$K140,AA$3&lt;$L140),100*$AM140,0)</f>
        <v>100</v>
      </c>
      <c r="AB140" s="137">
        <f>IF(AND(AB$3&gt;=$K140,AB$3&lt;$L140),100*$AM140,0)</f>
        <v>100</v>
      </c>
      <c r="AC140" s="137">
        <f>IF(AND(AC$3&gt;=$K140,AC$3&lt;$L140),100*$AM140,0)</f>
        <v>100</v>
      </c>
      <c r="AD140" s="137">
        <f>IF(AND(AD$3&gt;=$K140,AD$3&lt;$L140),100*$AM140,0)</f>
        <v>0</v>
      </c>
      <c r="AE140" s="137">
        <f>IF(AND(AE$3&gt;=$K140,AE$3&lt;$L140),100*$AM140,0)</f>
        <v>0</v>
      </c>
      <c r="AF140" s="137">
        <f>IF(AND(AF$3&gt;=$K140,AF$3&lt;$L140),100*$AM140,0)</f>
        <v>0</v>
      </c>
      <c r="AG140" s="137">
        <f>IF(AND(AG$3&gt;=$K140,AG$3&lt;$L140),100*$AM140,0)</f>
        <v>0</v>
      </c>
      <c r="AH140" s="137">
        <f>IF(AND(AH$3&gt;=$K140,AH$3&lt;$L140),100*$AM140,0)</f>
        <v>0</v>
      </c>
      <c r="AI140" s="137">
        <f>IF(AND(AI$3&gt;=$K140,AI$3&lt;$L140),100*$AM140,0)</f>
        <v>0</v>
      </c>
      <c r="AJ140" s="137">
        <f>IF(AND(AJ$3&gt;=$K140,AJ$3&lt;$L140),100*$AM140,0)</f>
        <v>0</v>
      </c>
      <c r="AK140" s="136">
        <f ca="1">IF(AND(AND($AK$3&lt;=B140,B140&lt;=$AK$1),B140&lt;&gt;""),1,0)</f>
        <v>1</v>
      </c>
      <c r="AL140" s="136">
        <f t="shared" si="3"/>
        <v>1</v>
      </c>
      <c r="AM140" s="136">
        <v>1</v>
      </c>
    </row>
    <row r="141" spans="1:39" ht="37.5">
      <c r="A141" s="149">
        <v>457</v>
      </c>
      <c r="B141" s="150">
        <v>46405</v>
      </c>
      <c r="C141" s="156">
        <v>9</v>
      </c>
      <c r="D141" s="156">
        <v>17</v>
      </c>
      <c r="E141" s="152" t="s">
        <v>87</v>
      </c>
      <c r="F141" s="151" t="s">
        <v>495</v>
      </c>
      <c r="G141" s="154" t="s">
        <v>494</v>
      </c>
      <c r="H141" s="138" t="str">
        <f>IF(OR(G141="中止",G141="取消"),"998",IF(ISNA(MATCH($E141,施設情報!$B$2:$B$96,0)),"999",INDEX(施設情報!$C$2:$C$96,MATCH($E141,施設情報!$B$2:$B$96,0))))</f>
        <v>063</v>
      </c>
      <c r="I141" s="139">
        <f>B141</f>
        <v>46405</v>
      </c>
      <c r="J141" s="137" t="str">
        <f>H141&amp;"-"&amp;I141</f>
        <v>063-46405</v>
      </c>
      <c r="K141" s="137">
        <f>C141/24</f>
        <v>0.375</v>
      </c>
      <c r="L141" s="137">
        <f>D141/24</f>
        <v>0.70833333333333337</v>
      </c>
      <c r="M141" s="137">
        <f>IF(AND(M$3&gt;=$K141,M$3&lt;$L141),100*$AM141,0)</f>
        <v>0</v>
      </c>
      <c r="N141" s="137">
        <f>IF(AND(N$3&gt;=$K141,N$3&lt;$L141),100*$AM141,0)</f>
        <v>0</v>
      </c>
      <c r="O141" s="137">
        <f>IF(AND(O$3&gt;=$K141,O$3&lt;$L141),100*$AM141,0)</f>
        <v>0</v>
      </c>
      <c r="P141" s="137">
        <f>IF(AND(P$3&gt;=$K141,P$3&lt;$L141),100*$AM141,0)</f>
        <v>0</v>
      </c>
      <c r="Q141" s="137">
        <f>IF(AND(Q$3&gt;=$K141,Q$3&lt;$L141),100*$AM141,0)</f>
        <v>0</v>
      </c>
      <c r="R141" s="137">
        <f>IF(AND(R$3&gt;=$K141,R$3&lt;$L141),100*$AM141,0)</f>
        <v>0</v>
      </c>
      <c r="S141" s="137">
        <f>IF(AND(S$3&gt;=$K141,S$3&lt;$L141),100*$AM141,0)</f>
        <v>0</v>
      </c>
      <c r="T141" s="137">
        <f>IF(AND(T$3&gt;=$K141,T$3&lt;$L141),100*$AM141,0)</f>
        <v>0</v>
      </c>
      <c r="U141" s="137">
        <f>IF(AND(U$3&gt;=$K141,U$3&lt;$L141),100*$AM141,0)</f>
        <v>0</v>
      </c>
      <c r="V141" s="137">
        <f>IF(AND(V$3&gt;=$K141,V$3&lt;$L141),100*$AM141,0)</f>
        <v>50</v>
      </c>
      <c r="W141" s="137">
        <f>IF(AND(W$3&gt;=$K141,W$3&lt;$L141),100*$AM141,0)</f>
        <v>50</v>
      </c>
      <c r="X141" s="137">
        <f>IF(AND(X$3&gt;=$K141,X$3&lt;$L141),100*$AM141,0)</f>
        <v>50</v>
      </c>
      <c r="Y141" s="137">
        <f>IF(AND(Y$3&gt;=$K141,Y$3&lt;$L141),100*$AM141,0)</f>
        <v>50</v>
      </c>
      <c r="Z141" s="137">
        <f>IF(AND(Z$3&gt;=$K141,Z$3&lt;$L141),100*$AM141,0)</f>
        <v>50</v>
      </c>
      <c r="AA141" s="137">
        <f>IF(AND(AA$3&gt;=$K141,AA$3&lt;$L141),100*$AM141,0)</f>
        <v>50</v>
      </c>
      <c r="AB141" s="137">
        <f>IF(AND(AB$3&gt;=$K141,AB$3&lt;$L141),100*$AM141,0)</f>
        <v>50</v>
      </c>
      <c r="AC141" s="137">
        <f>IF(AND(AC$3&gt;=$K141,AC$3&lt;$L141),100*$AM141,0)</f>
        <v>50</v>
      </c>
      <c r="AD141" s="137">
        <f>IF(AND(AD$3&gt;=$K141,AD$3&lt;$L141),100*$AM141,0)</f>
        <v>0</v>
      </c>
      <c r="AE141" s="137">
        <f>IF(AND(AE$3&gt;=$K141,AE$3&lt;$L141),100*$AM141,0)</f>
        <v>0</v>
      </c>
      <c r="AF141" s="137">
        <f>IF(AND(AF$3&gt;=$K141,AF$3&lt;$L141),100*$AM141,0)</f>
        <v>0</v>
      </c>
      <c r="AG141" s="137">
        <f>IF(AND(AG$3&gt;=$K141,AG$3&lt;$L141),100*$AM141,0)</f>
        <v>0</v>
      </c>
      <c r="AH141" s="137">
        <f>IF(AND(AH$3&gt;=$K141,AH$3&lt;$L141),100*$AM141,0)</f>
        <v>0</v>
      </c>
      <c r="AI141" s="137">
        <f>IF(AND(AI$3&gt;=$K141,AI$3&lt;$L141),100*$AM141,0)</f>
        <v>0</v>
      </c>
      <c r="AJ141" s="137">
        <f>IF(AND(AJ$3&gt;=$K141,AJ$3&lt;$L141),100*$AM141,0)</f>
        <v>0</v>
      </c>
      <c r="AK141" s="136">
        <f ca="1">IF(AND(AND($AK$3&lt;=B141,B141&lt;=$AK$1),B141&lt;&gt;""),1,0)</f>
        <v>1</v>
      </c>
      <c r="AL141" s="136">
        <f t="shared" si="3"/>
        <v>0.5</v>
      </c>
      <c r="AM141" s="136">
        <v>0.5</v>
      </c>
    </row>
    <row r="142" spans="1:39" ht="37.5">
      <c r="A142" s="149">
        <v>458</v>
      </c>
      <c r="B142" s="150">
        <v>46405</v>
      </c>
      <c r="C142" s="156">
        <v>9</v>
      </c>
      <c r="D142" s="156">
        <v>17</v>
      </c>
      <c r="E142" s="152" t="s">
        <v>88</v>
      </c>
      <c r="F142" s="151" t="s">
        <v>495</v>
      </c>
      <c r="G142" s="154" t="s">
        <v>494</v>
      </c>
      <c r="H142" s="138" t="str">
        <f>IF(OR(G142="中止",G142="取消"),"998",IF(ISNA(MATCH($E142,施設情報!$B$2:$B$96,0)),"999",INDEX(施設情報!$C$2:$C$96,MATCH($E142,施設情報!$B$2:$B$96,0))))</f>
        <v>064</v>
      </c>
      <c r="I142" s="139">
        <f>B142</f>
        <v>46405</v>
      </c>
      <c r="J142" s="137" t="str">
        <f>H142&amp;"-"&amp;I142</f>
        <v>064-46405</v>
      </c>
      <c r="K142" s="137">
        <f>C142/24</f>
        <v>0.375</v>
      </c>
      <c r="L142" s="137">
        <f>D142/24</f>
        <v>0.70833333333333337</v>
      </c>
      <c r="M142" s="137">
        <f>IF(AND(M$3&gt;=$K142,M$3&lt;$L142),100*$AM142,0)</f>
        <v>0</v>
      </c>
      <c r="N142" s="137">
        <f>IF(AND(N$3&gt;=$K142,N$3&lt;$L142),100*$AM142,0)</f>
        <v>0</v>
      </c>
      <c r="O142" s="137">
        <f>IF(AND(O$3&gt;=$K142,O$3&lt;$L142),100*$AM142,0)</f>
        <v>0</v>
      </c>
      <c r="P142" s="137">
        <f>IF(AND(P$3&gt;=$K142,P$3&lt;$L142),100*$AM142,0)</f>
        <v>0</v>
      </c>
      <c r="Q142" s="137">
        <f>IF(AND(Q$3&gt;=$K142,Q$3&lt;$L142),100*$AM142,0)</f>
        <v>0</v>
      </c>
      <c r="R142" s="137">
        <f>IF(AND(R$3&gt;=$K142,R$3&lt;$L142),100*$AM142,0)</f>
        <v>0</v>
      </c>
      <c r="S142" s="137">
        <f>IF(AND(S$3&gt;=$K142,S$3&lt;$L142),100*$AM142,0)</f>
        <v>0</v>
      </c>
      <c r="T142" s="137">
        <f>IF(AND(T$3&gt;=$K142,T$3&lt;$L142),100*$AM142,0)</f>
        <v>0</v>
      </c>
      <c r="U142" s="137">
        <f>IF(AND(U$3&gt;=$K142,U$3&lt;$L142),100*$AM142,0)</f>
        <v>0</v>
      </c>
      <c r="V142" s="137">
        <f>IF(AND(V$3&gt;=$K142,V$3&lt;$L142),100*$AM142,0)</f>
        <v>50</v>
      </c>
      <c r="W142" s="137">
        <f>IF(AND(W$3&gt;=$K142,W$3&lt;$L142),100*$AM142,0)</f>
        <v>50</v>
      </c>
      <c r="X142" s="137">
        <f>IF(AND(X$3&gt;=$K142,X$3&lt;$L142),100*$AM142,0)</f>
        <v>50</v>
      </c>
      <c r="Y142" s="137">
        <f>IF(AND(Y$3&gt;=$K142,Y$3&lt;$L142),100*$AM142,0)</f>
        <v>50</v>
      </c>
      <c r="Z142" s="137">
        <f>IF(AND(Z$3&gt;=$K142,Z$3&lt;$L142),100*$AM142,0)</f>
        <v>50</v>
      </c>
      <c r="AA142" s="137">
        <f>IF(AND(AA$3&gt;=$K142,AA$3&lt;$L142),100*$AM142,0)</f>
        <v>50</v>
      </c>
      <c r="AB142" s="137">
        <f>IF(AND(AB$3&gt;=$K142,AB$3&lt;$L142),100*$AM142,0)</f>
        <v>50</v>
      </c>
      <c r="AC142" s="137">
        <f>IF(AND(AC$3&gt;=$K142,AC$3&lt;$L142),100*$AM142,0)</f>
        <v>50</v>
      </c>
      <c r="AD142" s="137">
        <f>IF(AND(AD$3&gt;=$K142,AD$3&lt;$L142),100*$AM142,0)</f>
        <v>0</v>
      </c>
      <c r="AE142" s="137">
        <f>IF(AND(AE$3&gt;=$K142,AE$3&lt;$L142),100*$AM142,0)</f>
        <v>0</v>
      </c>
      <c r="AF142" s="137">
        <f>IF(AND(AF$3&gt;=$K142,AF$3&lt;$L142),100*$AM142,0)</f>
        <v>0</v>
      </c>
      <c r="AG142" s="137">
        <f>IF(AND(AG$3&gt;=$K142,AG$3&lt;$L142),100*$AM142,0)</f>
        <v>0</v>
      </c>
      <c r="AH142" s="137">
        <f>IF(AND(AH$3&gt;=$K142,AH$3&lt;$L142),100*$AM142,0)</f>
        <v>0</v>
      </c>
      <c r="AI142" s="137">
        <f>IF(AND(AI$3&gt;=$K142,AI$3&lt;$L142),100*$AM142,0)</f>
        <v>0</v>
      </c>
      <c r="AJ142" s="137">
        <f>IF(AND(AJ$3&gt;=$K142,AJ$3&lt;$L142),100*$AM142,0)</f>
        <v>0</v>
      </c>
      <c r="AK142" s="136">
        <f ca="1">IF(AND(AND($AK$3&lt;=B142,B142&lt;=$AK$1),B142&lt;&gt;""),1,0)</f>
        <v>1</v>
      </c>
      <c r="AL142" s="136">
        <f t="shared" si="3"/>
        <v>0.5</v>
      </c>
      <c r="AM142" s="136">
        <v>0.5</v>
      </c>
    </row>
    <row r="143" spans="1:39" ht="37.5">
      <c r="A143" s="149">
        <v>459</v>
      </c>
      <c r="B143" s="150">
        <v>46405</v>
      </c>
      <c r="C143" s="156">
        <v>9</v>
      </c>
      <c r="D143" s="156">
        <v>17</v>
      </c>
      <c r="E143" s="152" t="s">
        <v>89</v>
      </c>
      <c r="F143" s="151" t="s">
        <v>492</v>
      </c>
      <c r="G143" s="154" t="s">
        <v>494</v>
      </c>
      <c r="H143" s="138" t="str">
        <f>IF(OR(G143="中止",G143="取消"),"998",IF(ISNA(MATCH($E143,施設情報!$B$2:$B$96,0)),"999",INDEX(施設情報!$C$2:$C$96,MATCH($E143,施設情報!$B$2:$B$96,0))))</f>
        <v>019</v>
      </c>
      <c r="I143" s="139">
        <f>B143</f>
        <v>46405</v>
      </c>
      <c r="J143" s="137" t="str">
        <f>H143&amp;"-"&amp;I143</f>
        <v>019-46405</v>
      </c>
      <c r="K143" s="137">
        <f>C143/24</f>
        <v>0.375</v>
      </c>
      <c r="L143" s="137">
        <f>D143/24</f>
        <v>0.70833333333333337</v>
      </c>
      <c r="M143" s="137">
        <f>IF(AND(M$3&gt;=$K143,M$3&lt;$L143),100*$AM143,0)</f>
        <v>0</v>
      </c>
      <c r="N143" s="137">
        <f>IF(AND(N$3&gt;=$K143,N$3&lt;$L143),100*$AM143,0)</f>
        <v>0</v>
      </c>
      <c r="O143" s="137">
        <f>IF(AND(O$3&gt;=$K143,O$3&lt;$L143),100*$AM143,0)</f>
        <v>0</v>
      </c>
      <c r="P143" s="137">
        <f>IF(AND(P$3&gt;=$K143,P$3&lt;$L143),100*$AM143,0)</f>
        <v>0</v>
      </c>
      <c r="Q143" s="137">
        <f>IF(AND(Q$3&gt;=$K143,Q$3&lt;$L143),100*$AM143,0)</f>
        <v>0</v>
      </c>
      <c r="R143" s="137">
        <f>IF(AND(R$3&gt;=$K143,R$3&lt;$L143),100*$AM143,0)</f>
        <v>0</v>
      </c>
      <c r="S143" s="137">
        <f>IF(AND(S$3&gt;=$K143,S$3&lt;$L143),100*$AM143,0)</f>
        <v>0</v>
      </c>
      <c r="T143" s="137">
        <f>IF(AND(T$3&gt;=$K143,T$3&lt;$L143),100*$AM143,0)</f>
        <v>0</v>
      </c>
      <c r="U143" s="137">
        <f>IF(AND(U$3&gt;=$K143,U$3&lt;$L143),100*$AM143,0)</f>
        <v>0</v>
      </c>
      <c r="V143" s="137">
        <f>IF(AND(V$3&gt;=$K143,V$3&lt;$L143),100*$AM143,0)</f>
        <v>100</v>
      </c>
      <c r="W143" s="137">
        <f>IF(AND(W$3&gt;=$K143,W$3&lt;$L143),100*$AM143,0)</f>
        <v>100</v>
      </c>
      <c r="X143" s="137">
        <f>IF(AND(X$3&gt;=$K143,X$3&lt;$L143),100*$AM143,0)</f>
        <v>100</v>
      </c>
      <c r="Y143" s="137">
        <f>IF(AND(Y$3&gt;=$K143,Y$3&lt;$L143),100*$AM143,0)</f>
        <v>100</v>
      </c>
      <c r="Z143" s="137">
        <f>IF(AND(Z$3&gt;=$K143,Z$3&lt;$L143),100*$AM143,0)</f>
        <v>100</v>
      </c>
      <c r="AA143" s="137">
        <f>IF(AND(AA$3&gt;=$K143,AA$3&lt;$L143),100*$AM143,0)</f>
        <v>100</v>
      </c>
      <c r="AB143" s="137">
        <f>IF(AND(AB$3&gt;=$K143,AB$3&lt;$L143),100*$AM143,0)</f>
        <v>100</v>
      </c>
      <c r="AC143" s="137">
        <f>IF(AND(AC$3&gt;=$K143,AC$3&lt;$L143),100*$AM143,0)</f>
        <v>100</v>
      </c>
      <c r="AD143" s="137">
        <f>IF(AND(AD$3&gt;=$K143,AD$3&lt;$L143),100*$AM143,0)</f>
        <v>0</v>
      </c>
      <c r="AE143" s="137">
        <f>IF(AND(AE$3&gt;=$K143,AE$3&lt;$L143),100*$AM143,0)</f>
        <v>0</v>
      </c>
      <c r="AF143" s="137">
        <f>IF(AND(AF$3&gt;=$K143,AF$3&lt;$L143),100*$AM143,0)</f>
        <v>0</v>
      </c>
      <c r="AG143" s="137">
        <f>IF(AND(AG$3&gt;=$K143,AG$3&lt;$L143),100*$AM143,0)</f>
        <v>0</v>
      </c>
      <c r="AH143" s="137">
        <f>IF(AND(AH$3&gt;=$K143,AH$3&lt;$L143),100*$AM143,0)</f>
        <v>0</v>
      </c>
      <c r="AI143" s="137">
        <f>IF(AND(AI$3&gt;=$K143,AI$3&lt;$L143),100*$AM143,0)</f>
        <v>0</v>
      </c>
      <c r="AJ143" s="137">
        <f>IF(AND(AJ$3&gt;=$K143,AJ$3&lt;$L143),100*$AM143,0)</f>
        <v>0</v>
      </c>
      <c r="AK143" s="136">
        <f ca="1">IF(AND(AND($AK$3&lt;=B143,B143&lt;=$AK$1),B143&lt;&gt;""),1,0)</f>
        <v>1</v>
      </c>
      <c r="AL143" s="136">
        <f t="shared" si="3"/>
        <v>1</v>
      </c>
      <c r="AM143" s="136">
        <v>1</v>
      </c>
    </row>
    <row r="144" spans="1:39" ht="37.5">
      <c r="A144" s="149">
        <v>460</v>
      </c>
      <c r="B144" s="150">
        <v>46405</v>
      </c>
      <c r="C144" s="156">
        <v>9</v>
      </c>
      <c r="D144" s="156">
        <v>17</v>
      </c>
      <c r="E144" s="152" t="s">
        <v>90</v>
      </c>
      <c r="F144" s="151" t="s">
        <v>492</v>
      </c>
      <c r="G144" s="154" t="s">
        <v>494</v>
      </c>
      <c r="H144" s="138" t="str">
        <f>IF(OR(G144="中止",G144="取消"),"998",IF(ISNA(MATCH($E144,施設情報!$B$2:$B$96,0)),"999",INDEX(施設情報!$C$2:$C$96,MATCH($E144,施設情報!$B$2:$B$96,0))))</f>
        <v>018</v>
      </c>
      <c r="I144" s="139">
        <f>B144</f>
        <v>46405</v>
      </c>
      <c r="J144" s="137" t="str">
        <f>H144&amp;"-"&amp;I144</f>
        <v>018-46405</v>
      </c>
      <c r="K144" s="137">
        <f>C144/24</f>
        <v>0.375</v>
      </c>
      <c r="L144" s="137">
        <f>D144/24</f>
        <v>0.70833333333333337</v>
      </c>
      <c r="M144" s="137">
        <f>IF(AND(M$3&gt;=$K144,M$3&lt;$L144),100*$AM144,0)</f>
        <v>0</v>
      </c>
      <c r="N144" s="137">
        <f>IF(AND(N$3&gt;=$K144,N$3&lt;$L144),100*$AM144,0)</f>
        <v>0</v>
      </c>
      <c r="O144" s="137">
        <f>IF(AND(O$3&gt;=$K144,O$3&lt;$L144),100*$AM144,0)</f>
        <v>0</v>
      </c>
      <c r="P144" s="137">
        <f>IF(AND(P$3&gt;=$K144,P$3&lt;$L144),100*$AM144,0)</f>
        <v>0</v>
      </c>
      <c r="Q144" s="137">
        <f>IF(AND(Q$3&gt;=$K144,Q$3&lt;$L144),100*$AM144,0)</f>
        <v>0</v>
      </c>
      <c r="R144" s="137">
        <f>IF(AND(R$3&gt;=$K144,R$3&lt;$L144),100*$AM144,0)</f>
        <v>0</v>
      </c>
      <c r="S144" s="137">
        <f>IF(AND(S$3&gt;=$K144,S$3&lt;$L144),100*$AM144,0)</f>
        <v>0</v>
      </c>
      <c r="T144" s="137">
        <f>IF(AND(T$3&gt;=$K144,T$3&lt;$L144),100*$AM144,0)</f>
        <v>0</v>
      </c>
      <c r="U144" s="137">
        <f>IF(AND(U$3&gt;=$K144,U$3&lt;$L144),100*$AM144,0)</f>
        <v>0</v>
      </c>
      <c r="V144" s="137">
        <f>IF(AND(V$3&gt;=$K144,V$3&lt;$L144),100*$AM144,0)</f>
        <v>100</v>
      </c>
      <c r="W144" s="137">
        <f>IF(AND(W$3&gt;=$K144,W$3&lt;$L144),100*$AM144,0)</f>
        <v>100</v>
      </c>
      <c r="X144" s="137">
        <f>IF(AND(X$3&gt;=$K144,X$3&lt;$L144),100*$AM144,0)</f>
        <v>100</v>
      </c>
      <c r="Y144" s="137">
        <f>IF(AND(Y$3&gt;=$K144,Y$3&lt;$L144),100*$AM144,0)</f>
        <v>100</v>
      </c>
      <c r="Z144" s="137">
        <f>IF(AND(Z$3&gt;=$K144,Z$3&lt;$L144),100*$AM144,0)</f>
        <v>100</v>
      </c>
      <c r="AA144" s="137">
        <f>IF(AND(AA$3&gt;=$K144,AA$3&lt;$L144),100*$AM144,0)</f>
        <v>100</v>
      </c>
      <c r="AB144" s="137">
        <f>IF(AND(AB$3&gt;=$K144,AB$3&lt;$L144),100*$AM144,0)</f>
        <v>100</v>
      </c>
      <c r="AC144" s="137">
        <f>IF(AND(AC$3&gt;=$K144,AC$3&lt;$L144),100*$AM144,0)</f>
        <v>100</v>
      </c>
      <c r="AD144" s="137">
        <f>IF(AND(AD$3&gt;=$K144,AD$3&lt;$L144),100*$AM144,0)</f>
        <v>0</v>
      </c>
      <c r="AE144" s="137">
        <f>IF(AND(AE$3&gt;=$K144,AE$3&lt;$L144),100*$AM144,0)</f>
        <v>0</v>
      </c>
      <c r="AF144" s="137">
        <f>IF(AND(AF$3&gt;=$K144,AF$3&lt;$L144),100*$AM144,0)</f>
        <v>0</v>
      </c>
      <c r="AG144" s="137">
        <f>IF(AND(AG$3&gt;=$K144,AG$3&lt;$L144),100*$AM144,0)</f>
        <v>0</v>
      </c>
      <c r="AH144" s="137">
        <f>IF(AND(AH$3&gt;=$K144,AH$3&lt;$L144),100*$AM144,0)</f>
        <v>0</v>
      </c>
      <c r="AI144" s="137">
        <f>IF(AND(AI$3&gt;=$K144,AI$3&lt;$L144),100*$AM144,0)</f>
        <v>0</v>
      </c>
      <c r="AJ144" s="137">
        <f>IF(AND(AJ$3&gt;=$K144,AJ$3&lt;$L144),100*$AM144,0)</f>
        <v>0</v>
      </c>
      <c r="AK144" s="136">
        <f ca="1">IF(AND(AND($AK$3&lt;=B144,B144&lt;=$AK$1),B144&lt;&gt;""),1,0)</f>
        <v>1</v>
      </c>
      <c r="AL144" s="136">
        <f t="shared" si="3"/>
        <v>1</v>
      </c>
      <c r="AM144" s="136">
        <v>1</v>
      </c>
    </row>
    <row r="145" spans="1:39" ht="36">
      <c r="A145" s="149">
        <v>464</v>
      </c>
      <c r="B145" s="150">
        <v>46405</v>
      </c>
      <c r="C145" s="156">
        <v>9</v>
      </c>
      <c r="D145" s="156">
        <v>17</v>
      </c>
      <c r="E145" s="152" t="s">
        <v>91</v>
      </c>
      <c r="F145" s="151" t="s">
        <v>490</v>
      </c>
      <c r="G145" s="154" t="s">
        <v>493</v>
      </c>
      <c r="H145" s="138" t="str">
        <f>IF(OR(G145="中止",G145="取消"),"998",IF(ISNA(MATCH($E145,施設情報!$B$2:$B$96,0)),"999",INDEX(施設情報!$C$2:$C$96,MATCH($E145,施設情報!$B$2:$B$96,0))))</f>
        <v>998</v>
      </c>
      <c r="I145" s="139">
        <f>B145</f>
        <v>46405</v>
      </c>
      <c r="J145" s="137" t="str">
        <f>H145&amp;"-"&amp;I145</f>
        <v>998-46405</v>
      </c>
      <c r="K145" s="137">
        <f>C145/24</f>
        <v>0.375</v>
      </c>
      <c r="L145" s="137">
        <f>D145/24</f>
        <v>0.70833333333333337</v>
      </c>
      <c r="M145" s="137">
        <f>IF(AND(M$3&gt;=$K145,M$3&lt;$L145),100*$AM145,0)</f>
        <v>0</v>
      </c>
      <c r="N145" s="137">
        <f>IF(AND(N$3&gt;=$K145,N$3&lt;$L145),100*$AM145,0)</f>
        <v>0</v>
      </c>
      <c r="O145" s="137">
        <f>IF(AND(O$3&gt;=$K145,O$3&lt;$L145),100*$AM145,0)</f>
        <v>0</v>
      </c>
      <c r="P145" s="137">
        <f>IF(AND(P$3&gt;=$K145,P$3&lt;$L145),100*$AM145,0)</f>
        <v>0</v>
      </c>
      <c r="Q145" s="137">
        <f>IF(AND(Q$3&gt;=$K145,Q$3&lt;$L145),100*$AM145,0)</f>
        <v>0</v>
      </c>
      <c r="R145" s="137">
        <f>IF(AND(R$3&gt;=$K145,R$3&lt;$L145),100*$AM145,0)</f>
        <v>0</v>
      </c>
      <c r="S145" s="137">
        <f>IF(AND(S$3&gt;=$K145,S$3&lt;$L145),100*$AM145,0)</f>
        <v>0</v>
      </c>
      <c r="T145" s="137">
        <f>IF(AND(T$3&gt;=$K145,T$3&lt;$L145),100*$AM145,0)</f>
        <v>0</v>
      </c>
      <c r="U145" s="137">
        <f>IF(AND(U$3&gt;=$K145,U$3&lt;$L145),100*$AM145,0)</f>
        <v>0</v>
      </c>
      <c r="V145" s="137">
        <f>IF(AND(V$3&gt;=$K145,V$3&lt;$L145),100*$AM145,0)</f>
        <v>100</v>
      </c>
      <c r="W145" s="137">
        <f>IF(AND(W$3&gt;=$K145,W$3&lt;$L145),100*$AM145,0)</f>
        <v>100</v>
      </c>
      <c r="X145" s="137">
        <f>IF(AND(X$3&gt;=$K145,X$3&lt;$L145),100*$AM145,0)</f>
        <v>100</v>
      </c>
      <c r="Y145" s="137">
        <f>IF(AND(Y$3&gt;=$K145,Y$3&lt;$L145),100*$AM145,0)</f>
        <v>100</v>
      </c>
      <c r="Z145" s="137">
        <f>IF(AND(Z$3&gt;=$K145,Z$3&lt;$L145),100*$AM145,0)</f>
        <v>100</v>
      </c>
      <c r="AA145" s="137">
        <f>IF(AND(AA$3&gt;=$K145,AA$3&lt;$L145),100*$AM145,0)</f>
        <v>100</v>
      </c>
      <c r="AB145" s="137">
        <f>IF(AND(AB$3&gt;=$K145,AB$3&lt;$L145),100*$AM145,0)</f>
        <v>100</v>
      </c>
      <c r="AC145" s="137">
        <f>IF(AND(AC$3&gt;=$K145,AC$3&lt;$L145),100*$AM145,0)</f>
        <v>100</v>
      </c>
      <c r="AD145" s="137">
        <f>IF(AND(AD$3&gt;=$K145,AD$3&lt;$L145),100*$AM145,0)</f>
        <v>0</v>
      </c>
      <c r="AE145" s="137">
        <f>IF(AND(AE$3&gt;=$K145,AE$3&lt;$L145),100*$AM145,0)</f>
        <v>0</v>
      </c>
      <c r="AF145" s="137">
        <f>IF(AND(AF$3&gt;=$K145,AF$3&lt;$L145),100*$AM145,0)</f>
        <v>0</v>
      </c>
      <c r="AG145" s="137">
        <f>IF(AND(AG$3&gt;=$K145,AG$3&lt;$L145),100*$AM145,0)</f>
        <v>0</v>
      </c>
      <c r="AH145" s="137">
        <f>IF(AND(AH$3&gt;=$K145,AH$3&lt;$L145),100*$AM145,0)</f>
        <v>0</v>
      </c>
      <c r="AI145" s="137">
        <f>IF(AND(AI$3&gt;=$K145,AI$3&lt;$L145),100*$AM145,0)</f>
        <v>0</v>
      </c>
      <c r="AJ145" s="137">
        <f>IF(AND(AJ$3&gt;=$K145,AJ$3&lt;$L145),100*$AM145,0)</f>
        <v>0</v>
      </c>
      <c r="AK145" s="136">
        <f ca="1">IF(AND(AND($AK$3&lt;=B145,B145&lt;=$AK$1),B145&lt;&gt;""),1,0)</f>
        <v>1</v>
      </c>
      <c r="AL145" s="136">
        <f t="shared" si="3"/>
        <v>1</v>
      </c>
      <c r="AM145" s="136">
        <v>1</v>
      </c>
    </row>
    <row r="146" spans="1:39" ht="72">
      <c r="A146" s="149">
        <v>479</v>
      </c>
      <c r="B146" s="150">
        <v>46405</v>
      </c>
      <c r="C146" s="156">
        <v>9</v>
      </c>
      <c r="D146" s="156">
        <v>17</v>
      </c>
      <c r="E146" s="152" t="s">
        <v>93</v>
      </c>
      <c r="F146" s="151" t="s">
        <v>490</v>
      </c>
      <c r="G146" s="154" t="s">
        <v>493</v>
      </c>
      <c r="H146" s="138" t="str">
        <f>IF(OR(G146="中止",G146="取消"),"998",IF(ISNA(MATCH($E146,施設情報!$B$2:$B$96,0)),"999",INDEX(施設情報!$C$2:$C$96,MATCH($E146,施設情報!$B$2:$B$96,0))))</f>
        <v>998</v>
      </c>
      <c r="I146" s="139">
        <f>B146</f>
        <v>46405</v>
      </c>
      <c r="J146" s="137" t="str">
        <f>H146&amp;"-"&amp;I146</f>
        <v>998-46405</v>
      </c>
      <c r="K146" s="137">
        <f>C146/24</f>
        <v>0.375</v>
      </c>
      <c r="L146" s="137">
        <f>D146/24</f>
        <v>0.70833333333333337</v>
      </c>
      <c r="M146" s="137">
        <f>IF(AND(M$3&gt;=$K146,M$3&lt;$L146),100*$AM146,0)</f>
        <v>0</v>
      </c>
      <c r="N146" s="137">
        <f>IF(AND(N$3&gt;=$K146,N$3&lt;$L146),100*$AM146,0)</f>
        <v>0</v>
      </c>
      <c r="O146" s="137">
        <f>IF(AND(O$3&gt;=$K146,O$3&lt;$L146),100*$AM146,0)</f>
        <v>0</v>
      </c>
      <c r="P146" s="137">
        <f>IF(AND(P$3&gt;=$K146,P$3&lt;$L146),100*$AM146,0)</f>
        <v>0</v>
      </c>
      <c r="Q146" s="137">
        <f>IF(AND(Q$3&gt;=$K146,Q$3&lt;$L146),100*$AM146,0)</f>
        <v>0</v>
      </c>
      <c r="R146" s="137">
        <f>IF(AND(R$3&gt;=$K146,R$3&lt;$L146),100*$AM146,0)</f>
        <v>0</v>
      </c>
      <c r="S146" s="137">
        <f>IF(AND(S$3&gt;=$K146,S$3&lt;$L146),100*$AM146,0)</f>
        <v>0</v>
      </c>
      <c r="T146" s="137">
        <f>IF(AND(T$3&gt;=$K146,T$3&lt;$L146),100*$AM146,0)</f>
        <v>0</v>
      </c>
      <c r="U146" s="137">
        <f>IF(AND(U$3&gt;=$K146,U$3&lt;$L146),100*$AM146,0)</f>
        <v>0</v>
      </c>
      <c r="V146" s="137">
        <f>IF(AND(V$3&gt;=$K146,V$3&lt;$L146),100*$AM146,0)</f>
        <v>100</v>
      </c>
      <c r="W146" s="137">
        <f>IF(AND(W$3&gt;=$K146,W$3&lt;$L146),100*$AM146,0)</f>
        <v>100</v>
      </c>
      <c r="X146" s="137">
        <f>IF(AND(X$3&gt;=$K146,X$3&lt;$L146),100*$AM146,0)</f>
        <v>100</v>
      </c>
      <c r="Y146" s="137">
        <f>IF(AND(Y$3&gt;=$K146,Y$3&lt;$L146),100*$AM146,0)</f>
        <v>100</v>
      </c>
      <c r="Z146" s="137">
        <f>IF(AND(Z$3&gt;=$K146,Z$3&lt;$L146),100*$AM146,0)</f>
        <v>100</v>
      </c>
      <c r="AA146" s="137">
        <f>IF(AND(AA$3&gt;=$K146,AA$3&lt;$L146),100*$AM146,0)</f>
        <v>100</v>
      </c>
      <c r="AB146" s="137">
        <f>IF(AND(AB$3&gt;=$K146,AB$3&lt;$L146),100*$AM146,0)</f>
        <v>100</v>
      </c>
      <c r="AC146" s="137">
        <f>IF(AND(AC$3&gt;=$K146,AC$3&lt;$L146),100*$AM146,0)</f>
        <v>100</v>
      </c>
      <c r="AD146" s="137">
        <f>IF(AND(AD$3&gt;=$K146,AD$3&lt;$L146),100*$AM146,0)</f>
        <v>0</v>
      </c>
      <c r="AE146" s="137">
        <f>IF(AND(AE$3&gt;=$K146,AE$3&lt;$L146),100*$AM146,0)</f>
        <v>0</v>
      </c>
      <c r="AF146" s="137">
        <f>IF(AND(AF$3&gt;=$K146,AF$3&lt;$L146),100*$AM146,0)</f>
        <v>0</v>
      </c>
      <c r="AG146" s="137">
        <f>IF(AND(AG$3&gt;=$K146,AG$3&lt;$L146),100*$AM146,0)</f>
        <v>0</v>
      </c>
      <c r="AH146" s="137">
        <f>IF(AND(AH$3&gt;=$K146,AH$3&lt;$L146),100*$AM146,0)</f>
        <v>0</v>
      </c>
      <c r="AI146" s="137">
        <f>IF(AND(AI$3&gt;=$K146,AI$3&lt;$L146),100*$AM146,0)</f>
        <v>0</v>
      </c>
      <c r="AJ146" s="137">
        <f>IF(AND(AJ$3&gt;=$K146,AJ$3&lt;$L146),100*$AM146,0)</f>
        <v>0</v>
      </c>
      <c r="AK146" s="136">
        <f ca="1">IF(AND(AND($AK$3&lt;=B146,B146&lt;=$AK$1),B146&lt;&gt;""),1,0)</f>
        <v>1</v>
      </c>
      <c r="AL146" s="136">
        <f t="shared" si="3"/>
        <v>1</v>
      </c>
      <c r="AM146" s="136">
        <v>1</v>
      </c>
    </row>
    <row r="147" spans="1:39" ht="90">
      <c r="A147" s="149">
        <v>494</v>
      </c>
      <c r="B147" s="150">
        <v>46405</v>
      </c>
      <c r="C147" s="156">
        <v>9</v>
      </c>
      <c r="D147" s="156">
        <v>17</v>
      </c>
      <c r="E147" s="2" t="s">
        <v>94</v>
      </c>
      <c r="F147" s="151" t="s">
        <v>490</v>
      </c>
      <c r="G147" s="154" t="s">
        <v>493</v>
      </c>
      <c r="H147" s="138" t="str">
        <f>IF(OR(G147="中止",G147="取消"),"998",IF(ISNA(MATCH($E147,施設情報!$B$2:$B$96,0)),"999",INDEX(施設情報!$C$2:$C$96,MATCH($E147,施設情報!$B$2:$B$96,0))))</f>
        <v>998</v>
      </c>
      <c r="I147" s="139">
        <f>B147</f>
        <v>46405</v>
      </c>
      <c r="J147" s="137" t="str">
        <f>H147&amp;"-"&amp;I147</f>
        <v>998-46405</v>
      </c>
      <c r="K147" s="137">
        <f>C147/24</f>
        <v>0.375</v>
      </c>
      <c r="L147" s="137">
        <f>D147/24</f>
        <v>0.70833333333333337</v>
      </c>
      <c r="M147" s="137">
        <f>IF(AND(M$3&gt;=$K147,M$3&lt;$L147),100*$AM147,0)</f>
        <v>0</v>
      </c>
      <c r="N147" s="137">
        <f>IF(AND(N$3&gt;=$K147,N$3&lt;$L147),100*$AM147,0)</f>
        <v>0</v>
      </c>
      <c r="O147" s="137">
        <f>IF(AND(O$3&gt;=$K147,O$3&lt;$L147),100*$AM147,0)</f>
        <v>0</v>
      </c>
      <c r="P147" s="137">
        <f>IF(AND(P$3&gt;=$K147,P$3&lt;$L147),100*$AM147,0)</f>
        <v>0</v>
      </c>
      <c r="Q147" s="137">
        <f>IF(AND(Q$3&gt;=$K147,Q$3&lt;$L147),100*$AM147,0)</f>
        <v>0</v>
      </c>
      <c r="R147" s="137">
        <f>IF(AND(R$3&gt;=$K147,R$3&lt;$L147),100*$AM147,0)</f>
        <v>0</v>
      </c>
      <c r="S147" s="137">
        <f>IF(AND(S$3&gt;=$K147,S$3&lt;$L147),100*$AM147,0)</f>
        <v>0</v>
      </c>
      <c r="T147" s="137">
        <f>IF(AND(T$3&gt;=$K147,T$3&lt;$L147),100*$AM147,0)</f>
        <v>0</v>
      </c>
      <c r="U147" s="137">
        <f>IF(AND(U$3&gt;=$K147,U$3&lt;$L147),100*$AM147,0)</f>
        <v>0</v>
      </c>
      <c r="V147" s="137">
        <f>IF(AND(V$3&gt;=$K147,V$3&lt;$L147),100*$AM147,0)</f>
        <v>100</v>
      </c>
      <c r="W147" s="137">
        <f>IF(AND(W$3&gt;=$K147,W$3&lt;$L147),100*$AM147,0)</f>
        <v>100</v>
      </c>
      <c r="X147" s="137">
        <f>IF(AND(X$3&gt;=$K147,X$3&lt;$L147),100*$AM147,0)</f>
        <v>100</v>
      </c>
      <c r="Y147" s="137">
        <f>IF(AND(Y$3&gt;=$K147,Y$3&lt;$L147),100*$AM147,0)</f>
        <v>100</v>
      </c>
      <c r="Z147" s="137">
        <f>IF(AND(Z$3&gt;=$K147,Z$3&lt;$L147),100*$AM147,0)</f>
        <v>100</v>
      </c>
      <c r="AA147" s="137">
        <f>IF(AND(AA$3&gt;=$K147,AA$3&lt;$L147),100*$AM147,0)</f>
        <v>100</v>
      </c>
      <c r="AB147" s="137">
        <f>IF(AND(AB$3&gt;=$K147,AB$3&lt;$L147),100*$AM147,0)</f>
        <v>100</v>
      </c>
      <c r="AC147" s="137">
        <f>IF(AND(AC$3&gt;=$K147,AC$3&lt;$L147),100*$AM147,0)</f>
        <v>100</v>
      </c>
      <c r="AD147" s="137">
        <f>IF(AND(AD$3&gt;=$K147,AD$3&lt;$L147),100*$AM147,0)</f>
        <v>0</v>
      </c>
      <c r="AE147" s="137">
        <f>IF(AND(AE$3&gt;=$K147,AE$3&lt;$L147),100*$AM147,0)</f>
        <v>0</v>
      </c>
      <c r="AF147" s="137">
        <f>IF(AND(AF$3&gt;=$K147,AF$3&lt;$L147),100*$AM147,0)</f>
        <v>0</v>
      </c>
      <c r="AG147" s="137">
        <f>IF(AND(AG$3&gt;=$K147,AG$3&lt;$L147),100*$AM147,0)</f>
        <v>0</v>
      </c>
      <c r="AH147" s="137">
        <f>IF(AND(AH$3&gt;=$K147,AH$3&lt;$L147),100*$AM147,0)</f>
        <v>0</v>
      </c>
      <c r="AI147" s="137">
        <f>IF(AND(AI$3&gt;=$K147,AI$3&lt;$L147),100*$AM147,0)</f>
        <v>0</v>
      </c>
      <c r="AJ147" s="137">
        <f>IF(AND(AJ$3&gt;=$K147,AJ$3&lt;$L147),100*$AM147,0)</f>
        <v>0</v>
      </c>
      <c r="AK147" s="136">
        <f ca="1">IF(AND(AND($AK$3&lt;=B147,B147&lt;=$AK$1),B147&lt;&gt;""),1,0)</f>
        <v>1</v>
      </c>
      <c r="AL147" s="136">
        <f t="shared" si="3"/>
        <v>1</v>
      </c>
      <c r="AM147" s="136">
        <v>1</v>
      </c>
    </row>
    <row r="148" spans="1:39" ht="72">
      <c r="A148" s="149">
        <v>509</v>
      </c>
      <c r="B148" s="150">
        <v>46405</v>
      </c>
      <c r="C148" s="156">
        <v>9</v>
      </c>
      <c r="D148" s="156">
        <v>17</v>
      </c>
      <c r="E148" s="2" t="s">
        <v>92</v>
      </c>
      <c r="F148" s="151" t="s">
        <v>490</v>
      </c>
      <c r="G148" s="154" t="s">
        <v>493</v>
      </c>
      <c r="H148" s="138" t="str">
        <f>IF(OR(G148="中止",G148="取消"),"998",IF(ISNA(MATCH($E148,施設情報!$B$2:$B$96,0)),"999",INDEX(施設情報!$C$2:$C$96,MATCH($E148,施設情報!$B$2:$B$96,0))))</f>
        <v>998</v>
      </c>
      <c r="I148" s="139">
        <f>B148</f>
        <v>46405</v>
      </c>
      <c r="J148" s="137" t="str">
        <f>H148&amp;"-"&amp;I148</f>
        <v>998-46405</v>
      </c>
      <c r="K148" s="137">
        <f>C148/24</f>
        <v>0.375</v>
      </c>
      <c r="L148" s="137">
        <f>D148/24</f>
        <v>0.70833333333333337</v>
      </c>
      <c r="M148" s="137">
        <f>IF(AND(M$3&gt;=$K148,M$3&lt;$L148),100*$AM148,0)</f>
        <v>0</v>
      </c>
      <c r="N148" s="137">
        <f>IF(AND(N$3&gt;=$K148,N$3&lt;$L148),100*$AM148,0)</f>
        <v>0</v>
      </c>
      <c r="O148" s="137">
        <f>IF(AND(O$3&gt;=$K148,O$3&lt;$L148),100*$AM148,0)</f>
        <v>0</v>
      </c>
      <c r="P148" s="137">
        <f>IF(AND(P$3&gt;=$K148,P$3&lt;$L148),100*$AM148,0)</f>
        <v>0</v>
      </c>
      <c r="Q148" s="137">
        <f>IF(AND(Q$3&gt;=$K148,Q$3&lt;$L148),100*$AM148,0)</f>
        <v>0</v>
      </c>
      <c r="R148" s="137">
        <f>IF(AND(R$3&gt;=$K148,R$3&lt;$L148),100*$AM148,0)</f>
        <v>0</v>
      </c>
      <c r="S148" s="137">
        <f>IF(AND(S$3&gt;=$K148,S$3&lt;$L148),100*$AM148,0)</f>
        <v>0</v>
      </c>
      <c r="T148" s="137">
        <f>IF(AND(T$3&gt;=$K148,T$3&lt;$L148),100*$AM148,0)</f>
        <v>0</v>
      </c>
      <c r="U148" s="137">
        <f>IF(AND(U$3&gt;=$K148,U$3&lt;$L148),100*$AM148,0)</f>
        <v>0</v>
      </c>
      <c r="V148" s="137">
        <f>IF(AND(V$3&gt;=$K148,V$3&lt;$L148),100*$AM148,0)</f>
        <v>100</v>
      </c>
      <c r="W148" s="137">
        <f>IF(AND(W$3&gt;=$K148,W$3&lt;$L148),100*$AM148,0)</f>
        <v>100</v>
      </c>
      <c r="X148" s="137">
        <f>IF(AND(X$3&gt;=$K148,X$3&lt;$L148),100*$AM148,0)</f>
        <v>100</v>
      </c>
      <c r="Y148" s="137">
        <f>IF(AND(Y$3&gt;=$K148,Y$3&lt;$L148),100*$AM148,0)</f>
        <v>100</v>
      </c>
      <c r="Z148" s="137">
        <f>IF(AND(Z$3&gt;=$K148,Z$3&lt;$L148),100*$AM148,0)</f>
        <v>100</v>
      </c>
      <c r="AA148" s="137">
        <f>IF(AND(AA$3&gt;=$K148,AA$3&lt;$L148),100*$AM148,0)</f>
        <v>100</v>
      </c>
      <c r="AB148" s="137">
        <f>IF(AND(AB$3&gt;=$K148,AB$3&lt;$L148),100*$AM148,0)</f>
        <v>100</v>
      </c>
      <c r="AC148" s="137">
        <f>IF(AND(AC$3&gt;=$K148,AC$3&lt;$L148),100*$AM148,0)</f>
        <v>100</v>
      </c>
      <c r="AD148" s="137">
        <f>IF(AND(AD$3&gt;=$K148,AD$3&lt;$L148),100*$AM148,0)</f>
        <v>0</v>
      </c>
      <c r="AE148" s="137">
        <f>IF(AND(AE$3&gt;=$K148,AE$3&lt;$L148),100*$AM148,0)</f>
        <v>0</v>
      </c>
      <c r="AF148" s="137">
        <f>IF(AND(AF$3&gt;=$K148,AF$3&lt;$L148),100*$AM148,0)</f>
        <v>0</v>
      </c>
      <c r="AG148" s="137">
        <f>IF(AND(AG$3&gt;=$K148,AG$3&lt;$L148),100*$AM148,0)</f>
        <v>0</v>
      </c>
      <c r="AH148" s="137">
        <f>IF(AND(AH$3&gt;=$K148,AH$3&lt;$L148),100*$AM148,0)</f>
        <v>0</v>
      </c>
      <c r="AI148" s="137">
        <f>IF(AND(AI$3&gt;=$K148,AI$3&lt;$L148),100*$AM148,0)</f>
        <v>0</v>
      </c>
      <c r="AJ148" s="137">
        <f>IF(AND(AJ$3&gt;=$K148,AJ$3&lt;$L148),100*$AM148,0)</f>
        <v>0</v>
      </c>
      <c r="AK148" s="136">
        <f ca="1">IF(AND(AND($AK$3&lt;=B148,B148&lt;=$AK$1),B148&lt;&gt;""),1,0)</f>
        <v>1</v>
      </c>
      <c r="AL148" s="136">
        <f t="shared" si="3"/>
        <v>1</v>
      </c>
      <c r="AM148" s="136">
        <v>1</v>
      </c>
    </row>
    <row r="149" spans="1:39" ht="36">
      <c r="A149" s="149">
        <v>524</v>
      </c>
      <c r="B149" s="150">
        <v>46405</v>
      </c>
      <c r="C149" s="156">
        <v>9</v>
      </c>
      <c r="D149" s="156">
        <v>17</v>
      </c>
      <c r="E149" s="152" t="s">
        <v>91</v>
      </c>
      <c r="F149" s="151" t="s">
        <v>490</v>
      </c>
      <c r="G149" s="154" t="s">
        <v>493</v>
      </c>
      <c r="H149" s="138" t="str">
        <f>IF(OR(G149="中止",G149="取消"),"998",IF(ISNA(MATCH($E149,施設情報!$B$2:$B$96,0)),"999",INDEX(施設情報!$C$2:$C$96,MATCH($E149,施設情報!$B$2:$B$96,0))))</f>
        <v>998</v>
      </c>
      <c r="I149" s="139">
        <f>B149</f>
        <v>46405</v>
      </c>
      <c r="J149" s="137" t="str">
        <f>H149&amp;"-"&amp;I149</f>
        <v>998-46405</v>
      </c>
      <c r="K149" s="137">
        <f>C149/24</f>
        <v>0.375</v>
      </c>
      <c r="L149" s="137">
        <f>D149/24</f>
        <v>0.70833333333333337</v>
      </c>
      <c r="M149" s="137">
        <f>IF(AND(M$3&gt;=$K149,M$3&lt;$L149),100*$AM149,0)</f>
        <v>0</v>
      </c>
      <c r="N149" s="137">
        <f>IF(AND(N$3&gt;=$K149,N$3&lt;$L149),100*$AM149,0)</f>
        <v>0</v>
      </c>
      <c r="O149" s="137">
        <f>IF(AND(O$3&gt;=$K149,O$3&lt;$L149),100*$AM149,0)</f>
        <v>0</v>
      </c>
      <c r="P149" s="137">
        <f>IF(AND(P$3&gt;=$K149,P$3&lt;$L149),100*$AM149,0)</f>
        <v>0</v>
      </c>
      <c r="Q149" s="137">
        <f>IF(AND(Q$3&gt;=$K149,Q$3&lt;$L149),100*$AM149,0)</f>
        <v>0</v>
      </c>
      <c r="R149" s="137">
        <f>IF(AND(R$3&gt;=$K149,R$3&lt;$L149),100*$AM149,0)</f>
        <v>0</v>
      </c>
      <c r="S149" s="137">
        <f>IF(AND(S$3&gt;=$K149,S$3&lt;$L149),100*$AM149,0)</f>
        <v>0</v>
      </c>
      <c r="T149" s="137">
        <f>IF(AND(T$3&gt;=$K149,T$3&lt;$L149),100*$AM149,0)</f>
        <v>0</v>
      </c>
      <c r="U149" s="137">
        <f>IF(AND(U$3&gt;=$K149,U$3&lt;$L149),100*$AM149,0)</f>
        <v>0</v>
      </c>
      <c r="V149" s="137">
        <f>IF(AND(V$3&gt;=$K149,V$3&lt;$L149),100*$AM149,0)</f>
        <v>100</v>
      </c>
      <c r="W149" s="137">
        <f>IF(AND(W$3&gt;=$K149,W$3&lt;$L149),100*$AM149,0)</f>
        <v>100</v>
      </c>
      <c r="X149" s="137">
        <f>IF(AND(X$3&gt;=$K149,X$3&lt;$L149),100*$AM149,0)</f>
        <v>100</v>
      </c>
      <c r="Y149" s="137">
        <f>IF(AND(Y$3&gt;=$K149,Y$3&lt;$L149),100*$AM149,0)</f>
        <v>100</v>
      </c>
      <c r="Z149" s="137">
        <f>IF(AND(Z$3&gt;=$K149,Z$3&lt;$L149),100*$AM149,0)</f>
        <v>100</v>
      </c>
      <c r="AA149" s="137">
        <f>IF(AND(AA$3&gt;=$K149,AA$3&lt;$L149),100*$AM149,0)</f>
        <v>100</v>
      </c>
      <c r="AB149" s="137">
        <f>IF(AND(AB$3&gt;=$K149,AB$3&lt;$L149),100*$AM149,0)</f>
        <v>100</v>
      </c>
      <c r="AC149" s="137">
        <f>IF(AND(AC$3&gt;=$K149,AC$3&lt;$L149),100*$AM149,0)</f>
        <v>100</v>
      </c>
      <c r="AD149" s="137">
        <f>IF(AND(AD$3&gt;=$K149,AD$3&lt;$L149),100*$AM149,0)</f>
        <v>0</v>
      </c>
      <c r="AE149" s="137">
        <f>IF(AND(AE$3&gt;=$K149,AE$3&lt;$L149),100*$AM149,0)</f>
        <v>0</v>
      </c>
      <c r="AF149" s="137">
        <f>IF(AND(AF$3&gt;=$K149,AF$3&lt;$L149),100*$AM149,0)</f>
        <v>0</v>
      </c>
      <c r="AG149" s="137">
        <f>IF(AND(AG$3&gt;=$K149,AG$3&lt;$L149),100*$AM149,0)</f>
        <v>0</v>
      </c>
      <c r="AH149" s="137">
        <f>IF(AND(AH$3&gt;=$K149,AH$3&lt;$L149),100*$AM149,0)</f>
        <v>0</v>
      </c>
      <c r="AI149" s="137">
        <f>IF(AND(AI$3&gt;=$K149,AI$3&lt;$L149),100*$AM149,0)</f>
        <v>0</v>
      </c>
      <c r="AJ149" s="137">
        <f>IF(AND(AJ$3&gt;=$K149,AJ$3&lt;$L149),100*$AM149,0)</f>
        <v>0</v>
      </c>
      <c r="AK149" s="136">
        <f ca="1">IF(AND(AND($AK$3&lt;=B149,B149&lt;=$AK$1),B149&lt;&gt;""),1,0)</f>
        <v>1</v>
      </c>
      <c r="AL149" s="136">
        <f t="shared" si="3"/>
        <v>1</v>
      </c>
      <c r="AM149" s="136">
        <v>1</v>
      </c>
    </row>
    <row r="150" spans="1:39" ht="72">
      <c r="A150" s="149">
        <v>541</v>
      </c>
      <c r="B150" s="150">
        <v>46405</v>
      </c>
      <c r="C150" s="156">
        <v>9</v>
      </c>
      <c r="D150" s="156">
        <v>17</v>
      </c>
      <c r="E150" s="152" t="s">
        <v>93</v>
      </c>
      <c r="F150" s="151" t="s">
        <v>490</v>
      </c>
      <c r="G150" s="154" t="s">
        <v>493</v>
      </c>
      <c r="H150" s="138" t="str">
        <f>IF(OR(G150="中止",G150="取消"),"998",IF(ISNA(MATCH($E150,施設情報!$B$2:$B$96,0)),"999",INDEX(施設情報!$C$2:$C$96,MATCH($E150,施設情報!$B$2:$B$96,0))))</f>
        <v>998</v>
      </c>
      <c r="I150" s="139">
        <f>B150</f>
        <v>46405</v>
      </c>
      <c r="J150" s="137" t="str">
        <f>H150&amp;"-"&amp;I150</f>
        <v>998-46405</v>
      </c>
      <c r="K150" s="137">
        <f>C150/24</f>
        <v>0.375</v>
      </c>
      <c r="L150" s="137">
        <f>D150/24</f>
        <v>0.70833333333333337</v>
      </c>
      <c r="M150" s="137">
        <f>IF(AND(M$3&gt;=$K150,M$3&lt;$L150),100*$AM150,0)</f>
        <v>0</v>
      </c>
      <c r="N150" s="137">
        <f>IF(AND(N$3&gt;=$K150,N$3&lt;$L150),100*$AM150,0)</f>
        <v>0</v>
      </c>
      <c r="O150" s="137">
        <f>IF(AND(O$3&gt;=$K150,O$3&lt;$L150),100*$AM150,0)</f>
        <v>0</v>
      </c>
      <c r="P150" s="137">
        <f>IF(AND(P$3&gt;=$K150,P$3&lt;$L150),100*$AM150,0)</f>
        <v>0</v>
      </c>
      <c r="Q150" s="137">
        <f>IF(AND(Q$3&gt;=$K150,Q$3&lt;$L150),100*$AM150,0)</f>
        <v>0</v>
      </c>
      <c r="R150" s="137">
        <f>IF(AND(R$3&gt;=$K150,R$3&lt;$L150),100*$AM150,0)</f>
        <v>0</v>
      </c>
      <c r="S150" s="137">
        <f>IF(AND(S$3&gt;=$K150,S$3&lt;$L150),100*$AM150,0)</f>
        <v>0</v>
      </c>
      <c r="T150" s="137">
        <f>IF(AND(T$3&gt;=$K150,T$3&lt;$L150),100*$AM150,0)</f>
        <v>0</v>
      </c>
      <c r="U150" s="137">
        <f>IF(AND(U$3&gt;=$K150,U$3&lt;$L150),100*$AM150,0)</f>
        <v>0</v>
      </c>
      <c r="V150" s="137">
        <f>IF(AND(V$3&gt;=$K150,V$3&lt;$L150),100*$AM150,0)</f>
        <v>100</v>
      </c>
      <c r="W150" s="137">
        <f>IF(AND(W$3&gt;=$K150,W$3&lt;$L150),100*$AM150,0)</f>
        <v>100</v>
      </c>
      <c r="X150" s="137">
        <f>IF(AND(X$3&gt;=$K150,X$3&lt;$L150),100*$AM150,0)</f>
        <v>100</v>
      </c>
      <c r="Y150" s="137">
        <f>IF(AND(Y$3&gt;=$K150,Y$3&lt;$L150),100*$AM150,0)</f>
        <v>100</v>
      </c>
      <c r="Z150" s="137">
        <f>IF(AND(Z$3&gt;=$K150,Z$3&lt;$L150),100*$AM150,0)</f>
        <v>100</v>
      </c>
      <c r="AA150" s="137">
        <f>IF(AND(AA$3&gt;=$K150,AA$3&lt;$L150),100*$AM150,0)</f>
        <v>100</v>
      </c>
      <c r="AB150" s="137">
        <f>IF(AND(AB$3&gt;=$K150,AB$3&lt;$L150),100*$AM150,0)</f>
        <v>100</v>
      </c>
      <c r="AC150" s="137">
        <f>IF(AND(AC$3&gt;=$K150,AC$3&lt;$L150),100*$AM150,0)</f>
        <v>100</v>
      </c>
      <c r="AD150" s="137">
        <f>IF(AND(AD$3&gt;=$K150,AD$3&lt;$L150),100*$AM150,0)</f>
        <v>0</v>
      </c>
      <c r="AE150" s="137">
        <f>IF(AND(AE$3&gt;=$K150,AE$3&lt;$L150),100*$AM150,0)</f>
        <v>0</v>
      </c>
      <c r="AF150" s="137">
        <f>IF(AND(AF$3&gt;=$K150,AF$3&lt;$L150),100*$AM150,0)</f>
        <v>0</v>
      </c>
      <c r="AG150" s="137">
        <f>IF(AND(AG$3&gt;=$K150,AG$3&lt;$L150),100*$AM150,0)</f>
        <v>0</v>
      </c>
      <c r="AH150" s="137">
        <f>IF(AND(AH$3&gt;=$K150,AH$3&lt;$L150),100*$AM150,0)</f>
        <v>0</v>
      </c>
      <c r="AI150" s="137">
        <f>IF(AND(AI$3&gt;=$K150,AI$3&lt;$L150),100*$AM150,0)</f>
        <v>0</v>
      </c>
      <c r="AJ150" s="137">
        <f>IF(AND(AJ$3&gt;=$K150,AJ$3&lt;$L150),100*$AM150,0)</f>
        <v>0</v>
      </c>
      <c r="AK150" s="136">
        <f ca="1">IF(AND(AND($AK$3&lt;=B150,B150&lt;=$AK$1),B150&lt;&gt;""),1,0)</f>
        <v>1</v>
      </c>
      <c r="AL150" s="136">
        <f t="shared" si="3"/>
        <v>1</v>
      </c>
      <c r="AM150" s="136">
        <v>1</v>
      </c>
    </row>
    <row r="151" spans="1:39" ht="90">
      <c r="A151" s="149">
        <v>558</v>
      </c>
      <c r="B151" s="150">
        <v>46405</v>
      </c>
      <c r="C151" s="156">
        <v>9</v>
      </c>
      <c r="D151" s="156">
        <v>17</v>
      </c>
      <c r="E151" s="152" t="s">
        <v>94</v>
      </c>
      <c r="F151" s="151" t="s">
        <v>490</v>
      </c>
      <c r="G151" s="154" t="s">
        <v>493</v>
      </c>
      <c r="H151" s="138" t="str">
        <f>IF(OR(G151="中止",G151="取消"),"998",IF(ISNA(MATCH($E151,施設情報!$B$2:$B$96,0)),"999",INDEX(施設情報!$C$2:$C$96,MATCH($E151,施設情報!$B$2:$B$96,0))))</f>
        <v>998</v>
      </c>
      <c r="I151" s="139">
        <f>B151</f>
        <v>46405</v>
      </c>
      <c r="J151" s="137" t="str">
        <f>H151&amp;"-"&amp;I151</f>
        <v>998-46405</v>
      </c>
      <c r="K151" s="137">
        <f>C151/24</f>
        <v>0.375</v>
      </c>
      <c r="L151" s="137">
        <f>D151/24</f>
        <v>0.70833333333333337</v>
      </c>
      <c r="M151" s="137">
        <f>IF(AND(M$3&gt;=$K151,M$3&lt;$L151),100*$AM151,0)</f>
        <v>0</v>
      </c>
      <c r="N151" s="137">
        <f>IF(AND(N$3&gt;=$K151,N$3&lt;$L151),100*$AM151,0)</f>
        <v>0</v>
      </c>
      <c r="O151" s="137">
        <f>IF(AND(O$3&gt;=$K151,O$3&lt;$L151),100*$AM151,0)</f>
        <v>0</v>
      </c>
      <c r="P151" s="137">
        <f>IF(AND(P$3&gt;=$K151,P$3&lt;$L151),100*$AM151,0)</f>
        <v>0</v>
      </c>
      <c r="Q151" s="137">
        <f>IF(AND(Q$3&gt;=$K151,Q$3&lt;$L151),100*$AM151,0)</f>
        <v>0</v>
      </c>
      <c r="R151" s="137">
        <f>IF(AND(R$3&gt;=$K151,R$3&lt;$L151),100*$AM151,0)</f>
        <v>0</v>
      </c>
      <c r="S151" s="137">
        <f>IF(AND(S$3&gt;=$K151,S$3&lt;$L151),100*$AM151,0)</f>
        <v>0</v>
      </c>
      <c r="T151" s="137">
        <f>IF(AND(T$3&gt;=$K151,T$3&lt;$L151),100*$AM151,0)</f>
        <v>0</v>
      </c>
      <c r="U151" s="137">
        <f>IF(AND(U$3&gt;=$K151,U$3&lt;$L151),100*$AM151,0)</f>
        <v>0</v>
      </c>
      <c r="V151" s="137">
        <f>IF(AND(V$3&gt;=$K151,V$3&lt;$L151),100*$AM151,0)</f>
        <v>100</v>
      </c>
      <c r="W151" s="137">
        <f>IF(AND(W$3&gt;=$K151,W$3&lt;$L151),100*$AM151,0)</f>
        <v>100</v>
      </c>
      <c r="X151" s="137">
        <f>IF(AND(X$3&gt;=$K151,X$3&lt;$L151),100*$AM151,0)</f>
        <v>100</v>
      </c>
      <c r="Y151" s="137">
        <f>IF(AND(Y$3&gt;=$K151,Y$3&lt;$L151),100*$AM151,0)</f>
        <v>100</v>
      </c>
      <c r="Z151" s="137">
        <f>IF(AND(Z$3&gt;=$K151,Z$3&lt;$L151),100*$AM151,0)</f>
        <v>100</v>
      </c>
      <c r="AA151" s="137">
        <f>IF(AND(AA$3&gt;=$K151,AA$3&lt;$L151),100*$AM151,0)</f>
        <v>100</v>
      </c>
      <c r="AB151" s="137">
        <f>IF(AND(AB$3&gt;=$K151,AB$3&lt;$L151),100*$AM151,0)</f>
        <v>100</v>
      </c>
      <c r="AC151" s="137">
        <f>IF(AND(AC$3&gt;=$K151,AC$3&lt;$L151),100*$AM151,0)</f>
        <v>100</v>
      </c>
      <c r="AD151" s="137">
        <f>IF(AND(AD$3&gt;=$K151,AD$3&lt;$L151),100*$AM151,0)</f>
        <v>0</v>
      </c>
      <c r="AE151" s="137">
        <f>IF(AND(AE$3&gt;=$K151,AE$3&lt;$L151),100*$AM151,0)</f>
        <v>0</v>
      </c>
      <c r="AF151" s="137">
        <f>IF(AND(AF$3&gt;=$K151,AF$3&lt;$L151),100*$AM151,0)</f>
        <v>0</v>
      </c>
      <c r="AG151" s="137">
        <f>IF(AND(AG$3&gt;=$K151,AG$3&lt;$L151),100*$AM151,0)</f>
        <v>0</v>
      </c>
      <c r="AH151" s="137">
        <f>IF(AND(AH$3&gt;=$K151,AH$3&lt;$L151),100*$AM151,0)</f>
        <v>0</v>
      </c>
      <c r="AI151" s="137">
        <f>IF(AND(AI$3&gt;=$K151,AI$3&lt;$L151),100*$AM151,0)</f>
        <v>0</v>
      </c>
      <c r="AJ151" s="137">
        <f>IF(AND(AJ$3&gt;=$K151,AJ$3&lt;$L151),100*$AM151,0)</f>
        <v>0</v>
      </c>
      <c r="AK151" s="136">
        <f ca="1">IF(AND(AND($AK$3&lt;=B151,B151&lt;=$AK$1),B151&lt;&gt;""),1,0)</f>
        <v>1</v>
      </c>
      <c r="AL151" s="136">
        <f t="shared" si="3"/>
        <v>1</v>
      </c>
      <c r="AM151" s="136">
        <v>1</v>
      </c>
    </row>
    <row r="152" spans="1:39" ht="72">
      <c r="A152" s="149">
        <v>575</v>
      </c>
      <c r="B152" s="150">
        <v>46405</v>
      </c>
      <c r="C152" s="156">
        <v>9</v>
      </c>
      <c r="D152" s="156">
        <v>17</v>
      </c>
      <c r="E152" s="152" t="s">
        <v>92</v>
      </c>
      <c r="F152" s="151" t="s">
        <v>490</v>
      </c>
      <c r="G152" s="154" t="s">
        <v>493</v>
      </c>
      <c r="H152" s="138" t="str">
        <f>IF(OR(G152="中止",G152="取消"),"998",IF(ISNA(MATCH($E152,施設情報!$B$2:$B$96,0)),"999",INDEX(施設情報!$C$2:$C$96,MATCH($E152,施設情報!$B$2:$B$96,0))))</f>
        <v>998</v>
      </c>
      <c r="I152" s="139">
        <f>B152</f>
        <v>46405</v>
      </c>
      <c r="J152" s="137" t="str">
        <f>H152&amp;"-"&amp;I152</f>
        <v>998-46405</v>
      </c>
      <c r="K152" s="137">
        <f>C152/24</f>
        <v>0.375</v>
      </c>
      <c r="L152" s="137">
        <f>D152/24</f>
        <v>0.70833333333333337</v>
      </c>
      <c r="M152" s="137">
        <f>IF(AND(M$3&gt;=$K152,M$3&lt;$L152),100*$AM152,0)</f>
        <v>0</v>
      </c>
      <c r="N152" s="137">
        <f>IF(AND(N$3&gt;=$K152,N$3&lt;$L152),100*$AM152,0)</f>
        <v>0</v>
      </c>
      <c r="O152" s="137">
        <f>IF(AND(O$3&gt;=$K152,O$3&lt;$L152),100*$AM152,0)</f>
        <v>0</v>
      </c>
      <c r="P152" s="137">
        <f>IF(AND(P$3&gt;=$K152,P$3&lt;$L152),100*$AM152,0)</f>
        <v>0</v>
      </c>
      <c r="Q152" s="137">
        <f>IF(AND(Q$3&gt;=$K152,Q$3&lt;$L152),100*$AM152,0)</f>
        <v>0</v>
      </c>
      <c r="R152" s="137">
        <f>IF(AND(R$3&gt;=$K152,R$3&lt;$L152),100*$AM152,0)</f>
        <v>0</v>
      </c>
      <c r="S152" s="137">
        <f>IF(AND(S$3&gt;=$K152,S$3&lt;$L152),100*$AM152,0)</f>
        <v>0</v>
      </c>
      <c r="T152" s="137">
        <f>IF(AND(T$3&gt;=$K152,T$3&lt;$L152),100*$AM152,0)</f>
        <v>0</v>
      </c>
      <c r="U152" s="137">
        <f>IF(AND(U$3&gt;=$K152,U$3&lt;$L152),100*$AM152,0)</f>
        <v>0</v>
      </c>
      <c r="V152" s="137">
        <f>IF(AND(V$3&gt;=$K152,V$3&lt;$L152),100*$AM152,0)</f>
        <v>100</v>
      </c>
      <c r="W152" s="137">
        <f>IF(AND(W$3&gt;=$K152,W$3&lt;$L152),100*$AM152,0)</f>
        <v>100</v>
      </c>
      <c r="X152" s="137">
        <f>IF(AND(X$3&gt;=$K152,X$3&lt;$L152),100*$AM152,0)</f>
        <v>100</v>
      </c>
      <c r="Y152" s="137">
        <f>IF(AND(Y$3&gt;=$K152,Y$3&lt;$L152),100*$AM152,0)</f>
        <v>100</v>
      </c>
      <c r="Z152" s="137">
        <f>IF(AND(Z$3&gt;=$K152,Z$3&lt;$L152),100*$AM152,0)</f>
        <v>100</v>
      </c>
      <c r="AA152" s="137">
        <f>IF(AND(AA$3&gt;=$K152,AA$3&lt;$L152),100*$AM152,0)</f>
        <v>100</v>
      </c>
      <c r="AB152" s="137">
        <f>IF(AND(AB$3&gt;=$K152,AB$3&lt;$L152),100*$AM152,0)</f>
        <v>100</v>
      </c>
      <c r="AC152" s="137">
        <f>IF(AND(AC$3&gt;=$K152,AC$3&lt;$L152),100*$AM152,0)</f>
        <v>100</v>
      </c>
      <c r="AD152" s="137">
        <f>IF(AND(AD$3&gt;=$K152,AD$3&lt;$L152),100*$AM152,0)</f>
        <v>0</v>
      </c>
      <c r="AE152" s="137">
        <f>IF(AND(AE$3&gt;=$K152,AE$3&lt;$L152),100*$AM152,0)</f>
        <v>0</v>
      </c>
      <c r="AF152" s="137">
        <f>IF(AND(AF$3&gt;=$K152,AF$3&lt;$L152),100*$AM152,0)</f>
        <v>0</v>
      </c>
      <c r="AG152" s="137">
        <f>IF(AND(AG$3&gt;=$K152,AG$3&lt;$L152),100*$AM152,0)</f>
        <v>0</v>
      </c>
      <c r="AH152" s="137">
        <f>IF(AND(AH$3&gt;=$K152,AH$3&lt;$L152),100*$AM152,0)</f>
        <v>0</v>
      </c>
      <c r="AI152" s="137">
        <f>IF(AND(AI$3&gt;=$K152,AI$3&lt;$L152),100*$AM152,0)</f>
        <v>0</v>
      </c>
      <c r="AJ152" s="137">
        <f>IF(AND(AJ$3&gt;=$K152,AJ$3&lt;$L152),100*$AM152,0)</f>
        <v>0</v>
      </c>
      <c r="AK152" s="136">
        <f ca="1">IF(AND(AND($AK$3&lt;=B152,B152&lt;=$AK$1),B152&lt;&gt;""),1,0)</f>
        <v>1</v>
      </c>
      <c r="AL152" s="136">
        <f t="shared" si="3"/>
        <v>1</v>
      </c>
      <c r="AM152" s="136">
        <v>1</v>
      </c>
    </row>
    <row r="153" spans="1:39" ht="36">
      <c r="A153" s="149">
        <v>657</v>
      </c>
      <c r="B153" s="150">
        <v>46405</v>
      </c>
      <c r="C153" s="156">
        <v>9</v>
      </c>
      <c r="D153" s="156">
        <v>17</v>
      </c>
      <c r="E153" s="152" t="s">
        <v>91</v>
      </c>
      <c r="F153" s="151" t="s">
        <v>490</v>
      </c>
      <c r="G153" s="154" t="s">
        <v>494</v>
      </c>
      <c r="H153" s="138" t="str">
        <f>IF(OR(G153="中止",G153="取消"),"998",IF(ISNA(MATCH($E153,施設情報!$B$2:$B$96,0)),"999",INDEX(施設情報!$C$2:$C$96,MATCH($E153,施設情報!$B$2:$B$96,0))))</f>
        <v>009</v>
      </c>
      <c r="I153" s="139">
        <f>B153</f>
        <v>46405</v>
      </c>
      <c r="J153" s="137" t="str">
        <f>H153&amp;"-"&amp;I153</f>
        <v>009-46405</v>
      </c>
      <c r="K153" s="137">
        <f>C153/24</f>
        <v>0.375</v>
      </c>
      <c r="L153" s="137">
        <f>D153/24</f>
        <v>0.70833333333333337</v>
      </c>
      <c r="M153" s="137">
        <f>IF(AND(M$3&gt;=$K153,M$3&lt;$L153),100*$AM153,0)</f>
        <v>0</v>
      </c>
      <c r="N153" s="137">
        <f>IF(AND(N$3&gt;=$K153,N$3&lt;$L153),100*$AM153,0)</f>
        <v>0</v>
      </c>
      <c r="O153" s="137">
        <f>IF(AND(O$3&gt;=$K153,O$3&lt;$L153),100*$AM153,0)</f>
        <v>0</v>
      </c>
      <c r="P153" s="137">
        <f>IF(AND(P$3&gt;=$K153,P$3&lt;$L153),100*$AM153,0)</f>
        <v>0</v>
      </c>
      <c r="Q153" s="137">
        <f>IF(AND(Q$3&gt;=$K153,Q$3&lt;$L153),100*$AM153,0)</f>
        <v>0</v>
      </c>
      <c r="R153" s="137">
        <f>IF(AND(R$3&gt;=$K153,R$3&lt;$L153),100*$AM153,0)</f>
        <v>0</v>
      </c>
      <c r="S153" s="137">
        <f>IF(AND(S$3&gt;=$K153,S$3&lt;$L153),100*$AM153,0)</f>
        <v>0</v>
      </c>
      <c r="T153" s="137">
        <f>IF(AND(T$3&gt;=$K153,T$3&lt;$L153),100*$AM153,0)</f>
        <v>0</v>
      </c>
      <c r="U153" s="137">
        <f>IF(AND(U$3&gt;=$K153,U$3&lt;$L153),100*$AM153,0)</f>
        <v>0</v>
      </c>
      <c r="V153" s="137">
        <f>IF(AND(V$3&gt;=$K153,V$3&lt;$L153),100*$AM153,0)</f>
        <v>100</v>
      </c>
      <c r="W153" s="137">
        <f>IF(AND(W$3&gt;=$K153,W$3&lt;$L153),100*$AM153,0)</f>
        <v>100</v>
      </c>
      <c r="X153" s="137">
        <f>IF(AND(X$3&gt;=$K153,X$3&lt;$L153),100*$AM153,0)</f>
        <v>100</v>
      </c>
      <c r="Y153" s="137">
        <f>IF(AND(Y$3&gt;=$K153,Y$3&lt;$L153),100*$AM153,0)</f>
        <v>100</v>
      </c>
      <c r="Z153" s="137">
        <f>IF(AND(Z$3&gt;=$K153,Z$3&lt;$L153),100*$AM153,0)</f>
        <v>100</v>
      </c>
      <c r="AA153" s="137">
        <f>IF(AND(AA$3&gt;=$K153,AA$3&lt;$L153),100*$AM153,0)</f>
        <v>100</v>
      </c>
      <c r="AB153" s="137">
        <f>IF(AND(AB$3&gt;=$K153,AB$3&lt;$L153),100*$AM153,0)</f>
        <v>100</v>
      </c>
      <c r="AC153" s="137">
        <f>IF(AND(AC$3&gt;=$K153,AC$3&lt;$L153),100*$AM153,0)</f>
        <v>100</v>
      </c>
      <c r="AD153" s="137">
        <f>IF(AND(AD$3&gt;=$K153,AD$3&lt;$L153),100*$AM153,0)</f>
        <v>0</v>
      </c>
      <c r="AE153" s="137">
        <f>IF(AND(AE$3&gt;=$K153,AE$3&lt;$L153),100*$AM153,0)</f>
        <v>0</v>
      </c>
      <c r="AF153" s="137">
        <f>IF(AND(AF$3&gt;=$K153,AF$3&lt;$L153),100*$AM153,0)</f>
        <v>0</v>
      </c>
      <c r="AG153" s="137">
        <f>IF(AND(AG$3&gt;=$K153,AG$3&lt;$L153),100*$AM153,0)</f>
        <v>0</v>
      </c>
      <c r="AH153" s="137">
        <f>IF(AND(AH$3&gt;=$K153,AH$3&lt;$L153),100*$AM153,0)</f>
        <v>0</v>
      </c>
      <c r="AI153" s="137">
        <f>IF(AND(AI$3&gt;=$K153,AI$3&lt;$L153),100*$AM153,0)</f>
        <v>0</v>
      </c>
      <c r="AJ153" s="137">
        <f>IF(AND(AJ$3&gt;=$K153,AJ$3&lt;$L153),100*$AM153,0)</f>
        <v>0</v>
      </c>
      <c r="AK153" s="136">
        <f ca="1">IF(AND(AND($AK$3&lt;=B153,B153&lt;=$AK$1),B153&lt;&gt;""),1,0)</f>
        <v>1</v>
      </c>
      <c r="AL153" s="136">
        <f t="shared" si="3"/>
        <v>1</v>
      </c>
      <c r="AM153" s="136">
        <v>1</v>
      </c>
    </row>
    <row r="154" spans="1:39" ht="72">
      <c r="A154" s="149">
        <v>672</v>
      </c>
      <c r="B154" s="150">
        <v>46405</v>
      </c>
      <c r="C154" s="156">
        <v>9</v>
      </c>
      <c r="D154" s="156">
        <v>17</v>
      </c>
      <c r="E154" s="152" t="s">
        <v>93</v>
      </c>
      <c r="F154" s="151" t="s">
        <v>490</v>
      </c>
      <c r="G154" s="154" t="s">
        <v>494</v>
      </c>
      <c r="H154" s="138" t="str">
        <f>IF(OR(G154="中止",G154="取消"),"998",IF(ISNA(MATCH($E154,施設情報!$B$2:$B$96,0)),"999",INDEX(施設情報!$C$2:$C$96,MATCH($E154,施設情報!$B$2:$B$96,0))))</f>
        <v>012</v>
      </c>
      <c r="I154" s="139">
        <f>B154</f>
        <v>46405</v>
      </c>
      <c r="J154" s="137" t="str">
        <f>H154&amp;"-"&amp;I154</f>
        <v>012-46405</v>
      </c>
      <c r="K154" s="137">
        <f>C154/24</f>
        <v>0.375</v>
      </c>
      <c r="L154" s="137">
        <f>D154/24</f>
        <v>0.70833333333333337</v>
      </c>
      <c r="M154" s="137">
        <f>IF(AND(M$3&gt;=$K154,M$3&lt;$L154),100*$AM154,0)</f>
        <v>0</v>
      </c>
      <c r="N154" s="137">
        <f>IF(AND(N$3&gt;=$K154,N$3&lt;$L154),100*$AM154,0)</f>
        <v>0</v>
      </c>
      <c r="O154" s="137">
        <f>IF(AND(O$3&gt;=$K154,O$3&lt;$L154),100*$AM154,0)</f>
        <v>0</v>
      </c>
      <c r="P154" s="137">
        <f>IF(AND(P$3&gt;=$K154,P$3&lt;$L154),100*$AM154,0)</f>
        <v>0</v>
      </c>
      <c r="Q154" s="137">
        <f>IF(AND(Q$3&gt;=$K154,Q$3&lt;$L154),100*$AM154,0)</f>
        <v>0</v>
      </c>
      <c r="R154" s="137">
        <f>IF(AND(R$3&gt;=$K154,R$3&lt;$L154),100*$AM154,0)</f>
        <v>0</v>
      </c>
      <c r="S154" s="137">
        <f>IF(AND(S$3&gt;=$K154,S$3&lt;$L154),100*$AM154,0)</f>
        <v>0</v>
      </c>
      <c r="T154" s="137">
        <f>IF(AND(T$3&gt;=$K154,T$3&lt;$L154),100*$AM154,0)</f>
        <v>0</v>
      </c>
      <c r="U154" s="137">
        <f>IF(AND(U$3&gt;=$K154,U$3&lt;$L154),100*$AM154,0)</f>
        <v>0</v>
      </c>
      <c r="V154" s="137">
        <f>IF(AND(V$3&gt;=$K154,V$3&lt;$L154),100*$AM154,0)</f>
        <v>100</v>
      </c>
      <c r="W154" s="137">
        <f>IF(AND(W$3&gt;=$K154,W$3&lt;$L154),100*$AM154,0)</f>
        <v>100</v>
      </c>
      <c r="X154" s="137">
        <f>IF(AND(X$3&gt;=$K154,X$3&lt;$L154),100*$AM154,0)</f>
        <v>100</v>
      </c>
      <c r="Y154" s="137">
        <f>IF(AND(Y$3&gt;=$K154,Y$3&lt;$L154),100*$AM154,0)</f>
        <v>100</v>
      </c>
      <c r="Z154" s="137">
        <f>IF(AND(Z$3&gt;=$K154,Z$3&lt;$L154),100*$AM154,0)</f>
        <v>100</v>
      </c>
      <c r="AA154" s="137">
        <f>IF(AND(AA$3&gt;=$K154,AA$3&lt;$L154),100*$AM154,0)</f>
        <v>100</v>
      </c>
      <c r="AB154" s="137">
        <f>IF(AND(AB$3&gt;=$K154,AB$3&lt;$L154),100*$AM154,0)</f>
        <v>100</v>
      </c>
      <c r="AC154" s="137">
        <f>IF(AND(AC$3&gt;=$K154,AC$3&lt;$L154),100*$AM154,0)</f>
        <v>100</v>
      </c>
      <c r="AD154" s="137">
        <f>IF(AND(AD$3&gt;=$K154,AD$3&lt;$L154),100*$AM154,0)</f>
        <v>0</v>
      </c>
      <c r="AE154" s="137">
        <f>IF(AND(AE$3&gt;=$K154,AE$3&lt;$L154),100*$AM154,0)</f>
        <v>0</v>
      </c>
      <c r="AF154" s="137">
        <f>IF(AND(AF$3&gt;=$K154,AF$3&lt;$L154),100*$AM154,0)</f>
        <v>0</v>
      </c>
      <c r="AG154" s="137">
        <f>IF(AND(AG$3&gt;=$K154,AG$3&lt;$L154),100*$AM154,0)</f>
        <v>0</v>
      </c>
      <c r="AH154" s="137">
        <f>IF(AND(AH$3&gt;=$K154,AH$3&lt;$L154),100*$AM154,0)</f>
        <v>0</v>
      </c>
      <c r="AI154" s="137">
        <f>IF(AND(AI$3&gt;=$K154,AI$3&lt;$L154),100*$AM154,0)</f>
        <v>0</v>
      </c>
      <c r="AJ154" s="137">
        <f>IF(AND(AJ$3&gt;=$K154,AJ$3&lt;$L154),100*$AM154,0)</f>
        <v>0</v>
      </c>
      <c r="AK154" s="136">
        <f ca="1">IF(AND(AND($AK$3&lt;=B154,B154&lt;=$AK$1),B154&lt;&gt;""),1,0)</f>
        <v>1</v>
      </c>
      <c r="AL154" s="136">
        <f t="shared" si="3"/>
        <v>1</v>
      </c>
      <c r="AM154" s="136">
        <v>1</v>
      </c>
    </row>
    <row r="155" spans="1:39" ht="90">
      <c r="A155" s="149">
        <v>687</v>
      </c>
      <c r="B155" s="210">
        <v>46405</v>
      </c>
      <c r="C155" s="211">
        <v>9</v>
      </c>
      <c r="D155" s="211">
        <v>17</v>
      </c>
      <c r="E155" s="152" t="s">
        <v>94</v>
      </c>
      <c r="F155" s="151" t="s">
        <v>490</v>
      </c>
      <c r="G155" s="154" t="s">
        <v>494</v>
      </c>
      <c r="H155" s="138" t="str">
        <f>IF(OR(G155="中止",G155="取消"),"998",IF(ISNA(MATCH($E155,施設情報!$B$2:$B$96,0)),"999",INDEX(施設情報!$C$2:$C$96,MATCH($E155,施設情報!$B$2:$B$96,0))))</f>
        <v>011</v>
      </c>
      <c r="I155" s="139">
        <f>B155</f>
        <v>46405</v>
      </c>
      <c r="J155" s="137" t="str">
        <f>H155&amp;"-"&amp;I155</f>
        <v>011-46405</v>
      </c>
      <c r="K155" s="137">
        <f>C155/24</f>
        <v>0.375</v>
      </c>
      <c r="L155" s="137">
        <f>D155/24</f>
        <v>0.70833333333333337</v>
      </c>
      <c r="M155" s="137">
        <f>IF(AND(M$3&gt;=$K155,M$3&lt;$L155),100*$AM155,0)</f>
        <v>0</v>
      </c>
      <c r="N155" s="137">
        <f>IF(AND(N$3&gt;=$K155,N$3&lt;$L155),100*$AM155,0)</f>
        <v>0</v>
      </c>
      <c r="O155" s="137">
        <f>IF(AND(O$3&gt;=$K155,O$3&lt;$L155),100*$AM155,0)</f>
        <v>0</v>
      </c>
      <c r="P155" s="137">
        <f>IF(AND(P$3&gt;=$K155,P$3&lt;$L155),100*$AM155,0)</f>
        <v>0</v>
      </c>
      <c r="Q155" s="137">
        <f>IF(AND(Q$3&gt;=$K155,Q$3&lt;$L155),100*$AM155,0)</f>
        <v>0</v>
      </c>
      <c r="R155" s="137">
        <f>IF(AND(R$3&gt;=$K155,R$3&lt;$L155),100*$AM155,0)</f>
        <v>0</v>
      </c>
      <c r="S155" s="137">
        <f>IF(AND(S$3&gt;=$K155,S$3&lt;$L155),100*$AM155,0)</f>
        <v>0</v>
      </c>
      <c r="T155" s="137">
        <f>IF(AND(T$3&gt;=$K155,T$3&lt;$L155),100*$AM155,0)</f>
        <v>0</v>
      </c>
      <c r="U155" s="137">
        <f>IF(AND(U$3&gt;=$K155,U$3&lt;$L155),100*$AM155,0)</f>
        <v>0</v>
      </c>
      <c r="V155" s="137">
        <f>IF(AND(V$3&gt;=$K155,V$3&lt;$L155),100*$AM155,0)</f>
        <v>100</v>
      </c>
      <c r="W155" s="137">
        <f>IF(AND(W$3&gt;=$K155,W$3&lt;$L155),100*$AM155,0)</f>
        <v>100</v>
      </c>
      <c r="X155" s="137">
        <f>IF(AND(X$3&gt;=$K155,X$3&lt;$L155),100*$AM155,0)</f>
        <v>100</v>
      </c>
      <c r="Y155" s="137">
        <f>IF(AND(Y$3&gt;=$K155,Y$3&lt;$L155),100*$AM155,0)</f>
        <v>100</v>
      </c>
      <c r="Z155" s="137">
        <f>IF(AND(Z$3&gt;=$K155,Z$3&lt;$L155),100*$AM155,0)</f>
        <v>100</v>
      </c>
      <c r="AA155" s="137">
        <f>IF(AND(AA$3&gt;=$K155,AA$3&lt;$L155),100*$AM155,0)</f>
        <v>100</v>
      </c>
      <c r="AB155" s="137">
        <f>IF(AND(AB$3&gt;=$K155,AB$3&lt;$L155),100*$AM155,0)</f>
        <v>100</v>
      </c>
      <c r="AC155" s="137">
        <f>IF(AND(AC$3&gt;=$K155,AC$3&lt;$L155),100*$AM155,0)</f>
        <v>100</v>
      </c>
      <c r="AD155" s="137">
        <f>IF(AND(AD$3&gt;=$K155,AD$3&lt;$L155),100*$AM155,0)</f>
        <v>0</v>
      </c>
      <c r="AE155" s="137">
        <f>IF(AND(AE$3&gt;=$K155,AE$3&lt;$L155),100*$AM155,0)</f>
        <v>0</v>
      </c>
      <c r="AF155" s="137">
        <f>IF(AND(AF$3&gt;=$K155,AF$3&lt;$L155),100*$AM155,0)</f>
        <v>0</v>
      </c>
      <c r="AG155" s="137">
        <f>IF(AND(AG$3&gt;=$K155,AG$3&lt;$L155),100*$AM155,0)</f>
        <v>0</v>
      </c>
      <c r="AH155" s="137">
        <f>IF(AND(AH$3&gt;=$K155,AH$3&lt;$L155),100*$AM155,0)</f>
        <v>0</v>
      </c>
      <c r="AI155" s="137">
        <f>IF(AND(AI$3&gt;=$K155,AI$3&lt;$L155),100*$AM155,0)</f>
        <v>0</v>
      </c>
      <c r="AJ155" s="137">
        <f>IF(AND(AJ$3&gt;=$K155,AJ$3&lt;$L155),100*$AM155,0)</f>
        <v>0</v>
      </c>
      <c r="AK155" s="136">
        <f ca="1">IF(AND(AND($AK$3&lt;=B155,B155&lt;=$AK$1),B155&lt;&gt;""),1,0)</f>
        <v>1</v>
      </c>
      <c r="AL155" s="136">
        <f t="shared" si="3"/>
        <v>1</v>
      </c>
      <c r="AM155" s="136">
        <v>1</v>
      </c>
    </row>
    <row r="156" spans="1:39" ht="72">
      <c r="A156" s="149">
        <v>702</v>
      </c>
      <c r="B156" s="210">
        <v>46405</v>
      </c>
      <c r="C156" s="211">
        <v>9</v>
      </c>
      <c r="D156" s="211">
        <v>17</v>
      </c>
      <c r="E156" s="215" t="s">
        <v>92</v>
      </c>
      <c r="F156" s="151" t="s">
        <v>490</v>
      </c>
      <c r="G156" s="154" t="s">
        <v>494</v>
      </c>
      <c r="H156" s="138" t="str">
        <f>IF(OR(G156="中止",G156="取消"),"998",IF(ISNA(MATCH($E156,施設情報!$B$2:$B$96,0)),"999",INDEX(施設情報!$C$2:$C$96,MATCH($E156,施設情報!$B$2:$B$96,0))))</f>
        <v>010</v>
      </c>
      <c r="I156" s="139">
        <f>B156</f>
        <v>46405</v>
      </c>
      <c r="J156" s="137" t="str">
        <f>H156&amp;"-"&amp;I156</f>
        <v>010-46405</v>
      </c>
      <c r="K156" s="137">
        <f>C156/24</f>
        <v>0.375</v>
      </c>
      <c r="L156" s="137">
        <f>D156/24</f>
        <v>0.70833333333333337</v>
      </c>
      <c r="M156" s="137">
        <f>IF(AND(M$3&gt;=$K156,M$3&lt;$L156),100*$AM156,0)</f>
        <v>0</v>
      </c>
      <c r="N156" s="137">
        <f>IF(AND(N$3&gt;=$K156,N$3&lt;$L156),100*$AM156,0)</f>
        <v>0</v>
      </c>
      <c r="O156" s="137">
        <f>IF(AND(O$3&gt;=$K156,O$3&lt;$L156),100*$AM156,0)</f>
        <v>0</v>
      </c>
      <c r="P156" s="137">
        <f>IF(AND(P$3&gt;=$K156,P$3&lt;$L156),100*$AM156,0)</f>
        <v>0</v>
      </c>
      <c r="Q156" s="137">
        <f>IF(AND(Q$3&gt;=$K156,Q$3&lt;$L156),100*$AM156,0)</f>
        <v>0</v>
      </c>
      <c r="R156" s="137">
        <f>IF(AND(R$3&gt;=$K156,R$3&lt;$L156),100*$AM156,0)</f>
        <v>0</v>
      </c>
      <c r="S156" s="137">
        <f>IF(AND(S$3&gt;=$K156,S$3&lt;$L156),100*$AM156,0)</f>
        <v>0</v>
      </c>
      <c r="T156" s="137">
        <f>IF(AND(T$3&gt;=$K156,T$3&lt;$L156),100*$AM156,0)</f>
        <v>0</v>
      </c>
      <c r="U156" s="137">
        <f>IF(AND(U$3&gt;=$K156,U$3&lt;$L156),100*$AM156,0)</f>
        <v>0</v>
      </c>
      <c r="V156" s="137">
        <f>IF(AND(V$3&gt;=$K156,V$3&lt;$L156),100*$AM156,0)</f>
        <v>100</v>
      </c>
      <c r="W156" s="137">
        <f>IF(AND(W$3&gt;=$K156,W$3&lt;$L156),100*$AM156,0)</f>
        <v>100</v>
      </c>
      <c r="X156" s="137">
        <f>IF(AND(X$3&gt;=$K156,X$3&lt;$L156),100*$AM156,0)</f>
        <v>100</v>
      </c>
      <c r="Y156" s="137">
        <f>IF(AND(Y$3&gt;=$K156,Y$3&lt;$L156),100*$AM156,0)</f>
        <v>100</v>
      </c>
      <c r="Z156" s="137">
        <f>IF(AND(Z$3&gt;=$K156,Z$3&lt;$L156),100*$AM156,0)</f>
        <v>100</v>
      </c>
      <c r="AA156" s="137">
        <f>IF(AND(AA$3&gt;=$K156,AA$3&lt;$L156),100*$AM156,0)</f>
        <v>100</v>
      </c>
      <c r="AB156" s="137">
        <f>IF(AND(AB$3&gt;=$K156,AB$3&lt;$L156),100*$AM156,0)</f>
        <v>100</v>
      </c>
      <c r="AC156" s="137">
        <f>IF(AND(AC$3&gt;=$K156,AC$3&lt;$L156),100*$AM156,0)</f>
        <v>100</v>
      </c>
      <c r="AD156" s="137">
        <f>IF(AND(AD$3&gt;=$K156,AD$3&lt;$L156),100*$AM156,0)</f>
        <v>0</v>
      </c>
      <c r="AE156" s="137">
        <f>IF(AND(AE$3&gt;=$K156,AE$3&lt;$L156),100*$AM156,0)</f>
        <v>0</v>
      </c>
      <c r="AF156" s="137">
        <f>IF(AND(AF$3&gt;=$K156,AF$3&lt;$L156),100*$AM156,0)</f>
        <v>0</v>
      </c>
      <c r="AG156" s="137">
        <f>IF(AND(AG$3&gt;=$K156,AG$3&lt;$L156),100*$AM156,0)</f>
        <v>0</v>
      </c>
      <c r="AH156" s="137">
        <f>IF(AND(AH$3&gt;=$K156,AH$3&lt;$L156),100*$AM156,0)</f>
        <v>0</v>
      </c>
      <c r="AI156" s="137">
        <f>IF(AND(AI$3&gt;=$K156,AI$3&lt;$L156),100*$AM156,0)</f>
        <v>0</v>
      </c>
      <c r="AJ156" s="137">
        <f>IF(AND(AJ$3&gt;=$K156,AJ$3&lt;$L156),100*$AM156,0)</f>
        <v>0</v>
      </c>
      <c r="AK156" s="136">
        <f ca="1">IF(AND(AND($AK$3&lt;=B156,B156&lt;=$AK$1),B156&lt;&gt;""),1,0)</f>
        <v>1</v>
      </c>
      <c r="AL156" s="136">
        <f t="shared" si="3"/>
        <v>1</v>
      </c>
      <c r="AM156" s="136">
        <v>1</v>
      </c>
    </row>
    <row r="157" spans="1:39" ht="56.25">
      <c r="A157" s="149">
        <v>717</v>
      </c>
      <c r="B157" s="210">
        <v>46405</v>
      </c>
      <c r="C157" s="211">
        <v>9</v>
      </c>
      <c r="D157" s="211">
        <v>17</v>
      </c>
      <c r="E157" s="152" t="s">
        <v>44</v>
      </c>
      <c r="F157" s="151" t="s">
        <v>490</v>
      </c>
      <c r="G157" s="154" t="s">
        <v>494</v>
      </c>
      <c r="H157" s="138" t="str">
        <f>IF(OR(G157="中止",G157="取消"),"998",IF(ISNA(MATCH($E157,施設情報!$B$2:$B$96,0)),"999",INDEX(施設情報!$C$2:$C$96,MATCH($E157,施設情報!$B$2:$B$96,0))))</f>
        <v>015</v>
      </c>
      <c r="I157" s="139">
        <f>B157</f>
        <v>46405</v>
      </c>
      <c r="J157" s="137" t="str">
        <f>H157&amp;"-"&amp;I157</f>
        <v>015-46405</v>
      </c>
      <c r="K157" s="137">
        <f>C157/24</f>
        <v>0.375</v>
      </c>
      <c r="L157" s="137">
        <f>D157/24</f>
        <v>0.70833333333333337</v>
      </c>
      <c r="M157" s="137">
        <f>IF(AND(M$3&gt;=$K157,M$3&lt;$L157),100*$AM157,0)</f>
        <v>0</v>
      </c>
      <c r="N157" s="137">
        <f>IF(AND(N$3&gt;=$K157,N$3&lt;$L157),100*$AM157,0)</f>
        <v>0</v>
      </c>
      <c r="O157" s="137">
        <f>IF(AND(O$3&gt;=$K157,O$3&lt;$L157),100*$AM157,0)</f>
        <v>0</v>
      </c>
      <c r="P157" s="137">
        <f>IF(AND(P$3&gt;=$K157,P$3&lt;$L157),100*$AM157,0)</f>
        <v>0</v>
      </c>
      <c r="Q157" s="137">
        <f>IF(AND(Q$3&gt;=$K157,Q$3&lt;$L157),100*$AM157,0)</f>
        <v>0</v>
      </c>
      <c r="R157" s="137">
        <f>IF(AND(R$3&gt;=$K157,R$3&lt;$L157),100*$AM157,0)</f>
        <v>0</v>
      </c>
      <c r="S157" s="137">
        <f>IF(AND(S$3&gt;=$K157,S$3&lt;$L157),100*$AM157,0)</f>
        <v>0</v>
      </c>
      <c r="T157" s="137">
        <f>IF(AND(T$3&gt;=$K157,T$3&lt;$L157),100*$AM157,0)</f>
        <v>0</v>
      </c>
      <c r="U157" s="137">
        <f>IF(AND(U$3&gt;=$K157,U$3&lt;$L157),100*$AM157,0)</f>
        <v>0</v>
      </c>
      <c r="V157" s="137">
        <f>IF(AND(V$3&gt;=$K157,V$3&lt;$L157),100*$AM157,0)</f>
        <v>100</v>
      </c>
      <c r="W157" s="137">
        <f>IF(AND(W$3&gt;=$K157,W$3&lt;$L157),100*$AM157,0)</f>
        <v>100</v>
      </c>
      <c r="X157" s="137">
        <f>IF(AND(X$3&gt;=$K157,X$3&lt;$L157),100*$AM157,0)</f>
        <v>100</v>
      </c>
      <c r="Y157" s="137">
        <f>IF(AND(Y$3&gt;=$K157,Y$3&lt;$L157),100*$AM157,0)</f>
        <v>100</v>
      </c>
      <c r="Z157" s="137">
        <f>IF(AND(Z$3&gt;=$K157,Z$3&lt;$L157),100*$AM157,0)</f>
        <v>100</v>
      </c>
      <c r="AA157" s="137">
        <f>IF(AND(AA$3&gt;=$K157,AA$3&lt;$L157),100*$AM157,0)</f>
        <v>100</v>
      </c>
      <c r="AB157" s="137">
        <f>IF(AND(AB$3&gt;=$K157,AB$3&lt;$L157),100*$AM157,0)</f>
        <v>100</v>
      </c>
      <c r="AC157" s="137">
        <f>IF(AND(AC$3&gt;=$K157,AC$3&lt;$L157),100*$AM157,0)</f>
        <v>100</v>
      </c>
      <c r="AD157" s="137">
        <f>IF(AND(AD$3&gt;=$K157,AD$3&lt;$L157),100*$AM157,0)</f>
        <v>0</v>
      </c>
      <c r="AE157" s="137">
        <f>IF(AND(AE$3&gt;=$K157,AE$3&lt;$L157),100*$AM157,0)</f>
        <v>0</v>
      </c>
      <c r="AF157" s="137">
        <f>IF(AND(AF$3&gt;=$K157,AF$3&lt;$L157),100*$AM157,0)</f>
        <v>0</v>
      </c>
      <c r="AG157" s="137">
        <f>IF(AND(AG$3&gt;=$K157,AG$3&lt;$L157),100*$AM157,0)</f>
        <v>0</v>
      </c>
      <c r="AH157" s="137">
        <f>IF(AND(AH$3&gt;=$K157,AH$3&lt;$L157),100*$AM157,0)</f>
        <v>0</v>
      </c>
      <c r="AI157" s="137">
        <f>IF(AND(AI$3&gt;=$K157,AI$3&lt;$L157),100*$AM157,0)</f>
        <v>0</v>
      </c>
      <c r="AJ157" s="137">
        <f>IF(AND(AJ$3&gt;=$K157,AJ$3&lt;$L157),100*$AM157,0)</f>
        <v>0</v>
      </c>
      <c r="AK157" s="136">
        <f ca="1">IF(AND(AND($AK$3&lt;=B157,B157&lt;=$AK$1),B157&lt;&gt;""),1,0)</f>
        <v>1</v>
      </c>
      <c r="AL157" s="136">
        <f t="shared" si="3"/>
        <v>1</v>
      </c>
      <c r="AM157" s="136">
        <v>1</v>
      </c>
    </row>
    <row r="158" spans="1:39" ht="72">
      <c r="A158" s="149">
        <v>126</v>
      </c>
      <c r="B158" s="150">
        <v>46406</v>
      </c>
      <c r="C158" s="156">
        <v>8</v>
      </c>
      <c r="D158" s="156">
        <v>12</v>
      </c>
      <c r="E158" s="152" t="s">
        <v>93</v>
      </c>
      <c r="F158" s="151" t="s">
        <v>95</v>
      </c>
      <c r="G158" s="154" t="s">
        <v>1</v>
      </c>
      <c r="H158" s="138" t="str">
        <f>IF(OR(G158="中止",G158="取消"),"998",IF(ISNA(MATCH($E158,施設情報!$B$2:$B$96,0)),"999",INDEX(施設情報!$C$2:$C$96,MATCH($E158,施設情報!$B$2:$B$96,0))))</f>
        <v>012</v>
      </c>
      <c r="I158" s="139">
        <f>B158</f>
        <v>46406</v>
      </c>
      <c r="J158" s="137" t="str">
        <f>H158&amp;"-"&amp;I158</f>
        <v>012-46406</v>
      </c>
      <c r="K158" s="137">
        <f>C158/24</f>
        <v>0.33333333333333331</v>
      </c>
      <c r="L158" s="137">
        <f>D158/24</f>
        <v>0.5</v>
      </c>
      <c r="M158" s="137">
        <f>IF(AND(M$3&gt;=$K158,M$3&lt;$L158),100*$AM158,0)</f>
        <v>0</v>
      </c>
      <c r="N158" s="137">
        <f>IF(AND(N$3&gt;=$K158,N$3&lt;$L158),100*$AM158,0)</f>
        <v>0</v>
      </c>
      <c r="O158" s="137">
        <f>IF(AND(O$3&gt;=$K158,O$3&lt;$L158),100*$AM158,0)</f>
        <v>0</v>
      </c>
      <c r="P158" s="137">
        <f>IF(AND(P$3&gt;=$K158,P$3&lt;$L158),100*$AM158,0)</f>
        <v>0</v>
      </c>
      <c r="Q158" s="137">
        <f>IF(AND(Q$3&gt;=$K158,Q$3&lt;$L158),100*$AM158,0)</f>
        <v>0</v>
      </c>
      <c r="R158" s="137">
        <f>IF(AND(R$3&gt;=$K158,R$3&lt;$L158),100*$AM158,0)</f>
        <v>0</v>
      </c>
      <c r="S158" s="137">
        <f>IF(AND(S$3&gt;=$K158,S$3&lt;$L158),100*$AM158,0)</f>
        <v>0</v>
      </c>
      <c r="T158" s="137">
        <f>IF(AND(T$3&gt;=$K158,T$3&lt;$L158),100*$AM158,0)</f>
        <v>0</v>
      </c>
      <c r="U158" s="137">
        <f>IF(AND(U$3&gt;=$K158,U$3&lt;$L158),100*$AM158,0)</f>
        <v>100</v>
      </c>
      <c r="V158" s="137">
        <f>IF(AND(V$3&gt;=$K158,V$3&lt;$L158),100*$AM158,0)</f>
        <v>100</v>
      </c>
      <c r="W158" s="137">
        <f>IF(AND(W$3&gt;=$K158,W$3&lt;$L158),100*$AM158,0)</f>
        <v>100</v>
      </c>
      <c r="X158" s="137">
        <f>IF(AND(X$3&gt;=$K158,X$3&lt;$L158),100*$AM158,0)</f>
        <v>100</v>
      </c>
      <c r="Y158" s="137">
        <f>IF(AND(Y$3&gt;=$K158,Y$3&lt;$L158),100*$AM158,0)</f>
        <v>0</v>
      </c>
      <c r="Z158" s="137">
        <f>IF(AND(Z$3&gt;=$K158,Z$3&lt;$L158),100*$AM158,0)</f>
        <v>0</v>
      </c>
      <c r="AA158" s="137">
        <f>IF(AND(AA$3&gt;=$K158,AA$3&lt;$L158),100*$AM158,0)</f>
        <v>0</v>
      </c>
      <c r="AB158" s="137">
        <f>IF(AND(AB$3&gt;=$K158,AB$3&lt;$L158),100*$AM158,0)</f>
        <v>0</v>
      </c>
      <c r="AC158" s="137">
        <f>IF(AND(AC$3&gt;=$K158,AC$3&lt;$L158),100*$AM158,0)</f>
        <v>0</v>
      </c>
      <c r="AD158" s="137">
        <f>IF(AND(AD$3&gt;=$K158,AD$3&lt;$L158),100*$AM158,0)</f>
        <v>0</v>
      </c>
      <c r="AE158" s="137">
        <f>IF(AND(AE$3&gt;=$K158,AE$3&lt;$L158),100*$AM158,0)</f>
        <v>0</v>
      </c>
      <c r="AF158" s="137">
        <f>IF(AND(AF$3&gt;=$K158,AF$3&lt;$L158),100*$AM158,0)</f>
        <v>0</v>
      </c>
      <c r="AG158" s="137">
        <f>IF(AND(AG$3&gt;=$K158,AG$3&lt;$L158),100*$AM158,0)</f>
        <v>0</v>
      </c>
      <c r="AH158" s="137">
        <f>IF(AND(AH$3&gt;=$K158,AH$3&lt;$L158),100*$AM158,0)</f>
        <v>0</v>
      </c>
      <c r="AI158" s="137">
        <f>IF(AND(AI$3&gt;=$K158,AI$3&lt;$L158),100*$AM158,0)</f>
        <v>0</v>
      </c>
      <c r="AJ158" s="137">
        <f>IF(AND(AJ$3&gt;=$K158,AJ$3&lt;$L158),100*$AM158,0)</f>
        <v>0</v>
      </c>
      <c r="AK158" s="136">
        <f ca="1">IF(AND(AND($AK$3&lt;=B158,B158&lt;=$AK$1),B158&lt;&gt;""),1,0)</f>
        <v>1</v>
      </c>
      <c r="AL158" s="136">
        <f t="shared" si="3"/>
        <v>1</v>
      </c>
      <c r="AM158" s="136">
        <v>1</v>
      </c>
    </row>
    <row r="159" spans="1:39" ht="75">
      <c r="A159" s="149">
        <v>127</v>
      </c>
      <c r="B159" s="150">
        <v>46406</v>
      </c>
      <c r="C159" s="156">
        <v>10</v>
      </c>
      <c r="D159" s="156">
        <v>14</v>
      </c>
      <c r="E159" s="152" t="s">
        <v>489</v>
      </c>
      <c r="F159" s="151" t="s">
        <v>0</v>
      </c>
      <c r="G159" s="154" t="s">
        <v>1</v>
      </c>
      <c r="H159" s="138" t="str">
        <f>IF(OR(G159="中止",G159="取消"),"998",IF(ISNA(MATCH($E159,施設情報!$B$2:$B$96,0)),"999",INDEX(施設情報!$C$2:$C$96,MATCH($E159,施設情報!$B$2:$B$96,0))))</f>
        <v>006</v>
      </c>
      <c r="I159" s="139">
        <f>B159</f>
        <v>46406</v>
      </c>
      <c r="J159" s="137" t="str">
        <f>H159&amp;"-"&amp;I159</f>
        <v>006-46406</v>
      </c>
      <c r="K159" s="137">
        <f>C159/24</f>
        <v>0.41666666666666669</v>
      </c>
      <c r="L159" s="137">
        <f>D159/24</f>
        <v>0.58333333333333337</v>
      </c>
      <c r="M159" s="137">
        <f>IF(AND(M$3&gt;=$K159,M$3&lt;$L159),100*$AM159,0)</f>
        <v>0</v>
      </c>
      <c r="N159" s="137">
        <f>IF(AND(N$3&gt;=$K159,N$3&lt;$L159),100*$AM159,0)</f>
        <v>0</v>
      </c>
      <c r="O159" s="137">
        <f>IF(AND(O$3&gt;=$K159,O$3&lt;$L159),100*$AM159,0)</f>
        <v>0</v>
      </c>
      <c r="P159" s="137">
        <f>IF(AND(P$3&gt;=$K159,P$3&lt;$L159),100*$AM159,0)</f>
        <v>0</v>
      </c>
      <c r="Q159" s="137">
        <f>IF(AND(Q$3&gt;=$K159,Q$3&lt;$L159),100*$AM159,0)</f>
        <v>0</v>
      </c>
      <c r="R159" s="137">
        <f>IF(AND(R$3&gt;=$K159,R$3&lt;$L159),100*$AM159,0)</f>
        <v>0</v>
      </c>
      <c r="S159" s="137">
        <f>IF(AND(S$3&gt;=$K159,S$3&lt;$L159),100*$AM159,0)</f>
        <v>0</v>
      </c>
      <c r="T159" s="137">
        <f>IF(AND(T$3&gt;=$K159,T$3&lt;$L159),100*$AM159,0)</f>
        <v>0</v>
      </c>
      <c r="U159" s="137">
        <f>IF(AND(U$3&gt;=$K159,U$3&lt;$L159),100*$AM159,0)</f>
        <v>0</v>
      </c>
      <c r="V159" s="137">
        <f>IF(AND(V$3&gt;=$K159,V$3&lt;$L159),100*$AM159,0)</f>
        <v>0</v>
      </c>
      <c r="W159" s="137">
        <f>IF(AND(W$3&gt;=$K159,W$3&lt;$L159),100*$AM159,0)</f>
        <v>100</v>
      </c>
      <c r="X159" s="137">
        <f>IF(AND(X$3&gt;=$K159,X$3&lt;$L159),100*$AM159,0)</f>
        <v>100</v>
      </c>
      <c r="Y159" s="137">
        <f>IF(AND(Y$3&gt;=$K159,Y$3&lt;$L159),100*$AM159,0)</f>
        <v>100</v>
      </c>
      <c r="Z159" s="137">
        <f>IF(AND(Z$3&gt;=$K159,Z$3&lt;$L159),100*$AM159,0)</f>
        <v>100</v>
      </c>
      <c r="AA159" s="137">
        <f>IF(AND(AA$3&gt;=$K159,AA$3&lt;$L159),100*$AM159,0)</f>
        <v>0</v>
      </c>
      <c r="AB159" s="137">
        <f>IF(AND(AB$3&gt;=$K159,AB$3&lt;$L159),100*$AM159,0)</f>
        <v>0</v>
      </c>
      <c r="AC159" s="137">
        <f>IF(AND(AC$3&gt;=$K159,AC$3&lt;$L159),100*$AM159,0)</f>
        <v>0</v>
      </c>
      <c r="AD159" s="137">
        <f>IF(AND(AD$3&gt;=$K159,AD$3&lt;$L159),100*$AM159,0)</f>
        <v>0</v>
      </c>
      <c r="AE159" s="137">
        <f>IF(AND(AE$3&gt;=$K159,AE$3&lt;$L159),100*$AM159,0)</f>
        <v>0</v>
      </c>
      <c r="AF159" s="137">
        <f>IF(AND(AF$3&gt;=$K159,AF$3&lt;$L159),100*$AM159,0)</f>
        <v>0</v>
      </c>
      <c r="AG159" s="137">
        <f>IF(AND(AG$3&gt;=$K159,AG$3&lt;$L159),100*$AM159,0)</f>
        <v>0</v>
      </c>
      <c r="AH159" s="137">
        <f>IF(AND(AH$3&gt;=$K159,AH$3&lt;$L159),100*$AM159,0)</f>
        <v>0</v>
      </c>
      <c r="AI159" s="137">
        <f>IF(AND(AI$3&gt;=$K159,AI$3&lt;$L159),100*$AM159,0)</f>
        <v>0</v>
      </c>
      <c r="AJ159" s="137">
        <f>IF(AND(AJ$3&gt;=$K159,AJ$3&lt;$L159),100*$AM159,0)</f>
        <v>0</v>
      </c>
      <c r="AK159" s="136">
        <f ca="1">IF(AND(AND($AK$3&lt;=B159,B159&lt;=$AK$1),B159&lt;&gt;""),1,0)</f>
        <v>1</v>
      </c>
      <c r="AL159" s="136">
        <f t="shared" si="3"/>
        <v>1</v>
      </c>
      <c r="AM159" s="136">
        <v>1</v>
      </c>
    </row>
    <row r="160" spans="1:39" ht="37.5">
      <c r="A160" s="149">
        <v>128</v>
      </c>
      <c r="B160" s="150">
        <v>46406</v>
      </c>
      <c r="C160" s="156">
        <v>10</v>
      </c>
      <c r="D160" s="156">
        <v>14</v>
      </c>
      <c r="E160" s="152" t="s">
        <v>2</v>
      </c>
      <c r="F160" s="151" t="s">
        <v>0</v>
      </c>
      <c r="G160" s="154" t="s">
        <v>1</v>
      </c>
      <c r="H160" s="138" t="str">
        <f>IF(OR(G160="中止",G160="取消"),"998",IF(ISNA(MATCH($E160,施設情報!$B$2:$B$96,0)),"999",INDEX(施設情報!$C$2:$C$96,MATCH($E160,施設情報!$B$2:$B$96,0))))</f>
        <v>008</v>
      </c>
      <c r="I160" s="139">
        <f>B160</f>
        <v>46406</v>
      </c>
      <c r="J160" s="137" t="str">
        <f>H160&amp;"-"&amp;I160</f>
        <v>008-46406</v>
      </c>
      <c r="K160" s="137">
        <f>C160/24</f>
        <v>0.41666666666666669</v>
      </c>
      <c r="L160" s="137">
        <f>D160/24</f>
        <v>0.58333333333333337</v>
      </c>
      <c r="M160" s="137">
        <f>IF(AND(M$3&gt;=$K160,M$3&lt;$L160),100*$AM160,0)</f>
        <v>0</v>
      </c>
      <c r="N160" s="137">
        <f>IF(AND(N$3&gt;=$K160,N$3&lt;$L160),100*$AM160,0)</f>
        <v>0</v>
      </c>
      <c r="O160" s="137">
        <f>IF(AND(O$3&gt;=$K160,O$3&lt;$L160),100*$AM160,0)</f>
        <v>0</v>
      </c>
      <c r="P160" s="137">
        <f>IF(AND(P$3&gt;=$K160,P$3&lt;$L160),100*$AM160,0)</f>
        <v>0</v>
      </c>
      <c r="Q160" s="137">
        <f>IF(AND(Q$3&gt;=$K160,Q$3&lt;$L160),100*$AM160,0)</f>
        <v>0</v>
      </c>
      <c r="R160" s="137">
        <f>IF(AND(R$3&gt;=$K160,R$3&lt;$L160),100*$AM160,0)</f>
        <v>0</v>
      </c>
      <c r="S160" s="137">
        <f>IF(AND(S$3&gt;=$K160,S$3&lt;$L160),100*$AM160,0)</f>
        <v>0</v>
      </c>
      <c r="T160" s="137">
        <f>IF(AND(T$3&gt;=$K160,T$3&lt;$L160),100*$AM160,0)</f>
        <v>0</v>
      </c>
      <c r="U160" s="137">
        <f>IF(AND(U$3&gt;=$K160,U$3&lt;$L160),100*$AM160,0)</f>
        <v>0</v>
      </c>
      <c r="V160" s="137">
        <f>IF(AND(V$3&gt;=$K160,V$3&lt;$L160),100*$AM160,0)</f>
        <v>0</v>
      </c>
      <c r="W160" s="137">
        <f>IF(AND(W$3&gt;=$K160,W$3&lt;$L160),100*$AM160,0)</f>
        <v>100</v>
      </c>
      <c r="X160" s="137">
        <f>IF(AND(X$3&gt;=$K160,X$3&lt;$L160),100*$AM160,0)</f>
        <v>100</v>
      </c>
      <c r="Y160" s="137">
        <f>IF(AND(Y$3&gt;=$K160,Y$3&lt;$L160),100*$AM160,0)</f>
        <v>100</v>
      </c>
      <c r="Z160" s="137">
        <f>IF(AND(Z$3&gt;=$K160,Z$3&lt;$L160),100*$AM160,0)</f>
        <v>100</v>
      </c>
      <c r="AA160" s="137">
        <f>IF(AND(AA$3&gt;=$K160,AA$3&lt;$L160),100*$AM160,0)</f>
        <v>0</v>
      </c>
      <c r="AB160" s="137">
        <f>IF(AND(AB$3&gt;=$K160,AB$3&lt;$L160),100*$AM160,0)</f>
        <v>0</v>
      </c>
      <c r="AC160" s="137">
        <f>IF(AND(AC$3&gt;=$K160,AC$3&lt;$L160),100*$AM160,0)</f>
        <v>0</v>
      </c>
      <c r="AD160" s="137">
        <f>IF(AND(AD$3&gt;=$K160,AD$3&lt;$L160),100*$AM160,0)</f>
        <v>0</v>
      </c>
      <c r="AE160" s="137">
        <f>IF(AND(AE$3&gt;=$K160,AE$3&lt;$L160),100*$AM160,0)</f>
        <v>0</v>
      </c>
      <c r="AF160" s="137">
        <f>IF(AND(AF$3&gt;=$K160,AF$3&lt;$L160),100*$AM160,0)</f>
        <v>0</v>
      </c>
      <c r="AG160" s="137">
        <f>IF(AND(AG$3&gt;=$K160,AG$3&lt;$L160),100*$AM160,0)</f>
        <v>0</v>
      </c>
      <c r="AH160" s="137">
        <f>IF(AND(AH$3&gt;=$K160,AH$3&lt;$L160),100*$AM160,0)</f>
        <v>0</v>
      </c>
      <c r="AI160" s="137">
        <f>IF(AND(AI$3&gt;=$K160,AI$3&lt;$L160),100*$AM160,0)</f>
        <v>0</v>
      </c>
      <c r="AJ160" s="137">
        <f>IF(AND(AJ$3&gt;=$K160,AJ$3&lt;$L160),100*$AM160,0)</f>
        <v>0</v>
      </c>
      <c r="AK160" s="136">
        <f ca="1">IF(AND(AND($AK$3&lt;=B160,B160&lt;=$AK$1),B160&lt;&gt;""),1,0)</f>
        <v>1</v>
      </c>
      <c r="AL160" s="136">
        <f t="shared" si="3"/>
        <v>1</v>
      </c>
      <c r="AM160" s="136">
        <v>1</v>
      </c>
    </row>
    <row r="161" spans="1:39" ht="56.25">
      <c r="A161" s="149">
        <v>129</v>
      </c>
      <c r="B161" s="150">
        <v>46406</v>
      </c>
      <c r="C161" s="156">
        <v>10</v>
      </c>
      <c r="D161" s="156">
        <v>14</v>
      </c>
      <c r="E161" s="152" t="s">
        <v>53</v>
      </c>
      <c r="F161" s="151" t="s">
        <v>0</v>
      </c>
      <c r="G161" s="154" t="s">
        <v>1</v>
      </c>
      <c r="H161" s="138" t="str">
        <f>IF(OR(G161="中止",G161="取消"),"998",IF(ISNA(MATCH($E161,施設情報!$B$2:$B$96,0)),"999",INDEX(施設情報!$C$2:$C$96,MATCH($E161,施設情報!$B$2:$B$96,0))))</f>
        <v>026</v>
      </c>
      <c r="I161" s="139">
        <f>B161</f>
        <v>46406</v>
      </c>
      <c r="J161" s="137" t="str">
        <f>H161&amp;"-"&amp;I161</f>
        <v>026-46406</v>
      </c>
      <c r="K161" s="137">
        <f>C161/24</f>
        <v>0.41666666666666669</v>
      </c>
      <c r="L161" s="137">
        <f>D161/24</f>
        <v>0.58333333333333337</v>
      </c>
      <c r="M161" s="137">
        <f>IF(AND(M$3&gt;=$K161,M$3&lt;$L161),100*$AM161,0)</f>
        <v>0</v>
      </c>
      <c r="N161" s="137">
        <f>IF(AND(N$3&gt;=$K161,N$3&lt;$L161),100*$AM161,0)</f>
        <v>0</v>
      </c>
      <c r="O161" s="137">
        <f>IF(AND(O$3&gt;=$K161,O$3&lt;$L161),100*$AM161,0)</f>
        <v>0</v>
      </c>
      <c r="P161" s="137">
        <f>IF(AND(P$3&gt;=$K161,P$3&lt;$L161),100*$AM161,0)</f>
        <v>0</v>
      </c>
      <c r="Q161" s="137">
        <f>IF(AND(Q$3&gt;=$K161,Q$3&lt;$L161),100*$AM161,0)</f>
        <v>0</v>
      </c>
      <c r="R161" s="137">
        <f>IF(AND(R$3&gt;=$K161,R$3&lt;$L161),100*$AM161,0)</f>
        <v>0</v>
      </c>
      <c r="S161" s="137">
        <f>IF(AND(S$3&gt;=$K161,S$3&lt;$L161),100*$AM161,0)</f>
        <v>0</v>
      </c>
      <c r="T161" s="137">
        <f>IF(AND(T$3&gt;=$K161,T$3&lt;$L161),100*$AM161,0)</f>
        <v>0</v>
      </c>
      <c r="U161" s="137">
        <f>IF(AND(U$3&gt;=$K161,U$3&lt;$L161),100*$AM161,0)</f>
        <v>0</v>
      </c>
      <c r="V161" s="137">
        <f>IF(AND(V$3&gt;=$K161,V$3&lt;$L161),100*$AM161,0)</f>
        <v>0</v>
      </c>
      <c r="W161" s="137">
        <f>IF(AND(W$3&gt;=$K161,W$3&lt;$L161),100*$AM161,0)</f>
        <v>100</v>
      </c>
      <c r="X161" s="137">
        <f>IF(AND(X$3&gt;=$K161,X$3&lt;$L161),100*$AM161,0)</f>
        <v>100</v>
      </c>
      <c r="Y161" s="137">
        <f>IF(AND(Y$3&gt;=$K161,Y$3&lt;$L161),100*$AM161,0)</f>
        <v>100</v>
      </c>
      <c r="Z161" s="137">
        <f>IF(AND(Z$3&gt;=$K161,Z$3&lt;$L161),100*$AM161,0)</f>
        <v>100</v>
      </c>
      <c r="AA161" s="137">
        <f>IF(AND(AA$3&gt;=$K161,AA$3&lt;$L161),100*$AM161,0)</f>
        <v>0</v>
      </c>
      <c r="AB161" s="137">
        <f>IF(AND(AB$3&gt;=$K161,AB$3&lt;$L161),100*$AM161,0)</f>
        <v>0</v>
      </c>
      <c r="AC161" s="137">
        <f>IF(AND(AC$3&gt;=$K161,AC$3&lt;$L161),100*$AM161,0)</f>
        <v>0</v>
      </c>
      <c r="AD161" s="137">
        <f>IF(AND(AD$3&gt;=$K161,AD$3&lt;$L161),100*$AM161,0)</f>
        <v>0</v>
      </c>
      <c r="AE161" s="137">
        <f>IF(AND(AE$3&gt;=$K161,AE$3&lt;$L161),100*$AM161,0)</f>
        <v>0</v>
      </c>
      <c r="AF161" s="137">
        <f>IF(AND(AF$3&gt;=$K161,AF$3&lt;$L161),100*$AM161,0)</f>
        <v>0</v>
      </c>
      <c r="AG161" s="137">
        <f>IF(AND(AG$3&gt;=$K161,AG$3&lt;$L161),100*$AM161,0)</f>
        <v>0</v>
      </c>
      <c r="AH161" s="137">
        <f>IF(AND(AH$3&gt;=$K161,AH$3&lt;$L161),100*$AM161,0)</f>
        <v>0</v>
      </c>
      <c r="AI161" s="137">
        <f>IF(AND(AI$3&gt;=$K161,AI$3&lt;$L161),100*$AM161,0)</f>
        <v>0</v>
      </c>
      <c r="AJ161" s="137">
        <f>IF(AND(AJ$3&gt;=$K161,AJ$3&lt;$L161),100*$AM161,0)</f>
        <v>0</v>
      </c>
      <c r="AK161" s="136">
        <f ca="1">IF(AND(AND($AK$3&lt;=B161,B161&lt;=$AK$1),B161&lt;&gt;""),1,0)</f>
        <v>1</v>
      </c>
      <c r="AL161" s="136">
        <f t="shared" si="3"/>
        <v>1</v>
      </c>
      <c r="AM161" s="136">
        <v>1</v>
      </c>
    </row>
    <row r="162" spans="1:39" ht="56.25">
      <c r="A162" s="149">
        <v>130</v>
      </c>
      <c r="B162" s="150">
        <v>46406</v>
      </c>
      <c r="C162" s="156">
        <v>10</v>
      </c>
      <c r="D162" s="156">
        <v>14</v>
      </c>
      <c r="E162" s="152" t="s">
        <v>3</v>
      </c>
      <c r="F162" s="151" t="s">
        <v>0</v>
      </c>
      <c r="G162" s="154" t="s">
        <v>1</v>
      </c>
      <c r="H162" s="138" t="str">
        <f>IF(OR(G162="中止",G162="取消"),"998",IF(ISNA(MATCH($E162,施設情報!$B$2:$B$96,0)),"999",INDEX(施設情報!$C$2:$C$96,MATCH($E162,施設情報!$B$2:$B$96,0))))</f>
        <v>025</v>
      </c>
      <c r="I162" s="139">
        <f>B162</f>
        <v>46406</v>
      </c>
      <c r="J162" s="137" t="str">
        <f>H162&amp;"-"&amp;I162</f>
        <v>025-46406</v>
      </c>
      <c r="K162" s="137">
        <f>C162/24</f>
        <v>0.41666666666666669</v>
      </c>
      <c r="L162" s="137">
        <f>D162/24</f>
        <v>0.58333333333333337</v>
      </c>
      <c r="M162" s="137">
        <f>IF(AND(M$3&gt;=$K162,M$3&lt;$L162),100*$AM162,0)</f>
        <v>0</v>
      </c>
      <c r="N162" s="137">
        <f>IF(AND(N$3&gt;=$K162,N$3&lt;$L162),100*$AM162,0)</f>
        <v>0</v>
      </c>
      <c r="O162" s="137">
        <f>IF(AND(O$3&gt;=$K162,O$3&lt;$L162),100*$AM162,0)</f>
        <v>0</v>
      </c>
      <c r="P162" s="137">
        <f>IF(AND(P$3&gt;=$K162,P$3&lt;$L162),100*$AM162,0)</f>
        <v>0</v>
      </c>
      <c r="Q162" s="137">
        <f>IF(AND(Q$3&gt;=$K162,Q$3&lt;$L162),100*$AM162,0)</f>
        <v>0</v>
      </c>
      <c r="R162" s="137">
        <f>IF(AND(R$3&gt;=$K162,R$3&lt;$L162),100*$AM162,0)</f>
        <v>0</v>
      </c>
      <c r="S162" s="137">
        <f>IF(AND(S$3&gt;=$K162,S$3&lt;$L162),100*$AM162,0)</f>
        <v>0</v>
      </c>
      <c r="T162" s="137">
        <f>IF(AND(T$3&gt;=$K162,T$3&lt;$L162),100*$AM162,0)</f>
        <v>0</v>
      </c>
      <c r="U162" s="137">
        <f>IF(AND(U$3&gt;=$K162,U$3&lt;$L162),100*$AM162,0)</f>
        <v>0</v>
      </c>
      <c r="V162" s="137">
        <f>IF(AND(V$3&gt;=$K162,V$3&lt;$L162),100*$AM162,0)</f>
        <v>0</v>
      </c>
      <c r="W162" s="137">
        <f>IF(AND(W$3&gt;=$K162,W$3&lt;$L162),100*$AM162,0)</f>
        <v>100</v>
      </c>
      <c r="X162" s="137">
        <f>IF(AND(X$3&gt;=$K162,X$3&lt;$L162),100*$AM162,0)</f>
        <v>100</v>
      </c>
      <c r="Y162" s="137">
        <f>IF(AND(Y$3&gt;=$K162,Y$3&lt;$L162),100*$AM162,0)</f>
        <v>100</v>
      </c>
      <c r="Z162" s="137">
        <f>IF(AND(Z$3&gt;=$K162,Z$3&lt;$L162),100*$AM162,0)</f>
        <v>100</v>
      </c>
      <c r="AA162" s="137">
        <f>IF(AND(AA$3&gt;=$K162,AA$3&lt;$L162),100*$AM162,0)</f>
        <v>0</v>
      </c>
      <c r="AB162" s="137">
        <f>IF(AND(AB$3&gt;=$K162,AB$3&lt;$L162),100*$AM162,0)</f>
        <v>0</v>
      </c>
      <c r="AC162" s="137">
        <f>IF(AND(AC$3&gt;=$K162,AC$3&lt;$L162),100*$AM162,0)</f>
        <v>0</v>
      </c>
      <c r="AD162" s="137">
        <f>IF(AND(AD$3&gt;=$K162,AD$3&lt;$L162),100*$AM162,0)</f>
        <v>0</v>
      </c>
      <c r="AE162" s="137">
        <f>IF(AND(AE$3&gt;=$K162,AE$3&lt;$L162),100*$AM162,0)</f>
        <v>0</v>
      </c>
      <c r="AF162" s="137">
        <f>IF(AND(AF$3&gt;=$K162,AF$3&lt;$L162),100*$AM162,0)</f>
        <v>0</v>
      </c>
      <c r="AG162" s="137">
        <f>IF(AND(AG$3&gt;=$K162,AG$3&lt;$L162),100*$AM162,0)</f>
        <v>0</v>
      </c>
      <c r="AH162" s="137">
        <f>IF(AND(AH$3&gt;=$K162,AH$3&lt;$L162),100*$AM162,0)</f>
        <v>0</v>
      </c>
      <c r="AI162" s="137">
        <f>IF(AND(AI$3&gt;=$K162,AI$3&lt;$L162),100*$AM162,0)</f>
        <v>0</v>
      </c>
      <c r="AJ162" s="137">
        <f>IF(AND(AJ$3&gt;=$K162,AJ$3&lt;$L162),100*$AM162,0)</f>
        <v>0</v>
      </c>
      <c r="AK162" s="136">
        <f ca="1">IF(AND(AND($AK$3&lt;=B162,B162&lt;=$AK$1),B162&lt;&gt;""),1,0)</f>
        <v>1</v>
      </c>
      <c r="AL162" s="136">
        <f t="shared" si="3"/>
        <v>1</v>
      </c>
      <c r="AM162" s="136">
        <v>1</v>
      </c>
    </row>
    <row r="163" spans="1:39" ht="56.25">
      <c r="A163" s="149">
        <v>322</v>
      </c>
      <c r="B163" s="150">
        <v>46406</v>
      </c>
      <c r="C163" s="156">
        <v>0</v>
      </c>
      <c r="D163" s="156">
        <v>24</v>
      </c>
      <c r="E163" s="152" t="s">
        <v>52</v>
      </c>
      <c r="F163" s="151" t="s">
        <v>95</v>
      </c>
      <c r="G163" s="205" t="s">
        <v>1</v>
      </c>
      <c r="H163" s="138" t="str">
        <f>IF(OR(G163="中止",G163="取消"),"998",IF(ISNA(MATCH($E163,施設情報!$B$2:$B$96,0)),"999",INDEX(施設情報!$C$2:$C$96,MATCH($E163,施設情報!$B$2:$B$96,0))))</f>
        <v>024</v>
      </c>
      <c r="I163" s="139">
        <f>B163</f>
        <v>46406</v>
      </c>
      <c r="J163" s="137" t="str">
        <f>H163&amp;"-"&amp;I163</f>
        <v>024-46406</v>
      </c>
      <c r="K163" s="137">
        <f>C163/24</f>
        <v>0</v>
      </c>
      <c r="L163" s="137">
        <f>D163/24</f>
        <v>1</v>
      </c>
      <c r="M163" s="137">
        <f>IF(AND(M$3&gt;=$K163,M$3&lt;$L163),100*$AM163,0)</f>
        <v>100</v>
      </c>
      <c r="N163" s="137">
        <f>IF(AND(N$3&gt;=$K163,N$3&lt;$L163),100*$AM163,0)</f>
        <v>100</v>
      </c>
      <c r="O163" s="137">
        <f>IF(AND(O$3&gt;=$K163,O$3&lt;$L163),100*$AM163,0)</f>
        <v>100</v>
      </c>
      <c r="P163" s="137">
        <f>IF(AND(P$3&gt;=$K163,P$3&lt;$L163),100*$AM163,0)</f>
        <v>100</v>
      </c>
      <c r="Q163" s="137">
        <f>IF(AND(Q$3&gt;=$K163,Q$3&lt;$L163),100*$AM163,0)</f>
        <v>100</v>
      </c>
      <c r="R163" s="137">
        <f>IF(AND(R$3&gt;=$K163,R$3&lt;$L163),100*$AM163,0)</f>
        <v>100</v>
      </c>
      <c r="S163" s="137">
        <f>IF(AND(S$3&gt;=$K163,S$3&lt;$L163),100*$AM163,0)</f>
        <v>100</v>
      </c>
      <c r="T163" s="137">
        <f>IF(AND(T$3&gt;=$K163,T$3&lt;$L163),100*$AM163,0)</f>
        <v>100</v>
      </c>
      <c r="U163" s="137">
        <f>IF(AND(U$3&gt;=$K163,U$3&lt;$L163),100*$AM163,0)</f>
        <v>100</v>
      </c>
      <c r="V163" s="137">
        <f>IF(AND(V$3&gt;=$K163,V$3&lt;$L163),100*$AM163,0)</f>
        <v>100</v>
      </c>
      <c r="W163" s="137">
        <f>IF(AND(W$3&gt;=$K163,W$3&lt;$L163),100*$AM163,0)</f>
        <v>100</v>
      </c>
      <c r="X163" s="137">
        <f>IF(AND(X$3&gt;=$K163,X$3&lt;$L163),100*$AM163,0)</f>
        <v>100</v>
      </c>
      <c r="Y163" s="137">
        <f>IF(AND(Y$3&gt;=$K163,Y$3&lt;$L163),100*$AM163,0)</f>
        <v>100</v>
      </c>
      <c r="Z163" s="137">
        <f>IF(AND(Z$3&gt;=$K163,Z$3&lt;$L163),100*$AM163,0)</f>
        <v>100</v>
      </c>
      <c r="AA163" s="137">
        <f>IF(AND(AA$3&gt;=$K163,AA$3&lt;$L163),100*$AM163,0)</f>
        <v>100</v>
      </c>
      <c r="AB163" s="137">
        <f>IF(AND(AB$3&gt;=$K163,AB$3&lt;$L163),100*$AM163,0)</f>
        <v>100</v>
      </c>
      <c r="AC163" s="137">
        <f>IF(AND(AC$3&gt;=$K163,AC$3&lt;$L163),100*$AM163,0)</f>
        <v>100</v>
      </c>
      <c r="AD163" s="137">
        <f>IF(AND(AD$3&gt;=$K163,AD$3&lt;$L163),100*$AM163,0)</f>
        <v>100</v>
      </c>
      <c r="AE163" s="137">
        <f>IF(AND(AE$3&gt;=$K163,AE$3&lt;$L163),100*$AM163,0)</f>
        <v>100</v>
      </c>
      <c r="AF163" s="137">
        <f>IF(AND(AF$3&gt;=$K163,AF$3&lt;$L163),100*$AM163,0)</f>
        <v>100</v>
      </c>
      <c r="AG163" s="137">
        <f>IF(AND(AG$3&gt;=$K163,AG$3&lt;$L163),100*$AM163,0)</f>
        <v>100</v>
      </c>
      <c r="AH163" s="137">
        <f>IF(AND(AH$3&gt;=$K163,AH$3&lt;$L163),100*$AM163,0)</f>
        <v>100</v>
      </c>
      <c r="AI163" s="137">
        <f>IF(AND(AI$3&gt;=$K163,AI$3&lt;$L163),100*$AM163,0)</f>
        <v>100</v>
      </c>
      <c r="AJ163" s="137">
        <f>IF(AND(AJ$3&gt;=$K163,AJ$3&lt;$L163),100*$AM163,0)</f>
        <v>100</v>
      </c>
      <c r="AK163" s="136">
        <f ca="1">IF(AND(AND($AK$3&lt;=B163,B163&lt;=$AK$1),B163&lt;&gt;""),1,0)</f>
        <v>1</v>
      </c>
      <c r="AL163" s="136">
        <f t="shared" si="3"/>
        <v>1</v>
      </c>
      <c r="AM163" s="136">
        <v>1</v>
      </c>
    </row>
    <row r="164" spans="1:39" ht="36">
      <c r="A164" s="149">
        <v>465</v>
      </c>
      <c r="B164" s="150">
        <v>46406</v>
      </c>
      <c r="C164" s="156">
        <v>9</v>
      </c>
      <c r="D164" s="156">
        <v>17</v>
      </c>
      <c r="E164" s="152" t="s">
        <v>91</v>
      </c>
      <c r="F164" s="151" t="s">
        <v>490</v>
      </c>
      <c r="G164" s="154" t="s">
        <v>493</v>
      </c>
      <c r="H164" s="138" t="str">
        <f>IF(OR(G164="中止",G164="取消"),"998",IF(ISNA(MATCH($E164,施設情報!$B$2:$B$96,0)),"999",INDEX(施設情報!$C$2:$C$96,MATCH($E164,施設情報!$B$2:$B$96,0))))</f>
        <v>998</v>
      </c>
      <c r="I164" s="139">
        <f>B164</f>
        <v>46406</v>
      </c>
      <c r="J164" s="137" t="str">
        <f>H164&amp;"-"&amp;I164</f>
        <v>998-46406</v>
      </c>
      <c r="K164" s="137">
        <f>C164/24</f>
        <v>0.375</v>
      </c>
      <c r="L164" s="137">
        <f>D164/24</f>
        <v>0.70833333333333337</v>
      </c>
      <c r="M164" s="137">
        <f>IF(AND(M$3&gt;=$K164,M$3&lt;$L164),100*$AM164,0)</f>
        <v>0</v>
      </c>
      <c r="N164" s="137">
        <f>IF(AND(N$3&gt;=$K164,N$3&lt;$L164),100*$AM164,0)</f>
        <v>0</v>
      </c>
      <c r="O164" s="137">
        <f>IF(AND(O$3&gt;=$K164,O$3&lt;$L164),100*$AM164,0)</f>
        <v>0</v>
      </c>
      <c r="P164" s="137">
        <f>IF(AND(P$3&gt;=$K164,P$3&lt;$L164),100*$AM164,0)</f>
        <v>0</v>
      </c>
      <c r="Q164" s="137">
        <f>IF(AND(Q$3&gt;=$K164,Q$3&lt;$L164),100*$AM164,0)</f>
        <v>0</v>
      </c>
      <c r="R164" s="137">
        <f>IF(AND(R$3&gt;=$K164,R$3&lt;$L164),100*$AM164,0)</f>
        <v>0</v>
      </c>
      <c r="S164" s="137">
        <f>IF(AND(S$3&gt;=$K164,S$3&lt;$L164),100*$AM164,0)</f>
        <v>0</v>
      </c>
      <c r="T164" s="137">
        <f>IF(AND(T$3&gt;=$K164,T$3&lt;$L164),100*$AM164,0)</f>
        <v>0</v>
      </c>
      <c r="U164" s="137">
        <f>IF(AND(U$3&gt;=$K164,U$3&lt;$L164),100*$AM164,0)</f>
        <v>0</v>
      </c>
      <c r="V164" s="137">
        <f>IF(AND(V$3&gt;=$K164,V$3&lt;$L164),100*$AM164,0)</f>
        <v>100</v>
      </c>
      <c r="W164" s="137">
        <f>IF(AND(W$3&gt;=$K164,W$3&lt;$L164),100*$AM164,0)</f>
        <v>100</v>
      </c>
      <c r="X164" s="137">
        <f>IF(AND(X$3&gt;=$K164,X$3&lt;$L164),100*$AM164,0)</f>
        <v>100</v>
      </c>
      <c r="Y164" s="137">
        <f>IF(AND(Y$3&gt;=$K164,Y$3&lt;$L164),100*$AM164,0)</f>
        <v>100</v>
      </c>
      <c r="Z164" s="137">
        <f>IF(AND(Z$3&gt;=$K164,Z$3&lt;$L164),100*$AM164,0)</f>
        <v>100</v>
      </c>
      <c r="AA164" s="137">
        <f>IF(AND(AA$3&gt;=$K164,AA$3&lt;$L164),100*$AM164,0)</f>
        <v>100</v>
      </c>
      <c r="AB164" s="137">
        <f>IF(AND(AB$3&gt;=$K164,AB$3&lt;$L164),100*$AM164,0)</f>
        <v>100</v>
      </c>
      <c r="AC164" s="137">
        <f>IF(AND(AC$3&gt;=$K164,AC$3&lt;$L164),100*$AM164,0)</f>
        <v>100</v>
      </c>
      <c r="AD164" s="137">
        <f>IF(AND(AD$3&gt;=$K164,AD$3&lt;$L164),100*$AM164,0)</f>
        <v>0</v>
      </c>
      <c r="AE164" s="137">
        <f>IF(AND(AE$3&gt;=$K164,AE$3&lt;$L164),100*$AM164,0)</f>
        <v>0</v>
      </c>
      <c r="AF164" s="137">
        <f>IF(AND(AF$3&gt;=$K164,AF$3&lt;$L164),100*$AM164,0)</f>
        <v>0</v>
      </c>
      <c r="AG164" s="137">
        <f>IF(AND(AG$3&gt;=$K164,AG$3&lt;$L164),100*$AM164,0)</f>
        <v>0</v>
      </c>
      <c r="AH164" s="137">
        <f>IF(AND(AH$3&gt;=$K164,AH$3&lt;$L164),100*$AM164,0)</f>
        <v>0</v>
      </c>
      <c r="AI164" s="137">
        <f>IF(AND(AI$3&gt;=$K164,AI$3&lt;$L164),100*$AM164,0)</f>
        <v>0</v>
      </c>
      <c r="AJ164" s="137">
        <f>IF(AND(AJ$3&gt;=$K164,AJ$3&lt;$L164),100*$AM164,0)</f>
        <v>0</v>
      </c>
      <c r="AK164" s="136">
        <f ca="1">IF(AND(AND($AK$3&lt;=B164,B164&lt;=$AK$1),B164&lt;&gt;""),1,0)</f>
        <v>1</v>
      </c>
      <c r="AL164" s="136">
        <f t="shared" si="3"/>
        <v>1</v>
      </c>
      <c r="AM164" s="136">
        <v>1</v>
      </c>
    </row>
    <row r="165" spans="1:39" ht="72">
      <c r="A165" s="149">
        <v>480</v>
      </c>
      <c r="B165" s="150">
        <v>46406</v>
      </c>
      <c r="C165" s="156">
        <v>9</v>
      </c>
      <c r="D165" s="156">
        <v>17</v>
      </c>
      <c r="E165" s="152" t="s">
        <v>93</v>
      </c>
      <c r="F165" s="151" t="s">
        <v>490</v>
      </c>
      <c r="G165" s="154" t="s">
        <v>493</v>
      </c>
      <c r="H165" s="138" t="str">
        <f>IF(OR(G165="中止",G165="取消"),"998",IF(ISNA(MATCH($E165,施設情報!$B$2:$B$96,0)),"999",INDEX(施設情報!$C$2:$C$96,MATCH($E165,施設情報!$B$2:$B$96,0))))</f>
        <v>998</v>
      </c>
      <c r="I165" s="139">
        <f>B165</f>
        <v>46406</v>
      </c>
      <c r="J165" s="137" t="str">
        <f>H165&amp;"-"&amp;I165</f>
        <v>998-46406</v>
      </c>
      <c r="K165" s="137">
        <f>C165/24</f>
        <v>0.375</v>
      </c>
      <c r="L165" s="137">
        <f>D165/24</f>
        <v>0.70833333333333337</v>
      </c>
      <c r="M165" s="137">
        <f>IF(AND(M$3&gt;=$K165,M$3&lt;$L165),100*$AM165,0)</f>
        <v>0</v>
      </c>
      <c r="N165" s="137">
        <f>IF(AND(N$3&gt;=$K165,N$3&lt;$L165),100*$AM165,0)</f>
        <v>0</v>
      </c>
      <c r="O165" s="137">
        <f>IF(AND(O$3&gt;=$K165,O$3&lt;$L165),100*$AM165,0)</f>
        <v>0</v>
      </c>
      <c r="P165" s="137">
        <f>IF(AND(P$3&gt;=$K165,P$3&lt;$L165),100*$AM165,0)</f>
        <v>0</v>
      </c>
      <c r="Q165" s="137">
        <f>IF(AND(Q$3&gt;=$K165,Q$3&lt;$L165),100*$AM165,0)</f>
        <v>0</v>
      </c>
      <c r="R165" s="137">
        <f>IF(AND(R$3&gt;=$K165,R$3&lt;$L165),100*$AM165,0)</f>
        <v>0</v>
      </c>
      <c r="S165" s="137">
        <f>IF(AND(S$3&gt;=$K165,S$3&lt;$L165),100*$AM165,0)</f>
        <v>0</v>
      </c>
      <c r="T165" s="137">
        <f>IF(AND(T$3&gt;=$K165,T$3&lt;$L165),100*$AM165,0)</f>
        <v>0</v>
      </c>
      <c r="U165" s="137">
        <f>IF(AND(U$3&gt;=$K165,U$3&lt;$L165),100*$AM165,0)</f>
        <v>0</v>
      </c>
      <c r="V165" s="137">
        <f>IF(AND(V$3&gt;=$K165,V$3&lt;$L165),100*$AM165,0)</f>
        <v>100</v>
      </c>
      <c r="W165" s="137">
        <f>IF(AND(W$3&gt;=$K165,W$3&lt;$L165),100*$AM165,0)</f>
        <v>100</v>
      </c>
      <c r="X165" s="137">
        <f>IF(AND(X$3&gt;=$K165,X$3&lt;$L165),100*$AM165,0)</f>
        <v>100</v>
      </c>
      <c r="Y165" s="137">
        <f>IF(AND(Y$3&gt;=$K165,Y$3&lt;$L165),100*$AM165,0)</f>
        <v>100</v>
      </c>
      <c r="Z165" s="137">
        <f>IF(AND(Z$3&gt;=$K165,Z$3&lt;$L165),100*$AM165,0)</f>
        <v>100</v>
      </c>
      <c r="AA165" s="137">
        <f>IF(AND(AA$3&gt;=$K165,AA$3&lt;$L165),100*$AM165,0)</f>
        <v>100</v>
      </c>
      <c r="AB165" s="137">
        <f>IF(AND(AB$3&gt;=$K165,AB$3&lt;$L165),100*$AM165,0)</f>
        <v>100</v>
      </c>
      <c r="AC165" s="137">
        <f>IF(AND(AC$3&gt;=$K165,AC$3&lt;$L165),100*$AM165,0)</f>
        <v>100</v>
      </c>
      <c r="AD165" s="137">
        <f>IF(AND(AD$3&gt;=$K165,AD$3&lt;$L165),100*$AM165,0)</f>
        <v>0</v>
      </c>
      <c r="AE165" s="137">
        <f>IF(AND(AE$3&gt;=$K165,AE$3&lt;$L165),100*$AM165,0)</f>
        <v>0</v>
      </c>
      <c r="AF165" s="137">
        <f>IF(AND(AF$3&gt;=$K165,AF$3&lt;$L165),100*$AM165,0)</f>
        <v>0</v>
      </c>
      <c r="AG165" s="137">
        <f>IF(AND(AG$3&gt;=$K165,AG$3&lt;$L165),100*$AM165,0)</f>
        <v>0</v>
      </c>
      <c r="AH165" s="137">
        <f>IF(AND(AH$3&gt;=$K165,AH$3&lt;$L165),100*$AM165,0)</f>
        <v>0</v>
      </c>
      <c r="AI165" s="137">
        <f>IF(AND(AI$3&gt;=$K165,AI$3&lt;$L165),100*$AM165,0)</f>
        <v>0</v>
      </c>
      <c r="AJ165" s="137">
        <f>IF(AND(AJ$3&gt;=$K165,AJ$3&lt;$L165),100*$AM165,0)</f>
        <v>0</v>
      </c>
      <c r="AK165" s="136">
        <f ca="1">IF(AND(AND($AK$3&lt;=B165,B165&lt;=$AK$1),B165&lt;&gt;""),1,0)</f>
        <v>1</v>
      </c>
      <c r="AL165" s="136">
        <f t="shared" si="3"/>
        <v>1</v>
      </c>
      <c r="AM165" s="136">
        <v>1</v>
      </c>
    </row>
    <row r="166" spans="1:39" ht="90">
      <c r="A166" s="149">
        <v>495</v>
      </c>
      <c r="B166" s="150">
        <v>46406</v>
      </c>
      <c r="C166" s="156">
        <v>9</v>
      </c>
      <c r="D166" s="156">
        <v>17</v>
      </c>
      <c r="E166" s="2" t="s">
        <v>94</v>
      </c>
      <c r="F166" s="151" t="s">
        <v>490</v>
      </c>
      <c r="G166" s="154" t="s">
        <v>493</v>
      </c>
      <c r="H166" s="138" t="str">
        <f>IF(OR(G166="中止",G166="取消"),"998",IF(ISNA(MATCH($E166,施設情報!$B$2:$B$96,0)),"999",INDEX(施設情報!$C$2:$C$96,MATCH($E166,施設情報!$B$2:$B$96,0))))</f>
        <v>998</v>
      </c>
      <c r="I166" s="139">
        <f>B166</f>
        <v>46406</v>
      </c>
      <c r="J166" s="137" t="str">
        <f>H166&amp;"-"&amp;I166</f>
        <v>998-46406</v>
      </c>
      <c r="K166" s="137">
        <f>C166/24</f>
        <v>0.375</v>
      </c>
      <c r="L166" s="137">
        <f>D166/24</f>
        <v>0.70833333333333337</v>
      </c>
      <c r="M166" s="137">
        <f>IF(AND(M$3&gt;=$K166,M$3&lt;$L166),100*$AM166,0)</f>
        <v>0</v>
      </c>
      <c r="N166" s="137">
        <f>IF(AND(N$3&gt;=$K166,N$3&lt;$L166),100*$AM166,0)</f>
        <v>0</v>
      </c>
      <c r="O166" s="137">
        <f>IF(AND(O$3&gt;=$K166,O$3&lt;$L166),100*$AM166,0)</f>
        <v>0</v>
      </c>
      <c r="P166" s="137">
        <f>IF(AND(P$3&gt;=$K166,P$3&lt;$L166),100*$AM166,0)</f>
        <v>0</v>
      </c>
      <c r="Q166" s="137">
        <f>IF(AND(Q$3&gt;=$K166,Q$3&lt;$L166),100*$AM166,0)</f>
        <v>0</v>
      </c>
      <c r="R166" s="137">
        <f>IF(AND(R$3&gt;=$K166,R$3&lt;$L166),100*$AM166,0)</f>
        <v>0</v>
      </c>
      <c r="S166" s="137">
        <f>IF(AND(S$3&gt;=$K166,S$3&lt;$L166),100*$AM166,0)</f>
        <v>0</v>
      </c>
      <c r="T166" s="137">
        <f>IF(AND(T$3&gt;=$K166,T$3&lt;$L166),100*$AM166,0)</f>
        <v>0</v>
      </c>
      <c r="U166" s="137">
        <f>IF(AND(U$3&gt;=$K166,U$3&lt;$L166),100*$AM166,0)</f>
        <v>0</v>
      </c>
      <c r="V166" s="137">
        <f>IF(AND(V$3&gt;=$K166,V$3&lt;$L166),100*$AM166,0)</f>
        <v>100</v>
      </c>
      <c r="W166" s="137">
        <f>IF(AND(W$3&gt;=$K166,W$3&lt;$L166),100*$AM166,0)</f>
        <v>100</v>
      </c>
      <c r="X166" s="137">
        <f>IF(AND(X$3&gt;=$K166,X$3&lt;$L166),100*$AM166,0)</f>
        <v>100</v>
      </c>
      <c r="Y166" s="137">
        <f>IF(AND(Y$3&gt;=$K166,Y$3&lt;$L166),100*$AM166,0)</f>
        <v>100</v>
      </c>
      <c r="Z166" s="137">
        <f>IF(AND(Z$3&gt;=$K166,Z$3&lt;$L166),100*$AM166,0)</f>
        <v>100</v>
      </c>
      <c r="AA166" s="137">
        <f>IF(AND(AA$3&gt;=$K166,AA$3&lt;$L166),100*$AM166,0)</f>
        <v>100</v>
      </c>
      <c r="AB166" s="137">
        <f>IF(AND(AB$3&gt;=$K166,AB$3&lt;$L166),100*$AM166,0)</f>
        <v>100</v>
      </c>
      <c r="AC166" s="137">
        <f>IF(AND(AC$3&gt;=$K166,AC$3&lt;$L166),100*$AM166,0)</f>
        <v>100</v>
      </c>
      <c r="AD166" s="137">
        <f>IF(AND(AD$3&gt;=$K166,AD$3&lt;$L166),100*$AM166,0)</f>
        <v>0</v>
      </c>
      <c r="AE166" s="137">
        <f>IF(AND(AE$3&gt;=$K166,AE$3&lt;$L166),100*$AM166,0)</f>
        <v>0</v>
      </c>
      <c r="AF166" s="137">
        <f>IF(AND(AF$3&gt;=$K166,AF$3&lt;$L166),100*$AM166,0)</f>
        <v>0</v>
      </c>
      <c r="AG166" s="137">
        <f>IF(AND(AG$3&gt;=$K166,AG$3&lt;$L166),100*$AM166,0)</f>
        <v>0</v>
      </c>
      <c r="AH166" s="137">
        <f>IF(AND(AH$3&gt;=$K166,AH$3&lt;$L166),100*$AM166,0)</f>
        <v>0</v>
      </c>
      <c r="AI166" s="137">
        <f>IF(AND(AI$3&gt;=$K166,AI$3&lt;$L166),100*$AM166,0)</f>
        <v>0</v>
      </c>
      <c r="AJ166" s="137">
        <f>IF(AND(AJ$3&gt;=$K166,AJ$3&lt;$L166),100*$AM166,0)</f>
        <v>0</v>
      </c>
      <c r="AK166" s="136">
        <f ca="1">IF(AND(AND($AK$3&lt;=B166,B166&lt;=$AK$1),B166&lt;&gt;""),1,0)</f>
        <v>1</v>
      </c>
      <c r="AL166" s="136">
        <f t="shared" si="3"/>
        <v>1</v>
      </c>
      <c r="AM166" s="136">
        <v>1</v>
      </c>
    </row>
    <row r="167" spans="1:39" ht="72">
      <c r="A167" s="149">
        <v>510</v>
      </c>
      <c r="B167" s="150">
        <v>46406</v>
      </c>
      <c r="C167" s="156">
        <v>9</v>
      </c>
      <c r="D167" s="156">
        <v>17</v>
      </c>
      <c r="E167" s="2" t="s">
        <v>92</v>
      </c>
      <c r="F167" s="151" t="s">
        <v>490</v>
      </c>
      <c r="G167" s="154" t="s">
        <v>493</v>
      </c>
      <c r="H167" s="138" t="str">
        <f>IF(OR(G167="中止",G167="取消"),"998",IF(ISNA(MATCH($E167,施設情報!$B$2:$B$96,0)),"999",INDEX(施設情報!$C$2:$C$96,MATCH($E167,施設情報!$B$2:$B$96,0))))</f>
        <v>998</v>
      </c>
      <c r="I167" s="139">
        <f>B167</f>
        <v>46406</v>
      </c>
      <c r="J167" s="137" t="str">
        <f>H167&amp;"-"&amp;I167</f>
        <v>998-46406</v>
      </c>
      <c r="K167" s="137">
        <f>C167/24</f>
        <v>0.375</v>
      </c>
      <c r="L167" s="137">
        <f>D167/24</f>
        <v>0.70833333333333337</v>
      </c>
      <c r="M167" s="137">
        <f>IF(AND(M$3&gt;=$K167,M$3&lt;$L167),100*$AM167,0)</f>
        <v>0</v>
      </c>
      <c r="N167" s="137">
        <f>IF(AND(N$3&gt;=$K167,N$3&lt;$L167),100*$AM167,0)</f>
        <v>0</v>
      </c>
      <c r="O167" s="137">
        <f>IF(AND(O$3&gt;=$K167,O$3&lt;$L167),100*$AM167,0)</f>
        <v>0</v>
      </c>
      <c r="P167" s="137">
        <f>IF(AND(P$3&gt;=$K167,P$3&lt;$L167),100*$AM167,0)</f>
        <v>0</v>
      </c>
      <c r="Q167" s="137">
        <f>IF(AND(Q$3&gt;=$K167,Q$3&lt;$L167),100*$AM167,0)</f>
        <v>0</v>
      </c>
      <c r="R167" s="137">
        <f>IF(AND(R$3&gt;=$K167,R$3&lt;$L167),100*$AM167,0)</f>
        <v>0</v>
      </c>
      <c r="S167" s="137">
        <f>IF(AND(S$3&gt;=$K167,S$3&lt;$L167),100*$AM167,0)</f>
        <v>0</v>
      </c>
      <c r="T167" s="137">
        <f>IF(AND(T$3&gt;=$K167,T$3&lt;$L167),100*$AM167,0)</f>
        <v>0</v>
      </c>
      <c r="U167" s="137">
        <f>IF(AND(U$3&gt;=$K167,U$3&lt;$L167),100*$AM167,0)</f>
        <v>0</v>
      </c>
      <c r="V167" s="137">
        <f>IF(AND(V$3&gt;=$K167,V$3&lt;$L167),100*$AM167,0)</f>
        <v>100</v>
      </c>
      <c r="W167" s="137">
        <f>IF(AND(W$3&gt;=$K167,W$3&lt;$L167),100*$AM167,0)</f>
        <v>100</v>
      </c>
      <c r="X167" s="137">
        <f>IF(AND(X$3&gt;=$K167,X$3&lt;$L167),100*$AM167,0)</f>
        <v>100</v>
      </c>
      <c r="Y167" s="137">
        <f>IF(AND(Y$3&gt;=$K167,Y$3&lt;$L167),100*$AM167,0)</f>
        <v>100</v>
      </c>
      <c r="Z167" s="137">
        <f>IF(AND(Z$3&gt;=$K167,Z$3&lt;$L167),100*$AM167,0)</f>
        <v>100</v>
      </c>
      <c r="AA167" s="137">
        <f>IF(AND(AA$3&gt;=$K167,AA$3&lt;$L167),100*$AM167,0)</f>
        <v>100</v>
      </c>
      <c r="AB167" s="137">
        <f>IF(AND(AB$3&gt;=$K167,AB$3&lt;$L167),100*$AM167,0)</f>
        <v>100</v>
      </c>
      <c r="AC167" s="137">
        <f>IF(AND(AC$3&gt;=$K167,AC$3&lt;$L167),100*$AM167,0)</f>
        <v>100</v>
      </c>
      <c r="AD167" s="137">
        <f>IF(AND(AD$3&gt;=$K167,AD$3&lt;$L167),100*$AM167,0)</f>
        <v>0</v>
      </c>
      <c r="AE167" s="137">
        <f>IF(AND(AE$3&gt;=$K167,AE$3&lt;$L167),100*$AM167,0)</f>
        <v>0</v>
      </c>
      <c r="AF167" s="137">
        <f>IF(AND(AF$3&gt;=$K167,AF$3&lt;$L167),100*$AM167,0)</f>
        <v>0</v>
      </c>
      <c r="AG167" s="137">
        <f>IF(AND(AG$3&gt;=$K167,AG$3&lt;$L167),100*$AM167,0)</f>
        <v>0</v>
      </c>
      <c r="AH167" s="137">
        <f>IF(AND(AH$3&gt;=$K167,AH$3&lt;$L167),100*$AM167,0)</f>
        <v>0</v>
      </c>
      <c r="AI167" s="137">
        <f>IF(AND(AI$3&gt;=$K167,AI$3&lt;$L167),100*$AM167,0)</f>
        <v>0</v>
      </c>
      <c r="AJ167" s="137">
        <f>IF(AND(AJ$3&gt;=$K167,AJ$3&lt;$L167),100*$AM167,0)</f>
        <v>0</v>
      </c>
      <c r="AK167" s="136">
        <f ca="1">IF(AND(AND($AK$3&lt;=B167,B167&lt;=$AK$1),B167&lt;&gt;""),1,0)</f>
        <v>1</v>
      </c>
      <c r="AL167" s="136">
        <f t="shared" si="3"/>
        <v>1</v>
      </c>
      <c r="AM167" s="136">
        <v>1</v>
      </c>
    </row>
    <row r="168" spans="1:39" ht="36">
      <c r="A168" s="149">
        <v>525</v>
      </c>
      <c r="B168" s="150">
        <v>46406</v>
      </c>
      <c r="C168" s="156">
        <v>9</v>
      </c>
      <c r="D168" s="156">
        <v>17</v>
      </c>
      <c r="E168" s="152" t="s">
        <v>91</v>
      </c>
      <c r="F168" s="151" t="s">
        <v>490</v>
      </c>
      <c r="G168" s="154" t="s">
        <v>493</v>
      </c>
      <c r="H168" s="138" t="str">
        <f>IF(OR(G168="中止",G168="取消"),"998",IF(ISNA(MATCH($E168,施設情報!$B$2:$B$96,0)),"999",INDEX(施設情報!$C$2:$C$96,MATCH($E168,施設情報!$B$2:$B$96,0))))</f>
        <v>998</v>
      </c>
      <c r="I168" s="139">
        <f>B168</f>
        <v>46406</v>
      </c>
      <c r="J168" s="137" t="str">
        <f>H168&amp;"-"&amp;I168</f>
        <v>998-46406</v>
      </c>
      <c r="K168" s="137">
        <f>C168/24</f>
        <v>0.375</v>
      </c>
      <c r="L168" s="137">
        <f>D168/24</f>
        <v>0.70833333333333337</v>
      </c>
      <c r="M168" s="137">
        <f>IF(AND(M$3&gt;=$K168,M$3&lt;$L168),100*$AM168,0)</f>
        <v>0</v>
      </c>
      <c r="N168" s="137">
        <f>IF(AND(N$3&gt;=$K168,N$3&lt;$L168),100*$AM168,0)</f>
        <v>0</v>
      </c>
      <c r="O168" s="137">
        <f>IF(AND(O$3&gt;=$K168,O$3&lt;$L168),100*$AM168,0)</f>
        <v>0</v>
      </c>
      <c r="P168" s="137">
        <f>IF(AND(P$3&gt;=$K168,P$3&lt;$L168),100*$AM168,0)</f>
        <v>0</v>
      </c>
      <c r="Q168" s="137">
        <f>IF(AND(Q$3&gt;=$K168,Q$3&lt;$L168),100*$AM168,0)</f>
        <v>0</v>
      </c>
      <c r="R168" s="137">
        <f>IF(AND(R$3&gt;=$K168,R$3&lt;$L168),100*$AM168,0)</f>
        <v>0</v>
      </c>
      <c r="S168" s="137">
        <f>IF(AND(S$3&gt;=$K168,S$3&lt;$L168),100*$AM168,0)</f>
        <v>0</v>
      </c>
      <c r="T168" s="137">
        <f>IF(AND(T$3&gt;=$K168,T$3&lt;$L168),100*$AM168,0)</f>
        <v>0</v>
      </c>
      <c r="U168" s="137">
        <f>IF(AND(U$3&gt;=$K168,U$3&lt;$L168),100*$AM168,0)</f>
        <v>0</v>
      </c>
      <c r="V168" s="137">
        <f>IF(AND(V$3&gt;=$K168,V$3&lt;$L168),100*$AM168,0)</f>
        <v>100</v>
      </c>
      <c r="W168" s="137">
        <f>IF(AND(W$3&gt;=$K168,W$3&lt;$L168),100*$AM168,0)</f>
        <v>100</v>
      </c>
      <c r="X168" s="137">
        <f>IF(AND(X$3&gt;=$K168,X$3&lt;$L168),100*$AM168,0)</f>
        <v>100</v>
      </c>
      <c r="Y168" s="137">
        <f>IF(AND(Y$3&gt;=$K168,Y$3&lt;$L168),100*$AM168,0)</f>
        <v>100</v>
      </c>
      <c r="Z168" s="137">
        <f>IF(AND(Z$3&gt;=$K168,Z$3&lt;$L168),100*$AM168,0)</f>
        <v>100</v>
      </c>
      <c r="AA168" s="137">
        <f>IF(AND(AA$3&gt;=$K168,AA$3&lt;$L168),100*$AM168,0)</f>
        <v>100</v>
      </c>
      <c r="AB168" s="137">
        <f>IF(AND(AB$3&gt;=$K168,AB$3&lt;$L168),100*$AM168,0)</f>
        <v>100</v>
      </c>
      <c r="AC168" s="137">
        <f>IF(AND(AC$3&gt;=$K168,AC$3&lt;$L168),100*$AM168,0)</f>
        <v>100</v>
      </c>
      <c r="AD168" s="137">
        <f>IF(AND(AD$3&gt;=$K168,AD$3&lt;$L168),100*$AM168,0)</f>
        <v>0</v>
      </c>
      <c r="AE168" s="137">
        <f>IF(AND(AE$3&gt;=$K168,AE$3&lt;$L168),100*$AM168,0)</f>
        <v>0</v>
      </c>
      <c r="AF168" s="137">
        <f>IF(AND(AF$3&gt;=$K168,AF$3&lt;$L168),100*$AM168,0)</f>
        <v>0</v>
      </c>
      <c r="AG168" s="137">
        <f>IF(AND(AG$3&gt;=$K168,AG$3&lt;$L168),100*$AM168,0)</f>
        <v>0</v>
      </c>
      <c r="AH168" s="137">
        <f>IF(AND(AH$3&gt;=$K168,AH$3&lt;$L168),100*$AM168,0)</f>
        <v>0</v>
      </c>
      <c r="AI168" s="137">
        <f>IF(AND(AI$3&gt;=$K168,AI$3&lt;$L168),100*$AM168,0)</f>
        <v>0</v>
      </c>
      <c r="AJ168" s="137">
        <f>IF(AND(AJ$3&gt;=$K168,AJ$3&lt;$L168),100*$AM168,0)</f>
        <v>0</v>
      </c>
      <c r="AK168" s="136">
        <f ca="1">IF(AND(AND($AK$3&lt;=B168,B168&lt;=$AK$1),B168&lt;&gt;""),1,0)</f>
        <v>1</v>
      </c>
      <c r="AL168" s="136">
        <f t="shared" si="3"/>
        <v>1</v>
      </c>
      <c r="AM168" s="136">
        <v>1</v>
      </c>
    </row>
    <row r="169" spans="1:39" ht="72">
      <c r="A169" s="149">
        <v>542</v>
      </c>
      <c r="B169" s="150">
        <v>46406</v>
      </c>
      <c r="C169" s="156">
        <v>9</v>
      </c>
      <c r="D169" s="156">
        <v>17</v>
      </c>
      <c r="E169" s="152" t="s">
        <v>93</v>
      </c>
      <c r="F169" s="151" t="s">
        <v>490</v>
      </c>
      <c r="G169" s="154" t="s">
        <v>493</v>
      </c>
      <c r="H169" s="138" t="str">
        <f>IF(OR(G169="中止",G169="取消"),"998",IF(ISNA(MATCH($E169,施設情報!$B$2:$B$96,0)),"999",INDEX(施設情報!$C$2:$C$96,MATCH($E169,施設情報!$B$2:$B$96,0))))</f>
        <v>998</v>
      </c>
      <c r="I169" s="139">
        <f>B169</f>
        <v>46406</v>
      </c>
      <c r="J169" s="137" t="str">
        <f>H169&amp;"-"&amp;I169</f>
        <v>998-46406</v>
      </c>
      <c r="K169" s="137">
        <f>C169/24</f>
        <v>0.375</v>
      </c>
      <c r="L169" s="137">
        <f>D169/24</f>
        <v>0.70833333333333337</v>
      </c>
      <c r="M169" s="137">
        <f>IF(AND(M$3&gt;=$K169,M$3&lt;$L169),100*$AM169,0)</f>
        <v>0</v>
      </c>
      <c r="N169" s="137">
        <f>IF(AND(N$3&gt;=$K169,N$3&lt;$L169),100*$AM169,0)</f>
        <v>0</v>
      </c>
      <c r="O169" s="137">
        <f>IF(AND(O$3&gt;=$K169,O$3&lt;$L169),100*$AM169,0)</f>
        <v>0</v>
      </c>
      <c r="P169" s="137">
        <f>IF(AND(P$3&gt;=$K169,P$3&lt;$L169),100*$AM169,0)</f>
        <v>0</v>
      </c>
      <c r="Q169" s="137">
        <f>IF(AND(Q$3&gt;=$K169,Q$3&lt;$L169),100*$AM169,0)</f>
        <v>0</v>
      </c>
      <c r="R169" s="137">
        <f>IF(AND(R$3&gt;=$K169,R$3&lt;$L169),100*$AM169,0)</f>
        <v>0</v>
      </c>
      <c r="S169" s="137">
        <f>IF(AND(S$3&gt;=$K169,S$3&lt;$L169),100*$AM169,0)</f>
        <v>0</v>
      </c>
      <c r="T169" s="137">
        <f>IF(AND(T$3&gt;=$K169,T$3&lt;$L169),100*$AM169,0)</f>
        <v>0</v>
      </c>
      <c r="U169" s="137">
        <f>IF(AND(U$3&gt;=$K169,U$3&lt;$L169),100*$AM169,0)</f>
        <v>0</v>
      </c>
      <c r="V169" s="137">
        <f>IF(AND(V$3&gt;=$K169,V$3&lt;$L169),100*$AM169,0)</f>
        <v>100</v>
      </c>
      <c r="W169" s="137">
        <f>IF(AND(W$3&gt;=$K169,W$3&lt;$L169),100*$AM169,0)</f>
        <v>100</v>
      </c>
      <c r="X169" s="137">
        <f>IF(AND(X$3&gt;=$K169,X$3&lt;$L169),100*$AM169,0)</f>
        <v>100</v>
      </c>
      <c r="Y169" s="137">
        <f>IF(AND(Y$3&gt;=$K169,Y$3&lt;$L169),100*$AM169,0)</f>
        <v>100</v>
      </c>
      <c r="Z169" s="137">
        <f>IF(AND(Z$3&gt;=$K169,Z$3&lt;$L169),100*$AM169,0)</f>
        <v>100</v>
      </c>
      <c r="AA169" s="137">
        <f>IF(AND(AA$3&gt;=$K169,AA$3&lt;$L169),100*$AM169,0)</f>
        <v>100</v>
      </c>
      <c r="AB169" s="137">
        <f>IF(AND(AB$3&gt;=$K169,AB$3&lt;$L169),100*$AM169,0)</f>
        <v>100</v>
      </c>
      <c r="AC169" s="137">
        <f>IF(AND(AC$3&gt;=$K169,AC$3&lt;$L169),100*$AM169,0)</f>
        <v>100</v>
      </c>
      <c r="AD169" s="137">
        <f>IF(AND(AD$3&gt;=$K169,AD$3&lt;$L169),100*$AM169,0)</f>
        <v>0</v>
      </c>
      <c r="AE169" s="137">
        <f>IF(AND(AE$3&gt;=$K169,AE$3&lt;$L169),100*$AM169,0)</f>
        <v>0</v>
      </c>
      <c r="AF169" s="137">
        <f>IF(AND(AF$3&gt;=$K169,AF$3&lt;$L169),100*$AM169,0)</f>
        <v>0</v>
      </c>
      <c r="AG169" s="137">
        <f>IF(AND(AG$3&gt;=$K169,AG$3&lt;$L169),100*$AM169,0)</f>
        <v>0</v>
      </c>
      <c r="AH169" s="137">
        <f>IF(AND(AH$3&gt;=$K169,AH$3&lt;$L169),100*$AM169,0)</f>
        <v>0</v>
      </c>
      <c r="AI169" s="137">
        <f>IF(AND(AI$3&gt;=$K169,AI$3&lt;$L169),100*$AM169,0)</f>
        <v>0</v>
      </c>
      <c r="AJ169" s="137">
        <f>IF(AND(AJ$3&gt;=$K169,AJ$3&lt;$L169),100*$AM169,0)</f>
        <v>0</v>
      </c>
      <c r="AK169" s="136">
        <f ca="1">IF(AND(AND($AK$3&lt;=B169,B169&lt;=$AK$1),B169&lt;&gt;""),1,0)</f>
        <v>1</v>
      </c>
      <c r="AL169" s="136">
        <f t="shared" si="3"/>
        <v>1</v>
      </c>
      <c r="AM169" s="136">
        <v>1</v>
      </c>
    </row>
    <row r="170" spans="1:39" ht="90">
      <c r="A170" s="149">
        <v>559</v>
      </c>
      <c r="B170" s="150">
        <v>46406</v>
      </c>
      <c r="C170" s="156">
        <v>9</v>
      </c>
      <c r="D170" s="156">
        <v>17</v>
      </c>
      <c r="E170" s="152" t="s">
        <v>94</v>
      </c>
      <c r="F170" s="151" t="s">
        <v>490</v>
      </c>
      <c r="G170" s="154" t="s">
        <v>493</v>
      </c>
      <c r="H170" s="138" t="str">
        <f>IF(OR(G170="中止",G170="取消"),"998",IF(ISNA(MATCH($E170,施設情報!$B$2:$B$96,0)),"999",INDEX(施設情報!$C$2:$C$96,MATCH($E170,施設情報!$B$2:$B$96,0))))</f>
        <v>998</v>
      </c>
      <c r="I170" s="139">
        <f>B170</f>
        <v>46406</v>
      </c>
      <c r="J170" s="137" t="str">
        <f>H170&amp;"-"&amp;I170</f>
        <v>998-46406</v>
      </c>
      <c r="K170" s="137">
        <f>C170/24</f>
        <v>0.375</v>
      </c>
      <c r="L170" s="137">
        <f>D170/24</f>
        <v>0.70833333333333337</v>
      </c>
      <c r="M170" s="137">
        <f>IF(AND(M$3&gt;=$K170,M$3&lt;$L170),100*$AM170,0)</f>
        <v>0</v>
      </c>
      <c r="N170" s="137">
        <f>IF(AND(N$3&gt;=$K170,N$3&lt;$L170),100*$AM170,0)</f>
        <v>0</v>
      </c>
      <c r="O170" s="137">
        <f>IF(AND(O$3&gt;=$K170,O$3&lt;$L170),100*$AM170,0)</f>
        <v>0</v>
      </c>
      <c r="P170" s="137">
        <f>IF(AND(P$3&gt;=$K170,P$3&lt;$L170),100*$AM170,0)</f>
        <v>0</v>
      </c>
      <c r="Q170" s="137">
        <f>IF(AND(Q$3&gt;=$K170,Q$3&lt;$L170),100*$AM170,0)</f>
        <v>0</v>
      </c>
      <c r="R170" s="137">
        <f>IF(AND(R$3&gt;=$K170,R$3&lt;$L170),100*$AM170,0)</f>
        <v>0</v>
      </c>
      <c r="S170" s="137">
        <f>IF(AND(S$3&gt;=$K170,S$3&lt;$L170),100*$AM170,0)</f>
        <v>0</v>
      </c>
      <c r="T170" s="137">
        <f>IF(AND(T$3&gt;=$K170,T$3&lt;$L170),100*$AM170,0)</f>
        <v>0</v>
      </c>
      <c r="U170" s="137">
        <f>IF(AND(U$3&gt;=$K170,U$3&lt;$L170),100*$AM170,0)</f>
        <v>0</v>
      </c>
      <c r="V170" s="137">
        <f>IF(AND(V$3&gt;=$K170,V$3&lt;$L170),100*$AM170,0)</f>
        <v>100</v>
      </c>
      <c r="W170" s="137">
        <f>IF(AND(W$3&gt;=$K170,W$3&lt;$L170),100*$AM170,0)</f>
        <v>100</v>
      </c>
      <c r="X170" s="137">
        <f>IF(AND(X$3&gt;=$K170,X$3&lt;$L170),100*$AM170,0)</f>
        <v>100</v>
      </c>
      <c r="Y170" s="137">
        <f>IF(AND(Y$3&gt;=$K170,Y$3&lt;$L170),100*$AM170,0)</f>
        <v>100</v>
      </c>
      <c r="Z170" s="137">
        <f>IF(AND(Z$3&gt;=$K170,Z$3&lt;$L170),100*$AM170,0)</f>
        <v>100</v>
      </c>
      <c r="AA170" s="137">
        <f>IF(AND(AA$3&gt;=$K170,AA$3&lt;$L170),100*$AM170,0)</f>
        <v>100</v>
      </c>
      <c r="AB170" s="137">
        <f>IF(AND(AB$3&gt;=$K170,AB$3&lt;$L170),100*$AM170,0)</f>
        <v>100</v>
      </c>
      <c r="AC170" s="137">
        <f>IF(AND(AC$3&gt;=$K170,AC$3&lt;$L170),100*$AM170,0)</f>
        <v>100</v>
      </c>
      <c r="AD170" s="137">
        <f>IF(AND(AD$3&gt;=$K170,AD$3&lt;$L170),100*$AM170,0)</f>
        <v>0</v>
      </c>
      <c r="AE170" s="137">
        <f>IF(AND(AE$3&gt;=$K170,AE$3&lt;$L170),100*$AM170,0)</f>
        <v>0</v>
      </c>
      <c r="AF170" s="137">
        <f>IF(AND(AF$3&gt;=$K170,AF$3&lt;$L170),100*$AM170,0)</f>
        <v>0</v>
      </c>
      <c r="AG170" s="137">
        <f>IF(AND(AG$3&gt;=$K170,AG$3&lt;$L170),100*$AM170,0)</f>
        <v>0</v>
      </c>
      <c r="AH170" s="137">
        <f>IF(AND(AH$3&gt;=$K170,AH$3&lt;$L170),100*$AM170,0)</f>
        <v>0</v>
      </c>
      <c r="AI170" s="137">
        <f>IF(AND(AI$3&gt;=$K170,AI$3&lt;$L170),100*$AM170,0)</f>
        <v>0</v>
      </c>
      <c r="AJ170" s="137">
        <f>IF(AND(AJ$3&gt;=$K170,AJ$3&lt;$L170),100*$AM170,0)</f>
        <v>0</v>
      </c>
      <c r="AK170" s="136">
        <f ca="1">IF(AND(AND($AK$3&lt;=B170,B170&lt;=$AK$1),B170&lt;&gt;""),1,0)</f>
        <v>1</v>
      </c>
      <c r="AL170" s="136">
        <f t="shared" si="3"/>
        <v>1</v>
      </c>
      <c r="AM170" s="136">
        <v>1</v>
      </c>
    </row>
    <row r="171" spans="1:39" ht="72">
      <c r="A171" s="149">
        <v>576</v>
      </c>
      <c r="B171" s="150">
        <v>46406</v>
      </c>
      <c r="C171" s="156">
        <v>9</v>
      </c>
      <c r="D171" s="156">
        <v>17</v>
      </c>
      <c r="E171" s="152" t="s">
        <v>92</v>
      </c>
      <c r="F171" s="151" t="s">
        <v>490</v>
      </c>
      <c r="G171" s="154" t="s">
        <v>493</v>
      </c>
      <c r="H171" s="138" t="str">
        <f>IF(OR(G171="中止",G171="取消"),"998",IF(ISNA(MATCH($E171,施設情報!$B$2:$B$96,0)),"999",INDEX(施設情報!$C$2:$C$96,MATCH($E171,施設情報!$B$2:$B$96,0))))</f>
        <v>998</v>
      </c>
      <c r="I171" s="139">
        <f>B171</f>
        <v>46406</v>
      </c>
      <c r="J171" s="137" t="str">
        <f>H171&amp;"-"&amp;I171</f>
        <v>998-46406</v>
      </c>
      <c r="K171" s="137">
        <f>C171/24</f>
        <v>0.375</v>
      </c>
      <c r="L171" s="137">
        <f>D171/24</f>
        <v>0.70833333333333337</v>
      </c>
      <c r="M171" s="137">
        <f>IF(AND(M$3&gt;=$K171,M$3&lt;$L171),100*$AM171,0)</f>
        <v>0</v>
      </c>
      <c r="N171" s="137">
        <f>IF(AND(N$3&gt;=$K171,N$3&lt;$L171),100*$AM171,0)</f>
        <v>0</v>
      </c>
      <c r="O171" s="137">
        <f>IF(AND(O$3&gt;=$K171,O$3&lt;$L171),100*$AM171,0)</f>
        <v>0</v>
      </c>
      <c r="P171" s="137">
        <f>IF(AND(P$3&gt;=$K171,P$3&lt;$L171),100*$AM171,0)</f>
        <v>0</v>
      </c>
      <c r="Q171" s="137">
        <f>IF(AND(Q$3&gt;=$K171,Q$3&lt;$L171),100*$AM171,0)</f>
        <v>0</v>
      </c>
      <c r="R171" s="137">
        <f>IF(AND(R$3&gt;=$K171,R$3&lt;$L171),100*$AM171,0)</f>
        <v>0</v>
      </c>
      <c r="S171" s="137">
        <f>IF(AND(S$3&gt;=$K171,S$3&lt;$L171),100*$AM171,0)</f>
        <v>0</v>
      </c>
      <c r="T171" s="137">
        <f>IF(AND(T$3&gt;=$K171,T$3&lt;$L171),100*$AM171,0)</f>
        <v>0</v>
      </c>
      <c r="U171" s="137">
        <f>IF(AND(U$3&gt;=$K171,U$3&lt;$L171),100*$AM171,0)</f>
        <v>0</v>
      </c>
      <c r="V171" s="137">
        <f>IF(AND(V$3&gt;=$K171,V$3&lt;$L171),100*$AM171,0)</f>
        <v>100</v>
      </c>
      <c r="W171" s="137">
        <f>IF(AND(W$3&gt;=$K171,W$3&lt;$L171),100*$AM171,0)</f>
        <v>100</v>
      </c>
      <c r="X171" s="137">
        <f>IF(AND(X$3&gt;=$K171,X$3&lt;$L171),100*$AM171,0)</f>
        <v>100</v>
      </c>
      <c r="Y171" s="137">
        <f>IF(AND(Y$3&gt;=$K171,Y$3&lt;$L171),100*$AM171,0)</f>
        <v>100</v>
      </c>
      <c r="Z171" s="137">
        <f>IF(AND(Z$3&gt;=$K171,Z$3&lt;$L171),100*$AM171,0)</f>
        <v>100</v>
      </c>
      <c r="AA171" s="137">
        <f>IF(AND(AA$3&gt;=$K171,AA$3&lt;$L171),100*$AM171,0)</f>
        <v>100</v>
      </c>
      <c r="AB171" s="137">
        <f>IF(AND(AB$3&gt;=$K171,AB$3&lt;$L171),100*$AM171,0)</f>
        <v>100</v>
      </c>
      <c r="AC171" s="137">
        <f>IF(AND(AC$3&gt;=$K171,AC$3&lt;$L171),100*$AM171,0)</f>
        <v>100</v>
      </c>
      <c r="AD171" s="137">
        <f>IF(AND(AD$3&gt;=$K171,AD$3&lt;$L171),100*$AM171,0)</f>
        <v>0</v>
      </c>
      <c r="AE171" s="137">
        <f>IF(AND(AE$3&gt;=$K171,AE$3&lt;$L171),100*$AM171,0)</f>
        <v>0</v>
      </c>
      <c r="AF171" s="137">
        <f>IF(AND(AF$3&gt;=$K171,AF$3&lt;$L171),100*$AM171,0)</f>
        <v>0</v>
      </c>
      <c r="AG171" s="137">
        <f>IF(AND(AG$3&gt;=$K171,AG$3&lt;$L171),100*$AM171,0)</f>
        <v>0</v>
      </c>
      <c r="AH171" s="137">
        <f>IF(AND(AH$3&gt;=$K171,AH$3&lt;$L171),100*$AM171,0)</f>
        <v>0</v>
      </c>
      <c r="AI171" s="137">
        <f>IF(AND(AI$3&gt;=$K171,AI$3&lt;$L171),100*$AM171,0)</f>
        <v>0</v>
      </c>
      <c r="AJ171" s="137">
        <f>IF(AND(AJ$3&gt;=$K171,AJ$3&lt;$L171),100*$AM171,0)</f>
        <v>0</v>
      </c>
      <c r="AK171" s="136">
        <f ca="1">IF(AND(AND($AK$3&lt;=B171,B171&lt;=$AK$1),B171&lt;&gt;""),1,0)</f>
        <v>1</v>
      </c>
      <c r="AL171" s="136">
        <f t="shared" si="3"/>
        <v>1</v>
      </c>
      <c r="AM171" s="136">
        <v>1</v>
      </c>
    </row>
    <row r="172" spans="1:39" ht="36">
      <c r="A172" s="149">
        <v>658</v>
      </c>
      <c r="B172" s="150">
        <v>46406</v>
      </c>
      <c r="C172" s="156">
        <v>9</v>
      </c>
      <c r="D172" s="156">
        <v>17</v>
      </c>
      <c r="E172" s="152" t="s">
        <v>91</v>
      </c>
      <c r="F172" s="151" t="s">
        <v>490</v>
      </c>
      <c r="G172" s="154" t="s">
        <v>494</v>
      </c>
      <c r="H172" s="138" t="str">
        <f>IF(OR(G172="中止",G172="取消"),"998",IF(ISNA(MATCH($E172,施設情報!$B$2:$B$96,0)),"999",INDEX(施設情報!$C$2:$C$96,MATCH($E172,施設情報!$B$2:$B$96,0))))</f>
        <v>009</v>
      </c>
      <c r="I172" s="139">
        <f>B172</f>
        <v>46406</v>
      </c>
      <c r="J172" s="137" t="str">
        <f>H172&amp;"-"&amp;I172</f>
        <v>009-46406</v>
      </c>
      <c r="K172" s="137">
        <f>C172/24</f>
        <v>0.375</v>
      </c>
      <c r="L172" s="137">
        <f>D172/24</f>
        <v>0.70833333333333337</v>
      </c>
      <c r="M172" s="137">
        <f>IF(AND(M$3&gt;=$K172,M$3&lt;$L172),100*$AM172,0)</f>
        <v>0</v>
      </c>
      <c r="N172" s="137">
        <f>IF(AND(N$3&gt;=$K172,N$3&lt;$L172),100*$AM172,0)</f>
        <v>0</v>
      </c>
      <c r="O172" s="137">
        <f>IF(AND(O$3&gt;=$K172,O$3&lt;$L172),100*$AM172,0)</f>
        <v>0</v>
      </c>
      <c r="P172" s="137">
        <f>IF(AND(P$3&gt;=$K172,P$3&lt;$L172),100*$AM172,0)</f>
        <v>0</v>
      </c>
      <c r="Q172" s="137">
        <f>IF(AND(Q$3&gt;=$K172,Q$3&lt;$L172),100*$AM172,0)</f>
        <v>0</v>
      </c>
      <c r="R172" s="137">
        <f>IF(AND(R$3&gt;=$K172,R$3&lt;$L172),100*$AM172,0)</f>
        <v>0</v>
      </c>
      <c r="S172" s="137">
        <f>IF(AND(S$3&gt;=$K172,S$3&lt;$L172),100*$AM172,0)</f>
        <v>0</v>
      </c>
      <c r="T172" s="137">
        <f>IF(AND(T$3&gt;=$K172,T$3&lt;$L172),100*$AM172,0)</f>
        <v>0</v>
      </c>
      <c r="U172" s="137">
        <f>IF(AND(U$3&gt;=$K172,U$3&lt;$L172),100*$AM172,0)</f>
        <v>0</v>
      </c>
      <c r="V172" s="137">
        <f>IF(AND(V$3&gt;=$K172,V$3&lt;$L172),100*$AM172,0)</f>
        <v>100</v>
      </c>
      <c r="W172" s="137">
        <f>IF(AND(W$3&gt;=$K172,W$3&lt;$L172),100*$AM172,0)</f>
        <v>100</v>
      </c>
      <c r="X172" s="137">
        <f>IF(AND(X$3&gt;=$K172,X$3&lt;$L172),100*$AM172,0)</f>
        <v>100</v>
      </c>
      <c r="Y172" s="137">
        <f>IF(AND(Y$3&gt;=$K172,Y$3&lt;$L172),100*$AM172,0)</f>
        <v>100</v>
      </c>
      <c r="Z172" s="137">
        <f>IF(AND(Z$3&gt;=$K172,Z$3&lt;$L172),100*$AM172,0)</f>
        <v>100</v>
      </c>
      <c r="AA172" s="137">
        <f>IF(AND(AA$3&gt;=$K172,AA$3&lt;$L172),100*$AM172,0)</f>
        <v>100</v>
      </c>
      <c r="AB172" s="137">
        <f>IF(AND(AB$3&gt;=$K172,AB$3&lt;$L172),100*$AM172,0)</f>
        <v>100</v>
      </c>
      <c r="AC172" s="137">
        <f>IF(AND(AC$3&gt;=$K172,AC$3&lt;$L172),100*$AM172,0)</f>
        <v>100</v>
      </c>
      <c r="AD172" s="137">
        <f>IF(AND(AD$3&gt;=$K172,AD$3&lt;$L172),100*$AM172,0)</f>
        <v>0</v>
      </c>
      <c r="AE172" s="137">
        <f>IF(AND(AE$3&gt;=$K172,AE$3&lt;$L172),100*$AM172,0)</f>
        <v>0</v>
      </c>
      <c r="AF172" s="137">
        <f>IF(AND(AF$3&gt;=$K172,AF$3&lt;$L172),100*$AM172,0)</f>
        <v>0</v>
      </c>
      <c r="AG172" s="137">
        <f>IF(AND(AG$3&gt;=$K172,AG$3&lt;$L172),100*$AM172,0)</f>
        <v>0</v>
      </c>
      <c r="AH172" s="137">
        <f>IF(AND(AH$3&gt;=$K172,AH$3&lt;$L172),100*$AM172,0)</f>
        <v>0</v>
      </c>
      <c r="AI172" s="137">
        <f>IF(AND(AI$3&gt;=$K172,AI$3&lt;$L172),100*$AM172,0)</f>
        <v>0</v>
      </c>
      <c r="AJ172" s="137">
        <f>IF(AND(AJ$3&gt;=$K172,AJ$3&lt;$L172),100*$AM172,0)</f>
        <v>0</v>
      </c>
      <c r="AK172" s="136">
        <f ca="1">IF(AND(AND($AK$3&lt;=B172,B172&lt;=$AK$1),B172&lt;&gt;""),1,0)</f>
        <v>1</v>
      </c>
      <c r="AL172" s="136">
        <f t="shared" si="3"/>
        <v>1</v>
      </c>
      <c r="AM172" s="136">
        <v>1</v>
      </c>
    </row>
    <row r="173" spans="1:39" ht="72">
      <c r="A173" s="149">
        <v>673</v>
      </c>
      <c r="B173" s="150">
        <v>46406</v>
      </c>
      <c r="C173" s="156">
        <v>9</v>
      </c>
      <c r="D173" s="156">
        <v>17</v>
      </c>
      <c r="E173" s="152" t="s">
        <v>93</v>
      </c>
      <c r="F173" s="151" t="s">
        <v>490</v>
      </c>
      <c r="G173" s="154" t="s">
        <v>494</v>
      </c>
      <c r="H173" s="138" t="str">
        <f>IF(OR(G173="中止",G173="取消"),"998",IF(ISNA(MATCH($E173,施設情報!$B$2:$B$96,0)),"999",INDEX(施設情報!$C$2:$C$96,MATCH($E173,施設情報!$B$2:$B$96,0))))</f>
        <v>012</v>
      </c>
      <c r="I173" s="139">
        <f>B173</f>
        <v>46406</v>
      </c>
      <c r="J173" s="137" t="str">
        <f>H173&amp;"-"&amp;I173</f>
        <v>012-46406</v>
      </c>
      <c r="K173" s="137">
        <f>C173/24</f>
        <v>0.375</v>
      </c>
      <c r="L173" s="137">
        <f>D173/24</f>
        <v>0.70833333333333337</v>
      </c>
      <c r="M173" s="137">
        <f>IF(AND(M$3&gt;=$K173,M$3&lt;$L173),100*$AM173,0)</f>
        <v>0</v>
      </c>
      <c r="N173" s="137">
        <f>IF(AND(N$3&gt;=$K173,N$3&lt;$L173),100*$AM173,0)</f>
        <v>0</v>
      </c>
      <c r="O173" s="137">
        <f>IF(AND(O$3&gt;=$K173,O$3&lt;$L173),100*$AM173,0)</f>
        <v>0</v>
      </c>
      <c r="P173" s="137">
        <f>IF(AND(P$3&gt;=$K173,P$3&lt;$L173),100*$AM173,0)</f>
        <v>0</v>
      </c>
      <c r="Q173" s="137">
        <f>IF(AND(Q$3&gt;=$K173,Q$3&lt;$L173),100*$AM173,0)</f>
        <v>0</v>
      </c>
      <c r="R173" s="137">
        <f>IF(AND(R$3&gt;=$K173,R$3&lt;$L173),100*$AM173,0)</f>
        <v>0</v>
      </c>
      <c r="S173" s="137">
        <f>IF(AND(S$3&gt;=$K173,S$3&lt;$L173),100*$AM173,0)</f>
        <v>0</v>
      </c>
      <c r="T173" s="137">
        <f>IF(AND(T$3&gt;=$K173,T$3&lt;$L173),100*$AM173,0)</f>
        <v>0</v>
      </c>
      <c r="U173" s="137">
        <f>IF(AND(U$3&gt;=$K173,U$3&lt;$L173),100*$AM173,0)</f>
        <v>0</v>
      </c>
      <c r="V173" s="137">
        <f>IF(AND(V$3&gt;=$K173,V$3&lt;$L173),100*$AM173,0)</f>
        <v>100</v>
      </c>
      <c r="W173" s="137">
        <f>IF(AND(W$3&gt;=$K173,W$3&lt;$L173),100*$AM173,0)</f>
        <v>100</v>
      </c>
      <c r="X173" s="137">
        <f>IF(AND(X$3&gt;=$K173,X$3&lt;$L173),100*$AM173,0)</f>
        <v>100</v>
      </c>
      <c r="Y173" s="137">
        <f>IF(AND(Y$3&gt;=$K173,Y$3&lt;$L173),100*$AM173,0)</f>
        <v>100</v>
      </c>
      <c r="Z173" s="137">
        <f>IF(AND(Z$3&gt;=$K173,Z$3&lt;$L173),100*$AM173,0)</f>
        <v>100</v>
      </c>
      <c r="AA173" s="137">
        <f>IF(AND(AA$3&gt;=$K173,AA$3&lt;$L173),100*$AM173,0)</f>
        <v>100</v>
      </c>
      <c r="AB173" s="137">
        <f>IF(AND(AB$3&gt;=$K173,AB$3&lt;$L173),100*$AM173,0)</f>
        <v>100</v>
      </c>
      <c r="AC173" s="137">
        <f>IF(AND(AC$3&gt;=$K173,AC$3&lt;$L173),100*$AM173,0)</f>
        <v>100</v>
      </c>
      <c r="AD173" s="137">
        <f>IF(AND(AD$3&gt;=$K173,AD$3&lt;$L173),100*$AM173,0)</f>
        <v>0</v>
      </c>
      <c r="AE173" s="137">
        <f>IF(AND(AE$3&gt;=$K173,AE$3&lt;$L173),100*$AM173,0)</f>
        <v>0</v>
      </c>
      <c r="AF173" s="137">
        <f>IF(AND(AF$3&gt;=$K173,AF$3&lt;$L173),100*$AM173,0)</f>
        <v>0</v>
      </c>
      <c r="AG173" s="137">
        <f>IF(AND(AG$3&gt;=$K173,AG$3&lt;$L173),100*$AM173,0)</f>
        <v>0</v>
      </c>
      <c r="AH173" s="137">
        <f>IF(AND(AH$3&gt;=$K173,AH$3&lt;$L173),100*$AM173,0)</f>
        <v>0</v>
      </c>
      <c r="AI173" s="137">
        <f>IF(AND(AI$3&gt;=$K173,AI$3&lt;$L173),100*$AM173,0)</f>
        <v>0</v>
      </c>
      <c r="AJ173" s="137">
        <f>IF(AND(AJ$3&gt;=$K173,AJ$3&lt;$L173),100*$AM173,0)</f>
        <v>0</v>
      </c>
      <c r="AK173" s="136">
        <f ca="1">IF(AND(AND($AK$3&lt;=B173,B173&lt;=$AK$1),B173&lt;&gt;""),1,0)</f>
        <v>1</v>
      </c>
      <c r="AL173" s="136">
        <f t="shared" si="3"/>
        <v>1</v>
      </c>
      <c r="AM173" s="136">
        <v>1</v>
      </c>
    </row>
    <row r="174" spans="1:39" ht="90">
      <c r="A174" s="149">
        <v>688</v>
      </c>
      <c r="B174" s="210">
        <v>46406</v>
      </c>
      <c r="C174" s="211">
        <v>9</v>
      </c>
      <c r="D174" s="211">
        <v>17</v>
      </c>
      <c r="E174" s="152" t="s">
        <v>94</v>
      </c>
      <c r="F174" s="151" t="s">
        <v>490</v>
      </c>
      <c r="G174" s="154" t="s">
        <v>494</v>
      </c>
      <c r="H174" s="138" t="str">
        <f>IF(OR(G174="中止",G174="取消"),"998",IF(ISNA(MATCH($E174,施設情報!$B$2:$B$96,0)),"999",INDEX(施設情報!$C$2:$C$96,MATCH($E174,施設情報!$B$2:$B$96,0))))</f>
        <v>011</v>
      </c>
      <c r="I174" s="139">
        <f>B174</f>
        <v>46406</v>
      </c>
      <c r="J174" s="137" t="str">
        <f>H174&amp;"-"&amp;I174</f>
        <v>011-46406</v>
      </c>
      <c r="K174" s="137">
        <f>C174/24</f>
        <v>0.375</v>
      </c>
      <c r="L174" s="137">
        <f>D174/24</f>
        <v>0.70833333333333337</v>
      </c>
      <c r="M174" s="137">
        <f>IF(AND(M$3&gt;=$K174,M$3&lt;$L174),100*$AM174,0)</f>
        <v>0</v>
      </c>
      <c r="N174" s="137">
        <f>IF(AND(N$3&gt;=$K174,N$3&lt;$L174),100*$AM174,0)</f>
        <v>0</v>
      </c>
      <c r="O174" s="137">
        <f>IF(AND(O$3&gt;=$K174,O$3&lt;$L174),100*$AM174,0)</f>
        <v>0</v>
      </c>
      <c r="P174" s="137">
        <f>IF(AND(P$3&gt;=$K174,P$3&lt;$L174),100*$AM174,0)</f>
        <v>0</v>
      </c>
      <c r="Q174" s="137">
        <f>IF(AND(Q$3&gt;=$K174,Q$3&lt;$L174),100*$AM174,0)</f>
        <v>0</v>
      </c>
      <c r="R174" s="137">
        <f>IF(AND(R$3&gt;=$K174,R$3&lt;$L174),100*$AM174,0)</f>
        <v>0</v>
      </c>
      <c r="S174" s="137">
        <f>IF(AND(S$3&gt;=$K174,S$3&lt;$L174),100*$AM174,0)</f>
        <v>0</v>
      </c>
      <c r="T174" s="137">
        <f>IF(AND(T$3&gt;=$K174,T$3&lt;$L174),100*$AM174,0)</f>
        <v>0</v>
      </c>
      <c r="U174" s="137">
        <f>IF(AND(U$3&gt;=$K174,U$3&lt;$L174),100*$AM174,0)</f>
        <v>0</v>
      </c>
      <c r="V174" s="137">
        <f>IF(AND(V$3&gt;=$K174,V$3&lt;$L174),100*$AM174,0)</f>
        <v>100</v>
      </c>
      <c r="W174" s="137">
        <f>IF(AND(W$3&gt;=$K174,W$3&lt;$L174),100*$AM174,0)</f>
        <v>100</v>
      </c>
      <c r="X174" s="137">
        <f>IF(AND(X$3&gt;=$K174,X$3&lt;$L174),100*$AM174,0)</f>
        <v>100</v>
      </c>
      <c r="Y174" s="137">
        <f>IF(AND(Y$3&gt;=$K174,Y$3&lt;$L174),100*$AM174,0)</f>
        <v>100</v>
      </c>
      <c r="Z174" s="137">
        <f>IF(AND(Z$3&gt;=$K174,Z$3&lt;$L174),100*$AM174,0)</f>
        <v>100</v>
      </c>
      <c r="AA174" s="137">
        <f>IF(AND(AA$3&gt;=$K174,AA$3&lt;$L174),100*$AM174,0)</f>
        <v>100</v>
      </c>
      <c r="AB174" s="137">
        <f>IF(AND(AB$3&gt;=$K174,AB$3&lt;$L174),100*$AM174,0)</f>
        <v>100</v>
      </c>
      <c r="AC174" s="137">
        <f>IF(AND(AC$3&gt;=$K174,AC$3&lt;$L174),100*$AM174,0)</f>
        <v>100</v>
      </c>
      <c r="AD174" s="137">
        <f>IF(AND(AD$3&gt;=$K174,AD$3&lt;$L174),100*$AM174,0)</f>
        <v>0</v>
      </c>
      <c r="AE174" s="137">
        <f>IF(AND(AE$3&gt;=$K174,AE$3&lt;$L174),100*$AM174,0)</f>
        <v>0</v>
      </c>
      <c r="AF174" s="137">
        <f>IF(AND(AF$3&gt;=$K174,AF$3&lt;$L174),100*$AM174,0)</f>
        <v>0</v>
      </c>
      <c r="AG174" s="137">
        <f>IF(AND(AG$3&gt;=$K174,AG$3&lt;$L174),100*$AM174,0)</f>
        <v>0</v>
      </c>
      <c r="AH174" s="137">
        <f>IF(AND(AH$3&gt;=$K174,AH$3&lt;$L174),100*$AM174,0)</f>
        <v>0</v>
      </c>
      <c r="AI174" s="137">
        <f>IF(AND(AI$3&gt;=$K174,AI$3&lt;$L174),100*$AM174,0)</f>
        <v>0</v>
      </c>
      <c r="AJ174" s="137">
        <f>IF(AND(AJ$3&gt;=$K174,AJ$3&lt;$L174),100*$AM174,0)</f>
        <v>0</v>
      </c>
      <c r="AK174" s="136">
        <f ca="1">IF(AND(AND($AK$3&lt;=B174,B174&lt;=$AK$1),B174&lt;&gt;""),1,0)</f>
        <v>1</v>
      </c>
      <c r="AL174" s="136">
        <f t="shared" si="3"/>
        <v>1</v>
      </c>
      <c r="AM174" s="136">
        <v>1</v>
      </c>
    </row>
    <row r="175" spans="1:39" ht="72">
      <c r="A175" s="149">
        <v>703</v>
      </c>
      <c r="B175" s="210">
        <v>46406</v>
      </c>
      <c r="C175" s="211">
        <v>9</v>
      </c>
      <c r="D175" s="211">
        <v>17</v>
      </c>
      <c r="E175" s="215" t="s">
        <v>92</v>
      </c>
      <c r="F175" s="151" t="s">
        <v>490</v>
      </c>
      <c r="G175" s="154" t="s">
        <v>494</v>
      </c>
      <c r="H175" s="138" t="str">
        <f>IF(OR(G175="中止",G175="取消"),"998",IF(ISNA(MATCH($E175,施設情報!$B$2:$B$96,0)),"999",INDEX(施設情報!$C$2:$C$96,MATCH($E175,施設情報!$B$2:$B$96,0))))</f>
        <v>010</v>
      </c>
      <c r="I175" s="139">
        <f>B175</f>
        <v>46406</v>
      </c>
      <c r="J175" s="137" t="str">
        <f>H175&amp;"-"&amp;I175</f>
        <v>010-46406</v>
      </c>
      <c r="K175" s="137">
        <f>C175/24</f>
        <v>0.375</v>
      </c>
      <c r="L175" s="137">
        <f>D175/24</f>
        <v>0.70833333333333337</v>
      </c>
      <c r="M175" s="137">
        <f>IF(AND(M$3&gt;=$K175,M$3&lt;$L175),100*$AM175,0)</f>
        <v>0</v>
      </c>
      <c r="N175" s="137">
        <f>IF(AND(N$3&gt;=$K175,N$3&lt;$L175),100*$AM175,0)</f>
        <v>0</v>
      </c>
      <c r="O175" s="137">
        <f>IF(AND(O$3&gt;=$K175,O$3&lt;$L175),100*$AM175,0)</f>
        <v>0</v>
      </c>
      <c r="P175" s="137">
        <f>IF(AND(P$3&gt;=$K175,P$3&lt;$L175),100*$AM175,0)</f>
        <v>0</v>
      </c>
      <c r="Q175" s="137">
        <f>IF(AND(Q$3&gt;=$K175,Q$3&lt;$L175),100*$AM175,0)</f>
        <v>0</v>
      </c>
      <c r="R175" s="137">
        <f>IF(AND(R$3&gt;=$K175,R$3&lt;$L175),100*$AM175,0)</f>
        <v>0</v>
      </c>
      <c r="S175" s="137">
        <f>IF(AND(S$3&gt;=$K175,S$3&lt;$L175),100*$AM175,0)</f>
        <v>0</v>
      </c>
      <c r="T175" s="137">
        <f>IF(AND(T$3&gt;=$K175,T$3&lt;$L175),100*$AM175,0)</f>
        <v>0</v>
      </c>
      <c r="U175" s="137">
        <f>IF(AND(U$3&gt;=$K175,U$3&lt;$L175),100*$AM175,0)</f>
        <v>0</v>
      </c>
      <c r="V175" s="137">
        <f>IF(AND(V$3&gt;=$K175,V$3&lt;$L175),100*$AM175,0)</f>
        <v>100</v>
      </c>
      <c r="W175" s="137">
        <f>IF(AND(W$3&gt;=$K175,W$3&lt;$L175),100*$AM175,0)</f>
        <v>100</v>
      </c>
      <c r="X175" s="137">
        <f>IF(AND(X$3&gt;=$K175,X$3&lt;$L175),100*$AM175,0)</f>
        <v>100</v>
      </c>
      <c r="Y175" s="137">
        <f>IF(AND(Y$3&gt;=$K175,Y$3&lt;$L175),100*$AM175,0)</f>
        <v>100</v>
      </c>
      <c r="Z175" s="137">
        <f>IF(AND(Z$3&gt;=$K175,Z$3&lt;$L175),100*$AM175,0)</f>
        <v>100</v>
      </c>
      <c r="AA175" s="137">
        <f>IF(AND(AA$3&gt;=$K175,AA$3&lt;$L175),100*$AM175,0)</f>
        <v>100</v>
      </c>
      <c r="AB175" s="137">
        <f>IF(AND(AB$3&gt;=$K175,AB$3&lt;$L175),100*$AM175,0)</f>
        <v>100</v>
      </c>
      <c r="AC175" s="137">
        <f>IF(AND(AC$3&gt;=$K175,AC$3&lt;$L175),100*$AM175,0)</f>
        <v>100</v>
      </c>
      <c r="AD175" s="137">
        <f>IF(AND(AD$3&gt;=$K175,AD$3&lt;$L175),100*$AM175,0)</f>
        <v>0</v>
      </c>
      <c r="AE175" s="137">
        <f>IF(AND(AE$3&gt;=$K175,AE$3&lt;$L175),100*$AM175,0)</f>
        <v>0</v>
      </c>
      <c r="AF175" s="137">
        <f>IF(AND(AF$3&gt;=$K175,AF$3&lt;$L175),100*$AM175,0)</f>
        <v>0</v>
      </c>
      <c r="AG175" s="137">
        <f>IF(AND(AG$3&gt;=$K175,AG$3&lt;$L175),100*$AM175,0)</f>
        <v>0</v>
      </c>
      <c r="AH175" s="137">
        <f>IF(AND(AH$3&gt;=$K175,AH$3&lt;$L175),100*$AM175,0)</f>
        <v>0</v>
      </c>
      <c r="AI175" s="137">
        <f>IF(AND(AI$3&gt;=$K175,AI$3&lt;$L175),100*$AM175,0)</f>
        <v>0</v>
      </c>
      <c r="AJ175" s="137">
        <f>IF(AND(AJ$3&gt;=$K175,AJ$3&lt;$L175),100*$AM175,0)</f>
        <v>0</v>
      </c>
      <c r="AK175" s="136">
        <f ca="1">IF(AND(AND($AK$3&lt;=B175,B175&lt;=$AK$1),B175&lt;&gt;""),1,0)</f>
        <v>1</v>
      </c>
      <c r="AL175" s="136">
        <f t="shared" si="3"/>
        <v>1</v>
      </c>
      <c r="AM175" s="136">
        <v>1</v>
      </c>
    </row>
    <row r="176" spans="1:39" ht="56.25">
      <c r="A176" s="149">
        <v>718</v>
      </c>
      <c r="B176" s="210">
        <v>46406</v>
      </c>
      <c r="C176" s="211">
        <v>9</v>
      </c>
      <c r="D176" s="211">
        <v>17</v>
      </c>
      <c r="E176" s="152" t="s">
        <v>44</v>
      </c>
      <c r="F176" s="151" t="s">
        <v>490</v>
      </c>
      <c r="G176" s="154" t="s">
        <v>494</v>
      </c>
      <c r="H176" s="138" t="str">
        <f>IF(OR(G176="中止",G176="取消"),"998",IF(ISNA(MATCH($E176,施設情報!$B$2:$B$96,0)),"999",INDEX(施設情報!$C$2:$C$96,MATCH($E176,施設情報!$B$2:$B$96,0))))</f>
        <v>015</v>
      </c>
      <c r="I176" s="139">
        <f>B176</f>
        <v>46406</v>
      </c>
      <c r="J176" s="137" t="str">
        <f>H176&amp;"-"&amp;I176</f>
        <v>015-46406</v>
      </c>
      <c r="K176" s="137">
        <f>C176/24</f>
        <v>0.375</v>
      </c>
      <c r="L176" s="137">
        <f>D176/24</f>
        <v>0.70833333333333337</v>
      </c>
      <c r="M176" s="137">
        <f>IF(AND(M$3&gt;=$K176,M$3&lt;$L176),100*$AM176,0)</f>
        <v>0</v>
      </c>
      <c r="N176" s="137">
        <f>IF(AND(N$3&gt;=$K176,N$3&lt;$L176),100*$AM176,0)</f>
        <v>0</v>
      </c>
      <c r="O176" s="137">
        <f>IF(AND(O$3&gt;=$K176,O$3&lt;$L176),100*$AM176,0)</f>
        <v>0</v>
      </c>
      <c r="P176" s="137">
        <f>IF(AND(P$3&gt;=$K176,P$3&lt;$L176),100*$AM176,0)</f>
        <v>0</v>
      </c>
      <c r="Q176" s="137">
        <f>IF(AND(Q$3&gt;=$K176,Q$3&lt;$L176),100*$AM176,0)</f>
        <v>0</v>
      </c>
      <c r="R176" s="137">
        <f>IF(AND(R$3&gt;=$K176,R$3&lt;$L176),100*$AM176,0)</f>
        <v>0</v>
      </c>
      <c r="S176" s="137">
        <f>IF(AND(S$3&gt;=$K176,S$3&lt;$L176),100*$AM176,0)</f>
        <v>0</v>
      </c>
      <c r="T176" s="137">
        <f>IF(AND(T$3&gt;=$K176,T$3&lt;$L176),100*$AM176,0)</f>
        <v>0</v>
      </c>
      <c r="U176" s="137">
        <f>IF(AND(U$3&gt;=$K176,U$3&lt;$L176),100*$AM176,0)</f>
        <v>0</v>
      </c>
      <c r="V176" s="137">
        <f>IF(AND(V$3&gt;=$K176,V$3&lt;$L176),100*$AM176,0)</f>
        <v>100</v>
      </c>
      <c r="W176" s="137">
        <f>IF(AND(W$3&gt;=$K176,W$3&lt;$L176),100*$AM176,0)</f>
        <v>100</v>
      </c>
      <c r="X176" s="137">
        <f>IF(AND(X$3&gt;=$K176,X$3&lt;$L176),100*$AM176,0)</f>
        <v>100</v>
      </c>
      <c r="Y176" s="137">
        <f>IF(AND(Y$3&gt;=$K176,Y$3&lt;$L176),100*$AM176,0)</f>
        <v>100</v>
      </c>
      <c r="Z176" s="137">
        <f>IF(AND(Z$3&gt;=$K176,Z$3&lt;$L176),100*$AM176,0)</f>
        <v>100</v>
      </c>
      <c r="AA176" s="137">
        <f>IF(AND(AA$3&gt;=$K176,AA$3&lt;$L176),100*$AM176,0)</f>
        <v>100</v>
      </c>
      <c r="AB176" s="137">
        <f>IF(AND(AB$3&gt;=$K176,AB$3&lt;$L176),100*$AM176,0)</f>
        <v>100</v>
      </c>
      <c r="AC176" s="137">
        <f>IF(AND(AC$3&gt;=$K176,AC$3&lt;$L176),100*$AM176,0)</f>
        <v>100</v>
      </c>
      <c r="AD176" s="137">
        <f>IF(AND(AD$3&gt;=$K176,AD$3&lt;$L176),100*$AM176,0)</f>
        <v>0</v>
      </c>
      <c r="AE176" s="137">
        <f>IF(AND(AE$3&gt;=$K176,AE$3&lt;$L176),100*$AM176,0)</f>
        <v>0</v>
      </c>
      <c r="AF176" s="137">
        <f>IF(AND(AF$3&gt;=$K176,AF$3&lt;$L176),100*$AM176,0)</f>
        <v>0</v>
      </c>
      <c r="AG176" s="137">
        <f>IF(AND(AG$3&gt;=$K176,AG$3&lt;$L176),100*$AM176,0)</f>
        <v>0</v>
      </c>
      <c r="AH176" s="137">
        <f>IF(AND(AH$3&gt;=$K176,AH$3&lt;$L176),100*$AM176,0)</f>
        <v>0</v>
      </c>
      <c r="AI176" s="137">
        <f>IF(AND(AI$3&gt;=$K176,AI$3&lt;$L176),100*$AM176,0)</f>
        <v>0</v>
      </c>
      <c r="AJ176" s="137">
        <f>IF(AND(AJ$3&gt;=$K176,AJ$3&lt;$L176),100*$AM176,0)</f>
        <v>0</v>
      </c>
      <c r="AK176" s="136">
        <f ca="1">IF(AND(AND($AK$3&lt;=B176,B176&lt;=$AK$1),B176&lt;&gt;""),1,0)</f>
        <v>1</v>
      </c>
      <c r="AL176" s="136">
        <f t="shared" si="3"/>
        <v>1</v>
      </c>
      <c r="AM176" s="136">
        <v>1</v>
      </c>
    </row>
    <row r="177" spans="1:39" ht="56.25">
      <c r="A177" s="149">
        <v>131</v>
      </c>
      <c r="B177" s="150">
        <v>46407</v>
      </c>
      <c r="C177" s="156">
        <v>10</v>
      </c>
      <c r="D177" s="156">
        <v>14</v>
      </c>
      <c r="E177" s="152" t="s">
        <v>3</v>
      </c>
      <c r="F177" s="151" t="s">
        <v>0</v>
      </c>
      <c r="G177" s="154" t="s">
        <v>1</v>
      </c>
      <c r="H177" s="138" t="str">
        <f>IF(OR(G177="中止",G177="取消"),"998",IF(ISNA(MATCH($E177,施設情報!$B$2:$B$96,0)),"999",INDEX(施設情報!$C$2:$C$96,MATCH($E177,施設情報!$B$2:$B$96,0))))</f>
        <v>025</v>
      </c>
      <c r="I177" s="139">
        <f>B177</f>
        <v>46407</v>
      </c>
      <c r="J177" s="137" t="str">
        <f>H177&amp;"-"&amp;I177</f>
        <v>025-46407</v>
      </c>
      <c r="K177" s="137">
        <f>C177/24</f>
        <v>0.41666666666666669</v>
      </c>
      <c r="L177" s="137">
        <f>D177/24</f>
        <v>0.58333333333333337</v>
      </c>
      <c r="M177" s="137">
        <f>IF(AND(M$3&gt;=$K177,M$3&lt;$L177),100*$AM177,0)</f>
        <v>0</v>
      </c>
      <c r="N177" s="137">
        <f>IF(AND(N$3&gt;=$K177,N$3&lt;$L177),100*$AM177,0)</f>
        <v>0</v>
      </c>
      <c r="O177" s="137">
        <f>IF(AND(O$3&gt;=$K177,O$3&lt;$L177),100*$AM177,0)</f>
        <v>0</v>
      </c>
      <c r="P177" s="137">
        <f>IF(AND(P$3&gt;=$K177,P$3&lt;$L177),100*$AM177,0)</f>
        <v>0</v>
      </c>
      <c r="Q177" s="137">
        <f>IF(AND(Q$3&gt;=$K177,Q$3&lt;$L177),100*$AM177,0)</f>
        <v>0</v>
      </c>
      <c r="R177" s="137">
        <f>IF(AND(R$3&gt;=$K177,R$3&lt;$L177),100*$AM177,0)</f>
        <v>0</v>
      </c>
      <c r="S177" s="137">
        <f>IF(AND(S$3&gt;=$K177,S$3&lt;$L177),100*$AM177,0)</f>
        <v>0</v>
      </c>
      <c r="T177" s="137">
        <f>IF(AND(T$3&gt;=$K177,T$3&lt;$L177),100*$AM177,0)</f>
        <v>0</v>
      </c>
      <c r="U177" s="137">
        <f>IF(AND(U$3&gt;=$K177,U$3&lt;$L177),100*$AM177,0)</f>
        <v>0</v>
      </c>
      <c r="V177" s="137">
        <f>IF(AND(V$3&gt;=$K177,V$3&lt;$L177),100*$AM177,0)</f>
        <v>0</v>
      </c>
      <c r="W177" s="137">
        <f>IF(AND(W$3&gt;=$K177,W$3&lt;$L177),100*$AM177,0)</f>
        <v>100</v>
      </c>
      <c r="X177" s="137">
        <f>IF(AND(X$3&gt;=$K177,X$3&lt;$L177),100*$AM177,0)</f>
        <v>100</v>
      </c>
      <c r="Y177" s="137">
        <f>IF(AND(Y$3&gt;=$K177,Y$3&lt;$L177),100*$AM177,0)</f>
        <v>100</v>
      </c>
      <c r="Z177" s="137">
        <f>IF(AND(Z$3&gt;=$K177,Z$3&lt;$L177),100*$AM177,0)</f>
        <v>100</v>
      </c>
      <c r="AA177" s="137">
        <f>IF(AND(AA$3&gt;=$K177,AA$3&lt;$L177),100*$AM177,0)</f>
        <v>0</v>
      </c>
      <c r="AB177" s="137">
        <f>IF(AND(AB$3&gt;=$K177,AB$3&lt;$L177),100*$AM177,0)</f>
        <v>0</v>
      </c>
      <c r="AC177" s="137">
        <f>IF(AND(AC$3&gt;=$K177,AC$3&lt;$L177),100*$AM177,0)</f>
        <v>0</v>
      </c>
      <c r="AD177" s="137">
        <f>IF(AND(AD$3&gt;=$K177,AD$3&lt;$L177),100*$AM177,0)</f>
        <v>0</v>
      </c>
      <c r="AE177" s="137">
        <f>IF(AND(AE$3&gt;=$K177,AE$3&lt;$L177),100*$AM177,0)</f>
        <v>0</v>
      </c>
      <c r="AF177" s="137">
        <f>IF(AND(AF$3&gt;=$K177,AF$3&lt;$L177),100*$AM177,0)</f>
        <v>0</v>
      </c>
      <c r="AG177" s="137">
        <f>IF(AND(AG$3&gt;=$K177,AG$3&lt;$L177),100*$AM177,0)</f>
        <v>0</v>
      </c>
      <c r="AH177" s="137">
        <f>IF(AND(AH$3&gt;=$K177,AH$3&lt;$L177),100*$AM177,0)</f>
        <v>0</v>
      </c>
      <c r="AI177" s="137">
        <f>IF(AND(AI$3&gt;=$K177,AI$3&lt;$L177),100*$AM177,0)</f>
        <v>0</v>
      </c>
      <c r="AJ177" s="137">
        <f>IF(AND(AJ$3&gt;=$K177,AJ$3&lt;$L177),100*$AM177,0)</f>
        <v>0</v>
      </c>
      <c r="AK177" s="136">
        <f ca="1">IF(AND(AND($AK$3&lt;=B177,B177&lt;=$AK$1),B177&lt;&gt;""),1,0)</f>
        <v>1</v>
      </c>
      <c r="AL177" s="136">
        <f t="shared" si="3"/>
        <v>1</v>
      </c>
      <c r="AM177" s="136">
        <v>1</v>
      </c>
    </row>
    <row r="178" spans="1:39" ht="56.25">
      <c r="A178" s="149">
        <v>323</v>
      </c>
      <c r="B178" s="150">
        <v>46407</v>
      </c>
      <c r="C178" s="156">
        <v>0</v>
      </c>
      <c r="D178" s="156">
        <v>24</v>
      </c>
      <c r="E178" s="152" t="s">
        <v>52</v>
      </c>
      <c r="F178" s="151" t="s">
        <v>95</v>
      </c>
      <c r="G178" s="205" t="s">
        <v>1</v>
      </c>
      <c r="H178" s="138" t="str">
        <f>IF(OR(G178="中止",G178="取消"),"998",IF(ISNA(MATCH($E178,施設情報!$B$2:$B$96,0)),"999",INDEX(施設情報!$C$2:$C$96,MATCH($E178,施設情報!$B$2:$B$96,0))))</f>
        <v>024</v>
      </c>
      <c r="I178" s="139">
        <f>B178</f>
        <v>46407</v>
      </c>
      <c r="J178" s="137" t="str">
        <f>H178&amp;"-"&amp;I178</f>
        <v>024-46407</v>
      </c>
      <c r="K178" s="137">
        <f>C178/24</f>
        <v>0</v>
      </c>
      <c r="L178" s="137">
        <f>D178/24</f>
        <v>1</v>
      </c>
      <c r="M178" s="137">
        <f>IF(AND(M$3&gt;=$K178,M$3&lt;$L178),100*$AM178,0)</f>
        <v>100</v>
      </c>
      <c r="N178" s="137">
        <f>IF(AND(N$3&gt;=$K178,N$3&lt;$L178),100*$AM178,0)</f>
        <v>100</v>
      </c>
      <c r="O178" s="137">
        <f>IF(AND(O$3&gt;=$K178,O$3&lt;$L178),100*$AM178,0)</f>
        <v>100</v>
      </c>
      <c r="P178" s="137">
        <f>IF(AND(P$3&gt;=$K178,P$3&lt;$L178),100*$AM178,0)</f>
        <v>100</v>
      </c>
      <c r="Q178" s="137">
        <f>IF(AND(Q$3&gt;=$K178,Q$3&lt;$L178),100*$AM178,0)</f>
        <v>100</v>
      </c>
      <c r="R178" s="137">
        <f>IF(AND(R$3&gt;=$K178,R$3&lt;$L178),100*$AM178,0)</f>
        <v>100</v>
      </c>
      <c r="S178" s="137">
        <f>IF(AND(S$3&gt;=$K178,S$3&lt;$L178),100*$AM178,0)</f>
        <v>100</v>
      </c>
      <c r="T178" s="137">
        <f>IF(AND(T$3&gt;=$K178,T$3&lt;$L178),100*$AM178,0)</f>
        <v>100</v>
      </c>
      <c r="U178" s="137">
        <f>IF(AND(U$3&gt;=$K178,U$3&lt;$L178),100*$AM178,0)</f>
        <v>100</v>
      </c>
      <c r="V178" s="137">
        <f>IF(AND(V$3&gt;=$K178,V$3&lt;$L178),100*$AM178,0)</f>
        <v>100</v>
      </c>
      <c r="W178" s="137">
        <f>IF(AND(W$3&gt;=$K178,W$3&lt;$L178),100*$AM178,0)</f>
        <v>100</v>
      </c>
      <c r="X178" s="137">
        <f>IF(AND(X$3&gt;=$K178,X$3&lt;$L178),100*$AM178,0)</f>
        <v>100</v>
      </c>
      <c r="Y178" s="137">
        <f>IF(AND(Y$3&gt;=$K178,Y$3&lt;$L178),100*$AM178,0)</f>
        <v>100</v>
      </c>
      <c r="Z178" s="137">
        <f>IF(AND(Z$3&gt;=$K178,Z$3&lt;$L178),100*$AM178,0)</f>
        <v>100</v>
      </c>
      <c r="AA178" s="137">
        <f>IF(AND(AA$3&gt;=$K178,AA$3&lt;$L178),100*$AM178,0)</f>
        <v>100</v>
      </c>
      <c r="AB178" s="137">
        <f>IF(AND(AB$3&gt;=$K178,AB$3&lt;$L178),100*$AM178,0)</f>
        <v>100</v>
      </c>
      <c r="AC178" s="137">
        <f>IF(AND(AC$3&gt;=$K178,AC$3&lt;$L178),100*$AM178,0)</f>
        <v>100</v>
      </c>
      <c r="AD178" s="137">
        <f>IF(AND(AD$3&gt;=$K178,AD$3&lt;$L178),100*$AM178,0)</f>
        <v>100</v>
      </c>
      <c r="AE178" s="137">
        <f>IF(AND(AE$3&gt;=$K178,AE$3&lt;$L178),100*$AM178,0)</f>
        <v>100</v>
      </c>
      <c r="AF178" s="137">
        <f>IF(AND(AF$3&gt;=$K178,AF$3&lt;$L178),100*$AM178,0)</f>
        <v>100</v>
      </c>
      <c r="AG178" s="137">
        <f>IF(AND(AG$3&gt;=$K178,AG$3&lt;$L178),100*$AM178,0)</f>
        <v>100</v>
      </c>
      <c r="AH178" s="137">
        <f>IF(AND(AH$3&gt;=$K178,AH$3&lt;$L178),100*$AM178,0)</f>
        <v>100</v>
      </c>
      <c r="AI178" s="137">
        <f>IF(AND(AI$3&gt;=$K178,AI$3&lt;$L178),100*$AM178,0)</f>
        <v>100</v>
      </c>
      <c r="AJ178" s="137">
        <f>IF(AND(AJ$3&gt;=$K178,AJ$3&lt;$L178),100*$AM178,0)</f>
        <v>100</v>
      </c>
      <c r="AK178" s="136">
        <f ca="1">IF(AND(AND($AK$3&lt;=B178,B178&lt;=$AK$1),B178&lt;&gt;""),1,0)</f>
        <v>1</v>
      </c>
      <c r="AL178" s="136">
        <f t="shared" si="3"/>
        <v>1</v>
      </c>
      <c r="AM178" s="136">
        <v>1</v>
      </c>
    </row>
    <row r="179" spans="1:39" ht="36">
      <c r="A179" s="149">
        <v>466</v>
      </c>
      <c r="B179" s="150">
        <v>46407</v>
      </c>
      <c r="C179" s="156">
        <v>9</v>
      </c>
      <c r="D179" s="156">
        <v>17</v>
      </c>
      <c r="E179" s="152" t="s">
        <v>91</v>
      </c>
      <c r="F179" s="151" t="s">
        <v>490</v>
      </c>
      <c r="G179" s="154" t="s">
        <v>493</v>
      </c>
      <c r="H179" s="138" t="str">
        <f>IF(OR(G179="中止",G179="取消"),"998",IF(ISNA(MATCH($E179,施設情報!$B$2:$B$96,0)),"999",INDEX(施設情報!$C$2:$C$96,MATCH($E179,施設情報!$B$2:$B$96,0))))</f>
        <v>998</v>
      </c>
      <c r="I179" s="139">
        <f>B179</f>
        <v>46407</v>
      </c>
      <c r="J179" s="137" t="str">
        <f>H179&amp;"-"&amp;I179</f>
        <v>998-46407</v>
      </c>
      <c r="K179" s="137">
        <f>C179/24</f>
        <v>0.375</v>
      </c>
      <c r="L179" s="137">
        <f>D179/24</f>
        <v>0.70833333333333337</v>
      </c>
      <c r="M179" s="137">
        <f>IF(AND(M$3&gt;=$K179,M$3&lt;$L179),100*$AM179,0)</f>
        <v>0</v>
      </c>
      <c r="N179" s="137">
        <f>IF(AND(N$3&gt;=$K179,N$3&lt;$L179),100*$AM179,0)</f>
        <v>0</v>
      </c>
      <c r="O179" s="137">
        <f>IF(AND(O$3&gt;=$K179,O$3&lt;$L179),100*$AM179,0)</f>
        <v>0</v>
      </c>
      <c r="P179" s="137">
        <f>IF(AND(P$3&gt;=$K179,P$3&lt;$L179),100*$AM179,0)</f>
        <v>0</v>
      </c>
      <c r="Q179" s="137">
        <f>IF(AND(Q$3&gt;=$K179,Q$3&lt;$L179),100*$AM179,0)</f>
        <v>0</v>
      </c>
      <c r="R179" s="137">
        <f>IF(AND(R$3&gt;=$K179,R$3&lt;$L179),100*$AM179,0)</f>
        <v>0</v>
      </c>
      <c r="S179" s="137">
        <f>IF(AND(S$3&gt;=$K179,S$3&lt;$L179),100*$AM179,0)</f>
        <v>0</v>
      </c>
      <c r="T179" s="137">
        <f>IF(AND(T$3&gt;=$K179,T$3&lt;$L179),100*$AM179,0)</f>
        <v>0</v>
      </c>
      <c r="U179" s="137">
        <f>IF(AND(U$3&gt;=$K179,U$3&lt;$L179),100*$AM179,0)</f>
        <v>0</v>
      </c>
      <c r="V179" s="137">
        <f>IF(AND(V$3&gt;=$K179,V$3&lt;$L179),100*$AM179,0)</f>
        <v>100</v>
      </c>
      <c r="W179" s="137">
        <f>IF(AND(W$3&gt;=$K179,W$3&lt;$L179),100*$AM179,0)</f>
        <v>100</v>
      </c>
      <c r="X179" s="137">
        <f>IF(AND(X$3&gt;=$K179,X$3&lt;$L179),100*$AM179,0)</f>
        <v>100</v>
      </c>
      <c r="Y179" s="137">
        <f>IF(AND(Y$3&gt;=$K179,Y$3&lt;$L179),100*$AM179,0)</f>
        <v>100</v>
      </c>
      <c r="Z179" s="137">
        <f>IF(AND(Z$3&gt;=$K179,Z$3&lt;$L179),100*$AM179,0)</f>
        <v>100</v>
      </c>
      <c r="AA179" s="137">
        <f>IF(AND(AA$3&gt;=$K179,AA$3&lt;$L179),100*$AM179,0)</f>
        <v>100</v>
      </c>
      <c r="AB179" s="137">
        <f>IF(AND(AB$3&gt;=$K179,AB$3&lt;$L179),100*$AM179,0)</f>
        <v>100</v>
      </c>
      <c r="AC179" s="137">
        <f>IF(AND(AC$3&gt;=$K179,AC$3&lt;$L179),100*$AM179,0)</f>
        <v>100</v>
      </c>
      <c r="AD179" s="137">
        <f>IF(AND(AD$3&gt;=$K179,AD$3&lt;$L179),100*$AM179,0)</f>
        <v>0</v>
      </c>
      <c r="AE179" s="137">
        <f>IF(AND(AE$3&gt;=$K179,AE$3&lt;$L179),100*$AM179,0)</f>
        <v>0</v>
      </c>
      <c r="AF179" s="137">
        <f>IF(AND(AF$3&gt;=$K179,AF$3&lt;$L179),100*$AM179,0)</f>
        <v>0</v>
      </c>
      <c r="AG179" s="137">
        <f>IF(AND(AG$3&gt;=$K179,AG$3&lt;$L179),100*$AM179,0)</f>
        <v>0</v>
      </c>
      <c r="AH179" s="137">
        <f>IF(AND(AH$3&gt;=$K179,AH$3&lt;$L179),100*$AM179,0)</f>
        <v>0</v>
      </c>
      <c r="AI179" s="137">
        <f>IF(AND(AI$3&gt;=$K179,AI$3&lt;$L179),100*$AM179,0)</f>
        <v>0</v>
      </c>
      <c r="AJ179" s="137">
        <f>IF(AND(AJ$3&gt;=$K179,AJ$3&lt;$L179),100*$AM179,0)</f>
        <v>0</v>
      </c>
      <c r="AK179" s="136">
        <f ca="1">IF(AND(AND($AK$3&lt;=B179,B179&lt;=$AK$1),B179&lt;&gt;""),1,0)</f>
        <v>1</v>
      </c>
      <c r="AL179" s="136">
        <f t="shared" si="3"/>
        <v>1</v>
      </c>
      <c r="AM179" s="136">
        <v>1</v>
      </c>
    </row>
    <row r="180" spans="1:39" ht="72">
      <c r="A180" s="149">
        <v>481</v>
      </c>
      <c r="B180" s="150">
        <v>46407</v>
      </c>
      <c r="C180" s="156">
        <v>9</v>
      </c>
      <c r="D180" s="156">
        <v>17</v>
      </c>
      <c r="E180" s="152" t="s">
        <v>93</v>
      </c>
      <c r="F180" s="151" t="s">
        <v>490</v>
      </c>
      <c r="G180" s="154" t="s">
        <v>493</v>
      </c>
      <c r="H180" s="138" t="str">
        <f>IF(OR(G180="中止",G180="取消"),"998",IF(ISNA(MATCH($E180,施設情報!$B$2:$B$96,0)),"999",INDEX(施設情報!$C$2:$C$96,MATCH($E180,施設情報!$B$2:$B$96,0))))</f>
        <v>998</v>
      </c>
      <c r="I180" s="139">
        <f>B180</f>
        <v>46407</v>
      </c>
      <c r="J180" s="137" t="str">
        <f>H180&amp;"-"&amp;I180</f>
        <v>998-46407</v>
      </c>
      <c r="K180" s="137">
        <f>C180/24</f>
        <v>0.375</v>
      </c>
      <c r="L180" s="137">
        <f>D180/24</f>
        <v>0.70833333333333337</v>
      </c>
      <c r="M180" s="137">
        <f>IF(AND(M$3&gt;=$K180,M$3&lt;$L180),100*$AM180,0)</f>
        <v>0</v>
      </c>
      <c r="N180" s="137">
        <f>IF(AND(N$3&gt;=$K180,N$3&lt;$L180),100*$AM180,0)</f>
        <v>0</v>
      </c>
      <c r="O180" s="137">
        <f>IF(AND(O$3&gt;=$K180,O$3&lt;$L180),100*$AM180,0)</f>
        <v>0</v>
      </c>
      <c r="P180" s="137">
        <f>IF(AND(P$3&gt;=$K180,P$3&lt;$L180),100*$AM180,0)</f>
        <v>0</v>
      </c>
      <c r="Q180" s="137">
        <f>IF(AND(Q$3&gt;=$K180,Q$3&lt;$L180),100*$AM180,0)</f>
        <v>0</v>
      </c>
      <c r="R180" s="137">
        <f>IF(AND(R$3&gt;=$K180,R$3&lt;$L180),100*$AM180,0)</f>
        <v>0</v>
      </c>
      <c r="S180" s="137">
        <f>IF(AND(S$3&gt;=$K180,S$3&lt;$L180),100*$AM180,0)</f>
        <v>0</v>
      </c>
      <c r="T180" s="137">
        <f>IF(AND(T$3&gt;=$K180,T$3&lt;$L180),100*$AM180,0)</f>
        <v>0</v>
      </c>
      <c r="U180" s="137">
        <f>IF(AND(U$3&gt;=$K180,U$3&lt;$L180),100*$AM180,0)</f>
        <v>0</v>
      </c>
      <c r="V180" s="137">
        <f>IF(AND(V$3&gt;=$K180,V$3&lt;$L180),100*$AM180,0)</f>
        <v>100</v>
      </c>
      <c r="W180" s="137">
        <f>IF(AND(W$3&gt;=$K180,W$3&lt;$L180),100*$AM180,0)</f>
        <v>100</v>
      </c>
      <c r="X180" s="137">
        <f>IF(AND(X$3&gt;=$K180,X$3&lt;$L180),100*$AM180,0)</f>
        <v>100</v>
      </c>
      <c r="Y180" s="137">
        <f>IF(AND(Y$3&gt;=$K180,Y$3&lt;$L180),100*$AM180,0)</f>
        <v>100</v>
      </c>
      <c r="Z180" s="137">
        <f>IF(AND(Z$3&gt;=$K180,Z$3&lt;$L180),100*$AM180,0)</f>
        <v>100</v>
      </c>
      <c r="AA180" s="137">
        <f>IF(AND(AA$3&gt;=$K180,AA$3&lt;$L180),100*$AM180,0)</f>
        <v>100</v>
      </c>
      <c r="AB180" s="137">
        <f>IF(AND(AB$3&gt;=$K180,AB$3&lt;$L180),100*$AM180,0)</f>
        <v>100</v>
      </c>
      <c r="AC180" s="137">
        <f>IF(AND(AC$3&gt;=$K180,AC$3&lt;$L180),100*$AM180,0)</f>
        <v>100</v>
      </c>
      <c r="AD180" s="137">
        <f>IF(AND(AD$3&gt;=$K180,AD$3&lt;$L180),100*$AM180,0)</f>
        <v>0</v>
      </c>
      <c r="AE180" s="137">
        <f>IF(AND(AE$3&gt;=$K180,AE$3&lt;$L180),100*$AM180,0)</f>
        <v>0</v>
      </c>
      <c r="AF180" s="137">
        <f>IF(AND(AF$3&gt;=$K180,AF$3&lt;$L180),100*$AM180,0)</f>
        <v>0</v>
      </c>
      <c r="AG180" s="137">
        <f>IF(AND(AG$3&gt;=$K180,AG$3&lt;$L180),100*$AM180,0)</f>
        <v>0</v>
      </c>
      <c r="AH180" s="137">
        <f>IF(AND(AH$3&gt;=$K180,AH$3&lt;$L180),100*$AM180,0)</f>
        <v>0</v>
      </c>
      <c r="AI180" s="137">
        <f>IF(AND(AI$3&gt;=$K180,AI$3&lt;$L180),100*$AM180,0)</f>
        <v>0</v>
      </c>
      <c r="AJ180" s="137">
        <f>IF(AND(AJ$3&gt;=$K180,AJ$3&lt;$L180),100*$AM180,0)</f>
        <v>0</v>
      </c>
      <c r="AK180" s="136">
        <f ca="1">IF(AND(AND($AK$3&lt;=B180,B180&lt;=$AK$1),B180&lt;&gt;""),1,0)</f>
        <v>1</v>
      </c>
      <c r="AL180" s="136">
        <f t="shared" si="3"/>
        <v>1</v>
      </c>
      <c r="AM180" s="136">
        <v>1</v>
      </c>
    </row>
    <row r="181" spans="1:39" ht="90">
      <c r="A181" s="149">
        <v>496</v>
      </c>
      <c r="B181" s="150">
        <v>46407</v>
      </c>
      <c r="C181" s="156">
        <v>9</v>
      </c>
      <c r="D181" s="156">
        <v>17</v>
      </c>
      <c r="E181" s="2" t="s">
        <v>94</v>
      </c>
      <c r="F181" s="151" t="s">
        <v>490</v>
      </c>
      <c r="G181" s="154" t="s">
        <v>493</v>
      </c>
      <c r="H181" s="138" t="str">
        <f>IF(OR(G181="中止",G181="取消"),"998",IF(ISNA(MATCH($E181,施設情報!$B$2:$B$96,0)),"999",INDEX(施設情報!$C$2:$C$96,MATCH($E181,施設情報!$B$2:$B$96,0))))</f>
        <v>998</v>
      </c>
      <c r="I181" s="139">
        <f>B181</f>
        <v>46407</v>
      </c>
      <c r="J181" s="137" t="str">
        <f>H181&amp;"-"&amp;I181</f>
        <v>998-46407</v>
      </c>
      <c r="K181" s="137">
        <f>C181/24</f>
        <v>0.375</v>
      </c>
      <c r="L181" s="137">
        <f>D181/24</f>
        <v>0.70833333333333337</v>
      </c>
      <c r="M181" s="137">
        <f>IF(AND(M$3&gt;=$K181,M$3&lt;$L181),100*$AM181,0)</f>
        <v>0</v>
      </c>
      <c r="N181" s="137">
        <f>IF(AND(N$3&gt;=$K181,N$3&lt;$L181),100*$AM181,0)</f>
        <v>0</v>
      </c>
      <c r="O181" s="137">
        <f>IF(AND(O$3&gt;=$K181,O$3&lt;$L181),100*$AM181,0)</f>
        <v>0</v>
      </c>
      <c r="P181" s="137">
        <f>IF(AND(P$3&gt;=$K181,P$3&lt;$L181),100*$AM181,0)</f>
        <v>0</v>
      </c>
      <c r="Q181" s="137">
        <f>IF(AND(Q$3&gt;=$K181,Q$3&lt;$L181),100*$AM181,0)</f>
        <v>0</v>
      </c>
      <c r="R181" s="137">
        <f>IF(AND(R$3&gt;=$K181,R$3&lt;$L181),100*$AM181,0)</f>
        <v>0</v>
      </c>
      <c r="S181" s="137">
        <f>IF(AND(S$3&gt;=$K181,S$3&lt;$L181),100*$AM181,0)</f>
        <v>0</v>
      </c>
      <c r="T181" s="137">
        <f>IF(AND(T$3&gt;=$K181,T$3&lt;$L181),100*$AM181,0)</f>
        <v>0</v>
      </c>
      <c r="U181" s="137">
        <f>IF(AND(U$3&gt;=$K181,U$3&lt;$L181),100*$AM181,0)</f>
        <v>0</v>
      </c>
      <c r="V181" s="137">
        <f>IF(AND(V$3&gt;=$K181,V$3&lt;$L181),100*$AM181,0)</f>
        <v>100</v>
      </c>
      <c r="W181" s="137">
        <f>IF(AND(W$3&gt;=$K181,W$3&lt;$L181),100*$AM181,0)</f>
        <v>100</v>
      </c>
      <c r="X181" s="137">
        <f>IF(AND(X$3&gt;=$K181,X$3&lt;$L181),100*$AM181,0)</f>
        <v>100</v>
      </c>
      <c r="Y181" s="137">
        <f>IF(AND(Y$3&gt;=$K181,Y$3&lt;$L181),100*$AM181,0)</f>
        <v>100</v>
      </c>
      <c r="Z181" s="137">
        <f>IF(AND(Z$3&gt;=$K181,Z$3&lt;$L181),100*$AM181,0)</f>
        <v>100</v>
      </c>
      <c r="AA181" s="137">
        <f>IF(AND(AA$3&gt;=$K181,AA$3&lt;$L181),100*$AM181,0)</f>
        <v>100</v>
      </c>
      <c r="AB181" s="137">
        <f>IF(AND(AB$3&gt;=$K181,AB$3&lt;$L181),100*$AM181,0)</f>
        <v>100</v>
      </c>
      <c r="AC181" s="137">
        <f>IF(AND(AC$3&gt;=$K181,AC$3&lt;$L181),100*$AM181,0)</f>
        <v>100</v>
      </c>
      <c r="AD181" s="137">
        <f>IF(AND(AD$3&gt;=$K181,AD$3&lt;$L181),100*$AM181,0)</f>
        <v>0</v>
      </c>
      <c r="AE181" s="137">
        <f>IF(AND(AE$3&gt;=$K181,AE$3&lt;$L181),100*$AM181,0)</f>
        <v>0</v>
      </c>
      <c r="AF181" s="137">
        <f>IF(AND(AF$3&gt;=$K181,AF$3&lt;$L181),100*$AM181,0)</f>
        <v>0</v>
      </c>
      <c r="AG181" s="137">
        <f>IF(AND(AG$3&gt;=$K181,AG$3&lt;$L181),100*$AM181,0)</f>
        <v>0</v>
      </c>
      <c r="AH181" s="137">
        <f>IF(AND(AH$3&gt;=$K181,AH$3&lt;$L181),100*$AM181,0)</f>
        <v>0</v>
      </c>
      <c r="AI181" s="137">
        <f>IF(AND(AI$3&gt;=$K181,AI$3&lt;$L181),100*$AM181,0)</f>
        <v>0</v>
      </c>
      <c r="AJ181" s="137">
        <f>IF(AND(AJ$3&gt;=$K181,AJ$3&lt;$L181),100*$AM181,0)</f>
        <v>0</v>
      </c>
      <c r="AK181" s="136">
        <f ca="1">IF(AND(AND($AK$3&lt;=B181,B181&lt;=$AK$1),B181&lt;&gt;""),1,0)</f>
        <v>1</v>
      </c>
      <c r="AL181" s="136">
        <f t="shared" si="3"/>
        <v>1</v>
      </c>
      <c r="AM181" s="136">
        <v>1</v>
      </c>
    </row>
    <row r="182" spans="1:39" ht="72">
      <c r="A182" s="149">
        <v>511</v>
      </c>
      <c r="B182" s="150">
        <v>46407</v>
      </c>
      <c r="C182" s="156">
        <v>9</v>
      </c>
      <c r="D182" s="156">
        <v>17</v>
      </c>
      <c r="E182" s="2" t="s">
        <v>92</v>
      </c>
      <c r="F182" s="151" t="s">
        <v>490</v>
      </c>
      <c r="G182" s="154" t="s">
        <v>493</v>
      </c>
      <c r="H182" s="138" t="str">
        <f>IF(OR(G182="中止",G182="取消"),"998",IF(ISNA(MATCH($E182,施設情報!$B$2:$B$96,0)),"999",INDEX(施設情報!$C$2:$C$96,MATCH($E182,施設情報!$B$2:$B$96,0))))</f>
        <v>998</v>
      </c>
      <c r="I182" s="139">
        <f>B182</f>
        <v>46407</v>
      </c>
      <c r="J182" s="137" t="str">
        <f>H182&amp;"-"&amp;I182</f>
        <v>998-46407</v>
      </c>
      <c r="K182" s="137">
        <f>C182/24</f>
        <v>0.375</v>
      </c>
      <c r="L182" s="137">
        <f>D182/24</f>
        <v>0.70833333333333337</v>
      </c>
      <c r="M182" s="137">
        <f>IF(AND(M$3&gt;=$K182,M$3&lt;$L182),100*$AM182,0)</f>
        <v>0</v>
      </c>
      <c r="N182" s="137">
        <f>IF(AND(N$3&gt;=$K182,N$3&lt;$L182),100*$AM182,0)</f>
        <v>0</v>
      </c>
      <c r="O182" s="137">
        <f>IF(AND(O$3&gt;=$K182,O$3&lt;$L182),100*$AM182,0)</f>
        <v>0</v>
      </c>
      <c r="P182" s="137">
        <f>IF(AND(P$3&gt;=$K182,P$3&lt;$L182),100*$AM182,0)</f>
        <v>0</v>
      </c>
      <c r="Q182" s="137">
        <f>IF(AND(Q$3&gt;=$K182,Q$3&lt;$L182),100*$AM182,0)</f>
        <v>0</v>
      </c>
      <c r="R182" s="137">
        <f>IF(AND(R$3&gt;=$K182,R$3&lt;$L182),100*$AM182,0)</f>
        <v>0</v>
      </c>
      <c r="S182" s="137">
        <f>IF(AND(S$3&gt;=$K182,S$3&lt;$L182),100*$AM182,0)</f>
        <v>0</v>
      </c>
      <c r="T182" s="137">
        <f>IF(AND(T$3&gt;=$K182,T$3&lt;$L182),100*$AM182,0)</f>
        <v>0</v>
      </c>
      <c r="U182" s="137">
        <f>IF(AND(U$3&gt;=$K182,U$3&lt;$L182),100*$AM182,0)</f>
        <v>0</v>
      </c>
      <c r="V182" s="137">
        <f>IF(AND(V$3&gt;=$K182,V$3&lt;$L182),100*$AM182,0)</f>
        <v>100</v>
      </c>
      <c r="W182" s="137">
        <f>IF(AND(W$3&gt;=$K182,W$3&lt;$L182),100*$AM182,0)</f>
        <v>100</v>
      </c>
      <c r="X182" s="137">
        <f>IF(AND(X$3&gt;=$K182,X$3&lt;$L182),100*$AM182,0)</f>
        <v>100</v>
      </c>
      <c r="Y182" s="137">
        <f>IF(AND(Y$3&gt;=$K182,Y$3&lt;$L182),100*$AM182,0)</f>
        <v>100</v>
      </c>
      <c r="Z182" s="137">
        <f>IF(AND(Z$3&gt;=$K182,Z$3&lt;$L182),100*$AM182,0)</f>
        <v>100</v>
      </c>
      <c r="AA182" s="137">
        <f>IF(AND(AA$3&gt;=$K182,AA$3&lt;$L182),100*$AM182,0)</f>
        <v>100</v>
      </c>
      <c r="AB182" s="137">
        <f>IF(AND(AB$3&gt;=$K182,AB$3&lt;$L182),100*$AM182,0)</f>
        <v>100</v>
      </c>
      <c r="AC182" s="137">
        <f>IF(AND(AC$3&gt;=$K182,AC$3&lt;$L182),100*$AM182,0)</f>
        <v>100</v>
      </c>
      <c r="AD182" s="137">
        <f>IF(AND(AD$3&gt;=$K182,AD$3&lt;$L182),100*$AM182,0)</f>
        <v>0</v>
      </c>
      <c r="AE182" s="137">
        <f>IF(AND(AE$3&gt;=$K182,AE$3&lt;$L182),100*$AM182,0)</f>
        <v>0</v>
      </c>
      <c r="AF182" s="137">
        <f>IF(AND(AF$3&gt;=$K182,AF$3&lt;$L182),100*$AM182,0)</f>
        <v>0</v>
      </c>
      <c r="AG182" s="137">
        <f>IF(AND(AG$3&gt;=$K182,AG$3&lt;$L182),100*$AM182,0)</f>
        <v>0</v>
      </c>
      <c r="AH182" s="137">
        <f>IF(AND(AH$3&gt;=$K182,AH$3&lt;$L182),100*$AM182,0)</f>
        <v>0</v>
      </c>
      <c r="AI182" s="137">
        <f>IF(AND(AI$3&gt;=$K182,AI$3&lt;$L182),100*$AM182,0)</f>
        <v>0</v>
      </c>
      <c r="AJ182" s="137">
        <f>IF(AND(AJ$3&gt;=$K182,AJ$3&lt;$L182),100*$AM182,0)</f>
        <v>0</v>
      </c>
      <c r="AK182" s="136">
        <f ca="1">IF(AND(AND($AK$3&lt;=B182,B182&lt;=$AK$1),B182&lt;&gt;""),1,0)</f>
        <v>1</v>
      </c>
      <c r="AL182" s="136">
        <f t="shared" si="3"/>
        <v>1</v>
      </c>
      <c r="AM182" s="136">
        <v>1</v>
      </c>
    </row>
    <row r="183" spans="1:39" ht="36">
      <c r="A183" s="149">
        <v>526</v>
      </c>
      <c r="B183" s="150">
        <v>46407</v>
      </c>
      <c r="C183" s="156">
        <v>9</v>
      </c>
      <c r="D183" s="156">
        <v>17</v>
      </c>
      <c r="E183" s="152" t="s">
        <v>91</v>
      </c>
      <c r="F183" s="151" t="s">
        <v>490</v>
      </c>
      <c r="G183" s="154" t="s">
        <v>493</v>
      </c>
      <c r="H183" s="138" t="str">
        <f>IF(OR(G183="中止",G183="取消"),"998",IF(ISNA(MATCH($E183,施設情報!$B$2:$B$96,0)),"999",INDEX(施設情報!$C$2:$C$96,MATCH($E183,施設情報!$B$2:$B$96,0))))</f>
        <v>998</v>
      </c>
      <c r="I183" s="139">
        <f>B183</f>
        <v>46407</v>
      </c>
      <c r="J183" s="137" t="str">
        <f>H183&amp;"-"&amp;I183</f>
        <v>998-46407</v>
      </c>
      <c r="K183" s="137">
        <f>C183/24</f>
        <v>0.375</v>
      </c>
      <c r="L183" s="137">
        <f>D183/24</f>
        <v>0.70833333333333337</v>
      </c>
      <c r="M183" s="137">
        <f>IF(AND(M$3&gt;=$K183,M$3&lt;$L183),100*$AM183,0)</f>
        <v>0</v>
      </c>
      <c r="N183" s="137">
        <f>IF(AND(N$3&gt;=$K183,N$3&lt;$L183),100*$AM183,0)</f>
        <v>0</v>
      </c>
      <c r="O183" s="137">
        <f>IF(AND(O$3&gt;=$K183,O$3&lt;$L183),100*$AM183,0)</f>
        <v>0</v>
      </c>
      <c r="P183" s="137">
        <f>IF(AND(P$3&gt;=$K183,P$3&lt;$L183),100*$AM183,0)</f>
        <v>0</v>
      </c>
      <c r="Q183" s="137">
        <f>IF(AND(Q$3&gt;=$K183,Q$3&lt;$L183),100*$AM183,0)</f>
        <v>0</v>
      </c>
      <c r="R183" s="137">
        <f>IF(AND(R$3&gt;=$K183,R$3&lt;$L183),100*$AM183,0)</f>
        <v>0</v>
      </c>
      <c r="S183" s="137">
        <f>IF(AND(S$3&gt;=$K183,S$3&lt;$L183),100*$AM183,0)</f>
        <v>0</v>
      </c>
      <c r="T183" s="137">
        <f>IF(AND(T$3&gt;=$K183,T$3&lt;$L183),100*$AM183,0)</f>
        <v>0</v>
      </c>
      <c r="U183" s="137">
        <f>IF(AND(U$3&gt;=$K183,U$3&lt;$L183),100*$AM183,0)</f>
        <v>0</v>
      </c>
      <c r="V183" s="137">
        <f>IF(AND(V$3&gt;=$K183,V$3&lt;$L183),100*$AM183,0)</f>
        <v>100</v>
      </c>
      <c r="W183" s="137">
        <f>IF(AND(W$3&gt;=$K183,W$3&lt;$L183),100*$AM183,0)</f>
        <v>100</v>
      </c>
      <c r="X183" s="137">
        <f>IF(AND(X$3&gt;=$K183,X$3&lt;$L183),100*$AM183,0)</f>
        <v>100</v>
      </c>
      <c r="Y183" s="137">
        <f>IF(AND(Y$3&gt;=$K183,Y$3&lt;$L183),100*$AM183,0)</f>
        <v>100</v>
      </c>
      <c r="Z183" s="137">
        <f>IF(AND(Z$3&gt;=$K183,Z$3&lt;$L183),100*$AM183,0)</f>
        <v>100</v>
      </c>
      <c r="AA183" s="137">
        <f>IF(AND(AA$3&gt;=$K183,AA$3&lt;$L183),100*$AM183,0)</f>
        <v>100</v>
      </c>
      <c r="AB183" s="137">
        <f>IF(AND(AB$3&gt;=$K183,AB$3&lt;$L183),100*$AM183,0)</f>
        <v>100</v>
      </c>
      <c r="AC183" s="137">
        <f>IF(AND(AC$3&gt;=$K183,AC$3&lt;$L183),100*$AM183,0)</f>
        <v>100</v>
      </c>
      <c r="AD183" s="137">
        <f>IF(AND(AD$3&gt;=$K183,AD$3&lt;$L183),100*$AM183,0)</f>
        <v>0</v>
      </c>
      <c r="AE183" s="137">
        <f>IF(AND(AE$3&gt;=$K183,AE$3&lt;$L183),100*$AM183,0)</f>
        <v>0</v>
      </c>
      <c r="AF183" s="137">
        <f>IF(AND(AF$3&gt;=$K183,AF$3&lt;$L183),100*$AM183,0)</f>
        <v>0</v>
      </c>
      <c r="AG183" s="137">
        <f>IF(AND(AG$3&gt;=$K183,AG$3&lt;$L183),100*$AM183,0)</f>
        <v>0</v>
      </c>
      <c r="AH183" s="137">
        <f>IF(AND(AH$3&gt;=$K183,AH$3&lt;$L183),100*$AM183,0)</f>
        <v>0</v>
      </c>
      <c r="AI183" s="137">
        <f>IF(AND(AI$3&gt;=$K183,AI$3&lt;$L183),100*$AM183,0)</f>
        <v>0</v>
      </c>
      <c r="AJ183" s="137">
        <f>IF(AND(AJ$3&gt;=$K183,AJ$3&lt;$L183),100*$AM183,0)</f>
        <v>0</v>
      </c>
      <c r="AK183" s="136">
        <f ca="1">IF(AND(AND($AK$3&lt;=B183,B183&lt;=$AK$1),B183&lt;&gt;""),1,0)</f>
        <v>1</v>
      </c>
      <c r="AL183" s="136">
        <f t="shared" si="3"/>
        <v>1</v>
      </c>
      <c r="AM183" s="136">
        <v>1</v>
      </c>
    </row>
    <row r="184" spans="1:39" ht="72">
      <c r="A184" s="149">
        <v>543</v>
      </c>
      <c r="B184" s="150">
        <v>46407</v>
      </c>
      <c r="C184" s="156">
        <v>9</v>
      </c>
      <c r="D184" s="156">
        <v>17</v>
      </c>
      <c r="E184" s="152" t="s">
        <v>93</v>
      </c>
      <c r="F184" s="151" t="s">
        <v>490</v>
      </c>
      <c r="G184" s="154" t="s">
        <v>493</v>
      </c>
      <c r="H184" s="138" t="str">
        <f>IF(OR(G184="中止",G184="取消"),"998",IF(ISNA(MATCH($E184,施設情報!$B$2:$B$96,0)),"999",INDEX(施設情報!$C$2:$C$96,MATCH($E184,施設情報!$B$2:$B$96,0))))</f>
        <v>998</v>
      </c>
      <c r="I184" s="139">
        <f>B184</f>
        <v>46407</v>
      </c>
      <c r="J184" s="137" t="str">
        <f>H184&amp;"-"&amp;I184</f>
        <v>998-46407</v>
      </c>
      <c r="K184" s="137">
        <f>C184/24</f>
        <v>0.375</v>
      </c>
      <c r="L184" s="137">
        <f>D184/24</f>
        <v>0.70833333333333337</v>
      </c>
      <c r="M184" s="137">
        <f>IF(AND(M$3&gt;=$K184,M$3&lt;$L184),100*$AM184,0)</f>
        <v>0</v>
      </c>
      <c r="N184" s="137">
        <f>IF(AND(N$3&gt;=$K184,N$3&lt;$L184),100*$AM184,0)</f>
        <v>0</v>
      </c>
      <c r="O184" s="137">
        <f>IF(AND(O$3&gt;=$K184,O$3&lt;$L184),100*$AM184,0)</f>
        <v>0</v>
      </c>
      <c r="P184" s="137">
        <f>IF(AND(P$3&gt;=$K184,P$3&lt;$L184),100*$AM184,0)</f>
        <v>0</v>
      </c>
      <c r="Q184" s="137">
        <f>IF(AND(Q$3&gt;=$K184,Q$3&lt;$L184),100*$AM184,0)</f>
        <v>0</v>
      </c>
      <c r="R184" s="137">
        <f>IF(AND(R$3&gt;=$K184,R$3&lt;$L184),100*$AM184,0)</f>
        <v>0</v>
      </c>
      <c r="S184" s="137">
        <f>IF(AND(S$3&gt;=$K184,S$3&lt;$L184),100*$AM184,0)</f>
        <v>0</v>
      </c>
      <c r="T184" s="137">
        <f>IF(AND(T$3&gt;=$K184,T$3&lt;$L184),100*$AM184,0)</f>
        <v>0</v>
      </c>
      <c r="U184" s="137">
        <f>IF(AND(U$3&gt;=$K184,U$3&lt;$L184),100*$AM184,0)</f>
        <v>0</v>
      </c>
      <c r="V184" s="137">
        <f>IF(AND(V$3&gt;=$K184,V$3&lt;$L184),100*$AM184,0)</f>
        <v>100</v>
      </c>
      <c r="W184" s="137">
        <f>IF(AND(W$3&gt;=$K184,W$3&lt;$L184),100*$AM184,0)</f>
        <v>100</v>
      </c>
      <c r="X184" s="137">
        <f>IF(AND(X$3&gt;=$K184,X$3&lt;$L184),100*$AM184,0)</f>
        <v>100</v>
      </c>
      <c r="Y184" s="137">
        <f>IF(AND(Y$3&gt;=$K184,Y$3&lt;$L184),100*$AM184,0)</f>
        <v>100</v>
      </c>
      <c r="Z184" s="137">
        <f>IF(AND(Z$3&gt;=$K184,Z$3&lt;$L184),100*$AM184,0)</f>
        <v>100</v>
      </c>
      <c r="AA184" s="137">
        <f>IF(AND(AA$3&gt;=$K184,AA$3&lt;$L184),100*$AM184,0)</f>
        <v>100</v>
      </c>
      <c r="AB184" s="137">
        <f>IF(AND(AB$3&gt;=$K184,AB$3&lt;$L184),100*$AM184,0)</f>
        <v>100</v>
      </c>
      <c r="AC184" s="137">
        <f>IF(AND(AC$3&gt;=$K184,AC$3&lt;$L184),100*$AM184,0)</f>
        <v>100</v>
      </c>
      <c r="AD184" s="137">
        <f>IF(AND(AD$3&gt;=$K184,AD$3&lt;$L184),100*$AM184,0)</f>
        <v>0</v>
      </c>
      <c r="AE184" s="137">
        <f>IF(AND(AE$3&gt;=$K184,AE$3&lt;$L184),100*$AM184,0)</f>
        <v>0</v>
      </c>
      <c r="AF184" s="137">
        <f>IF(AND(AF$3&gt;=$K184,AF$3&lt;$L184),100*$AM184,0)</f>
        <v>0</v>
      </c>
      <c r="AG184" s="137">
        <f>IF(AND(AG$3&gt;=$K184,AG$3&lt;$L184),100*$AM184,0)</f>
        <v>0</v>
      </c>
      <c r="AH184" s="137">
        <f>IF(AND(AH$3&gt;=$K184,AH$3&lt;$L184),100*$AM184,0)</f>
        <v>0</v>
      </c>
      <c r="AI184" s="137">
        <f>IF(AND(AI$3&gt;=$K184,AI$3&lt;$L184),100*$AM184,0)</f>
        <v>0</v>
      </c>
      <c r="AJ184" s="137">
        <f>IF(AND(AJ$3&gt;=$K184,AJ$3&lt;$L184),100*$AM184,0)</f>
        <v>0</v>
      </c>
      <c r="AK184" s="136">
        <f ca="1">IF(AND(AND($AK$3&lt;=B184,B184&lt;=$AK$1),B184&lt;&gt;""),1,0)</f>
        <v>1</v>
      </c>
      <c r="AL184" s="136">
        <f t="shared" si="3"/>
        <v>1</v>
      </c>
      <c r="AM184" s="136">
        <v>1</v>
      </c>
    </row>
    <row r="185" spans="1:39" ht="90">
      <c r="A185" s="149">
        <v>560</v>
      </c>
      <c r="B185" s="150">
        <v>46407</v>
      </c>
      <c r="C185" s="156">
        <v>9</v>
      </c>
      <c r="D185" s="156">
        <v>17</v>
      </c>
      <c r="E185" s="152" t="s">
        <v>94</v>
      </c>
      <c r="F185" s="151" t="s">
        <v>490</v>
      </c>
      <c r="G185" s="154" t="s">
        <v>493</v>
      </c>
      <c r="H185" s="138" t="str">
        <f>IF(OR(G185="中止",G185="取消"),"998",IF(ISNA(MATCH($E185,施設情報!$B$2:$B$96,0)),"999",INDEX(施設情報!$C$2:$C$96,MATCH($E185,施設情報!$B$2:$B$96,0))))</f>
        <v>998</v>
      </c>
      <c r="I185" s="139">
        <f>B185</f>
        <v>46407</v>
      </c>
      <c r="J185" s="137" t="str">
        <f>H185&amp;"-"&amp;I185</f>
        <v>998-46407</v>
      </c>
      <c r="K185" s="137">
        <f>C185/24</f>
        <v>0.375</v>
      </c>
      <c r="L185" s="137">
        <f>D185/24</f>
        <v>0.70833333333333337</v>
      </c>
      <c r="M185" s="137">
        <f>IF(AND(M$3&gt;=$K185,M$3&lt;$L185),100*$AM185,0)</f>
        <v>0</v>
      </c>
      <c r="N185" s="137">
        <f>IF(AND(N$3&gt;=$K185,N$3&lt;$L185),100*$AM185,0)</f>
        <v>0</v>
      </c>
      <c r="O185" s="137">
        <f>IF(AND(O$3&gt;=$K185,O$3&lt;$L185),100*$AM185,0)</f>
        <v>0</v>
      </c>
      <c r="P185" s="137">
        <f>IF(AND(P$3&gt;=$K185,P$3&lt;$L185),100*$AM185,0)</f>
        <v>0</v>
      </c>
      <c r="Q185" s="137">
        <f>IF(AND(Q$3&gt;=$K185,Q$3&lt;$L185),100*$AM185,0)</f>
        <v>0</v>
      </c>
      <c r="R185" s="137">
        <f>IF(AND(R$3&gt;=$K185,R$3&lt;$L185),100*$AM185,0)</f>
        <v>0</v>
      </c>
      <c r="S185" s="137">
        <f>IF(AND(S$3&gt;=$K185,S$3&lt;$L185),100*$AM185,0)</f>
        <v>0</v>
      </c>
      <c r="T185" s="137">
        <f>IF(AND(T$3&gt;=$K185,T$3&lt;$L185),100*$AM185,0)</f>
        <v>0</v>
      </c>
      <c r="U185" s="137">
        <f>IF(AND(U$3&gt;=$K185,U$3&lt;$L185),100*$AM185,0)</f>
        <v>0</v>
      </c>
      <c r="V185" s="137">
        <f>IF(AND(V$3&gt;=$K185,V$3&lt;$L185),100*$AM185,0)</f>
        <v>100</v>
      </c>
      <c r="W185" s="137">
        <f>IF(AND(W$3&gt;=$K185,W$3&lt;$L185),100*$AM185,0)</f>
        <v>100</v>
      </c>
      <c r="X185" s="137">
        <f>IF(AND(X$3&gt;=$K185,X$3&lt;$L185),100*$AM185,0)</f>
        <v>100</v>
      </c>
      <c r="Y185" s="137">
        <f>IF(AND(Y$3&gt;=$K185,Y$3&lt;$L185),100*$AM185,0)</f>
        <v>100</v>
      </c>
      <c r="Z185" s="137">
        <f>IF(AND(Z$3&gt;=$K185,Z$3&lt;$L185),100*$AM185,0)</f>
        <v>100</v>
      </c>
      <c r="AA185" s="137">
        <f>IF(AND(AA$3&gt;=$K185,AA$3&lt;$L185),100*$AM185,0)</f>
        <v>100</v>
      </c>
      <c r="AB185" s="137">
        <f>IF(AND(AB$3&gt;=$K185,AB$3&lt;$L185),100*$AM185,0)</f>
        <v>100</v>
      </c>
      <c r="AC185" s="137">
        <f>IF(AND(AC$3&gt;=$K185,AC$3&lt;$L185),100*$AM185,0)</f>
        <v>100</v>
      </c>
      <c r="AD185" s="137">
        <f>IF(AND(AD$3&gt;=$K185,AD$3&lt;$L185),100*$AM185,0)</f>
        <v>0</v>
      </c>
      <c r="AE185" s="137">
        <f>IF(AND(AE$3&gt;=$K185,AE$3&lt;$L185),100*$AM185,0)</f>
        <v>0</v>
      </c>
      <c r="AF185" s="137">
        <f>IF(AND(AF$3&gt;=$K185,AF$3&lt;$L185),100*$AM185,0)</f>
        <v>0</v>
      </c>
      <c r="AG185" s="137">
        <f>IF(AND(AG$3&gt;=$K185,AG$3&lt;$L185),100*$AM185,0)</f>
        <v>0</v>
      </c>
      <c r="AH185" s="137">
        <f>IF(AND(AH$3&gt;=$K185,AH$3&lt;$L185),100*$AM185,0)</f>
        <v>0</v>
      </c>
      <c r="AI185" s="137">
        <f>IF(AND(AI$3&gt;=$K185,AI$3&lt;$L185),100*$AM185,0)</f>
        <v>0</v>
      </c>
      <c r="AJ185" s="137">
        <f>IF(AND(AJ$3&gt;=$K185,AJ$3&lt;$L185),100*$AM185,0)</f>
        <v>0</v>
      </c>
      <c r="AK185" s="136">
        <f ca="1">IF(AND(AND($AK$3&lt;=B185,B185&lt;=$AK$1),B185&lt;&gt;""),1,0)</f>
        <v>1</v>
      </c>
      <c r="AL185" s="136">
        <f t="shared" si="3"/>
        <v>1</v>
      </c>
      <c r="AM185" s="136">
        <v>1</v>
      </c>
    </row>
    <row r="186" spans="1:39" ht="72">
      <c r="A186" s="149">
        <v>577</v>
      </c>
      <c r="B186" s="150">
        <v>46407</v>
      </c>
      <c r="C186" s="156">
        <v>9</v>
      </c>
      <c r="D186" s="156">
        <v>17</v>
      </c>
      <c r="E186" s="152" t="s">
        <v>92</v>
      </c>
      <c r="F186" s="151" t="s">
        <v>490</v>
      </c>
      <c r="G186" s="154" t="s">
        <v>493</v>
      </c>
      <c r="H186" s="138" t="str">
        <f>IF(OR(G186="中止",G186="取消"),"998",IF(ISNA(MATCH($E186,施設情報!$B$2:$B$96,0)),"999",INDEX(施設情報!$C$2:$C$96,MATCH($E186,施設情報!$B$2:$B$96,0))))</f>
        <v>998</v>
      </c>
      <c r="I186" s="139">
        <f>B186</f>
        <v>46407</v>
      </c>
      <c r="J186" s="137" t="str">
        <f>H186&amp;"-"&amp;I186</f>
        <v>998-46407</v>
      </c>
      <c r="K186" s="137">
        <f>C186/24</f>
        <v>0.375</v>
      </c>
      <c r="L186" s="137">
        <f>D186/24</f>
        <v>0.70833333333333337</v>
      </c>
      <c r="M186" s="137">
        <f>IF(AND(M$3&gt;=$K186,M$3&lt;$L186),100*$AM186,0)</f>
        <v>0</v>
      </c>
      <c r="N186" s="137">
        <f>IF(AND(N$3&gt;=$K186,N$3&lt;$L186),100*$AM186,0)</f>
        <v>0</v>
      </c>
      <c r="O186" s="137">
        <f>IF(AND(O$3&gt;=$K186,O$3&lt;$L186),100*$AM186,0)</f>
        <v>0</v>
      </c>
      <c r="P186" s="137">
        <f>IF(AND(P$3&gt;=$K186,P$3&lt;$L186),100*$AM186,0)</f>
        <v>0</v>
      </c>
      <c r="Q186" s="137">
        <f>IF(AND(Q$3&gt;=$K186,Q$3&lt;$L186),100*$AM186,0)</f>
        <v>0</v>
      </c>
      <c r="R186" s="137">
        <f>IF(AND(R$3&gt;=$K186,R$3&lt;$L186),100*$AM186,0)</f>
        <v>0</v>
      </c>
      <c r="S186" s="137">
        <f>IF(AND(S$3&gt;=$K186,S$3&lt;$L186),100*$AM186,0)</f>
        <v>0</v>
      </c>
      <c r="T186" s="137">
        <f>IF(AND(T$3&gt;=$K186,T$3&lt;$L186),100*$AM186,0)</f>
        <v>0</v>
      </c>
      <c r="U186" s="137">
        <f>IF(AND(U$3&gt;=$K186,U$3&lt;$L186),100*$AM186,0)</f>
        <v>0</v>
      </c>
      <c r="V186" s="137">
        <f>IF(AND(V$3&gt;=$K186,V$3&lt;$L186),100*$AM186,0)</f>
        <v>100</v>
      </c>
      <c r="W186" s="137">
        <f>IF(AND(W$3&gt;=$K186,W$3&lt;$L186),100*$AM186,0)</f>
        <v>100</v>
      </c>
      <c r="X186" s="137">
        <f>IF(AND(X$3&gt;=$K186,X$3&lt;$L186),100*$AM186,0)</f>
        <v>100</v>
      </c>
      <c r="Y186" s="137">
        <f>IF(AND(Y$3&gt;=$K186,Y$3&lt;$L186),100*$AM186,0)</f>
        <v>100</v>
      </c>
      <c r="Z186" s="137">
        <f>IF(AND(Z$3&gt;=$K186,Z$3&lt;$L186),100*$AM186,0)</f>
        <v>100</v>
      </c>
      <c r="AA186" s="137">
        <f>IF(AND(AA$3&gt;=$K186,AA$3&lt;$L186),100*$AM186,0)</f>
        <v>100</v>
      </c>
      <c r="AB186" s="137">
        <f>IF(AND(AB$3&gt;=$K186,AB$3&lt;$L186),100*$AM186,0)</f>
        <v>100</v>
      </c>
      <c r="AC186" s="137">
        <f>IF(AND(AC$3&gt;=$K186,AC$3&lt;$L186),100*$AM186,0)</f>
        <v>100</v>
      </c>
      <c r="AD186" s="137">
        <f>IF(AND(AD$3&gt;=$K186,AD$3&lt;$L186),100*$AM186,0)</f>
        <v>0</v>
      </c>
      <c r="AE186" s="137">
        <f>IF(AND(AE$3&gt;=$K186,AE$3&lt;$L186),100*$AM186,0)</f>
        <v>0</v>
      </c>
      <c r="AF186" s="137">
        <f>IF(AND(AF$3&gt;=$K186,AF$3&lt;$L186),100*$AM186,0)</f>
        <v>0</v>
      </c>
      <c r="AG186" s="137">
        <f>IF(AND(AG$3&gt;=$K186,AG$3&lt;$L186),100*$AM186,0)</f>
        <v>0</v>
      </c>
      <c r="AH186" s="137">
        <f>IF(AND(AH$3&gt;=$K186,AH$3&lt;$L186),100*$AM186,0)</f>
        <v>0</v>
      </c>
      <c r="AI186" s="137">
        <f>IF(AND(AI$3&gt;=$K186,AI$3&lt;$L186),100*$AM186,0)</f>
        <v>0</v>
      </c>
      <c r="AJ186" s="137">
        <f>IF(AND(AJ$3&gt;=$K186,AJ$3&lt;$L186),100*$AM186,0)</f>
        <v>0</v>
      </c>
      <c r="AK186" s="136">
        <f ca="1">IF(AND(AND($AK$3&lt;=B186,B186&lt;=$AK$1),B186&lt;&gt;""),1,0)</f>
        <v>1</v>
      </c>
      <c r="AL186" s="136">
        <f t="shared" si="3"/>
        <v>1</v>
      </c>
      <c r="AM186" s="136">
        <v>1</v>
      </c>
    </row>
    <row r="187" spans="1:39" ht="36">
      <c r="A187" s="149">
        <v>659</v>
      </c>
      <c r="B187" s="150">
        <v>46407</v>
      </c>
      <c r="C187" s="156">
        <v>9</v>
      </c>
      <c r="D187" s="156">
        <v>17</v>
      </c>
      <c r="E187" s="152" t="s">
        <v>91</v>
      </c>
      <c r="F187" s="151" t="s">
        <v>490</v>
      </c>
      <c r="G187" s="154" t="s">
        <v>494</v>
      </c>
      <c r="H187" s="138" t="str">
        <f>IF(OR(G187="中止",G187="取消"),"998",IF(ISNA(MATCH($E187,施設情報!$B$2:$B$96,0)),"999",INDEX(施設情報!$C$2:$C$96,MATCH($E187,施設情報!$B$2:$B$96,0))))</f>
        <v>009</v>
      </c>
      <c r="I187" s="139">
        <f>B187</f>
        <v>46407</v>
      </c>
      <c r="J187" s="137" t="str">
        <f>H187&amp;"-"&amp;I187</f>
        <v>009-46407</v>
      </c>
      <c r="K187" s="137">
        <f>C187/24</f>
        <v>0.375</v>
      </c>
      <c r="L187" s="137">
        <f>D187/24</f>
        <v>0.70833333333333337</v>
      </c>
      <c r="M187" s="137">
        <f>IF(AND(M$3&gt;=$K187,M$3&lt;$L187),100*$AM187,0)</f>
        <v>0</v>
      </c>
      <c r="N187" s="137">
        <f>IF(AND(N$3&gt;=$K187,N$3&lt;$L187),100*$AM187,0)</f>
        <v>0</v>
      </c>
      <c r="O187" s="137">
        <f>IF(AND(O$3&gt;=$K187,O$3&lt;$L187),100*$AM187,0)</f>
        <v>0</v>
      </c>
      <c r="P187" s="137">
        <f>IF(AND(P$3&gt;=$K187,P$3&lt;$L187),100*$AM187,0)</f>
        <v>0</v>
      </c>
      <c r="Q187" s="137">
        <f>IF(AND(Q$3&gt;=$K187,Q$3&lt;$L187),100*$AM187,0)</f>
        <v>0</v>
      </c>
      <c r="R187" s="137">
        <f>IF(AND(R$3&gt;=$K187,R$3&lt;$L187),100*$AM187,0)</f>
        <v>0</v>
      </c>
      <c r="S187" s="137">
        <f>IF(AND(S$3&gt;=$K187,S$3&lt;$L187),100*$AM187,0)</f>
        <v>0</v>
      </c>
      <c r="T187" s="137">
        <f>IF(AND(T$3&gt;=$K187,T$3&lt;$L187),100*$AM187,0)</f>
        <v>0</v>
      </c>
      <c r="U187" s="137">
        <f>IF(AND(U$3&gt;=$K187,U$3&lt;$L187),100*$AM187,0)</f>
        <v>0</v>
      </c>
      <c r="V187" s="137">
        <f>IF(AND(V$3&gt;=$K187,V$3&lt;$L187),100*$AM187,0)</f>
        <v>100</v>
      </c>
      <c r="W187" s="137">
        <f>IF(AND(W$3&gt;=$K187,W$3&lt;$L187),100*$AM187,0)</f>
        <v>100</v>
      </c>
      <c r="X187" s="137">
        <f>IF(AND(X$3&gt;=$K187,X$3&lt;$L187),100*$AM187,0)</f>
        <v>100</v>
      </c>
      <c r="Y187" s="137">
        <f>IF(AND(Y$3&gt;=$K187,Y$3&lt;$L187),100*$AM187,0)</f>
        <v>100</v>
      </c>
      <c r="Z187" s="137">
        <f>IF(AND(Z$3&gt;=$K187,Z$3&lt;$L187),100*$AM187,0)</f>
        <v>100</v>
      </c>
      <c r="AA187" s="137">
        <f>IF(AND(AA$3&gt;=$K187,AA$3&lt;$L187),100*$AM187,0)</f>
        <v>100</v>
      </c>
      <c r="AB187" s="137">
        <f>IF(AND(AB$3&gt;=$K187,AB$3&lt;$L187),100*$AM187,0)</f>
        <v>100</v>
      </c>
      <c r="AC187" s="137">
        <f>IF(AND(AC$3&gt;=$K187,AC$3&lt;$L187),100*$AM187,0)</f>
        <v>100</v>
      </c>
      <c r="AD187" s="137">
        <f>IF(AND(AD$3&gt;=$K187,AD$3&lt;$L187),100*$AM187,0)</f>
        <v>0</v>
      </c>
      <c r="AE187" s="137">
        <f>IF(AND(AE$3&gt;=$K187,AE$3&lt;$L187),100*$AM187,0)</f>
        <v>0</v>
      </c>
      <c r="AF187" s="137">
        <f>IF(AND(AF$3&gt;=$K187,AF$3&lt;$L187),100*$AM187,0)</f>
        <v>0</v>
      </c>
      <c r="AG187" s="137">
        <f>IF(AND(AG$3&gt;=$K187,AG$3&lt;$L187),100*$AM187,0)</f>
        <v>0</v>
      </c>
      <c r="AH187" s="137">
        <f>IF(AND(AH$3&gt;=$K187,AH$3&lt;$L187),100*$AM187,0)</f>
        <v>0</v>
      </c>
      <c r="AI187" s="137">
        <f>IF(AND(AI$3&gt;=$K187,AI$3&lt;$L187),100*$AM187,0)</f>
        <v>0</v>
      </c>
      <c r="AJ187" s="137">
        <f>IF(AND(AJ$3&gt;=$K187,AJ$3&lt;$L187),100*$AM187,0)</f>
        <v>0</v>
      </c>
      <c r="AK187" s="136">
        <f ca="1">IF(AND(AND($AK$3&lt;=B187,B187&lt;=$AK$1),B187&lt;&gt;""),1,0)</f>
        <v>1</v>
      </c>
      <c r="AL187" s="136">
        <f t="shared" si="3"/>
        <v>1</v>
      </c>
      <c r="AM187" s="136">
        <v>1</v>
      </c>
    </row>
    <row r="188" spans="1:39" ht="72">
      <c r="A188" s="149">
        <v>674</v>
      </c>
      <c r="B188" s="210">
        <v>46407</v>
      </c>
      <c r="C188" s="211">
        <v>9</v>
      </c>
      <c r="D188" s="211">
        <v>17</v>
      </c>
      <c r="E188" s="152" t="s">
        <v>93</v>
      </c>
      <c r="F188" s="151" t="s">
        <v>490</v>
      </c>
      <c r="G188" s="154" t="s">
        <v>494</v>
      </c>
      <c r="H188" s="138" t="str">
        <f>IF(OR(G188="中止",G188="取消"),"998",IF(ISNA(MATCH($E188,施設情報!$B$2:$B$96,0)),"999",INDEX(施設情報!$C$2:$C$96,MATCH($E188,施設情報!$B$2:$B$96,0))))</f>
        <v>012</v>
      </c>
      <c r="I188" s="139">
        <f>B188</f>
        <v>46407</v>
      </c>
      <c r="J188" s="137" t="str">
        <f>H188&amp;"-"&amp;I188</f>
        <v>012-46407</v>
      </c>
      <c r="K188" s="137">
        <f>C188/24</f>
        <v>0.375</v>
      </c>
      <c r="L188" s="137">
        <f>D188/24</f>
        <v>0.70833333333333337</v>
      </c>
      <c r="M188" s="137">
        <f>IF(AND(M$3&gt;=$K188,M$3&lt;$L188),100*$AM188,0)</f>
        <v>0</v>
      </c>
      <c r="N188" s="137">
        <f>IF(AND(N$3&gt;=$K188,N$3&lt;$L188),100*$AM188,0)</f>
        <v>0</v>
      </c>
      <c r="O188" s="137">
        <f>IF(AND(O$3&gt;=$K188,O$3&lt;$L188),100*$AM188,0)</f>
        <v>0</v>
      </c>
      <c r="P188" s="137">
        <f>IF(AND(P$3&gt;=$K188,P$3&lt;$L188),100*$AM188,0)</f>
        <v>0</v>
      </c>
      <c r="Q188" s="137">
        <f>IF(AND(Q$3&gt;=$K188,Q$3&lt;$L188),100*$AM188,0)</f>
        <v>0</v>
      </c>
      <c r="R188" s="137">
        <f>IF(AND(R$3&gt;=$K188,R$3&lt;$L188),100*$AM188,0)</f>
        <v>0</v>
      </c>
      <c r="S188" s="137">
        <f>IF(AND(S$3&gt;=$K188,S$3&lt;$L188),100*$AM188,0)</f>
        <v>0</v>
      </c>
      <c r="T188" s="137">
        <f>IF(AND(T$3&gt;=$K188,T$3&lt;$L188),100*$AM188,0)</f>
        <v>0</v>
      </c>
      <c r="U188" s="137">
        <f>IF(AND(U$3&gt;=$K188,U$3&lt;$L188),100*$AM188,0)</f>
        <v>0</v>
      </c>
      <c r="V188" s="137">
        <f>IF(AND(V$3&gt;=$K188,V$3&lt;$L188),100*$AM188,0)</f>
        <v>100</v>
      </c>
      <c r="W188" s="137">
        <f>IF(AND(W$3&gt;=$K188,W$3&lt;$L188),100*$AM188,0)</f>
        <v>100</v>
      </c>
      <c r="X188" s="137">
        <f>IF(AND(X$3&gt;=$K188,X$3&lt;$L188),100*$AM188,0)</f>
        <v>100</v>
      </c>
      <c r="Y188" s="137">
        <f>IF(AND(Y$3&gt;=$K188,Y$3&lt;$L188),100*$AM188,0)</f>
        <v>100</v>
      </c>
      <c r="Z188" s="137">
        <f>IF(AND(Z$3&gt;=$K188,Z$3&lt;$L188),100*$AM188,0)</f>
        <v>100</v>
      </c>
      <c r="AA188" s="137">
        <f>IF(AND(AA$3&gt;=$K188,AA$3&lt;$L188),100*$AM188,0)</f>
        <v>100</v>
      </c>
      <c r="AB188" s="137">
        <f>IF(AND(AB$3&gt;=$K188,AB$3&lt;$L188),100*$AM188,0)</f>
        <v>100</v>
      </c>
      <c r="AC188" s="137">
        <f>IF(AND(AC$3&gt;=$K188,AC$3&lt;$L188),100*$AM188,0)</f>
        <v>100</v>
      </c>
      <c r="AD188" s="137">
        <f>IF(AND(AD$3&gt;=$K188,AD$3&lt;$L188),100*$AM188,0)</f>
        <v>0</v>
      </c>
      <c r="AE188" s="137">
        <f>IF(AND(AE$3&gt;=$K188,AE$3&lt;$L188),100*$AM188,0)</f>
        <v>0</v>
      </c>
      <c r="AF188" s="137">
        <f>IF(AND(AF$3&gt;=$K188,AF$3&lt;$L188),100*$AM188,0)</f>
        <v>0</v>
      </c>
      <c r="AG188" s="137">
        <f>IF(AND(AG$3&gt;=$K188,AG$3&lt;$L188),100*$AM188,0)</f>
        <v>0</v>
      </c>
      <c r="AH188" s="137">
        <f>IF(AND(AH$3&gt;=$K188,AH$3&lt;$L188),100*$AM188,0)</f>
        <v>0</v>
      </c>
      <c r="AI188" s="137">
        <f>IF(AND(AI$3&gt;=$K188,AI$3&lt;$L188),100*$AM188,0)</f>
        <v>0</v>
      </c>
      <c r="AJ188" s="137">
        <f>IF(AND(AJ$3&gt;=$K188,AJ$3&lt;$L188),100*$AM188,0)</f>
        <v>0</v>
      </c>
      <c r="AK188" s="136">
        <f ca="1">IF(AND(AND($AK$3&lt;=B188,B188&lt;=$AK$1),B188&lt;&gt;""),1,0)</f>
        <v>1</v>
      </c>
      <c r="AL188" s="136">
        <f t="shared" si="3"/>
        <v>1</v>
      </c>
      <c r="AM188" s="136">
        <v>1</v>
      </c>
    </row>
    <row r="189" spans="1:39" ht="90">
      <c r="A189" s="149">
        <v>689</v>
      </c>
      <c r="B189" s="210">
        <v>46407</v>
      </c>
      <c r="C189" s="211">
        <v>9</v>
      </c>
      <c r="D189" s="211">
        <v>17</v>
      </c>
      <c r="E189" s="152" t="s">
        <v>94</v>
      </c>
      <c r="F189" s="151" t="s">
        <v>490</v>
      </c>
      <c r="G189" s="154" t="s">
        <v>494</v>
      </c>
      <c r="H189" s="138" t="str">
        <f>IF(OR(G189="中止",G189="取消"),"998",IF(ISNA(MATCH($E189,施設情報!$B$2:$B$96,0)),"999",INDEX(施設情報!$C$2:$C$96,MATCH($E189,施設情報!$B$2:$B$96,0))))</f>
        <v>011</v>
      </c>
      <c r="I189" s="139">
        <f>B189</f>
        <v>46407</v>
      </c>
      <c r="J189" s="137" t="str">
        <f>H189&amp;"-"&amp;I189</f>
        <v>011-46407</v>
      </c>
      <c r="K189" s="137">
        <f>C189/24</f>
        <v>0.375</v>
      </c>
      <c r="L189" s="137">
        <f>D189/24</f>
        <v>0.70833333333333337</v>
      </c>
      <c r="M189" s="137">
        <f>IF(AND(M$3&gt;=$K189,M$3&lt;$L189),100*$AM189,0)</f>
        <v>0</v>
      </c>
      <c r="N189" s="137">
        <f>IF(AND(N$3&gt;=$K189,N$3&lt;$L189),100*$AM189,0)</f>
        <v>0</v>
      </c>
      <c r="O189" s="137">
        <f>IF(AND(O$3&gt;=$K189,O$3&lt;$L189),100*$AM189,0)</f>
        <v>0</v>
      </c>
      <c r="P189" s="137">
        <f>IF(AND(P$3&gt;=$K189,P$3&lt;$L189),100*$AM189,0)</f>
        <v>0</v>
      </c>
      <c r="Q189" s="137">
        <f>IF(AND(Q$3&gt;=$K189,Q$3&lt;$L189),100*$AM189,0)</f>
        <v>0</v>
      </c>
      <c r="R189" s="137">
        <f>IF(AND(R$3&gt;=$K189,R$3&lt;$L189),100*$AM189,0)</f>
        <v>0</v>
      </c>
      <c r="S189" s="137">
        <f>IF(AND(S$3&gt;=$K189,S$3&lt;$L189),100*$AM189,0)</f>
        <v>0</v>
      </c>
      <c r="T189" s="137">
        <f>IF(AND(T$3&gt;=$K189,T$3&lt;$L189),100*$AM189,0)</f>
        <v>0</v>
      </c>
      <c r="U189" s="137">
        <f>IF(AND(U$3&gt;=$K189,U$3&lt;$L189),100*$AM189,0)</f>
        <v>0</v>
      </c>
      <c r="V189" s="137">
        <f>IF(AND(V$3&gt;=$K189,V$3&lt;$L189),100*$AM189,0)</f>
        <v>100</v>
      </c>
      <c r="W189" s="137">
        <f>IF(AND(W$3&gt;=$K189,W$3&lt;$L189),100*$AM189,0)</f>
        <v>100</v>
      </c>
      <c r="X189" s="137">
        <f>IF(AND(X$3&gt;=$K189,X$3&lt;$L189),100*$AM189,0)</f>
        <v>100</v>
      </c>
      <c r="Y189" s="137">
        <f>IF(AND(Y$3&gt;=$K189,Y$3&lt;$L189),100*$AM189,0)</f>
        <v>100</v>
      </c>
      <c r="Z189" s="137">
        <f>IF(AND(Z$3&gt;=$K189,Z$3&lt;$L189),100*$AM189,0)</f>
        <v>100</v>
      </c>
      <c r="AA189" s="137">
        <f>IF(AND(AA$3&gt;=$K189,AA$3&lt;$L189),100*$AM189,0)</f>
        <v>100</v>
      </c>
      <c r="AB189" s="137">
        <f>IF(AND(AB$3&gt;=$K189,AB$3&lt;$L189),100*$AM189,0)</f>
        <v>100</v>
      </c>
      <c r="AC189" s="137">
        <f>IF(AND(AC$3&gt;=$K189,AC$3&lt;$L189),100*$AM189,0)</f>
        <v>100</v>
      </c>
      <c r="AD189" s="137">
        <f>IF(AND(AD$3&gt;=$K189,AD$3&lt;$L189),100*$AM189,0)</f>
        <v>0</v>
      </c>
      <c r="AE189" s="137">
        <f>IF(AND(AE$3&gt;=$K189,AE$3&lt;$L189),100*$AM189,0)</f>
        <v>0</v>
      </c>
      <c r="AF189" s="137">
        <f>IF(AND(AF$3&gt;=$K189,AF$3&lt;$L189),100*$AM189,0)</f>
        <v>0</v>
      </c>
      <c r="AG189" s="137">
        <f>IF(AND(AG$3&gt;=$K189,AG$3&lt;$L189),100*$AM189,0)</f>
        <v>0</v>
      </c>
      <c r="AH189" s="137">
        <f>IF(AND(AH$3&gt;=$K189,AH$3&lt;$L189),100*$AM189,0)</f>
        <v>0</v>
      </c>
      <c r="AI189" s="137">
        <f>IF(AND(AI$3&gt;=$K189,AI$3&lt;$L189),100*$AM189,0)</f>
        <v>0</v>
      </c>
      <c r="AJ189" s="137">
        <f>IF(AND(AJ$3&gt;=$K189,AJ$3&lt;$L189),100*$AM189,0)</f>
        <v>0</v>
      </c>
      <c r="AK189" s="136">
        <f ca="1">IF(AND(AND($AK$3&lt;=B189,B189&lt;=$AK$1),B189&lt;&gt;""),1,0)</f>
        <v>1</v>
      </c>
      <c r="AL189" s="136">
        <f t="shared" si="3"/>
        <v>1</v>
      </c>
      <c r="AM189" s="136">
        <v>1</v>
      </c>
    </row>
    <row r="190" spans="1:39" ht="72">
      <c r="A190" s="149">
        <v>704</v>
      </c>
      <c r="B190" s="210">
        <v>46407</v>
      </c>
      <c r="C190" s="211">
        <v>9</v>
      </c>
      <c r="D190" s="211">
        <v>17</v>
      </c>
      <c r="E190" s="215" t="s">
        <v>92</v>
      </c>
      <c r="F190" s="151" t="s">
        <v>490</v>
      </c>
      <c r="G190" s="154" t="s">
        <v>494</v>
      </c>
      <c r="H190" s="138" t="str">
        <f>IF(OR(G190="中止",G190="取消"),"998",IF(ISNA(MATCH($E190,施設情報!$B$2:$B$96,0)),"999",INDEX(施設情報!$C$2:$C$96,MATCH($E190,施設情報!$B$2:$B$96,0))))</f>
        <v>010</v>
      </c>
      <c r="I190" s="139">
        <f>B190</f>
        <v>46407</v>
      </c>
      <c r="J190" s="137" t="str">
        <f>H190&amp;"-"&amp;I190</f>
        <v>010-46407</v>
      </c>
      <c r="K190" s="137">
        <f>C190/24</f>
        <v>0.375</v>
      </c>
      <c r="L190" s="137">
        <f>D190/24</f>
        <v>0.70833333333333337</v>
      </c>
      <c r="M190" s="137">
        <f>IF(AND(M$3&gt;=$K190,M$3&lt;$L190),100*$AM190,0)</f>
        <v>0</v>
      </c>
      <c r="N190" s="137">
        <f>IF(AND(N$3&gt;=$K190,N$3&lt;$L190),100*$AM190,0)</f>
        <v>0</v>
      </c>
      <c r="O190" s="137">
        <f>IF(AND(O$3&gt;=$K190,O$3&lt;$L190),100*$AM190,0)</f>
        <v>0</v>
      </c>
      <c r="P190" s="137">
        <f>IF(AND(P$3&gt;=$K190,P$3&lt;$L190),100*$AM190,0)</f>
        <v>0</v>
      </c>
      <c r="Q190" s="137">
        <f>IF(AND(Q$3&gt;=$K190,Q$3&lt;$L190),100*$AM190,0)</f>
        <v>0</v>
      </c>
      <c r="R190" s="137">
        <f>IF(AND(R$3&gt;=$K190,R$3&lt;$L190),100*$AM190,0)</f>
        <v>0</v>
      </c>
      <c r="S190" s="137">
        <f>IF(AND(S$3&gt;=$K190,S$3&lt;$L190),100*$AM190,0)</f>
        <v>0</v>
      </c>
      <c r="T190" s="137">
        <f>IF(AND(T$3&gt;=$K190,T$3&lt;$L190),100*$AM190,0)</f>
        <v>0</v>
      </c>
      <c r="U190" s="137">
        <f>IF(AND(U$3&gt;=$K190,U$3&lt;$L190),100*$AM190,0)</f>
        <v>0</v>
      </c>
      <c r="V190" s="137">
        <f>IF(AND(V$3&gt;=$K190,V$3&lt;$L190),100*$AM190,0)</f>
        <v>100</v>
      </c>
      <c r="W190" s="137">
        <f>IF(AND(W$3&gt;=$K190,W$3&lt;$L190),100*$AM190,0)</f>
        <v>100</v>
      </c>
      <c r="X190" s="137">
        <f>IF(AND(X$3&gt;=$K190,X$3&lt;$L190),100*$AM190,0)</f>
        <v>100</v>
      </c>
      <c r="Y190" s="137">
        <f>IF(AND(Y$3&gt;=$K190,Y$3&lt;$L190),100*$AM190,0)</f>
        <v>100</v>
      </c>
      <c r="Z190" s="137">
        <f>IF(AND(Z$3&gt;=$K190,Z$3&lt;$L190),100*$AM190,0)</f>
        <v>100</v>
      </c>
      <c r="AA190" s="137">
        <f>IF(AND(AA$3&gt;=$K190,AA$3&lt;$L190),100*$AM190,0)</f>
        <v>100</v>
      </c>
      <c r="AB190" s="137">
        <f>IF(AND(AB$3&gt;=$K190,AB$3&lt;$L190),100*$AM190,0)</f>
        <v>100</v>
      </c>
      <c r="AC190" s="137">
        <f>IF(AND(AC$3&gt;=$K190,AC$3&lt;$L190),100*$AM190,0)</f>
        <v>100</v>
      </c>
      <c r="AD190" s="137">
        <f>IF(AND(AD$3&gt;=$K190,AD$3&lt;$L190),100*$AM190,0)</f>
        <v>0</v>
      </c>
      <c r="AE190" s="137">
        <f>IF(AND(AE$3&gt;=$K190,AE$3&lt;$L190),100*$AM190,0)</f>
        <v>0</v>
      </c>
      <c r="AF190" s="137">
        <f>IF(AND(AF$3&gt;=$K190,AF$3&lt;$L190),100*$AM190,0)</f>
        <v>0</v>
      </c>
      <c r="AG190" s="137">
        <f>IF(AND(AG$3&gt;=$K190,AG$3&lt;$L190),100*$AM190,0)</f>
        <v>0</v>
      </c>
      <c r="AH190" s="137">
        <f>IF(AND(AH$3&gt;=$K190,AH$3&lt;$L190),100*$AM190,0)</f>
        <v>0</v>
      </c>
      <c r="AI190" s="137">
        <f>IF(AND(AI$3&gt;=$K190,AI$3&lt;$L190),100*$AM190,0)</f>
        <v>0</v>
      </c>
      <c r="AJ190" s="137">
        <f>IF(AND(AJ$3&gt;=$K190,AJ$3&lt;$L190),100*$AM190,0)</f>
        <v>0</v>
      </c>
      <c r="AK190" s="136">
        <f ca="1">IF(AND(AND($AK$3&lt;=B190,B190&lt;=$AK$1),B190&lt;&gt;""),1,0)</f>
        <v>1</v>
      </c>
      <c r="AL190" s="136">
        <f t="shared" si="3"/>
        <v>1</v>
      </c>
      <c r="AM190" s="136">
        <v>1</v>
      </c>
    </row>
    <row r="191" spans="1:39" ht="56.25">
      <c r="A191" s="149">
        <v>719</v>
      </c>
      <c r="B191" s="210">
        <v>46407</v>
      </c>
      <c r="C191" s="211">
        <v>9</v>
      </c>
      <c r="D191" s="211">
        <v>17</v>
      </c>
      <c r="E191" s="152" t="s">
        <v>44</v>
      </c>
      <c r="F191" s="151" t="s">
        <v>490</v>
      </c>
      <c r="G191" s="154" t="s">
        <v>494</v>
      </c>
      <c r="H191" s="138" t="str">
        <f>IF(OR(G191="中止",G191="取消"),"998",IF(ISNA(MATCH($E191,施設情報!$B$2:$B$96,0)),"999",INDEX(施設情報!$C$2:$C$96,MATCH($E191,施設情報!$B$2:$B$96,0))))</f>
        <v>015</v>
      </c>
      <c r="I191" s="139">
        <f>B191</f>
        <v>46407</v>
      </c>
      <c r="J191" s="137" t="str">
        <f>H191&amp;"-"&amp;I191</f>
        <v>015-46407</v>
      </c>
      <c r="K191" s="137">
        <f>C191/24</f>
        <v>0.375</v>
      </c>
      <c r="L191" s="137">
        <f>D191/24</f>
        <v>0.70833333333333337</v>
      </c>
      <c r="M191" s="137">
        <f>IF(AND(M$3&gt;=$K191,M$3&lt;$L191),100*$AM191,0)</f>
        <v>0</v>
      </c>
      <c r="N191" s="137">
        <f>IF(AND(N$3&gt;=$K191,N$3&lt;$L191),100*$AM191,0)</f>
        <v>0</v>
      </c>
      <c r="O191" s="137">
        <f>IF(AND(O$3&gt;=$K191,O$3&lt;$L191),100*$AM191,0)</f>
        <v>0</v>
      </c>
      <c r="P191" s="137">
        <f>IF(AND(P$3&gt;=$K191,P$3&lt;$L191),100*$AM191,0)</f>
        <v>0</v>
      </c>
      <c r="Q191" s="137">
        <f>IF(AND(Q$3&gt;=$K191,Q$3&lt;$L191),100*$AM191,0)</f>
        <v>0</v>
      </c>
      <c r="R191" s="137">
        <f>IF(AND(R$3&gt;=$K191,R$3&lt;$L191),100*$AM191,0)</f>
        <v>0</v>
      </c>
      <c r="S191" s="137">
        <f>IF(AND(S$3&gt;=$K191,S$3&lt;$L191),100*$AM191,0)</f>
        <v>0</v>
      </c>
      <c r="T191" s="137">
        <f>IF(AND(T$3&gt;=$K191,T$3&lt;$L191),100*$AM191,0)</f>
        <v>0</v>
      </c>
      <c r="U191" s="137">
        <f>IF(AND(U$3&gt;=$K191,U$3&lt;$L191),100*$AM191,0)</f>
        <v>0</v>
      </c>
      <c r="V191" s="137">
        <f>IF(AND(V$3&gt;=$K191,V$3&lt;$L191),100*$AM191,0)</f>
        <v>100</v>
      </c>
      <c r="W191" s="137">
        <f>IF(AND(W$3&gt;=$K191,W$3&lt;$L191),100*$AM191,0)</f>
        <v>100</v>
      </c>
      <c r="X191" s="137">
        <f>IF(AND(X$3&gt;=$K191,X$3&lt;$L191),100*$AM191,0)</f>
        <v>100</v>
      </c>
      <c r="Y191" s="137">
        <f>IF(AND(Y$3&gt;=$K191,Y$3&lt;$L191),100*$AM191,0)</f>
        <v>100</v>
      </c>
      <c r="Z191" s="137">
        <f>IF(AND(Z$3&gt;=$K191,Z$3&lt;$L191),100*$AM191,0)</f>
        <v>100</v>
      </c>
      <c r="AA191" s="137">
        <f>IF(AND(AA$3&gt;=$K191,AA$3&lt;$L191),100*$AM191,0)</f>
        <v>100</v>
      </c>
      <c r="AB191" s="137">
        <f>IF(AND(AB$3&gt;=$K191,AB$3&lt;$L191),100*$AM191,0)</f>
        <v>100</v>
      </c>
      <c r="AC191" s="137">
        <f>IF(AND(AC$3&gt;=$K191,AC$3&lt;$L191),100*$AM191,0)</f>
        <v>100</v>
      </c>
      <c r="AD191" s="137">
        <f>IF(AND(AD$3&gt;=$K191,AD$3&lt;$L191),100*$AM191,0)</f>
        <v>0</v>
      </c>
      <c r="AE191" s="137">
        <f>IF(AND(AE$3&gt;=$K191,AE$3&lt;$L191),100*$AM191,0)</f>
        <v>0</v>
      </c>
      <c r="AF191" s="137">
        <f>IF(AND(AF$3&gt;=$K191,AF$3&lt;$L191),100*$AM191,0)</f>
        <v>0</v>
      </c>
      <c r="AG191" s="137">
        <f>IF(AND(AG$3&gt;=$K191,AG$3&lt;$L191),100*$AM191,0)</f>
        <v>0</v>
      </c>
      <c r="AH191" s="137">
        <f>IF(AND(AH$3&gt;=$K191,AH$3&lt;$L191),100*$AM191,0)</f>
        <v>0</v>
      </c>
      <c r="AI191" s="137">
        <f>IF(AND(AI$3&gt;=$K191,AI$3&lt;$L191),100*$AM191,0)</f>
        <v>0</v>
      </c>
      <c r="AJ191" s="137">
        <f>IF(AND(AJ$3&gt;=$K191,AJ$3&lt;$L191),100*$AM191,0)</f>
        <v>0</v>
      </c>
      <c r="AK191" s="136">
        <f ca="1">IF(AND(AND($AK$3&lt;=B191,B191&lt;=$AK$1),B191&lt;&gt;""),1,0)</f>
        <v>1</v>
      </c>
      <c r="AL191" s="136">
        <f t="shared" si="3"/>
        <v>1</v>
      </c>
      <c r="AM191" s="136">
        <v>1</v>
      </c>
    </row>
    <row r="192" spans="1:39" ht="56.25">
      <c r="A192" s="149">
        <v>324</v>
      </c>
      <c r="B192" s="150">
        <v>46408</v>
      </c>
      <c r="C192" s="156">
        <v>0</v>
      </c>
      <c r="D192" s="156">
        <v>24</v>
      </c>
      <c r="E192" s="152" t="s">
        <v>52</v>
      </c>
      <c r="F192" s="151" t="s">
        <v>95</v>
      </c>
      <c r="G192" s="205" t="s">
        <v>1</v>
      </c>
      <c r="H192" s="138" t="str">
        <f>IF(OR(G192="中止",G192="取消"),"998",IF(ISNA(MATCH($E192,施設情報!$B$2:$B$96,0)),"999",INDEX(施設情報!$C$2:$C$96,MATCH($E192,施設情報!$B$2:$B$96,0))))</f>
        <v>024</v>
      </c>
      <c r="I192" s="139">
        <f>B192</f>
        <v>46408</v>
      </c>
      <c r="J192" s="137" t="str">
        <f>H192&amp;"-"&amp;I192</f>
        <v>024-46408</v>
      </c>
      <c r="K192" s="137">
        <f>C192/24</f>
        <v>0</v>
      </c>
      <c r="L192" s="137">
        <f>D192/24</f>
        <v>1</v>
      </c>
      <c r="M192" s="137">
        <f>IF(AND(M$3&gt;=$K192,M$3&lt;$L192),100*$AM192,0)</f>
        <v>100</v>
      </c>
      <c r="N192" s="137">
        <f>IF(AND(N$3&gt;=$K192,N$3&lt;$L192),100*$AM192,0)</f>
        <v>100</v>
      </c>
      <c r="O192" s="137">
        <f>IF(AND(O$3&gt;=$K192,O$3&lt;$L192),100*$AM192,0)</f>
        <v>100</v>
      </c>
      <c r="P192" s="137">
        <f>IF(AND(P$3&gt;=$K192,P$3&lt;$L192),100*$AM192,0)</f>
        <v>100</v>
      </c>
      <c r="Q192" s="137">
        <f>IF(AND(Q$3&gt;=$K192,Q$3&lt;$L192),100*$AM192,0)</f>
        <v>100</v>
      </c>
      <c r="R192" s="137">
        <f>IF(AND(R$3&gt;=$K192,R$3&lt;$L192),100*$AM192,0)</f>
        <v>100</v>
      </c>
      <c r="S192" s="137">
        <f>IF(AND(S$3&gt;=$K192,S$3&lt;$L192),100*$AM192,0)</f>
        <v>100</v>
      </c>
      <c r="T192" s="137">
        <f>IF(AND(T$3&gt;=$K192,T$3&lt;$L192),100*$AM192,0)</f>
        <v>100</v>
      </c>
      <c r="U192" s="137">
        <f>IF(AND(U$3&gt;=$K192,U$3&lt;$L192),100*$AM192,0)</f>
        <v>100</v>
      </c>
      <c r="V192" s="137">
        <f>IF(AND(V$3&gt;=$K192,V$3&lt;$L192),100*$AM192,0)</f>
        <v>100</v>
      </c>
      <c r="W192" s="137">
        <f>IF(AND(W$3&gt;=$K192,W$3&lt;$L192),100*$AM192,0)</f>
        <v>100</v>
      </c>
      <c r="X192" s="137">
        <f>IF(AND(X$3&gt;=$K192,X$3&lt;$L192),100*$AM192,0)</f>
        <v>100</v>
      </c>
      <c r="Y192" s="137">
        <f>IF(AND(Y$3&gt;=$K192,Y$3&lt;$L192),100*$AM192,0)</f>
        <v>100</v>
      </c>
      <c r="Z192" s="137">
        <f>IF(AND(Z$3&gt;=$K192,Z$3&lt;$L192),100*$AM192,0)</f>
        <v>100</v>
      </c>
      <c r="AA192" s="137">
        <f>IF(AND(AA$3&gt;=$K192,AA$3&lt;$L192),100*$AM192,0)</f>
        <v>100</v>
      </c>
      <c r="AB192" s="137">
        <f>IF(AND(AB$3&gt;=$K192,AB$3&lt;$L192),100*$AM192,0)</f>
        <v>100</v>
      </c>
      <c r="AC192" s="137">
        <f>IF(AND(AC$3&gt;=$K192,AC$3&lt;$L192),100*$AM192,0)</f>
        <v>100</v>
      </c>
      <c r="AD192" s="137">
        <f>IF(AND(AD$3&gt;=$K192,AD$3&lt;$L192),100*$AM192,0)</f>
        <v>100</v>
      </c>
      <c r="AE192" s="137">
        <f>IF(AND(AE$3&gt;=$K192,AE$3&lt;$L192),100*$AM192,0)</f>
        <v>100</v>
      </c>
      <c r="AF192" s="137">
        <f>IF(AND(AF$3&gt;=$K192,AF$3&lt;$L192),100*$AM192,0)</f>
        <v>100</v>
      </c>
      <c r="AG192" s="137">
        <f>IF(AND(AG$3&gt;=$K192,AG$3&lt;$L192),100*$AM192,0)</f>
        <v>100</v>
      </c>
      <c r="AH192" s="137">
        <f>IF(AND(AH$3&gt;=$K192,AH$3&lt;$L192),100*$AM192,0)</f>
        <v>100</v>
      </c>
      <c r="AI192" s="137">
        <f>IF(AND(AI$3&gt;=$K192,AI$3&lt;$L192),100*$AM192,0)</f>
        <v>100</v>
      </c>
      <c r="AJ192" s="137">
        <f>IF(AND(AJ$3&gt;=$K192,AJ$3&lt;$L192),100*$AM192,0)</f>
        <v>100</v>
      </c>
      <c r="AK192" s="136">
        <f ca="1">IF(AND(AND($AK$3&lt;=B192,B192&lt;=$AK$1),B192&lt;&gt;""),1,0)</f>
        <v>1</v>
      </c>
      <c r="AL192" s="136">
        <f t="shared" si="3"/>
        <v>1</v>
      </c>
      <c r="AM192" s="136">
        <v>1</v>
      </c>
    </row>
    <row r="193" spans="1:39" ht="36">
      <c r="A193" s="149">
        <v>467</v>
      </c>
      <c r="B193" s="150">
        <v>46408</v>
      </c>
      <c r="C193" s="156">
        <v>9</v>
      </c>
      <c r="D193" s="156">
        <v>17</v>
      </c>
      <c r="E193" s="152" t="s">
        <v>91</v>
      </c>
      <c r="F193" s="151" t="s">
        <v>490</v>
      </c>
      <c r="G193" s="154" t="s">
        <v>493</v>
      </c>
      <c r="H193" s="138" t="str">
        <f>IF(OR(G193="中止",G193="取消"),"998",IF(ISNA(MATCH($E193,施設情報!$B$2:$B$96,0)),"999",INDEX(施設情報!$C$2:$C$96,MATCH($E193,施設情報!$B$2:$B$96,0))))</f>
        <v>998</v>
      </c>
      <c r="I193" s="139">
        <f>B193</f>
        <v>46408</v>
      </c>
      <c r="J193" s="137" t="str">
        <f>H193&amp;"-"&amp;I193</f>
        <v>998-46408</v>
      </c>
      <c r="K193" s="137">
        <f>C193/24</f>
        <v>0.375</v>
      </c>
      <c r="L193" s="137">
        <f>D193/24</f>
        <v>0.70833333333333337</v>
      </c>
      <c r="M193" s="137">
        <f>IF(AND(M$3&gt;=$K193,M$3&lt;$L193),100*$AM193,0)</f>
        <v>0</v>
      </c>
      <c r="N193" s="137">
        <f>IF(AND(N$3&gt;=$K193,N$3&lt;$L193),100*$AM193,0)</f>
        <v>0</v>
      </c>
      <c r="O193" s="137">
        <f>IF(AND(O$3&gt;=$K193,O$3&lt;$L193),100*$AM193,0)</f>
        <v>0</v>
      </c>
      <c r="P193" s="137">
        <f>IF(AND(P$3&gt;=$K193,P$3&lt;$L193),100*$AM193,0)</f>
        <v>0</v>
      </c>
      <c r="Q193" s="137">
        <f>IF(AND(Q$3&gt;=$K193,Q$3&lt;$L193),100*$AM193,0)</f>
        <v>0</v>
      </c>
      <c r="R193" s="137">
        <f>IF(AND(R$3&gt;=$K193,R$3&lt;$L193),100*$AM193,0)</f>
        <v>0</v>
      </c>
      <c r="S193" s="137">
        <f>IF(AND(S$3&gt;=$K193,S$3&lt;$L193),100*$AM193,0)</f>
        <v>0</v>
      </c>
      <c r="T193" s="137">
        <f>IF(AND(T$3&gt;=$K193,T$3&lt;$L193),100*$AM193,0)</f>
        <v>0</v>
      </c>
      <c r="U193" s="137">
        <f>IF(AND(U$3&gt;=$K193,U$3&lt;$L193),100*$AM193,0)</f>
        <v>0</v>
      </c>
      <c r="V193" s="137">
        <f>IF(AND(V$3&gt;=$K193,V$3&lt;$L193),100*$AM193,0)</f>
        <v>100</v>
      </c>
      <c r="W193" s="137">
        <f>IF(AND(W$3&gt;=$K193,W$3&lt;$L193),100*$AM193,0)</f>
        <v>100</v>
      </c>
      <c r="X193" s="137">
        <f>IF(AND(X$3&gt;=$K193,X$3&lt;$L193),100*$AM193,0)</f>
        <v>100</v>
      </c>
      <c r="Y193" s="137">
        <f>IF(AND(Y$3&gt;=$K193,Y$3&lt;$L193),100*$AM193,0)</f>
        <v>100</v>
      </c>
      <c r="Z193" s="137">
        <f>IF(AND(Z$3&gt;=$K193,Z$3&lt;$L193),100*$AM193,0)</f>
        <v>100</v>
      </c>
      <c r="AA193" s="137">
        <f>IF(AND(AA$3&gt;=$K193,AA$3&lt;$L193),100*$AM193,0)</f>
        <v>100</v>
      </c>
      <c r="AB193" s="137">
        <f>IF(AND(AB$3&gt;=$K193,AB$3&lt;$L193),100*$AM193,0)</f>
        <v>100</v>
      </c>
      <c r="AC193" s="137">
        <f>IF(AND(AC$3&gt;=$K193,AC$3&lt;$L193),100*$AM193,0)</f>
        <v>100</v>
      </c>
      <c r="AD193" s="137">
        <f>IF(AND(AD$3&gt;=$K193,AD$3&lt;$L193),100*$AM193,0)</f>
        <v>0</v>
      </c>
      <c r="AE193" s="137">
        <f>IF(AND(AE$3&gt;=$K193,AE$3&lt;$L193),100*$AM193,0)</f>
        <v>0</v>
      </c>
      <c r="AF193" s="137">
        <f>IF(AND(AF$3&gt;=$K193,AF$3&lt;$L193),100*$AM193,0)</f>
        <v>0</v>
      </c>
      <c r="AG193" s="137">
        <f>IF(AND(AG$3&gt;=$K193,AG$3&lt;$L193),100*$AM193,0)</f>
        <v>0</v>
      </c>
      <c r="AH193" s="137">
        <f>IF(AND(AH$3&gt;=$K193,AH$3&lt;$L193),100*$AM193,0)</f>
        <v>0</v>
      </c>
      <c r="AI193" s="137">
        <f>IF(AND(AI$3&gt;=$K193,AI$3&lt;$L193),100*$AM193,0)</f>
        <v>0</v>
      </c>
      <c r="AJ193" s="137">
        <f>IF(AND(AJ$3&gt;=$K193,AJ$3&lt;$L193),100*$AM193,0)</f>
        <v>0</v>
      </c>
      <c r="AK193" s="136">
        <f ca="1">IF(AND(AND($AK$3&lt;=B193,B193&lt;=$AK$1),B193&lt;&gt;""),1,0)</f>
        <v>1</v>
      </c>
      <c r="AL193" s="136">
        <f t="shared" si="3"/>
        <v>1</v>
      </c>
      <c r="AM193" s="136">
        <v>1</v>
      </c>
    </row>
    <row r="194" spans="1:39" ht="72">
      <c r="A194" s="149">
        <v>482</v>
      </c>
      <c r="B194" s="150">
        <v>46408</v>
      </c>
      <c r="C194" s="156">
        <v>9</v>
      </c>
      <c r="D194" s="156">
        <v>17</v>
      </c>
      <c r="E194" s="152" t="s">
        <v>93</v>
      </c>
      <c r="F194" s="151" t="s">
        <v>490</v>
      </c>
      <c r="G194" s="154" t="s">
        <v>493</v>
      </c>
      <c r="H194" s="138" t="str">
        <f>IF(OR(G194="中止",G194="取消"),"998",IF(ISNA(MATCH($E194,施設情報!$B$2:$B$96,0)),"999",INDEX(施設情報!$C$2:$C$96,MATCH($E194,施設情報!$B$2:$B$96,0))))</f>
        <v>998</v>
      </c>
      <c r="I194" s="139">
        <f>B194</f>
        <v>46408</v>
      </c>
      <c r="J194" s="137" t="str">
        <f>H194&amp;"-"&amp;I194</f>
        <v>998-46408</v>
      </c>
      <c r="K194" s="137">
        <f>C194/24</f>
        <v>0.375</v>
      </c>
      <c r="L194" s="137">
        <f>D194/24</f>
        <v>0.70833333333333337</v>
      </c>
      <c r="M194" s="137">
        <f>IF(AND(M$3&gt;=$K194,M$3&lt;$L194),100*$AM194,0)</f>
        <v>0</v>
      </c>
      <c r="N194" s="137">
        <f>IF(AND(N$3&gt;=$K194,N$3&lt;$L194),100*$AM194,0)</f>
        <v>0</v>
      </c>
      <c r="O194" s="137">
        <f>IF(AND(O$3&gt;=$K194,O$3&lt;$L194),100*$AM194,0)</f>
        <v>0</v>
      </c>
      <c r="P194" s="137">
        <f>IF(AND(P$3&gt;=$K194,P$3&lt;$L194),100*$AM194,0)</f>
        <v>0</v>
      </c>
      <c r="Q194" s="137">
        <f>IF(AND(Q$3&gt;=$K194,Q$3&lt;$L194),100*$AM194,0)</f>
        <v>0</v>
      </c>
      <c r="R194" s="137">
        <f>IF(AND(R$3&gt;=$K194,R$3&lt;$L194),100*$AM194,0)</f>
        <v>0</v>
      </c>
      <c r="S194" s="137">
        <f>IF(AND(S$3&gt;=$K194,S$3&lt;$L194),100*$AM194,0)</f>
        <v>0</v>
      </c>
      <c r="T194" s="137">
        <f>IF(AND(T$3&gt;=$K194,T$3&lt;$L194),100*$AM194,0)</f>
        <v>0</v>
      </c>
      <c r="U194" s="137">
        <f>IF(AND(U$3&gt;=$K194,U$3&lt;$L194),100*$AM194,0)</f>
        <v>0</v>
      </c>
      <c r="V194" s="137">
        <f>IF(AND(V$3&gt;=$K194,V$3&lt;$L194),100*$AM194,0)</f>
        <v>100</v>
      </c>
      <c r="W194" s="137">
        <f>IF(AND(W$3&gt;=$K194,W$3&lt;$L194),100*$AM194,0)</f>
        <v>100</v>
      </c>
      <c r="X194" s="137">
        <f>IF(AND(X$3&gt;=$K194,X$3&lt;$L194),100*$AM194,0)</f>
        <v>100</v>
      </c>
      <c r="Y194" s="137">
        <f>IF(AND(Y$3&gt;=$K194,Y$3&lt;$L194),100*$AM194,0)</f>
        <v>100</v>
      </c>
      <c r="Z194" s="137">
        <f>IF(AND(Z$3&gt;=$K194,Z$3&lt;$L194),100*$AM194,0)</f>
        <v>100</v>
      </c>
      <c r="AA194" s="137">
        <f>IF(AND(AA$3&gt;=$K194,AA$3&lt;$L194),100*$AM194,0)</f>
        <v>100</v>
      </c>
      <c r="AB194" s="137">
        <f>IF(AND(AB$3&gt;=$K194,AB$3&lt;$L194),100*$AM194,0)</f>
        <v>100</v>
      </c>
      <c r="AC194" s="137">
        <f>IF(AND(AC$3&gt;=$K194,AC$3&lt;$L194),100*$AM194,0)</f>
        <v>100</v>
      </c>
      <c r="AD194" s="137">
        <f>IF(AND(AD$3&gt;=$K194,AD$3&lt;$L194),100*$AM194,0)</f>
        <v>0</v>
      </c>
      <c r="AE194" s="137">
        <f>IF(AND(AE$3&gt;=$K194,AE$3&lt;$L194),100*$AM194,0)</f>
        <v>0</v>
      </c>
      <c r="AF194" s="137">
        <f>IF(AND(AF$3&gt;=$K194,AF$3&lt;$L194),100*$AM194,0)</f>
        <v>0</v>
      </c>
      <c r="AG194" s="137">
        <f>IF(AND(AG$3&gt;=$K194,AG$3&lt;$L194),100*$AM194,0)</f>
        <v>0</v>
      </c>
      <c r="AH194" s="137">
        <f>IF(AND(AH$3&gt;=$K194,AH$3&lt;$L194),100*$AM194,0)</f>
        <v>0</v>
      </c>
      <c r="AI194" s="137">
        <f>IF(AND(AI$3&gt;=$K194,AI$3&lt;$L194),100*$AM194,0)</f>
        <v>0</v>
      </c>
      <c r="AJ194" s="137">
        <f>IF(AND(AJ$3&gt;=$K194,AJ$3&lt;$L194),100*$AM194,0)</f>
        <v>0</v>
      </c>
      <c r="AK194" s="136">
        <f ca="1">IF(AND(AND($AK$3&lt;=B194,B194&lt;=$AK$1),B194&lt;&gt;""),1,0)</f>
        <v>1</v>
      </c>
      <c r="AL194" s="136">
        <f t="shared" si="3"/>
        <v>1</v>
      </c>
      <c r="AM194" s="136">
        <v>1</v>
      </c>
    </row>
    <row r="195" spans="1:39" ht="90">
      <c r="A195" s="149">
        <v>497</v>
      </c>
      <c r="B195" s="150">
        <v>46408</v>
      </c>
      <c r="C195" s="156">
        <v>9</v>
      </c>
      <c r="D195" s="156">
        <v>17</v>
      </c>
      <c r="E195" s="2" t="s">
        <v>94</v>
      </c>
      <c r="F195" s="151" t="s">
        <v>490</v>
      </c>
      <c r="G195" s="154" t="s">
        <v>493</v>
      </c>
      <c r="H195" s="138" t="str">
        <f>IF(OR(G195="中止",G195="取消"),"998",IF(ISNA(MATCH($E195,施設情報!$B$2:$B$96,0)),"999",INDEX(施設情報!$C$2:$C$96,MATCH($E195,施設情報!$B$2:$B$96,0))))</f>
        <v>998</v>
      </c>
      <c r="I195" s="139">
        <f>B195</f>
        <v>46408</v>
      </c>
      <c r="J195" s="137" t="str">
        <f>H195&amp;"-"&amp;I195</f>
        <v>998-46408</v>
      </c>
      <c r="K195" s="137">
        <f>C195/24</f>
        <v>0.375</v>
      </c>
      <c r="L195" s="137">
        <f>D195/24</f>
        <v>0.70833333333333337</v>
      </c>
      <c r="M195" s="137">
        <f>IF(AND(M$3&gt;=$K195,M$3&lt;$L195),100*$AM195,0)</f>
        <v>0</v>
      </c>
      <c r="N195" s="137">
        <f>IF(AND(N$3&gt;=$K195,N$3&lt;$L195),100*$AM195,0)</f>
        <v>0</v>
      </c>
      <c r="O195" s="137">
        <f>IF(AND(O$3&gt;=$K195,O$3&lt;$L195),100*$AM195,0)</f>
        <v>0</v>
      </c>
      <c r="P195" s="137">
        <f>IF(AND(P$3&gt;=$K195,P$3&lt;$L195),100*$AM195,0)</f>
        <v>0</v>
      </c>
      <c r="Q195" s="137">
        <f>IF(AND(Q$3&gt;=$K195,Q$3&lt;$L195),100*$AM195,0)</f>
        <v>0</v>
      </c>
      <c r="R195" s="137">
        <f>IF(AND(R$3&gt;=$K195,R$3&lt;$L195),100*$AM195,0)</f>
        <v>0</v>
      </c>
      <c r="S195" s="137">
        <f>IF(AND(S$3&gt;=$K195,S$3&lt;$L195),100*$AM195,0)</f>
        <v>0</v>
      </c>
      <c r="T195" s="137">
        <f>IF(AND(T$3&gt;=$K195,T$3&lt;$L195),100*$AM195,0)</f>
        <v>0</v>
      </c>
      <c r="U195" s="137">
        <f>IF(AND(U$3&gt;=$K195,U$3&lt;$L195),100*$AM195,0)</f>
        <v>0</v>
      </c>
      <c r="V195" s="137">
        <f>IF(AND(V$3&gt;=$K195,V$3&lt;$L195),100*$AM195,0)</f>
        <v>100</v>
      </c>
      <c r="W195" s="137">
        <f>IF(AND(W$3&gt;=$K195,W$3&lt;$L195),100*$AM195,0)</f>
        <v>100</v>
      </c>
      <c r="X195" s="137">
        <f>IF(AND(X$3&gt;=$K195,X$3&lt;$L195),100*$AM195,0)</f>
        <v>100</v>
      </c>
      <c r="Y195" s="137">
        <f>IF(AND(Y$3&gt;=$K195,Y$3&lt;$L195),100*$AM195,0)</f>
        <v>100</v>
      </c>
      <c r="Z195" s="137">
        <f>IF(AND(Z$3&gt;=$K195,Z$3&lt;$L195),100*$AM195,0)</f>
        <v>100</v>
      </c>
      <c r="AA195" s="137">
        <f>IF(AND(AA$3&gt;=$K195,AA$3&lt;$L195),100*$AM195,0)</f>
        <v>100</v>
      </c>
      <c r="AB195" s="137">
        <f>IF(AND(AB$3&gt;=$K195,AB$3&lt;$L195),100*$AM195,0)</f>
        <v>100</v>
      </c>
      <c r="AC195" s="137">
        <f>IF(AND(AC$3&gt;=$K195,AC$3&lt;$L195),100*$AM195,0)</f>
        <v>100</v>
      </c>
      <c r="AD195" s="137">
        <f>IF(AND(AD$3&gt;=$K195,AD$3&lt;$L195),100*$AM195,0)</f>
        <v>0</v>
      </c>
      <c r="AE195" s="137">
        <f>IF(AND(AE$3&gt;=$K195,AE$3&lt;$L195),100*$AM195,0)</f>
        <v>0</v>
      </c>
      <c r="AF195" s="137">
        <f>IF(AND(AF$3&gt;=$K195,AF$3&lt;$L195),100*$AM195,0)</f>
        <v>0</v>
      </c>
      <c r="AG195" s="137">
        <f>IF(AND(AG$3&gt;=$K195,AG$3&lt;$L195),100*$AM195,0)</f>
        <v>0</v>
      </c>
      <c r="AH195" s="137">
        <f>IF(AND(AH$3&gt;=$K195,AH$3&lt;$L195),100*$AM195,0)</f>
        <v>0</v>
      </c>
      <c r="AI195" s="137">
        <f>IF(AND(AI$3&gt;=$K195,AI$3&lt;$L195),100*$AM195,0)</f>
        <v>0</v>
      </c>
      <c r="AJ195" s="137">
        <f>IF(AND(AJ$3&gt;=$K195,AJ$3&lt;$L195),100*$AM195,0)</f>
        <v>0</v>
      </c>
      <c r="AK195" s="136">
        <f ca="1">IF(AND(AND($AK$3&lt;=B195,B195&lt;=$AK$1),B195&lt;&gt;""),1,0)</f>
        <v>1</v>
      </c>
      <c r="AL195" s="136">
        <f t="shared" si="3"/>
        <v>1</v>
      </c>
      <c r="AM195" s="136">
        <v>1</v>
      </c>
    </row>
    <row r="196" spans="1:39" ht="72">
      <c r="A196" s="149">
        <v>512</v>
      </c>
      <c r="B196" s="150">
        <v>46408</v>
      </c>
      <c r="C196" s="156">
        <v>9</v>
      </c>
      <c r="D196" s="156">
        <v>17</v>
      </c>
      <c r="E196" s="2" t="s">
        <v>92</v>
      </c>
      <c r="F196" s="151" t="s">
        <v>490</v>
      </c>
      <c r="G196" s="154" t="s">
        <v>493</v>
      </c>
      <c r="H196" s="138" t="str">
        <f>IF(OR(G196="中止",G196="取消"),"998",IF(ISNA(MATCH($E196,施設情報!$B$2:$B$96,0)),"999",INDEX(施設情報!$C$2:$C$96,MATCH($E196,施設情報!$B$2:$B$96,0))))</f>
        <v>998</v>
      </c>
      <c r="I196" s="139">
        <f>B196</f>
        <v>46408</v>
      </c>
      <c r="J196" s="137" t="str">
        <f>H196&amp;"-"&amp;I196</f>
        <v>998-46408</v>
      </c>
      <c r="K196" s="137">
        <f>C196/24</f>
        <v>0.375</v>
      </c>
      <c r="L196" s="137">
        <f>D196/24</f>
        <v>0.70833333333333337</v>
      </c>
      <c r="M196" s="137">
        <f>IF(AND(M$3&gt;=$K196,M$3&lt;$L196),100*$AM196,0)</f>
        <v>0</v>
      </c>
      <c r="N196" s="137">
        <f>IF(AND(N$3&gt;=$K196,N$3&lt;$L196),100*$AM196,0)</f>
        <v>0</v>
      </c>
      <c r="O196" s="137">
        <f>IF(AND(O$3&gt;=$K196,O$3&lt;$L196),100*$AM196,0)</f>
        <v>0</v>
      </c>
      <c r="P196" s="137">
        <f>IF(AND(P$3&gt;=$K196,P$3&lt;$L196),100*$AM196,0)</f>
        <v>0</v>
      </c>
      <c r="Q196" s="137">
        <f>IF(AND(Q$3&gt;=$K196,Q$3&lt;$L196),100*$AM196,0)</f>
        <v>0</v>
      </c>
      <c r="R196" s="137">
        <f>IF(AND(R$3&gt;=$K196,R$3&lt;$L196),100*$AM196,0)</f>
        <v>0</v>
      </c>
      <c r="S196" s="137">
        <f>IF(AND(S$3&gt;=$K196,S$3&lt;$L196),100*$AM196,0)</f>
        <v>0</v>
      </c>
      <c r="T196" s="137">
        <f>IF(AND(T$3&gt;=$K196,T$3&lt;$L196),100*$AM196,0)</f>
        <v>0</v>
      </c>
      <c r="U196" s="137">
        <f>IF(AND(U$3&gt;=$K196,U$3&lt;$L196),100*$AM196,0)</f>
        <v>0</v>
      </c>
      <c r="V196" s="137">
        <f>IF(AND(V$3&gt;=$K196,V$3&lt;$L196),100*$AM196,0)</f>
        <v>100</v>
      </c>
      <c r="W196" s="137">
        <f>IF(AND(W$3&gt;=$K196,W$3&lt;$L196),100*$AM196,0)</f>
        <v>100</v>
      </c>
      <c r="X196" s="137">
        <f>IF(AND(X$3&gt;=$K196,X$3&lt;$L196),100*$AM196,0)</f>
        <v>100</v>
      </c>
      <c r="Y196" s="137">
        <f>IF(AND(Y$3&gt;=$K196,Y$3&lt;$L196),100*$AM196,0)</f>
        <v>100</v>
      </c>
      <c r="Z196" s="137">
        <f>IF(AND(Z$3&gt;=$K196,Z$3&lt;$L196),100*$AM196,0)</f>
        <v>100</v>
      </c>
      <c r="AA196" s="137">
        <f>IF(AND(AA$3&gt;=$K196,AA$3&lt;$L196),100*$AM196,0)</f>
        <v>100</v>
      </c>
      <c r="AB196" s="137">
        <f>IF(AND(AB$3&gt;=$K196,AB$3&lt;$L196),100*$AM196,0)</f>
        <v>100</v>
      </c>
      <c r="AC196" s="137">
        <f>IF(AND(AC$3&gt;=$K196,AC$3&lt;$L196),100*$AM196,0)</f>
        <v>100</v>
      </c>
      <c r="AD196" s="137">
        <f>IF(AND(AD$3&gt;=$K196,AD$3&lt;$L196),100*$AM196,0)</f>
        <v>0</v>
      </c>
      <c r="AE196" s="137">
        <f>IF(AND(AE$3&gt;=$K196,AE$3&lt;$L196),100*$AM196,0)</f>
        <v>0</v>
      </c>
      <c r="AF196" s="137">
        <f>IF(AND(AF$3&gt;=$K196,AF$3&lt;$L196),100*$AM196,0)</f>
        <v>0</v>
      </c>
      <c r="AG196" s="137">
        <f>IF(AND(AG$3&gt;=$K196,AG$3&lt;$L196),100*$AM196,0)</f>
        <v>0</v>
      </c>
      <c r="AH196" s="137">
        <f>IF(AND(AH$3&gt;=$K196,AH$3&lt;$L196),100*$AM196,0)</f>
        <v>0</v>
      </c>
      <c r="AI196" s="137">
        <f>IF(AND(AI$3&gt;=$K196,AI$3&lt;$L196),100*$AM196,0)</f>
        <v>0</v>
      </c>
      <c r="AJ196" s="137">
        <f>IF(AND(AJ$3&gt;=$K196,AJ$3&lt;$L196),100*$AM196,0)</f>
        <v>0</v>
      </c>
      <c r="AK196" s="136">
        <f ca="1">IF(AND(AND($AK$3&lt;=B196,B196&lt;=$AK$1),B196&lt;&gt;""),1,0)</f>
        <v>1</v>
      </c>
      <c r="AL196" s="136">
        <f t="shared" si="3"/>
        <v>1</v>
      </c>
      <c r="AM196" s="136">
        <v>1</v>
      </c>
    </row>
    <row r="197" spans="1:39" ht="36">
      <c r="A197" s="149">
        <v>527</v>
      </c>
      <c r="B197" s="150">
        <v>46408</v>
      </c>
      <c r="C197" s="156">
        <v>9</v>
      </c>
      <c r="D197" s="156">
        <v>17</v>
      </c>
      <c r="E197" s="152" t="s">
        <v>91</v>
      </c>
      <c r="F197" s="151" t="s">
        <v>490</v>
      </c>
      <c r="G197" s="154" t="s">
        <v>493</v>
      </c>
      <c r="H197" s="138" t="str">
        <f>IF(OR(G197="中止",G197="取消"),"998",IF(ISNA(MATCH($E197,施設情報!$B$2:$B$96,0)),"999",INDEX(施設情報!$C$2:$C$96,MATCH($E197,施設情報!$B$2:$B$96,0))))</f>
        <v>998</v>
      </c>
      <c r="I197" s="139">
        <f>B197</f>
        <v>46408</v>
      </c>
      <c r="J197" s="137" t="str">
        <f>H197&amp;"-"&amp;I197</f>
        <v>998-46408</v>
      </c>
      <c r="K197" s="137">
        <f>C197/24</f>
        <v>0.375</v>
      </c>
      <c r="L197" s="137">
        <f>D197/24</f>
        <v>0.70833333333333337</v>
      </c>
      <c r="M197" s="137">
        <f>IF(AND(M$3&gt;=$K197,M$3&lt;$L197),100*$AM197,0)</f>
        <v>0</v>
      </c>
      <c r="N197" s="137">
        <f>IF(AND(N$3&gt;=$K197,N$3&lt;$L197),100*$AM197,0)</f>
        <v>0</v>
      </c>
      <c r="O197" s="137">
        <f>IF(AND(O$3&gt;=$K197,O$3&lt;$L197),100*$AM197,0)</f>
        <v>0</v>
      </c>
      <c r="P197" s="137">
        <f>IF(AND(P$3&gt;=$K197,P$3&lt;$L197),100*$AM197,0)</f>
        <v>0</v>
      </c>
      <c r="Q197" s="137">
        <f>IF(AND(Q$3&gt;=$K197,Q$3&lt;$L197),100*$AM197,0)</f>
        <v>0</v>
      </c>
      <c r="R197" s="137">
        <f>IF(AND(R$3&gt;=$K197,R$3&lt;$L197),100*$AM197,0)</f>
        <v>0</v>
      </c>
      <c r="S197" s="137">
        <f>IF(AND(S$3&gt;=$K197,S$3&lt;$L197),100*$AM197,0)</f>
        <v>0</v>
      </c>
      <c r="T197" s="137">
        <f>IF(AND(T$3&gt;=$K197,T$3&lt;$L197),100*$AM197,0)</f>
        <v>0</v>
      </c>
      <c r="U197" s="137">
        <f>IF(AND(U$3&gt;=$K197,U$3&lt;$L197),100*$AM197,0)</f>
        <v>0</v>
      </c>
      <c r="V197" s="137">
        <f>IF(AND(V$3&gt;=$K197,V$3&lt;$L197),100*$AM197,0)</f>
        <v>100</v>
      </c>
      <c r="W197" s="137">
        <f>IF(AND(W$3&gt;=$K197,W$3&lt;$L197),100*$AM197,0)</f>
        <v>100</v>
      </c>
      <c r="X197" s="137">
        <f>IF(AND(X$3&gt;=$K197,X$3&lt;$L197),100*$AM197,0)</f>
        <v>100</v>
      </c>
      <c r="Y197" s="137">
        <f>IF(AND(Y$3&gt;=$K197,Y$3&lt;$L197),100*$AM197,0)</f>
        <v>100</v>
      </c>
      <c r="Z197" s="137">
        <f>IF(AND(Z$3&gt;=$K197,Z$3&lt;$L197),100*$AM197,0)</f>
        <v>100</v>
      </c>
      <c r="AA197" s="137">
        <f>IF(AND(AA$3&gt;=$K197,AA$3&lt;$L197),100*$AM197,0)</f>
        <v>100</v>
      </c>
      <c r="AB197" s="137">
        <f>IF(AND(AB$3&gt;=$K197,AB$3&lt;$L197),100*$AM197,0)</f>
        <v>100</v>
      </c>
      <c r="AC197" s="137">
        <f>IF(AND(AC$3&gt;=$K197,AC$3&lt;$L197),100*$AM197,0)</f>
        <v>100</v>
      </c>
      <c r="AD197" s="137">
        <f>IF(AND(AD$3&gt;=$K197,AD$3&lt;$L197),100*$AM197,0)</f>
        <v>0</v>
      </c>
      <c r="AE197" s="137">
        <f>IF(AND(AE$3&gt;=$K197,AE$3&lt;$L197),100*$AM197,0)</f>
        <v>0</v>
      </c>
      <c r="AF197" s="137">
        <f>IF(AND(AF$3&gt;=$K197,AF$3&lt;$L197),100*$AM197,0)</f>
        <v>0</v>
      </c>
      <c r="AG197" s="137">
        <f>IF(AND(AG$3&gt;=$K197,AG$3&lt;$L197),100*$AM197,0)</f>
        <v>0</v>
      </c>
      <c r="AH197" s="137">
        <f>IF(AND(AH$3&gt;=$K197,AH$3&lt;$L197),100*$AM197,0)</f>
        <v>0</v>
      </c>
      <c r="AI197" s="137">
        <f>IF(AND(AI$3&gt;=$K197,AI$3&lt;$L197),100*$AM197,0)</f>
        <v>0</v>
      </c>
      <c r="AJ197" s="137">
        <f>IF(AND(AJ$3&gt;=$K197,AJ$3&lt;$L197),100*$AM197,0)</f>
        <v>0</v>
      </c>
      <c r="AK197" s="136">
        <f ca="1">IF(AND(AND($AK$3&lt;=B197,B197&lt;=$AK$1),B197&lt;&gt;""),1,0)</f>
        <v>1</v>
      </c>
      <c r="AL197" s="136">
        <f t="shared" ref="AL197:AL260" si="4">IF(OR(F197="工事・メンテ（共用可）",F197="要調整"),0.5,IF(F197="ヘリ訓練日",0.4,1))</f>
        <v>1</v>
      </c>
      <c r="AM197" s="136">
        <v>1</v>
      </c>
    </row>
    <row r="198" spans="1:39" ht="72">
      <c r="A198" s="149">
        <v>544</v>
      </c>
      <c r="B198" s="150">
        <v>46408</v>
      </c>
      <c r="C198" s="156">
        <v>9</v>
      </c>
      <c r="D198" s="156">
        <v>17</v>
      </c>
      <c r="E198" s="152" t="s">
        <v>93</v>
      </c>
      <c r="F198" s="151" t="s">
        <v>490</v>
      </c>
      <c r="G198" s="154" t="s">
        <v>493</v>
      </c>
      <c r="H198" s="138" t="str">
        <f>IF(OR(G198="中止",G198="取消"),"998",IF(ISNA(MATCH($E198,施設情報!$B$2:$B$96,0)),"999",INDEX(施設情報!$C$2:$C$96,MATCH($E198,施設情報!$B$2:$B$96,0))))</f>
        <v>998</v>
      </c>
      <c r="I198" s="139">
        <f>B198</f>
        <v>46408</v>
      </c>
      <c r="J198" s="137" t="str">
        <f>H198&amp;"-"&amp;I198</f>
        <v>998-46408</v>
      </c>
      <c r="K198" s="137">
        <f>C198/24</f>
        <v>0.375</v>
      </c>
      <c r="L198" s="137">
        <f>D198/24</f>
        <v>0.70833333333333337</v>
      </c>
      <c r="M198" s="137">
        <f>IF(AND(M$3&gt;=$K198,M$3&lt;$L198),100*$AM198,0)</f>
        <v>0</v>
      </c>
      <c r="N198" s="137">
        <f>IF(AND(N$3&gt;=$K198,N$3&lt;$L198),100*$AM198,0)</f>
        <v>0</v>
      </c>
      <c r="O198" s="137">
        <f>IF(AND(O$3&gt;=$K198,O$3&lt;$L198),100*$AM198,0)</f>
        <v>0</v>
      </c>
      <c r="P198" s="137">
        <f>IF(AND(P$3&gt;=$K198,P$3&lt;$L198),100*$AM198,0)</f>
        <v>0</v>
      </c>
      <c r="Q198" s="137">
        <f>IF(AND(Q$3&gt;=$K198,Q$3&lt;$L198),100*$AM198,0)</f>
        <v>0</v>
      </c>
      <c r="R198" s="137">
        <f>IF(AND(R$3&gt;=$K198,R$3&lt;$L198),100*$AM198,0)</f>
        <v>0</v>
      </c>
      <c r="S198" s="137">
        <f>IF(AND(S$3&gt;=$K198,S$3&lt;$L198),100*$AM198,0)</f>
        <v>0</v>
      </c>
      <c r="T198" s="137">
        <f>IF(AND(T$3&gt;=$K198,T$3&lt;$L198),100*$AM198,0)</f>
        <v>0</v>
      </c>
      <c r="U198" s="137">
        <f>IF(AND(U$3&gt;=$K198,U$3&lt;$L198),100*$AM198,0)</f>
        <v>0</v>
      </c>
      <c r="V198" s="137">
        <f>IF(AND(V$3&gt;=$K198,V$3&lt;$L198),100*$AM198,0)</f>
        <v>100</v>
      </c>
      <c r="W198" s="137">
        <f>IF(AND(W$3&gt;=$K198,W$3&lt;$L198),100*$AM198,0)</f>
        <v>100</v>
      </c>
      <c r="X198" s="137">
        <f>IF(AND(X$3&gt;=$K198,X$3&lt;$L198),100*$AM198,0)</f>
        <v>100</v>
      </c>
      <c r="Y198" s="137">
        <f>IF(AND(Y$3&gt;=$K198,Y$3&lt;$L198),100*$AM198,0)</f>
        <v>100</v>
      </c>
      <c r="Z198" s="137">
        <f>IF(AND(Z$3&gt;=$K198,Z$3&lt;$L198),100*$AM198,0)</f>
        <v>100</v>
      </c>
      <c r="AA198" s="137">
        <f>IF(AND(AA$3&gt;=$K198,AA$3&lt;$L198),100*$AM198,0)</f>
        <v>100</v>
      </c>
      <c r="AB198" s="137">
        <f>IF(AND(AB$3&gt;=$K198,AB$3&lt;$L198),100*$AM198,0)</f>
        <v>100</v>
      </c>
      <c r="AC198" s="137">
        <f>IF(AND(AC$3&gt;=$K198,AC$3&lt;$L198),100*$AM198,0)</f>
        <v>100</v>
      </c>
      <c r="AD198" s="137">
        <f>IF(AND(AD$3&gt;=$K198,AD$3&lt;$L198),100*$AM198,0)</f>
        <v>0</v>
      </c>
      <c r="AE198" s="137">
        <f>IF(AND(AE$3&gt;=$K198,AE$3&lt;$L198),100*$AM198,0)</f>
        <v>0</v>
      </c>
      <c r="AF198" s="137">
        <f>IF(AND(AF$3&gt;=$K198,AF$3&lt;$L198),100*$AM198,0)</f>
        <v>0</v>
      </c>
      <c r="AG198" s="137">
        <f>IF(AND(AG$3&gt;=$K198,AG$3&lt;$L198),100*$AM198,0)</f>
        <v>0</v>
      </c>
      <c r="AH198" s="137">
        <f>IF(AND(AH$3&gt;=$K198,AH$3&lt;$L198),100*$AM198,0)</f>
        <v>0</v>
      </c>
      <c r="AI198" s="137">
        <f>IF(AND(AI$3&gt;=$K198,AI$3&lt;$L198),100*$AM198,0)</f>
        <v>0</v>
      </c>
      <c r="AJ198" s="137">
        <f>IF(AND(AJ$3&gt;=$K198,AJ$3&lt;$L198),100*$AM198,0)</f>
        <v>0</v>
      </c>
      <c r="AK198" s="136">
        <f ca="1">IF(AND(AND($AK$3&lt;=B198,B198&lt;=$AK$1),B198&lt;&gt;""),1,0)</f>
        <v>1</v>
      </c>
      <c r="AL198" s="136">
        <f t="shared" si="4"/>
        <v>1</v>
      </c>
      <c r="AM198" s="136">
        <v>1</v>
      </c>
    </row>
    <row r="199" spans="1:39" ht="90">
      <c r="A199" s="149">
        <v>561</v>
      </c>
      <c r="B199" s="150">
        <v>46408</v>
      </c>
      <c r="C199" s="156">
        <v>9</v>
      </c>
      <c r="D199" s="156">
        <v>17</v>
      </c>
      <c r="E199" s="152" t="s">
        <v>94</v>
      </c>
      <c r="F199" s="151" t="s">
        <v>490</v>
      </c>
      <c r="G199" s="154" t="s">
        <v>493</v>
      </c>
      <c r="H199" s="138" t="str">
        <f>IF(OR(G199="中止",G199="取消"),"998",IF(ISNA(MATCH($E199,施設情報!$B$2:$B$96,0)),"999",INDEX(施設情報!$C$2:$C$96,MATCH($E199,施設情報!$B$2:$B$96,0))))</f>
        <v>998</v>
      </c>
      <c r="I199" s="139">
        <f>B199</f>
        <v>46408</v>
      </c>
      <c r="J199" s="137" t="str">
        <f>H199&amp;"-"&amp;I199</f>
        <v>998-46408</v>
      </c>
      <c r="K199" s="137">
        <f>C199/24</f>
        <v>0.375</v>
      </c>
      <c r="L199" s="137">
        <f>D199/24</f>
        <v>0.70833333333333337</v>
      </c>
      <c r="M199" s="137">
        <f>IF(AND(M$3&gt;=$K199,M$3&lt;$L199),100*$AM199,0)</f>
        <v>0</v>
      </c>
      <c r="N199" s="137">
        <f>IF(AND(N$3&gt;=$K199,N$3&lt;$L199),100*$AM199,0)</f>
        <v>0</v>
      </c>
      <c r="O199" s="137">
        <f>IF(AND(O$3&gt;=$K199,O$3&lt;$L199),100*$AM199,0)</f>
        <v>0</v>
      </c>
      <c r="P199" s="137">
        <f>IF(AND(P$3&gt;=$K199,P$3&lt;$L199),100*$AM199,0)</f>
        <v>0</v>
      </c>
      <c r="Q199" s="137">
        <f>IF(AND(Q$3&gt;=$K199,Q$3&lt;$L199),100*$AM199,0)</f>
        <v>0</v>
      </c>
      <c r="R199" s="137">
        <f>IF(AND(R$3&gt;=$K199,R$3&lt;$L199),100*$AM199,0)</f>
        <v>0</v>
      </c>
      <c r="S199" s="137">
        <f>IF(AND(S$3&gt;=$K199,S$3&lt;$L199),100*$AM199,0)</f>
        <v>0</v>
      </c>
      <c r="T199" s="137">
        <f>IF(AND(T$3&gt;=$K199,T$3&lt;$L199),100*$AM199,0)</f>
        <v>0</v>
      </c>
      <c r="U199" s="137">
        <f>IF(AND(U$3&gt;=$K199,U$3&lt;$L199),100*$AM199,0)</f>
        <v>0</v>
      </c>
      <c r="V199" s="137">
        <f>IF(AND(V$3&gt;=$K199,V$3&lt;$L199),100*$AM199,0)</f>
        <v>100</v>
      </c>
      <c r="W199" s="137">
        <f>IF(AND(W$3&gt;=$K199,W$3&lt;$L199),100*$AM199,0)</f>
        <v>100</v>
      </c>
      <c r="X199" s="137">
        <f>IF(AND(X$3&gt;=$K199,X$3&lt;$L199),100*$AM199,0)</f>
        <v>100</v>
      </c>
      <c r="Y199" s="137">
        <f>IF(AND(Y$3&gt;=$K199,Y$3&lt;$L199),100*$AM199,0)</f>
        <v>100</v>
      </c>
      <c r="Z199" s="137">
        <f>IF(AND(Z$3&gt;=$K199,Z$3&lt;$L199),100*$AM199,0)</f>
        <v>100</v>
      </c>
      <c r="AA199" s="137">
        <f>IF(AND(AA$3&gt;=$K199,AA$3&lt;$L199),100*$AM199,0)</f>
        <v>100</v>
      </c>
      <c r="AB199" s="137">
        <f>IF(AND(AB$3&gt;=$K199,AB$3&lt;$L199),100*$AM199,0)</f>
        <v>100</v>
      </c>
      <c r="AC199" s="137">
        <f>IF(AND(AC$3&gt;=$K199,AC$3&lt;$L199),100*$AM199,0)</f>
        <v>100</v>
      </c>
      <c r="AD199" s="137">
        <f>IF(AND(AD$3&gt;=$K199,AD$3&lt;$L199),100*$AM199,0)</f>
        <v>0</v>
      </c>
      <c r="AE199" s="137">
        <f>IF(AND(AE$3&gt;=$K199,AE$3&lt;$L199),100*$AM199,0)</f>
        <v>0</v>
      </c>
      <c r="AF199" s="137">
        <f>IF(AND(AF$3&gt;=$K199,AF$3&lt;$L199),100*$AM199,0)</f>
        <v>0</v>
      </c>
      <c r="AG199" s="137">
        <f>IF(AND(AG$3&gt;=$K199,AG$3&lt;$L199),100*$AM199,0)</f>
        <v>0</v>
      </c>
      <c r="AH199" s="137">
        <f>IF(AND(AH$3&gt;=$K199,AH$3&lt;$L199),100*$AM199,0)</f>
        <v>0</v>
      </c>
      <c r="AI199" s="137">
        <f>IF(AND(AI$3&gt;=$K199,AI$3&lt;$L199),100*$AM199,0)</f>
        <v>0</v>
      </c>
      <c r="AJ199" s="137">
        <f>IF(AND(AJ$3&gt;=$K199,AJ$3&lt;$L199),100*$AM199,0)</f>
        <v>0</v>
      </c>
      <c r="AK199" s="136">
        <f ca="1">IF(AND(AND($AK$3&lt;=B199,B199&lt;=$AK$1),B199&lt;&gt;""),1,0)</f>
        <v>1</v>
      </c>
      <c r="AL199" s="136">
        <f t="shared" si="4"/>
        <v>1</v>
      </c>
      <c r="AM199" s="136">
        <v>1</v>
      </c>
    </row>
    <row r="200" spans="1:39" ht="72">
      <c r="A200" s="149">
        <v>578</v>
      </c>
      <c r="B200" s="150">
        <v>46408</v>
      </c>
      <c r="C200" s="156">
        <v>9</v>
      </c>
      <c r="D200" s="156">
        <v>17</v>
      </c>
      <c r="E200" s="152" t="s">
        <v>92</v>
      </c>
      <c r="F200" s="151" t="s">
        <v>490</v>
      </c>
      <c r="G200" s="154" t="s">
        <v>493</v>
      </c>
      <c r="H200" s="138" t="str">
        <f>IF(OR(G200="中止",G200="取消"),"998",IF(ISNA(MATCH($E200,施設情報!$B$2:$B$96,0)),"999",INDEX(施設情報!$C$2:$C$96,MATCH($E200,施設情報!$B$2:$B$96,0))))</f>
        <v>998</v>
      </c>
      <c r="I200" s="139">
        <f>B200</f>
        <v>46408</v>
      </c>
      <c r="J200" s="137" t="str">
        <f>H200&amp;"-"&amp;I200</f>
        <v>998-46408</v>
      </c>
      <c r="K200" s="137">
        <f>C200/24</f>
        <v>0.375</v>
      </c>
      <c r="L200" s="137">
        <f>D200/24</f>
        <v>0.70833333333333337</v>
      </c>
      <c r="M200" s="137">
        <f>IF(AND(M$3&gt;=$K200,M$3&lt;$L200),100*$AM200,0)</f>
        <v>0</v>
      </c>
      <c r="N200" s="137">
        <f>IF(AND(N$3&gt;=$K200,N$3&lt;$L200),100*$AM200,0)</f>
        <v>0</v>
      </c>
      <c r="O200" s="137">
        <f>IF(AND(O$3&gt;=$K200,O$3&lt;$L200),100*$AM200,0)</f>
        <v>0</v>
      </c>
      <c r="P200" s="137">
        <f>IF(AND(P$3&gt;=$K200,P$3&lt;$L200),100*$AM200,0)</f>
        <v>0</v>
      </c>
      <c r="Q200" s="137">
        <f>IF(AND(Q$3&gt;=$K200,Q$3&lt;$L200),100*$AM200,0)</f>
        <v>0</v>
      </c>
      <c r="R200" s="137">
        <f>IF(AND(R$3&gt;=$K200,R$3&lt;$L200),100*$AM200,0)</f>
        <v>0</v>
      </c>
      <c r="S200" s="137">
        <f>IF(AND(S$3&gt;=$K200,S$3&lt;$L200),100*$AM200,0)</f>
        <v>0</v>
      </c>
      <c r="T200" s="137">
        <f>IF(AND(T$3&gt;=$K200,T$3&lt;$L200),100*$AM200,0)</f>
        <v>0</v>
      </c>
      <c r="U200" s="137">
        <f>IF(AND(U$3&gt;=$K200,U$3&lt;$L200),100*$AM200,0)</f>
        <v>0</v>
      </c>
      <c r="V200" s="137">
        <f>IF(AND(V$3&gt;=$K200,V$3&lt;$L200),100*$AM200,0)</f>
        <v>100</v>
      </c>
      <c r="W200" s="137">
        <f>IF(AND(W$3&gt;=$K200,W$3&lt;$L200),100*$AM200,0)</f>
        <v>100</v>
      </c>
      <c r="X200" s="137">
        <f>IF(AND(X$3&gt;=$K200,X$3&lt;$L200),100*$AM200,0)</f>
        <v>100</v>
      </c>
      <c r="Y200" s="137">
        <f>IF(AND(Y$3&gt;=$K200,Y$3&lt;$L200),100*$AM200,0)</f>
        <v>100</v>
      </c>
      <c r="Z200" s="137">
        <f>IF(AND(Z$3&gt;=$K200,Z$3&lt;$L200),100*$AM200,0)</f>
        <v>100</v>
      </c>
      <c r="AA200" s="137">
        <f>IF(AND(AA$3&gt;=$K200,AA$3&lt;$L200),100*$AM200,0)</f>
        <v>100</v>
      </c>
      <c r="AB200" s="137">
        <f>IF(AND(AB$3&gt;=$K200,AB$3&lt;$L200),100*$AM200,0)</f>
        <v>100</v>
      </c>
      <c r="AC200" s="137">
        <f>IF(AND(AC$3&gt;=$K200,AC$3&lt;$L200),100*$AM200,0)</f>
        <v>100</v>
      </c>
      <c r="AD200" s="137">
        <f>IF(AND(AD$3&gt;=$K200,AD$3&lt;$L200),100*$AM200,0)</f>
        <v>0</v>
      </c>
      <c r="AE200" s="137">
        <f>IF(AND(AE$3&gt;=$K200,AE$3&lt;$L200),100*$AM200,0)</f>
        <v>0</v>
      </c>
      <c r="AF200" s="137">
        <f>IF(AND(AF$3&gt;=$K200,AF$3&lt;$L200),100*$AM200,0)</f>
        <v>0</v>
      </c>
      <c r="AG200" s="137">
        <f>IF(AND(AG$3&gt;=$K200,AG$3&lt;$L200),100*$AM200,0)</f>
        <v>0</v>
      </c>
      <c r="AH200" s="137">
        <f>IF(AND(AH$3&gt;=$K200,AH$3&lt;$L200),100*$AM200,0)</f>
        <v>0</v>
      </c>
      <c r="AI200" s="137">
        <f>IF(AND(AI$3&gt;=$K200,AI$3&lt;$L200),100*$AM200,0)</f>
        <v>0</v>
      </c>
      <c r="AJ200" s="137">
        <f>IF(AND(AJ$3&gt;=$K200,AJ$3&lt;$L200),100*$AM200,0)</f>
        <v>0</v>
      </c>
      <c r="AK200" s="136">
        <f ca="1">IF(AND(AND($AK$3&lt;=B200,B200&lt;=$AK$1),B200&lt;&gt;""),1,0)</f>
        <v>1</v>
      </c>
      <c r="AL200" s="136">
        <f t="shared" si="4"/>
        <v>1</v>
      </c>
      <c r="AM200" s="136">
        <v>1</v>
      </c>
    </row>
    <row r="201" spans="1:39" ht="36">
      <c r="A201" s="149">
        <v>660</v>
      </c>
      <c r="B201" s="150">
        <v>46408</v>
      </c>
      <c r="C201" s="156">
        <v>9</v>
      </c>
      <c r="D201" s="156">
        <v>17</v>
      </c>
      <c r="E201" s="152" t="s">
        <v>91</v>
      </c>
      <c r="F201" s="151" t="s">
        <v>490</v>
      </c>
      <c r="G201" s="154" t="s">
        <v>494</v>
      </c>
      <c r="H201" s="138" t="str">
        <f>IF(OR(G201="中止",G201="取消"),"998",IF(ISNA(MATCH($E201,施設情報!$B$2:$B$96,0)),"999",INDEX(施設情報!$C$2:$C$96,MATCH($E201,施設情報!$B$2:$B$96,0))))</f>
        <v>009</v>
      </c>
      <c r="I201" s="139">
        <f>B201</f>
        <v>46408</v>
      </c>
      <c r="J201" s="137" t="str">
        <f>H201&amp;"-"&amp;I201</f>
        <v>009-46408</v>
      </c>
      <c r="K201" s="137">
        <f>C201/24</f>
        <v>0.375</v>
      </c>
      <c r="L201" s="137">
        <f>D201/24</f>
        <v>0.70833333333333337</v>
      </c>
      <c r="M201" s="137">
        <f>IF(AND(M$3&gt;=$K201,M$3&lt;$L201),100*$AM201,0)</f>
        <v>0</v>
      </c>
      <c r="N201" s="137">
        <f>IF(AND(N$3&gt;=$K201,N$3&lt;$L201),100*$AM201,0)</f>
        <v>0</v>
      </c>
      <c r="O201" s="137">
        <f>IF(AND(O$3&gt;=$K201,O$3&lt;$L201),100*$AM201,0)</f>
        <v>0</v>
      </c>
      <c r="P201" s="137">
        <f>IF(AND(P$3&gt;=$K201,P$3&lt;$L201),100*$AM201,0)</f>
        <v>0</v>
      </c>
      <c r="Q201" s="137">
        <f>IF(AND(Q$3&gt;=$K201,Q$3&lt;$L201),100*$AM201,0)</f>
        <v>0</v>
      </c>
      <c r="R201" s="137">
        <f>IF(AND(R$3&gt;=$K201,R$3&lt;$L201),100*$AM201,0)</f>
        <v>0</v>
      </c>
      <c r="S201" s="137">
        <f>IF(AND(S$3&gt;=$K201,S$3&lt;$L201),100*$AM201,0)</f>
        <v>0</v>
      </c>
      <c r="T201" s="137">
        <f>IF(AND(T$3&gt;=$K201,T$3&lt;$L201),100*$AM201,0)</f>
        <v>0</v>
      </c>
      <c r="U201" s="137">
        <f>IF(AND(U$3&gt;=$K201,U$3&lt;$L201),100*$AM201,0)</f>
        <v>0</v>
      </c>
      <c r="V201" s="137">
        <f>IF(AND(V$3&gt;=$K201,V$3&lt;$L201),100*$AM201,0)</f>
        <v>100</v>
      </c>
      <c r="W201" s="137">
        <f>IF(AND(W$3&gt;=$K201,W$3&lt;$L201),100*$AM201,0)</f>
        <v>100</v>
      </c>
      <c r="X201" s="137">
        <f>IF(AND(X$3&gt;=$K201,X$3&lt;$L201),100*$AM201,0)</f>
        <v>100</v>
      </c>
      <c r="Y201" s="137">
        <f>IF(AND(Y$3&gt;=$K201,Y$3&lt;$L201),100*$AM201,0)</f>
        <v>100</v>
      </c>
      <c r="Z201" s="137">
        <f>IF(AND(Z$3&gt;=$K201,Z$3&lt;$L201),100*$AM201,0)</f>
        <v>100</v>
      </c>
      <c r="AA201" s="137">
        <f>IF(AND(AA$3&gt;=$K201,AA$3&lt;$L201),100*$AM201,0)</f>
        <v>100</v>
      </c>
      <c r="AB201" s="137">
        <f>IF(AND(AB$3&gt;=$K201,AB$3&lt;$L201),100*$AM201,0)</f>
        <v>100</v>
      </c>
      <c r="AC201" s="137">
        <f>IF(AND(AC$3&gt;=$K201,AC$3&lt;$L201),100*$AM201,0)</f>
        <v>100</v>
      </c>
      <c r="AD201" s="137">
        <f>IF(AND(AD$3&gt;=$K201,AD$3&lt;$L201),100*$AM201,0)</f>
        <v>0</v>
      </c>
      <c r="AE201" s="137">
        <f>IF(AND(AE$3&gt;=$K201,AE$3&lt;$L201),100*$AM201,0)</f>
        <v>0</v>
      </c>
      <c r="AF201" s="137">
        <f>IF(AND(AF$3&gt;=$K201,AF$3&lt;$L201),100*$AM201,0)</f>
        <v>0</v>
      </c>
      <c r="AG201" s="137">
        <f>IF(AND(AG$3&gt;=$K201,AG$3&lt;$L201),100*$AM201,0)</f>
        <v>0</v>
      </c>
      <c r="AH201" s="137">
        <f>IF(AND(AH$3&gt;=$K201,AH$3&lt;$L201),100*$AM201,0)</f>
        <v>0</v>
      </c>
      <c r="AI201" s="137">
        <f>IF(AND(AI$3&gt;=$K201,AI$3&lt;$L201),100*$AM201,0)</f>
        <v>0</v>
      </c>
      <c r="AJ201" s="137">
        <f>IF(AND(AJ$3&gt;=$K201,AJ$3&lt;$L201),100*$AM201,0)</f>
        <v>0</v>
      </c>
      <c r="AK201" s="136">
        <f ca="1">IF(AND(AND($AK$3&lt;=B201,B201&lt;=$AK$1),B201&lt;&gt;""),1,0)</f>
        <v>1</v>
      </c>
      <c r="AL201" s="136">
        <f t="shared" si="4"/>
        <v>1</v>
      </c>
      <c r="AM201" s="136">
        <v>1</v>
      </c>
    </row>
    <row r="202" spans="1:39" ht="72">
      <c r="A202" s="149">
        <v>675</v>
      </c>
      <c r="B202" s="210">
        <v>46408</v>
      </c>
      <c r="C202" s="211">
        <v>9</v>
      </c>
      <c r="D202" s="211">
        <v>17</v>
      </c>
      <c r="E202" s="152" t="s">
        <v>93</v>
      </c>
      <c r="F202" s="151" t="s">
        <v>490</v>
      </c>
      <c r="G202" s="154" t="s">
        <v>494</v>
      </c>
      <c r="H202" s="138" t="str">
        <f>IF(OR(G202="中止",G202="取消"),"998",IF(ISNA(MATCH($E202,施設情報!$B$2:$B$96,0)),"999",INDEX(施設情報!$C$2:$C$96,MATCH($E202,施設情報!$B$2:$B$96,0))))</f>
        <v>012</v>
      </c>
      <c r="I202" s="139">
        <f>B202</f>
        <v>46408</v>
      </c>
      <c r="J202" s="137" t="str">
        <f>H202&amp;"-"&amp;I202</f>
        <v>012-46408</v>
      </c>
      <c r="K202" s="137">
        <f>C202/24</f>
        <v>0.375</v>
      </c>
      <c r="L202" s="137">
        <f>D202/24</f>
        <v>0.70833333333333337</v>
      </c>
      <c r="M202" s="137">
        <f>IF(AND(M$3&gt;=$K202,M$3&lt;$L202),100*$AM202,0)</f>
        <v>0</v>
      </c>
      <c r="N202" s="137">
        <f>IF(AND(N$3&gt;=$K202,N$3&lt;$L202),100*$AM202,0)</f>
        <v>0</v>
      </c>
      <c r="O202" s="137">
        <f>IF(AND(O$3&gt;=$K202,O$3&lt;$L202),100*$AM202,0)</f>
        <v>0</v>
      </c>
      <c r="P202" s="137">
        <f>IF(AND(P$3&gt;=$K202,P$3&lt;$L202),100*$AM202,0)</f>
        <v>0</v>
      </c>
      <c r="Q202" s="137">
        <f>IF(AND(Q$3&gt;=$K202,Q$3&lt;$L202),100*$AM202,0)</f>
        <v>0</v>
      </c>
      <c r="R202" s="137">
        <f>IF(AND(R$3&gt;=$K202,R$3&lt;$L202),100*$AM202,0)</f>
        <v>0</v>
      </c>
      <c r="S202" s="137">
        <f>IF(AND(S$3&gt;=$K202,S$3&lt;$L202),100*$AM202,0)</f>
        <v>0</v>
      </c>
      <c r="T202" s="137">
        <f>IF(AND(T$3&gt;=$K202,T$3&lt;$L202),100*$AM202,0)</f>
        <v>0</v>
      </c>
      <c r="U202" s="137">
        <f>IF(AND(U$3&gt;=$K202,U$3&lt;$L202),100*$AM202,0)</f>
        <v>0</v>
      </c>
      <c r="V202" s="137">
        <f>IF(AND(V$3&gt;=$K202,V$3&lt;$L202),100*$AM202,0)</f>
        <v>100</v>
      </c>
      <c r="W202" s="137">
        <f>IF(AND(W$3&gt;=$K202,W$3&lt;$L202),100*$AM202,0)</f>
        <v>100</v>
      </c>
      <c r="X202" s="137">
        <f>IF(AND(X$3&gt;=$K202,X$3&lt;$L202),100*$AM202,0)</f>
        <v>100</v>
      </c>
      <c r="Y202" s="137">
        <f>IF(AND(Y$3&gt;=$K202,Y$3&lt;$L202),100*$AM202,0)</f>
        <v>100</v>
      </c>
      <c r="Z202" s="137">
        <f>IF(AND(Z$3&gt;=$K202,Z$3&lt;$L202),100*$AM202,0)</f>
        <v>100</v>
      </c>
      <c r="AA202" s="137">
        <f>IF(AND(AA$3&gt;=$K202,AA$3&lt;$L202),100*$AM202,0)</f>
        <v>100</v>
      </c>
      <c r="AB202" s="137">
        <f>IF(AND(AB$3&gt;=$K202,AB$3&lt;$L202),100*$AM202,0)</f>
        <v>100</v>
      </c>
      <c r="AC202" s="137">
        <f>IF(AND(AC$3&gt;=$K202,AC$3&lt;$L202),100*$AM202,0)</f>
        <v>100</v>
      </c>
      <c r="AD202" s="137">
        <f>IF(AND(AD$3&gt;=$K202,AD$3&lt;$L202),100*$AM202,0)</f>
        <v>0</v>
      </c>
      <c r="AE202" s="137">
        <f>IF(AND(AE$3&gt;=$K202,AE$3&lt;$L202),100*$AM202,0)</f>
        <v>0</v>
      </c>
      <c r="AF202" s="137">
        <f>IF(AND(AF$3&gt;=$K202,AF$3&lt;$L202),100*$AM202,0)</f>
        <v>0</v>
      </c>
      <c r="AG202" s="137">
        <f>IF(AND(AG$3&gt;=$K202,AG$3&lt;$L202),100*$AM202,0)</f>
        <v>0</v>
      </c>
      <c r="AH202" s="137">
        <f>IF(AND(AH$3&gt;=$K202,AH$3&lt;$L202),100*$AM202,0)</f>
        <v>0</v>
      </c>
      <c r="AI202" s="137">
        <f>IF(AND(AI$3&gt;=$K202,AI$3&lt;$L202),100*$AM202,0)</f>
        <v>0</v>
      </c>
      <c r="AJ202" s="137">
        <f>IF(AND(AJ$3&gt;=$K202,AJ$3&lt;$L202),100*$AM202,0)</f>
        <v>0</v>
      </c>
      <c r="AK202" s="136">
        <f ca="1">IF(AND(AND($AK$3&lt;=B202,B202&lt;=$AK$1),B202&lt;&gt;""),1,0)</f>
        <v>1</v>
      </c>
      <c r="AL202" s="136">
        <f t="shared" si="4"/>
        <v>1</v>
      </c>
      <c r="AM202" s="136">
        <v>1</v>
      </c>
    </row>
    <row r="203" spans="1:39" ht="90">
      <c r="A203" s="149">
        <v>690</v>
      </c>
      <c r="B203" s="210">
        <v>46408</v>
      </c>
      <c r="C203" s="211">
        <v>9</v>
      </c>
      <c r="D203" s="211">
        <v>17</v>
      </c>
      <c r="E203" s="152" t="s">
        <v>94</v>
      </c>
      <c r="F203" s="151" t="s">
        <v>490</v>
      </c>
      <c r="G203" s="154" t="s">
        <v>494</v>
      </c>
      <c r="H203" s="138" t="str">
        <f>IF(OR(G203="中止",G203="取消"),"998",IF(ISNA(MATCH($E203,施設情報!$B$2:$B$96,0)),"999",INDEX(施設情報!$C$2:$C$96,MATCH($E203,施設情報!$B$2:$B$96,0))))</f>
        <v>011</v>
      </c>
      <c r="I203" s="139">
        <f>B203</f>
        <v>46408</v>
      </c>
      <c r="J203" s="137" t="str">
        <f>H203&amp;"-"&amp;I203</f>
        <v>011-46408</v>
      </c>
      <c r="K203" s="137">
        <f>C203/24</f>
        <v>0.375</v>
      </c>
      <c r="L203" s="137">
        <f>D203/24</f>
        <v>0.70833333333333337</v>
      </c>
      <c r="M203" s="137">
        <f>IF(AND(M$3&gt;=$K203,M$3&lt;$L203),100*$AM203,0)</f>
        <v>0</v>
      </c>
      <c r="N203" s="137">
        <f>IF(AND(N$3&gt;=$K203,N$3&lt;$L203),100*$AM203,0)</f>
        <v>0</v>
      </c>
      <c r="O203" s="137">
        <f>IF(AND(O$3&gt;=$K203,O$3&lt;$L203),100*$AM203,0)</f>
        <v>0</v>
      </c>
      <c r="P203" s="137">
        <f>IF(AND(P$3&gt;=$K203,P$3&lt;$L203),100*$AM203,0)</f>
        <v>0</v>
      </c>
      <c r="Q203" s="137">
        <f>IF(AND(Q$3&gt;=$K203,Q$3&lt;$L203),100*$AM203,0)</f>
        <v>0</v>
      </c>
      <c r="R203" s="137">
        <f>IF(AND(R$3&gt;=$K203,R$3&lt;$L203),100*$AM203,0)</f>
        <v>0</v>
      </c>
      <c r="S203" s="137">
        <f>IF(AND(S$3&gt;=$K203,S$3&lt;$L203),100*$AM203,0)</f>
        <v>0</v>
      </c>
      <c r="T203" s="137">
        <f>IF(AND(T$3&gt;=$K203,T$3&lt;$L203),100*$AM203,0)</f>
        <v>0</v>
      </c>
      <c r="U203" s="137">
        <f>IF(AND(U$3&gt;=$K203,U$3&lt;$L203),100*$AM203,0)</f>
        <v>0</v>
      </c>
      <c r="V203" s="137">
        <f>IF(AND(V$3&gt;=$K203,V$3&lt;$L203),100*$AM203,0)</f>
        <v>100</v>
      </c>
      <c r="W203" s="137">
        <f>IF(AND(W$3&gt;=$K203,W$3&lt;$L203),100*$AM203,0)</f>
        <v>100</v>
      </c>
      <c r="X203" s="137">
        <f>IF(AND(X$3&gt;=$K203,X$3&lt;$L203),100*$AM203,0)</f>
        <v>100</v>
      </c>
      <c r="Y203" s="137">
        <f>IF(AND(Y$3&gt;=$K203,Y$3&lt;$L203),100*$AM203,0)</f>
        <v>100</v>
      </c>
      <c r="Z203" s="137">
        <f>IF(AND(Z$3&gt;=$K203,Z$3&lt;$L203),100*$AM203,0)</f>
        <v>100</v>
      </c>
      <c r="AA203" s="137">
        <f>IF(AND(AA$3&gt;=$K203,AA$3&lt;$L203),100*$AM203,0)</f>
        <v>100</v>
      </c>
      <c r="AB203" s="137">
        <f>IF(AND(AB$3&gt;=$K203,AB$3&lt;$L203),100*$AM203,0)</f>
        <v>100</v>
      </c>
      <c r="AC203" s="137">
        <f>IF(AND(AC$3&gt;=$K203,AC$3&lt;$L203),100*$AM203,0)</f>
        <v>100</v>
      </c>
      <c r="AD203" s="137">
        <f>IF(AND(AD$3&gt;=$K203,AD$3&lt;$L203),100*$AM203,0)</f>
        <v>0</v>
      </c>
      <c r="AE203" s="137">
        <f>IF(AND(AE$3&gt;=$K203,AE$3&lt;$L203),100*$AM203,0)</f>
        <v>0</v>
      </c>
      <c r="AF203" s="137">
        <f>IF(AND(AF$3&gt;=$K203,AF$3&lt;$L203),100*$AM203,0)</f>
        <v>0</v>
      </c>
      <c r="AG203" s="137">
        <f>IF(AND(AG$3&gt;=$K203,AG$3&lt;$L203),100*$AM203,0)</f>
        <v>0</v>
      </c>
      <c r="AH203" s="137">
        <f>IF(AND(AH$3&gt;=$K203,AH$3&lt;$L203),100*$AM203,0)</f>
        <v>0</v>
      </c>
      <c r="AI203" s="137">
        <f>IF(AND(AI$3&gt;=$K203,AI$3&lt;$L203),100*$AM203,0)</f>
        <v>0</v>
      </c>
      <c r="AJ203" s="137">
        <f>IF(AND(AJ$3&gt;=$K203,AJ$3&lt;$L203),100*$AM203,0)</f>
        <v>0</v>
      </c>
      <c r="AK203" s="136">
        <f ca="1">IF(AND(AND($AK$3&lt;=B203,B203&lt;=$AK$1),B203&lt;&gt;""),1,0)</f>
        <v>1</v>
      </c>
      <c r="AL203" s="136">
        <f t="shared" si="4"/>
        <v>1</v>
      </c>
      <c r="AM203" s="136">
        <v>1</v>
      </c>
    </row>
    <row r="204" spans="1:39" ht="72">
      <c r="A204" s="149">
        <v>705</v>
      </c>
      <c r="B204" s="210">
        <v>46408</v>
      </c>
      <c r="C204" s="211">
        <v>9</v>
      </c>
      <c r="D204" s="211">
        <v>17</v>
      </c>
      <c r="E204" s="215" t="s">
        <v>92</v>
      </c>
      <c r="F204" s="151" t="s">
        <v>490</v>
      </c>
      <c r="G204" s="154" t="s">
        <v>494</v>
      </c>
      <c r="H204" s="138" t="str">
        <f>IF(OR(G204="中止",G204="取消"),"998",IF(ISNA(MATCH($E204,施設情報!$B$2:$B$96,0)),"999",INDEX(施設情報!$C$2:$C$96,MATCH($E204,施設情報!$B$2:$B$96,0))))</f>
        <v>010</v>
      </c>
      <c r="I204" s="139">
        <f>B204</f>
        <v>46408</v>
      </c>
      <c r="J204" s="137" t="str">
        <f>H204&amp;"-"&amp;I204</f>
        <v>010-46408</v>
      </c>
      <c r="K204" s="137">
        <f>C204/24</f>
        <v>0.375</v>
      </c>
      <c r="L204" s="137">
        <f>D204/24</f>
        <v>0.70833333333333337</v>
      </c>
      <c r="M204" s="137">
        <f>IF(AND(M$3&gt;=$K204,M$3&lt;$L204),100*$AM204,0)</f>
        <v>0</v>
      </c>
      <c r="N204" s="137">
        <f>IF(AND(N$3&gt;=$K204,N$3&lt;$L204),100*$AM204,0)</f>
        <v>0</v>
      </c>
      <c r="O204" s="137">
        <f>IF(AND(O$3&gt;=$K204,O$3&lt;$L204),100*$AM204,0)</f>
        <v>0</v>
      </c>
      <c r="P204" s="137">
        <f>IF(AND(P$3&gt;=$K204,P$3&lt;$L204),100*$AM204,0)</f>
        <v>0</v>
      </c>
      <c r="Q204" s="137">
        <f>IF(AND(Q$3&gt;=$K204,Q$3&lt;$L204),100*$AM204,0)</f>
        <v>0</v>
      </c>
      <c r="R204" s="137">
        <f>IF(AND(R$3&gt;=$K204,R$3&lt;$L204),100*$AM204,0)</f>
        <v>0</v>
      </c>
      <c r="S204" s="137">
        <f>IF(AND(S$3&gt;=$K204,S$3&lt;$L204),100*$AM204,0)</f>
        <v>0</v>
      </c>
      <c r="T204" s="137">
        <f>IF(AND(T$3&gt;=$K204,T$3&lt;$L204),100*$AM204,0)</f>
        <v>0</v>
      </c>
      <c r="U204" s="137">
        <f>IF(AND(U$3&gt;=$K204,U$3&lt;$L204),100*$AM204,0)</f>
        <v>0</v>
      </c>
      <c r="V204" s="137">
        <f>IF(AND(V$3&gt;=$K204,V$3&lt;$L204),100*$AM204,0)</f>
        <v>100</v>
      </c>
      <c r="W204" s="137">
        <f>IF(AND(W$3&gt;=$K204,W$3&lt;$L204),100*$AM204,0)</f>
        <v>100</v>
      </c>
      <c r="X204" s="137">
        <f>IF(AND(X$3&gt;=$K204,X$3&lt;$L204),100*$AM204,0)</f>
        <v>100</v>
      </c>
      <c r="Y204" s="137">
        <f>IF(AND(Y$3&gt;=$K204,Y$3&lt;$L204),100*$AM204,0)</f>
        <v>100</v>
      </c>
      <c r="Z204" s="137">
        <f>IF(AND(Z$3&gt;=$K204,Z$3&lt;$L204),100*$AM204,0)</f>
        <v>100</v>
      </c>
      <c r="AA204" s="137">
        <f>IF(AND(AA$3&gt;=$K204,AA$3&lt;$L204),100*$AM204,0)</f>
        <v>100</v>
      </c>
      <c r="AB204" s="137">
        <f>IF(AND(AB$3&gt;=$K204,AB$3&lt;$L204),100*$AM204,0)</f>
        <v>100</v>
      </c>
      <c r="AC204" s="137">
        <f>IF(AND(AC$3&gt;=$K204,AC$3&lt;$L204),100*$AM204,0)</f>
        <v>100</v>
      </c>
      <c r="AD204" s="137">
        <f>IF(AND(AD$3&gt;=$K204,AD$3&lt;$L204),100*$AM204,0)</f>
        <v>0</v>
      </c>
      <c r="AE204" s="137">
        <f>IF(AND(AE$3&gt;=$K204,AE$3&lt;$L204),100*$AM204,0)</f>
        <v>0</v>
      </c>
      <c r="AF204" s="137">
        <f>IF(AND(AF$3&gt;=$K204,AF$3&lt;$L204),100*$AM204,0)</f>
        <v>0</v>
      </c>
      <c r="AG204" s="137">
        <f>IF(AND(AG$3&gt;=$K204,AG$3&lt;$L204),100*$AM204,0)</f>
        <v>0</v>
      </c>
      <c r="AH204" s="137">
        <f>IF(AND(AH$3&gt;=$K204,AH$3&lt;$L204),100*$AM204,0)</f>
        <v>0</v>
      </c>
      <c r="AI204" s="137">
        <f>IF(AND(AI$3&gt;=$K204,AI$3&lt;$L204),100*$AM204,0)</f>
        <v>0</v>
      </c>
      <c r="AJ204" s="137">
        <f>IF(AND(AJ$3&gt;=$K204,AJ$3&lt;$L204),100*$AM204,0)</f>
        <v>0</v>
      </c>
      <c r="AK204" s="136">
        <f ca="1">IF(AND(AND($AK$3&lt;=B204,B204&lt;=$AK$1),B204&lt;&gt;""),1,0)</f>
        <v>1</v>
      </c>
      <c r="AL204" s="136">
        <f t="shared" si="4"/>
        <v>1</v>
      </c>
      <c r="AM204" s="136">
        <v>1</v>
      </c>
    </row>
    <row r="205" spans="1:39" ht="56.25">
      <c r="A205" s="149">
        <v>720</v>
      </c>
      <c r="B205" s="210">
        <v>46408</v>
      </c>
      <c r="C205" s="211">
        <v>9</v>
      </c>
      <c r="D205" s="211">
        <v>17</v>
      </c>
      <c r="E205" s="152" t="s">
        <v>44</v>
      </c>
      <c r="F205" s="151" t="s">
        <v>490</v>
      </c>
      <c r="G205" s="154" t="s">
        <v>494</v>
      </c>
      <c r="H205" s="138" t="str">
        <f>IF(OR(G205="中止",G205="取消"),"998",IF(ISNA(MATCH($E205,施設情報!$B$2:$B$96,0)),"999",INDEX(施設情報!$C$2:$C$96,MATCH($E205,施設情報!$B$2:$B$96,0))))</f>
        <v>015</v>
      </c>
      <c r="I205" s="139">
        <f>B205</f>
        <v>46408</v>
      </c>
      <c r="J205" s="137" t="str">
        <f>H205&amp;"-"&amp;I205</f>
        <v>015-46408</v>
      </c>
      <c r="K205" s="137">
        <f>C205/24</f>
        <v>0.375</v>
      </c>
      <c r="L205" s="137">
        <f>D205/24</f>
        <v>0.70833333333333337</v>
      </c>
      <c r="M205" s="137">
        <f>IF(AND(M$3&gt;=$K205,M$3&lt;$L205),100*$AM205,0)</f>
        <v>0</v>
      </c>
      <c r="N205" s="137">
        <f>IF(AND(N$3&gt;=$K205,N$3&lt;$L205),100*$AM205,0)</f>
        <v>0</v>
      </c>
      <c r="O205" s="137">
        <f>IF(AND(O$3&gt;=$K205,O$3&lt;$L205),100*$AM205,0)</f>
        <v>0</v>
      </c>
      <c r="P205" s="137">
        <f>IF(AND(P$3&gt;=$K205,P$3&lt;$L205),100*$AM205,0)</f>
        <v>0</v>
      </c>
      <c r="Q205" s="137">
        <f>IF(AND(Q$3&gt;=$K205,Q$3&lt;$L205),100*$AM205,0)</f>
        <v>0</v>
      </c>
      <c r="R205" s="137">
        <f>IF(AND(R$3&gt;=$K205,R$3&lt;$L205),100*$AM205,0)</f>
        <v>0</v>
      </c>
      <c r="S205" s="137">
        <f>IF(AND(S$3&gt;=$K205,S$3&lt;$L205),100*$AM205,0)</f>
        <v>0</v>
      </c>
      <c r="T205" s="137">
        <f>IF(AND(T$3&gt;=$K205,T$3&lt;$L205),100*$AM205,0)</f>
        <v>0</v>
      </c>
      <c r="U205" s="137">
        <f>IF(AND(U$3&gt;=$K205,U$3&lt;$L205),100*$AM205,0)</f>
        <v>0</v>
      </c>
      <c r="V205" s="137">
        <f>IF(AND(V$3&gt;=$K205,V$3&lt;$L205),100*$AM205,0)</f>
        <v>100</v>
      </c>
      <c r="W205" s="137">
        <f>IF(AND(W$3&gt;=$K205,W$3&lt;$L205),100*$AM205,0)</f>
        <v>100</v>
      </c>
      <c r="X205" s="137">
        <f>IF(AND(X$3&gt;=$K205,X$3&lt;$L205),100*$AM205,0)</f>
        <v>100</v>
      </c>
      <c r="Y205" s="137">
        <f>IF(AND(Y$3&gt;=$K205,Y$3&lt;$L205),100*$AM205,0)</f>
        <v>100</v>
      </c>
      <c r="Z205" s="137">
        <f>IF(AND(Z$3&gt;=$K205,Z$3&lt;$L205),100*$AM205,0)</f>
        <v>100</v>
      </c>
      <c r="AA205" s="137">
        <f>IF(AND(AA$3&gt;=$K205,AA$3&lt;$L205),100*$AM205,0)</f>
        <v>100</v>
      </c>
      <c r="AB205" s="137">
        <f>IF(AND(AB$3&gt;=$K205,AB$3&lt;$L205),100*$AM205,0)</f>
        <v>100</v>
      </c>
      <c r="AC205" s="137">
        <f>IF(AND(AC$3&gt;=$K205,AC$3&lt;$L205),100*$AM205,0)</f>
        <v>100</v>
      </c>
      <c r="AD205" s="137">
        <f>IF(AND(AD$3&gt;=$K205,AD$3&lt;$L205),100*$AM205,0)</f>
        <v>0</v>
      </c>
      <c r="AE205" s="137">
        <f>IF(AND(AE$3&gt;=$K205,AE$3&lt;$L205),100*$AM205,0)</f>
        <v>0</v>
      </c>
      <c r="AF205" s="137">
        <f>IF(AND(AF$3&gt;=$K205,AF$3&lt;$L205),100*$AM205,0)</f>
        <v>0</v>
      </c>
      <c r="AG205" s="137">
        <f>IF(AND(AG$3&gt;=$K205,AG$3&lt;$L205),100*$AM205,0)</f>
        <v>0</v>
      </c>
      <c r="AH205" s="137">
        <f>IF(AND(AH$3&gt;=$K205,AH$3&lt;$L205),100*$AM205,0)</f>
        <v>0</v>
      </c>
      <c r="AI205" s="137">
        <f>IF(AND(AI$3&gt;=$K205,AI$3&lt;$L205),100*$AM205,0)</f>
        <v>0</v>
      </c>
      <c r="AJ205" s="137">
        <f>IF(AND(AJ$3&gt;=$K205,AJ$3&lt;$L205),100*$AM205,0)</f>
        <v>0</v>
      </c>
      <c r="AK205" s="136">
        <f ca="1">IF(AND(AND($AK$3&lt;=B205,B205&lt;=$AK$1),B205&lt;&gt;""),1,0)</f>
        <v>1</v>
      </c>
      <c r="AL205" s="136">
        <f t="shared" si="4"/>
        <v>1</v>
      </c>
      <c r="AM205" s="136">
        <v>1</v>
      </c>
    </row>
    <row r="206" spans="1:39" ht="56.25">
      <c r="A206" s="149">
        <v>325</v>
      </c>
      <c r="B206" s="150">
        <v>46409</v>
      </c>
      <c r="C206" s="156">
        <v>0</v>
      </c>
      <c r="D206" s="156">
        <v>24</v>
      </c>
      <c r="E206" s="152" t="s">
        <v>52</v>
      </c>
      <c r="F206" s="151" t="s">
        <v>95</v>
      </c>
      <c r="G206" s="205" t="s">
        <v>1</v>
      </c>
      <c r="H206" s="138" t="str">
        <f>IF(OR(G206="中止",G206="取消"),"998",IF(ISNA(MATCH($E206,施設情報!$B$2:$B$96,0)),"999",INDEX(施設情報!$C$2:$C$96,MATCH($E206,施設情報!$B$2:$B$96,0))))</f>
        <v>024</v>
      </c>
      <c r="I206" s="139">
        <f>B206</f>
        <v>46409</v>
      </c>
      <c r="J206" s="137" t="str">
        <f>H206&amp;"-"&amp;I206</f>
        <v>024-46409</v>
      </c>
      <c r="K206" s="137">
        <f>C206/24</f>
        <v>0</v>
      </c>
      <c r="L206" s="137">
        <f>D206/24</f>
        <v>1</v>
      </c>
      <c r="M206" s="137">
        <f>IF(AND(M$3&gt;=$K206,M$3&lt;$L206),100*$AM206,0)</f>
        <v>100</v>
      </c>
      <c r="N206" s="137">
        <f>IF(AND(N$3&gt;=$K206,N$3&lt;$L206),100*$AM206,0)</f>
        <v>100</v>
      </c>
      <c r="O206" s="137">
        <f>IF(AND(O$3&gt;=$K206,O$3&lt;$L206),100*$AM206,0)</f>
        <v>100</v>
      </c>
      <c r="P206" s="137">
        <f>IF(AND(P$3&gt;=$K206,P$3&lt;$L206),100*$AM206,0)</f>
        <v>100</v>
      </c>
      <c r="Q206" s="137">
        <f>IF(AND(Q$3&gt;=$K206,Q$3&lt;$L206),100*$AM206,0)</f>
        <v>100</v>
      </c>
      <c r="R206" s="137">
        <f>IF(AND(R$3&gt;=$K206,R$3&lt;$L206),100*$AM206,0)</f>
        <v>100</v>
      </c>
      <c r="S206" s="137">
        <f>IF(AND(S$3&gt;=$K206,S$3&lt;$L206),100*$AM206,0)</f>
        <v>100</v>
      </c>
      <c r="T206" s="137">
        <f>IF(AND(T$3&gt;=$K206,T$3&lt;$L206),100*$AM206,0)</f>
        <v>100</v>
      </c>
      <c r="U206" s="137">
        <f>IF(AND(U$3&gt;=$K206,U$3&lt;$L206),100*$AM206,0)</f>
        <v>100</v>
      </c>
      <c r="V206" s="137">
        <f>IF(AND(V$3&gt;=$K206,V$3&lt;$L206),100*$AM206,0)</f>
        <v>100</v>
      </c>
      <c r="W206" s="137">
        <f>IF(AND(W$3&gt;=$K206,W$3&lt;$L206),100*$AM206,0)</f>
        <v>100</v>
      </c>
      <c r="X206" s="137">
        <f>IF(AND(X$3&gt;=$K206,X$3&lt;$L206),100*$AM206,0)</f>
        <v>100</v>
      </c>
      <c r="Y206" s="137">
        <f>IF(AND(Y$3&gt;=$K206,Y$3&lt;$L206),100*$AM206,0)</f>
        <v>100</v>
      </c>
      <c r="Z206" s="137">
        <f>IF(AND(Z$3&gt;=$K206,Z$3&lt;$L206),100*$AM206,0)</f>
        <v>100</v>
      </c>
      <c r="AA206" s="137">
        <f>IF(AND(AA$3&gt;=$K206,AA$3&lt;$L206),100*$AM206,0)</f>
        <v>100</v>
      </c>
      <c r="AB206" s="137">
        <f>IF(AND(AB$3&gt;=$K206,AB$3&lt;$L206),100*$AM206,0)</f>
        <v>100</v>
      </c>
      <c r="AC206" s="137">
        <f>IF(AND(AC$3&gt;=$K206,AC$3&lt;$L206),100*$AM206,0)</f>
        <v>100</v>
      </c>
      <c r="AD206" s="137">
        <f>IF(AND(AD$3&gt;=$K206,AD$3&lt;$L206),100*$AM206,0)</f>
        <v>100</v>
      </c>
      <c r="AE206" s="137">
        <f>IF(AND(AE$3&gt;=$K206,AE$3&lt;$L206),100*$AM206,0)</f>
        <v>100</v>
      </c>
      <c r="AF206" s="137">
        <f>IF(AND(AF$3&gt;=$K206,AF$3&lt;$L206),100*$AM206,0)</f>
        <v>100</v>
      </c>
      <c r="AG206" s="137">
        <f>IF(AND(AG$3&gt;=$K206,AG$3&lt;$L206),100*$AM206,0)</f>
        <v>100</v>
      </c>
      <c r="AH206" s="137">
        <f>IF(AND(AH$3&gt;=$K206,AH$3&lt;$L206),100*$AM206,0)</f>
        <v>100</v>
      </c>
      <c r="AI206" s="137">
        <f>IF(AND(AI$3&gt;=$K206,AI$3&lt;$L206),100*$AM206,0)</f>
        <v>100</v>
      </c>
      <c r="AJ206" s="137">
        <f>IF(AND(AJ$3&gt;=$K206,AJ$3&lt;$L206),100*$AM206,0)</f>
        <v>100</v>
      </c>
      <c r="AK206" s="136">
        <f ca="1">IF(AND(AND($AK$3&lt;=B206,B206&lt;=$AK$1),B206&lt;&gt;""),1,0)</f>
        <v>1</v>
      </c>
      <c r="AL206" s="136">
        <f t="shared" si="4"/>
        <v>1</v>
      </c>
      <c r="AM206" s="136">
        <v>1</v>
      </c>
    </row>
    <row r="207" spans="1:39" ht="36">
      <c r="A207" s="149">
        <v>468</v>
      </c>
      <c r="B207" s="150">
        <v>46409</v>
      </c>
      <c r="C207" s="156">
        <v>9</v>
      </c>
      <c r="D207" s="156">
        <v>17</v>
      </c>
      <c r="E207" s="152" t="s">
        <v>91</v>
      </c>
      <c r="F207" s="151" t="s">
        <v>490</v>
      </c>
      <c r="G207" s="154" t="s">
        <v>493</v>
      </c>
      <c r="H207" s="138" t="str">
        <f>IF(OR(G207="中止",G207="取消"),"998",IF(ISNA(MATCH($E207,施設情報!$B$2:$B$96,0)),"999",INDEX(施設情報!$C$2:$C$96,MATCH($E207,施設情報!$B$2:$B$96,0))))</f>
        <v>998</v>
      </c>
      <c r="I207" s="139">
        <f>B207</f>
        <v>46409</v>
      </c>
      <c r="J207" s="137" t="str">
        <f>H207&amp;"-"&amp;I207</f>
        <v>998-46409</v>
      </c>
      <c r="K207" s="137">
        <f>C207/24</f>
        <v>0.375</v>
      </c>
      <c r="L207" s="137">
        <f>D207/24</f>
        <v>0.70833333333333337</v>
      </c>
      <c r="M207" s="137">
        <f>IF(AND(M$3&gt;=$K207,M$3&lt;$L207),100*$AM207,0)</f>
        <v>0</v>
      </c>
      <c r="N207" s="137">
        <f>IF(AND(N$3&gt;=$K207,N$3&lt;$L207),100*$AM207,0)</f>
        <v>0</v>
      </c>
      <c r="O207" s="137">
        <f>IF(AND(O$3&gt;=$K207,O$3&lt;$L207),100*$AM207,0)</f>
        <v>0</v>
      </c>
      <c r="P207" s="137">
        <f>IF(AND(P$3&gt;=$K207,P$3&lt;$L207),100*$AM207,0)</f>
        <v>0</v>
      </c>
      <c r="Q207" s="137">
        <f>IF(AND(Q$3&gt;=$K207,Q$3&lt;$L207),100*$AM207,0)</f>
        <v>0</v>
      </c>
      <c r="R207" s="137">
        <f>IF(AND(R$3&gt;=$K207,R$3&lt;$L207),100*$AM207,0)</f>
        <v>0</v>
      </c>
      <c r="S207" s="137">
        <f>IF(AND(S$3&gt;=$K207,S$3&lt;$L207),100*$AM207,0)</f>
        <v>0</v>
      </c>
      <c r="T207" s="137">
        <f>IF(AND(T$3&gt;=$K207,T$3&lt;$L207),100*$AM207,0)</f>
        <v>0</v>
      </c>
      <c r="U207" s="137">
        <f>IF(AND(U$3&gt;=$K207,U$3&lt;$L207),100*$AM207,0)</f>
        <v>0</v>
      </c>
      <c r="V207" s="137">
        <f>IF(AND(V$3&gt;=$K207,V$3&lt;$L207),100*$AM207,0)</f>
        <v>100</v>
      </c>
      <c r="W207" s="137">
        <f>IF(AND(W$3&gt;=$K207,W$3&lt;$L207),100*$AM207,0)</f>
        <v>100</v>
      </c>
      <c r="X207" s="137">
        <f>IF(AND(X$3&gt;=$K207,X$3&lt;$L207),100*$AM207,0)</f>
        <v>100</v>
      </c>
      <c r="Y207" s="137">
        <f>IF(AND(Y$3&gt;=$K207,Y$3&lt;$L207),100*$AM207,0)</f>
        <v>100</v>
      </c>
      <c r="Z207" s="137">
        <f>IF(AND(Z$3&gt;=$K207,Z$3&lt;$L207),100*$AM207,0)</f>
        <v>100</v>
      </c>
      <c r="AA207" s="137">
        <f>IF(AND(AA$3&gt;=$K207,AA$3&lt;$L207),100*$AM207,0)</f>
        <v>100</v>
      </c>
      <c r="AB207" s="137">
        <f>IF(AND(AB$3&gt;=$K207,AB$3&lt;$L207),100*$AM207,0)</f>
        <v>100</v>
      </c>
      <c r="AC207" s="137">
        <f>IF(AND(AC$3&gt;=$K207,AC$3&lt;$L207),100*$AM207,0)</f>
        <v>100</v>
      </c>
      <c r="AD207" s="137">
        <f>IF(AND(AD$3&gt;=$K207,AD$3&lt;$L207),100*$AM207,0)</f>
        <v>0</v>
      </c>
      <c r="AE207" s="137">
        <f>IF(AND(AE$3&gt;=$K207,AE$3&lt;$L207),100*$AM207,0)</f>
        <v>0</v>
      </c>
      <c r="AF207" s="137">
        <f>IF(AND(AF$3&gt;=$K207,AF$3&lt;$L207),100*$AM207,0)</f>
        <v>0</v>
      </c>
      <c r="AG207" s="137">
        <f>IF(AND(AG$3&gt;=$K207,AG$3&lt;$L207),100*$AM207,0)</f>
        <v>0</v>
      </c>
      <c r="AH207" s="137">
        <f>IF(AND(AH$3&gt;=$K207,AH$3&lt;$L207),100*$AM207,0)</f>
        <v>0</v>
      </c>
      <c r="AI207" s="137">
        <f>IF(AND(AI$3&gt;=$K207,AI$3&lt;$L207),100*$AM207,0)</f>
        <v>0</v>
      </c>
      <c r="AJ207" s="137">
        <f>IF(AND(AJ$3&gt;=$K207,AJ$3&lt;$L207),100*$AM207,0)</f>
        <v>0</v>
      </c>
      <c r="AK207" s="136">
        <f ca="1">IF(AND(AND($AK$3&lt;=B207,B207&lt;=$AK$1),B207&lt;&gt;""),1,0)</f>
        <v>1</v>
      </c>
      <c r="AL207" s="136">
        <f t="shared" si="4"/>
        <v>1</v>
      </c>
      <c r="AM207" s="136">
        <v>1</v>
      </c>
    </row>
    <row r="208" spans="1:39" ht="72">
      <c r="A208" s="149">
        <v>483</v>
      </c>
      <c r="B208" s="150">
        <v>46409</v>
      </c>
      <c r="C208" s="156">
        <v>9</v>
      </c>
      <c r="D208" s="156">
        <v>17</v>
      </c>
      <c r="E208" s="152" t="s">
        <v>93</v>
      </c>
      <c r="F208" s="151" t="s">
        <v>490</v>
      </c>
      <c r="G208" s="154" t="s">
        <v>493</v>
      </c>
      <c r="H208" s="138" t="str">
        <f>IF(OR(G208="中止",G208="取消"),"998",IF(ISNA(MATCH($E208,施設情報!$B$2:$B$96,0)),"999",INDEX(施設情報!$C$2:$C$96,MATCH($E208,施設情報!$B$2:$B$96,0))))</f>
        <v>998</v>
      </c>
      <c r="I208" s="139">
        <f>B208</f>
        <v>46409</v>
      </c>
      <c r="J208" s="137" t="str">
        <f>H208&amp;"-"&amp;I208</f>
        <v>998-46409</v>
      </c>
      <c r="K208" s="137">
        <f>C208/24</f>
        <v>0.375</v>
      </c>
      <c r="L208" s="137">
        <f>D208/24</f>
        <v>0.70833333333333337</v>
      </c>
      <c r="M208" s="137">
        <f>IF(AND(M$3&gt;=$K208,M$3&lt;$L208),100*$AM208,0)</f>
        <v>0</v>
      </c>
      <c r="N208" s="137">
        <f>IF(AND(N$3&gt;=$K208,N$3&lt;$L208),100*$AM208,0)</f>
        <v>0</v>
      </c>
      <c r="O208" s="137">
        <f>IF(AND(O$3&gt;=$K208,O$3&lt;$L208),100*$AM208,0)</f>
        <v>0</v>
      </c>
      <c r="P208" s="137">
        <f>IF(AND(P$3&gt;=$K208,P$3&lt;$L208),100*$AM208,0)</f>
        <v>0</v>
      </c>
      <c r="Q208" s="137">
        <f>IF(AND(Q$3&gt;=$K208,Q$3&lt;$L208),100*$AM208,0)</f>
        <v>0</v>
      </c>
      <c r="R208" s="137">
        <f>IF(AND(R$3&gt;=$K208,R$3&lt;$L208),100*$AM208,0)</f>
        <v>0</v>
      </c>
      <c r="S208" s="137">
        <f>IF(AND(S$3&gt;=$K208,S$3&lt;$L208),100*$AM208,0)</f>
        <v>0</v>
      </c>
      <c r="T208" s="137">
        <f>IF(AND(T$3&gt;=$K208,T$3&lt;$L208),100*$AM208,0)</f>
        <v>0</v>
      </c>
      <c r="U208" s="137">
        <f>IF(AND(U$3&gt;=$K208,U$3&lt;$L208),100*$AM208,0)</f>
        <v>0</v>
      </c>
      <c r="V208" s="137">
        <f>IF(AND(V$3&gt;=$K208,V$3&lt;$L208),100*$AM208,0)</f>
        <v>100</v>
      </c>
      <c r="W208" s="137">
        <f>IF(AND(W$3&gt;=$K208,W$3&lt;$L208),100*$AM208,0)</f>
        <v>100</v>
      </c>
      <c r="X208" s="137">
        <f>IF(AND(X$3&gt;=$K208,X$3&lt;$L208),100*$AM208,0)</f>
        <v>100</v>
      </c>
      <c r="Y208" s="137">
        <f>IF(AND(Y$3&gt;=$K208,Y$3&lt;$L208),100*$AM208,0)</f>
        <v>100</v>
      </c>
      <c r="Z208" s="137">
        <f>IF(AND(Z$3&gt;=$K208,Z$3&lt;$L208),100*$AM208,0)</f>
        <v>100</v>
      </c>
      <c r="AA208" s="137">
        <f>IF(AND(AA$3&gt;=$K208,AA$3&lt;$L208),100*$AM208,0)</f>
        <v>100</v>
      </c>
      <c r="AB208" s="137">
        <f>IF(AND(AB$3&gt;=$K208,AB$3&lt;$L208),100*$AM208,0)</f>
        <v>100</v>
      </c>
      <c r="AC208" s="137">
        <f>IF(AND(AC$3&gt;=$K208,AC$3&lt;$L208),100*$AM208,0)</f>
        <v>100</v>
      </c>
      <c r="AD208" s="137">
        <f>IF(AND(AD$3&gt;=$K208,AD$3&lt;$L208),100*$AM208,0)</f>
        <v>0</v>
      </c>
      <c r="AE208" s="137">
        <f>IF(AND(AE$3&gt;=$K208,AE$3&lt;$L208),100*$AM208,0)</f>
        <v>0</v>
      </c>
      <c r="AF208" s="137">
        <f>IF(AND(AF$3&gt;=$K208,AF$3&lt;$L208),100*$AM208,0)</f>
        <v>0</v>
      </c>
      <c r="AG208" s="137">
        <f>IF(AND(AG$3&gt;=$K208,AG$3&lt;$L208),100*$AM208,0)</f>
        <v>0</v>
      </c>
      <c r="AH208" s="137">
        <f>IF(AND(AH$3&gt;=$K208,AH$3&lt;$L208),100*$AM208,0)</f>
        <v>0</v>
      </c>
      <c r="AI208" s="137">
        <f>IF(AND(AI$3&gt;=$K208,AI$3&lt;$L208),100*$AM208,0)</f>
        <v>0</v>
      </c>
      <c r="AJ208" s="137">
        <f>IF(AND(AJ$3&gt;=$K208,AJ$3&lt;$L208),100*$AM208,0)</f>
        <v>0</v>
      </c>
      <c r="AK208" s="136">
        <f ca="1">IF(AND(AND($AK$3&lt;=B208,B208&lt;=$AK$1),B208&lt;&gt;""),1,0)</f>
        <v>1</v>
      </c>
      <c r="AL208" s="136">
        <f t="shared" si="4"/>
        <v>1</v>
      </c>
      <c r="AM208" s="136">
        <v>1</v>
      </c>
    </row>
    <row r="209" spans="1:39" ht="90">
      <c r="A209" s="149">
        <v>498</v>
      </c>
      <c r="B209" s="150">
        <v>46409</v>
      </c>
      <c r="C209" s="156">
        <v>9</v>
      </c>
      <c r="D209" s="156">
        <v>17</v>
      </c>
      <c r="E209" s="2" t="s">
        <v>94</v>
      </c>
      <c r="F209" s="151" t="s">
        <v>490</v>
      </c>
      <c r="G209" s="154" t="s">
        <v>493</v>
      </c>
      <c r="H209" s="138" t="str">
        <f>IF(OR(G209="中止",G209="取消"),"998",IF(ISNA(MATCH($E209,施設情報!$B$2:$B$96,0)),"999",INDEX(施設情報!$C$2:$C$96,MATCH($E209,施設情報!$B$2:$B$96,0))))</f>
        <v>998</v>
      </c>
      <c r="I209" s="139">
        <f>B209</f>
        <v>46409</v>
      </c>
      <c r="J209" s="137" t="str">
        <f>H209&amp;"-"&amp;I209</f>
        <v>998-46409</v>
      </c>
      <c r="K209" s="137">
        <f>C209/24</f>
        <v>0.375</v>
      </c>
      <c r="L209" s="137">
        <f>D209/24</f>
        <v>0.70833333333333337</v>
      </c>
      <c r="M209" s="137">
        <f>IF(AND(M$3&gt;=$K209,M$3&lt;$L209),100*$AM209,0)</f>
        <v>0</v>
      </c>
      <c r="N209" s="137">
        <f>IF(AND(N$3&gt;=$K209,N$3&lt;$L209),100*$AM209,0)</f>
        <v>0</v>
      </c>
      <c r="O209" s="137">
        <f>IF(AND(O$3&gt;=$K209,O$3&lt;$L209),100*$AM209,0)</f>
        <v>0</v>
      </c>
      <c r="P209" s="137">
        <f>IF(AND(P$3&gt;=$K209,P$3&lt;$L209),100*$AM209,0)</f>
        <v>0</v>
      </c>
      <c r="Q209" s="137">
        <f>IF(AND(Q$3&gt;=$K209,Q$3&lt;$L209),100*$AM209,0)</f>
        <v>0</v>
      </c>
      <c r="R209" s="137">
        <f>IF(AND(R$3&gt;=$K209,R$3&lt;$L209),100*$AM209,0)</f>
        <v>0</v>
      </c>
      <c r="S209" s="137">
        <f>IF(AND(S$3&gt;=$K209,S$3&lt;$L209),100*$AM209,0)</f>
        <v>0</v>
      </c>
      <c r="T209" s="137">
        <f>IF(AND(T$3&gt;=$K209,T$3&lt;$L209),100*$AM209,0)</f>
        <v>0</v>
      </c>
      <c r="U209" s="137">
        <f>IF(AND(U$3&gt;=$K209,U$3&lt;$L209),100*$AM209,0)</f>
        <v>0</v>
      </c>
      <c r="V209" s="137">
        <f>IF(AND(V$3&gt;=$K209,V$3&lt;$L209),100*$AM209,0)</f>
        <v>100</v>
      </c>
      <c r="W209" s="137">
        <f>IF(AND(W$3&gt;=$K209,W$3&lt;$L209),100*$AM209,0)</f>
        <v>100</v>
      </c>
      <c r="X209" s="137">
        <f>IF(AND(X$3&gt;=$K209,X$3&lt;$L209),100*$AM209,0)</f>
        <v>100</v>
      </c>
      <c r="Y209" s="137">
        <f>IF(AND(Y$3&gt;=$K209,Y$3&lt;$L209),100*$AM209,0)</f>
        <v>100</v>
      </c>
      <c r="Z209" s="137">
        <f>IF(AND(Z$3&gt;=$K209,Z$3&lt;$L209),100*$AM209,0)</f>
        <v>100</v>
      </c>
      <c r="AA209" s="137">
        <f>IF(AND(AA$3&gt;=$K209,AA$3&lt;$L209),100*$AM209,0)</f>
        <v>100</v>
      </c>
      <c r="AB209" s="137">
        <f>IF(AND(AB$3&gt;=$K209,AB$3&lt;$L209),100*$AM209,0)</f>
        <v>100</v>
      </c>
      <c r="AC209" s="137">
        <f>IF(AND(AC$3&gt;=$K209,AC$3&lt;$L209),100*$AM209,0)</f>
        <v>100</v>
      </c>
      <c r="AD209" s="137">
        <f>IF(AND(AD$3&gt;=$K209,AD$3&lt;$L209),100*$AM209,0)</f>
        <v>0</v>
      </c>
      <c r="AE209" s="137">
        <f>IF(AND(AE$3&gt;=$K209,AE$3&lt;$L209),100*$AM209,0)</f>
        <v>0</v>
      </c>
      <c r="AF209" s="137">
        <f>IF(AND(AF$3&gt;=$K209,AF$3&lt;$L209),100*$AM209,0)</f>
        <v>0</v>
      </c>
      <c r="AG209" s="137">
        <f>IF(AND(AG$3&gt;=$K209,AG$3&lt;$L209),100*$AM209,0)</f>
        <v>0</v>
      </c>
      <c r="AH209" s="137">
        <f>IF(AND(AH$3&gt;=$K209,AH$3&lt;$L209),100*$AM209,0)</f>
        <v>0</v>
      </c>
      <c r="AI209" s="137">
        <f>IF(AND(AI$3&gt;=$K209,AI$3&lt;$L209),100*$AM209,0)</f>
        <v>0</v>
      </c>
      <c r="AJ209" s="137">
        <f>IF(AND(AJ$3&gt;=$K209,AJ$3&lt;$L209),100*$AM209,0)</f>
        <v>0</v>
      </c>
      <c r="AK209" s="136">
        <f ca="1">IF(AND(AND($AK$3&lt;=B209,B209&lt;=$AK$1),B209&lt;&gt;""),1,0)</f>
        <v>1</v>
      </c>
      <c r="AL209" s="136">
        <f t="shared" si="4"/>
        <v>1</v>
      </c>
      <c r="AM209" s="136">
        <v>1</v>
      </c>
    </row>
    <row r="210" spans="1:39" ht="72">
      <c r="A210" s="149">
        <v>513</v>
      </c>
      <c r="B210" s="150">
        <v>46409</v>
      </c>
      <c r="C210" s="156">
        <v>9</v>
      </c>
      <c r="D210" s="156">
        <v>17</v>
      </c>
      <c r="E210" s="2" t="s">
        <v>92</v>
      </c>
      <c r="F210" s="151" t="s">
        <v>490</v>
      </c>
      <c r="G210" s="154" t="s">
        <v>493</v>
      </c>
      <c r="H210" s="138" t="str">
        <f>IF(OR(G210="中止",G210="取消"),"998",IF(ISNA(MATCH($E210,施設情報!$B$2:$B$96,0)),"999",INDEX(施設情報!$C$2:$C$96,MATCH($E210,施設情報!$B$2:$B$96,0))))</f>
        <v>998</v>
      </c>
      <c r="I210" s="139">
        <f>B210</f>
        <v>46409</v>
      </c>
      <c r="J210" s="137" t="str">
        <f>H210&amp;"-"&amp;I210</f>
        <v>998-46409</v>
      </c>
      <c r="K210" s="137">
        <f>C210/24</f>
        <v>0.375</v>
      </c>
      <c r="L210" s="137">
        <f>D210/24</f>
        <v>0.70833333333333337</v>
      </c>
      <c r="M210" s="137">
        <f>IF(AND(M$3&gt;=$K210,M$3&lt;$L210),100*$AM210,0)</f>
        <v>0</v>
      </c>
      <c r="N210" s="137">
        <f>IF(AND(N$3&gt;=$K210,N$3&lt;$L210),100*$AM210,0)</f>
        <v>0</v>
      </c>
      <c r="O210" s="137">
        <f>IF(AND(O$3&gt;=$K210,O$3&lt;$L210),100*$AM210,0)</f>
        <v>0</v>
      </c>
      <c r="P210" s="137">
        <f>IF(AND(P$3&gt;=$K210,P$3&lt;$L210),100*$AM210,0)</f>
        <v>0</v>
      </c>
      <c r="Q210" s="137">
        <f>IF(AND(Q$3&gt;=$K210,Q$3&lt;$L210),100*$AM210,0)</f>
        <v>0</v>
      </c>
      <c r="R210" s="137">
        <f>IF(AND(R$3&gt;=$K210,R$3&lt;$L210),100*$AM210,0)</f>
        <v>0</v>
      </c>
      <c r="S210" s="137">
        <f>IF(AND(S$3&gt;=$K210,S$3&lt;$L210),100*$AM210,0)</f>
        <v>0</v>
      </c>
      <c r="T210" s="137">
        <f>IF(AND(T$3&gt;=$K210,T$3&lt;$L210),100*$AM210,0)</f>
        <v>0</v>
      </c>
      <c r="U210" s="137">
        <f>IF(AND(U$3&gt;=$K210,U$3&lt;$L210),100*$AM210,0)</f>
        <v>0</v>
      </c>
      <c r="V210" s="137">
        <f>IF(AND(V$3&gt;=$K210,V$3&lt;$L210),100*$AM210,0)</f>
        <v>100</v>
      </c>
      <c r="W210" s="137">
        <f>IF(AND(W$3&gt;=$K210,W$3&lt;$L210),100*$AM210,0)</f>
        <v>100</v>
      </c>
      <c r="X210" s="137">
        <f>IF(AND(X$3&gt;=$K210,X$3&lt;$L210),100*$AM210,0)</f>
        <v>100</v>
      </c>
      <c r="Y210" s="137">
        <f>IF(AND(Y$3&gt;=$K210,Y$3&lt;$L210),100*$AM210,0)</f>
        <v>100</v>
      </c>
      <c r="Z210" s="137">
        <f>IF(AND(Z$3&gt;=$K210,Z$3&lt;$L210),100*$AM210,0)</f>
        <v>100</v>
      </c>
      <c r="AA210" s="137">
        <f>IF(AND(AA$3&gt;=$K210,AA$3&lt;$L210),100*$AM210,0)</f>
        <v>100</v>
      </c>
      <c r="AB210" s="137">
        <f>IF(AND(AB$3&gt;=$K210,AB$3&lt;$L210),100*$AM210,0)</f>
        <v>100</v>
      </c>
      <c r="AC210" s="137">
        <f>IF(AND(AC$3&gt;=$K210,AC$3&lt;$L210),100*$AM210,0)</f>
        <v>100</v>
      </c>
      <c r="AD210" s="137">
        <f>IF(AND(AD$3&gt;=$K210,AD$3&lt;$L210),100*$AM210,0)</f>
        <v>0</v>
      </c>
      <c r="AE210" s="137">
        <f>IF(AND(AE$3&gt;=$K210,AE$3&lt;$L210),100*$AM210,0)</f>
        <v>0</v>
      </c>
      <c r="AF210" s="137">
        <f>IF(AND(AF$3&gt;=$K210,AF$3&lt;$L210),100*$AM210,0)</f>
        <v>0</v>
      </c>
      <c r="AG210" s="137">
        <f>IF(AND(AG$3&gt;=$K210,AG$3&lt;$L210),100*$AM210,0)</f>
        <v>0</v>
      </c>
      <c r="AH210" s="137">
        <f>IF(AND(AH$3&gt;=$K210,AH$3&lt;$L210),100*$AM210,0)</f>
        <v>0</v>
      </c>
      <c r="AI210" s="137">
        <f>IF(AND(AI$3&gt;=$K210,AI$3&lt;$L210),100*$AM210,0)</f>
        <v>0</v>
      </c>
      <c r="AJ210" s="137">
        <f>IF(AND(AJ$3&gt;=$K210,AJ$3&lt;$L210),100*$AM210,0)</f>
        <v>0</v>
      </c>
      <c r="AK210" s="136">
        <f ca="1">IF(AND(AND($AK$3&lt;=B210,B210&lt;=$AK$1),B210&lt;&gt;""),1,0)</f>
        <v>1</v>
      </c>
      <c r="AL210" s="136">
        <f t="shared" si="4"/>
        <v>1</v>
      </c>
      <c r="AM210" s="136">
        <v>1</v>
      </c>
    </row>
    <row r="211" spans="1:39" ht="36">
      <c r="A211" s="149">
        <v>528</v>
      </c>
      <c r="B211" s="150">
        <v>46409</v>
      </c>
      <c r="C211" s="156">
        <v>9</v>
      </c>
      <c r="D211" s="156">
        <v>17</v>
      </c>
      <c r="E211" s="152" t="s">
        <v>91</v>
      </c>
      <c r="F211" s="151" t="s">
        <v>490</v>
      </c>
      <c r="G211" s="154" t="s">
        <v>493</v>
      </c>
      <c r="H211" s="138" t="str">
        <f>IF(OR(G211="中止",G211="取消"),"998",IF(ISNA(MATCH($E211,施設情報!$B$2:$B$96,0)),"999",INDEX(施設情報!$C$2:$C$96,MATCH($E211,施設情報!$B$2:$B$96,0))))</f>
        <v>998</v>
      </c>
      <c r="I211" s="139">
        <f>B211</f>
        <v>46409</v>
      </c>
      <c r="J211" s="137" t="str">
        <f>H211&amp;"-"&amp;I211</f>
        <v>998-46409</v>
      </c>
      <c r="K211" s="137">
        <f>C211/24</f>
        <v>0.375</v>
      </c>
      <c r="L211" s="137">
        <f>D211/24</f>
        <v>0.70833333333333337</v>
      </c>
      <c r="M211" s="137">
        <f>IF(AND(M$3&gt;=$K211,M$3&lt;$L211),100*$AM211,0)</f>
        <v>0</v>
      </c>
      <c r="N211" s="137">
        <f>IF(AND(N$3&gt;=$K211,N$3&lt;$L211),100*$AM211,0)</f>
        <v>0</v>
      </c>
      <c r="O211" s="137">
        <f>IF(AND(O$3&gt;=$K211,O$3&lt;$L211),100*$AM211,0)</f>
        <v>0</v>
      </c>
      <c r="P211" s="137">
        <f>IF(AND(P$3&gt;=$K211,P$3&lt;$L211),100*$AM211,0)</f>
        <v>0</v>
      </c>
      <c r="Q211" s="137">
        <f>IF(AND(Q$3&gt;=$K211,Q$3&lt;$L211),100*$AM211,0)</f>
        <v>0</v>
      </c>
      <c r="R211" s="137">
        <f>IF(AND(R$3&gt;=$K211,R$3&lt;$L211),100*$AM211,0)</f>
        <v>0</v>
      </c>
      <c r="S211" s="137">
        <f>IF(AND(S$3&gt;=$K211,S$3&lt;$L211),100*$AM211,0)</f>
        <v>0</v>
      </c>
      <c r="T211" s="137">
        <f>IF(AND(T$3&gt;=$K211,T$3&lt;$L211),100*$AM211,0)</f>
        <v>0</v>
      </c>
      <c r="U211" s="137">
        <f>IF(AND(U$3&gt;=$K211,U$3&lt;$L211),100*$AM211,0)</f>
        <v>0</v>
      </c>
      <c r="V211" s="137">
        <f>IF(AND(V$3&gt;=$K211,V$3&lt;$L211),100*$AM211,0)</f>
        <v>100</v>
      </c>
      <c r="W211" s="137">
        <f>IF(AND(W$3&gt;=$K211,W$3&lt;$L211),100*$AM211,0)</f>
        <v>100</v>
      </c>
      <c r="X211" s="137">
        <f>IF(AND(X$3&gt;=$K211,X$3&lt;$L211),100*$AM211,0)</f>
        <v>100</v>
      </c>
      <c r="Y211" s="137">
        <f>IF(AND(Y$3&gt;=$K211,Y$3&lt;$L211),100*$AM211,0)</f>
        <v>100</v>
      </c>
      <c r="Z211" s="137">
        <f>IF(AND(Z$3&gt;=$K211,Z$3&lt;$L211),100*$AM211,0)</f>
        <v>100</v>
      </c>
      <c r="AA211" s="137">
        <f>IF(AND(AA$3&gt;=$K211,AA$3&lt;$L211),100*$AM211,0)</f>
        <v>100</v>
      </c>
      <c r="AB211" s="137">
        <f>IF(AND(AB$3&gt;=$K211,AB$3&lt;$L211),100*$AM211,0)</f>
        <v>100</v>
      </c>
      <c r="AC211" s="137">
        <f>IF(AND(AC$3&gt;=$K211,AC$3&lt;$L211),100*$AM211,0)</f>
        <v>100</v>
      </c>
      <c r="AD211" s="137">
        <f>IF(AND(AD$3&gt;=$K211,AD$3&lt;$L211),100*$AM211,0)</f>
        <v>0</v>
      </c>
      <c r="AE211" s="137">
        <f>IF(AND(AE$3&gt;=$K211,AE$3&lt;$L211),100*$AM211,0)</f>
        <v>0</v>
      </c>
      <c r="AF211" s="137">
        <f>IF(AND(AF$3&gt;=$K211,AF$3&lt;$L211),100*$AM211,0)</f>
        <v>0</v>
      </c>
      <c r="AG211" s="137">
        <f>IF(AND(AG$3&gt;=$K211,AG$3&lt;$L211),100*$AM211,0)</f>
        <v>0</v>
      </c>
      <c r="AH211" s="137">
        <f>IF(AND(AH$3&gt;=$K211,AH$3&lt;$L211),100*$AM211,0)</f>
        <v>0</v>
      </c>
      <c r="AI211" s="137">
        <f>IF(AND(AI$3&gt;=$K211,AI$3&lt;$L211),100*$AM211,0)</f>
        <v>0</v>
      </c>
      <c r="AJ211" s="137">
        <f>IF(AND(AJ$3&gt;=$K211,AJ$3&lt;$L211),100*$AM211,0)</f>
        <v>0</v>
      </c>
      <c r="AK211" s="136">
        <f ca="1">IF(AND(AND($AK$3&lt;=B211,B211&lt;=$AK$1),B211&lt;&gt;""),1,0)</f>
        <v>1</v>
      </c>
      <c r="AL211" s="136">
        <f t="shared" si="4"/>
        <v>1</v>
      </c>
      <c r="AM211" s="136">
        <v>1</v>
      </c>
    </row>
    <row r="212" spans="1:39" ht="72">
      <c r="A212" s="149">
        <v>545</v>
      </c>
      <c r="B212" s="150">
        <v>46409</v>
      </c>
      <c r="C212" s="156">
        <v>9</v>
      </c>
      <c r="D212" s="156">
        <v>17</v>
      </c>
      <c r="E212" s="152" t="s">
        <v>93</v>
      </c>
      <c r="F212" s="151" t="s">
        <v>490</v>
      </c>
      <c r="G212" s="154" t="s">
        <v>493</v>
      </c>
      <c r="H212" s="138" t="str">
        <f>IF(OR(G212="中止",G212="取消"),"998",IF(ISNA(MATCH($E212,施設情報!$B$2:$B$96,0)),"999",INDEX(施設情報!$C$2:$C$96,MATCH($E212,施設情報!$B$2:$B$96,0))))</f>
        <v>998</v>
      </c>
      <c r="I212" s="139">
        <f>B212</f>
        <v>46409</v>
      </c>
      <c r="J212" s="137" t="str">
        <f>H212&amp;"-"&amp;I212</f>
        <v>998-46409</v>
      </c>
      <c r="K212" s="137">
        <f>C212/24</f>
        <v>0.375</v>
      </c>
      <c r="L212" s="137">
        <f>D212/24</f>
        <v>0.70833333333333337</v>
      </c>
      <c r="M212" s="137">
        <f>IF(AND(M$3&gt;=$K212,M$3&lt;$L212),100*$AM212,0)</f>
        <v>0</v>
      </c>
      <c r="N212" s="137">
        <f>IF(AND(N$3&gt;=$K212,N$3&lt;$L212),100*$AM212,0)</f>
        <v>0</v>
      </c>
      <c r="O212" s="137">
        <f>IF(AND(O$3&gt;=$K212,O$3&lt;$L212),100*$AM212,0)</f>
        <v>0</v>
      </c>
      <c r="P212" s="137">
        <f>IF(AND(P$3&gt;=$K212,P$3&lt;$L212),100*$AM212,0)</f>
        <v>0</v>
      </c>
      <c r="Q212" s="137">
        <f>IF(AND(Q$3&gt;=$K212,Q$3&lt;$L212),100*$AM212,0)</f>
        <v>0</v>
      </c>
      <c r="R212" s="137">
        <f>IF(AND(R$3&gt;=$K212,R$3&lt;$L212),100*$AM212,0)</f>
        <v>0</v>
      </c>
      <c r="S212" s="137">
        <f>IF(AND(S$3&gt;=$K212,S$3&lt;$L212),100*$AM212,0)</f>
        <v>0</v>
      </c>
      <c r="T212" s="137">
        <f>IF(AND(T$3&gt;=$K212,T$3&lt;$L212),100*$AM212,0)</f>
        <v>0</v>
      </c>
      <c r="U212" s="137">
        <f>IF(AND(U$3&gt;=$K212,U$3&lt;$L212),100*$AM212,0)</f>
        <v>0</v>
      </c>
      <c r="V212" s="137">
        <f>IF(AND(V$3&gt;=$K212,V$3&lt;$L212),100*$AM212,0)</f>
        <v>100</v>
      </c>
      <c r="W212" s="137">
        <f>IF(AND(W$3&gt;=$K212,W$3&lt;$L212),100*$AM212,0)</f>
        <v>100</v>
      </c>
      <c r="X212" s="137">
        <f>IF(AND(X$3&gt;=$K212,X$3&lt;$L212),100*$AM212,0)</f>
        <v>100</v>
      </c>
      <c r="Y212" s="137">
        <f>IF(AND(Y$3&gt;=$K212,Y$3&lt;$L212),100*$AM212,0)</f>
        <v>100</v>
      </c>
      <c r="Z212" s="137">
        <f>IF(AND(Z$3&gt;=$K212,Z$3&lt;$L212),100*$AM212,0)</f>
        <v>100</v>
      </c>
      <c r="AA212" s="137">
        <f>IF(AND(AA$3&gt;=$K212,AA$3&lt;$L212),100*$AM212,0)</f>
        <v>100</v>
      </c>
      <c r="AB212" s="137">
        <f>IF(AND(AB$3&gt;=$K212,AB$3&lt;$L212),100*$AM212,0)</f>
        <v>100</v>
      </c>
      <c r="AC212" s="137">
        <f>IF(AND(AC$3&gt;=$K212,AC$3&lt;$L212),100*$AM212,0)</f>
        <v>100</v>
      </c>
      <c r="AD212" s="137">
        <f>IF(AND(AD$3&gt;=$K212,AD$3&lt;$L212),100*$AM212,0)</f>
        <v>0</v>
      </c>
      <c r="AE212" s="137">
        <f>IF(AND(AE$3&gt;=$K212,AE$3&lt;$L212),100*$AM212,0)</f>
        <v>0</v>
      </c>
      <c r="AF212" s="137">
        <f>IF(AND(AF$3&gt;=$K212,AF$3&lt;$L212),100*$AM212,0)</f>
        <v>0</v>
      </c>
      <c r="AG212" s="137">
        <f>IF(AND(AG$3&gt;=$K212,AG$3&lt;$L212),100*$AM212,0)</f>
        <v>0</v>
      </c>
      <c r="AH212" s="137">
        <f>IF(AND(AH$3&gt;=$K212,AH$3&lt;$L212),100*$AM212,0)</f>
        <v>0</v>
      </c>
      <c r="AI212" s="137">
        <f>IF(AND(AI$3&gt;=$K212,AI$3&lt;$L212),100*$AM212,0)</f>
        <v>0</v>
      </c>
      <c r="AJ212" s="137">
        <f>IF(AND(AJ$3&gt;=$K212,AJ$3&lt;$L212),100*$AM212,0)</f>
        <v>0</v>
      </c>
      <c r="AK212" s="136">
        <f ca="1">IF(AND(AND($AK$3&lt;=B212,B212&lt;=$AK$1),B212&lt;&gt;""),1,0)</f>
        <v>1</v>
      </c>
      <c r="AL212" s="136">
        <f t="shared" si="4"/>
        <v>1</v>
      </c>
      <c r="AM212" s="136">
        <v>1</v>
      </c>
    </row>
    <row r="213" spans="1:39" ht="90">
      <c r="A213" s="149">
        <v>562</v>
      </c>
      <c r="B213" s="150">
        <v>46409</v>
      </c>
      <c r="C213" s="156">
        <v>9</v>
      </c>
      <c r="D213" s="156">
        <v>17</v>
      </c>
      <c r="E213" s="152" t="s">
        <v>94</v>
      </c>
      <c r="F213" s="151" t="s">
        <v>490</v>
      </c>
      <c r="G213" s="154" t="s">
        <v>493</v>
      </c>
      <c r="H213" s="138" t="str">
        <f>IF(OR(G213="中止",G213="取消"),"998",IF(ISNA(MATCH($E213,施設情報!$B$2:$B$96,0)),"999",INDEX(施設情報!$C$2:$C$96,MATCH($E213,施設情報!$B$2:$B$96,0))))</f>
        <v>998</v>
      </c>
      <c r="I213" s="139">
        <f>B213</f>
        <v>46409</v>
      </c>
      <c r="J213" s="137" t="str">
        <f>H213&amp;"-"&amp;I213</f>
        <v>998-46409</v>
      </c>
      <c r="K213" s="137">
        <f>C213/24</f>
        <v>0.375</v>
      </c>
      <c r="L213" s="137">
        <f>D213/24</f>
        <v>0.70833333333333337</v>
      </c>
      <c r="M213" s="137">
        <f>IF(AND(M$3&gt;=$K213,M$3&lt;$L213),100*$AM213,0)</f>
        <v>0</v>
      </c>
      <c r="N213" s="137">
        <f>IF(AND(N$3&gt;=$K213,N$3&lt;$L213),100*$AM213,0)</f>
        <v>0</v>
      </c>
      <c r="O213" s="137">
        <f>IF(AND(O$3&gt;=$K213,O$3&lt;$L213),100*$AM213,0)</f>
        <v>0</v>
      </c>
      <c r="P213" s="137">
        <f>IF(AND(P$3&gt;=$K213,P$3&lt;$L213),100*$AM213,0)</f>
        <v>0</v>
      </c>
      <c r="Q213" s="137">
        <f>IF(AND(Q$3&gt;=$K213,Q$3&lt;$L213),100*$AM213,0)</f>
        <v>0</v>
      </c>
      <c r="R213" s="137">
        <f>IF(AND(R$3&gt;=$K213,R$3&lt;$L213),100*$AM213,0)</f>
        <v>0</v>
      </c>
      <c r="S213" s="137">
        <f>IF(AND(S$3&gt;=$K213,S$3&lt;$L213),100*$AM213,0)</f>
        <v>0</v>
      </c>
      <c r="T213" s="137">
        <f>IF(AND(T$3&gt;=$K213,T$3&lt;$L213),100*$AM213,0)</f>
        <v>0</v>
      </c>
      <c r="U213" s="137">
        <f>IF(AND(U$3&gt;=$K213,U$3&lt;$L213),100*$AM213,0)</f>
        <v>0</v>
      </c>
      <c r="V213" s="137">
        <f>IF(AND(V$3&gt;=$K213,V$3&lt;$L213),100*$AM213,0)</f>
        <v>100</v>
      </c>
      <c r="W213" s="137">
        <f>IF(AND(W$3&gt;=$K213,W$3&lt;$L213),100*$AM213,0)</f>
        <v>100</v>
      </c>
      <c r="X213" s="137">
        <f>IF(AND(X$3&gt;=$K213,X$3&lt;$L213),100*$AM213,0)</f>
        <v>100</v>
      </c>
      <c r="Y213" s="137">
        <f>IF(AND(Y$3&gt;=$K213,Y$3&lt;$L213),100*$AM213,0)</f>
        <v>100</v>
      </c>
      <c r="Z213" s="137">
        <f>IF(AND(Z$3&gt;=$K213,Z$3&lt;$L213),100*$AM213,0)</f>
        <v>100</v>
      </c>
      <c r="AA213" s="137">
        <f>IF(AND(AA$3&gt;=$K213,AA$3&lt;$L213),100*$AM213,0)</f>
        <v>100</v>
      </c>
      <c r="AB213" s="137">
        <f>IF(AND(AB$3&gt;=$K213,AB$3&lt;$L213),100*$AM213,0)</f>
        <v>100</v>
      </c>
      <c r="AC213" s="137">
        <f>IF(AND(AC$3&gt;=$K213,AC$3&lt;$L213),100*$AM213,0)</f>
        <v>100</v>
      </c>
      <c r="AD213" s="137">
        <f>IF(AND(AD$3&gt;=$K213,AD$3&lt;$L213),100*$AM213,0)</f>
        <v>0</v>
      </c>
      <c r="AE213" s="137">
        <f>IF(AND(AE$3&gt;=$K213,AE$3&lt;$L213),100*$AM213,0)</f>
        <v>0</v>
      </c>
      <c r="AF213" s="137">
        <f>IF(AND(AF$3&gt;=$K213,AF$3&lt;$L213),100*$AM213,0)</f>
        <v>0</v>
      </c>
      <c r="AG213" s="137">
        <f>IF(AND(AG$3&gt;=$K213,AG$3&lt;$L213),100*$AM213,0)</f>
        <v>0</v>
      </c>
      <c r="AH213" s="137">
        <f>IF(AND(AH$3&gt;=$K213,AH$3&lt;$L213),100*$AM213,0)</f>
        <v>0</v>
      </c>
      <c r="AI213" s="137">
        <f>IF(AND(AI$3&gt;=$K213,AI$3&lt;$L213),100*$AM213,0)</f>
        <v>0</v>
      </c>
      <c r="AJ213" s="137">
        <f>IF(AND(AJ$3&gt;=$K213,AJ$3&lt;$L213),100*$AM213,0)</f>
        <v>0</v>
      </c>
      <c r="AK213" s="136">
        <f ca="1">IF(AND(AND($AK$3&lt;=B213,B213&lt;=$AK$1),B213&lt;&gt;""),1,0)</f>
        <v>1</v>
      </c>
      <c r="AL213" s="136">
        <f t="shared" si="4"/>
        <v>1</v>
      </c>
      <c r="AM213" s="136">
        <v>1</v>
      </c>
    </row>
    <row r="214" spans="1:39" ht="72">
      <c r="A214" s="149">
        <v>579</v>
      </c>
      <c r="B214" s="150">
        <v>46409</v>
      </c>
      <c r="C214" s="156">
        <v>9</v>
      </c>
      <c r="D214" s="156">
        <v>17</v>
      </c>
      <c r="E214" s="152" t="s">
        <v>92</v>
      </c>
      <c r="F214" s="151" t="s">
        <v>490</v>
      </c>
      <c r="G214" s="154" t="s">
        <v>493</v>
      </c>
      <c r="H214" s="138" t="str">
        <f>IF(OR(G214="中止",G214="取消"),"998",IF(ISNA(MATCH($E214,施設情報!$B$2:$B$96,0)),"999",INDEX(施設情報!$C$2:$C$96,MATCH($E214,施設情報!$B$2:$B$96,0))))</f>
        <v>998</v>
      </c>
      <c r="I214" s="139">
        <f>B214</f>
        <v>46409</v>
      </c>
      <c r="J214" s="137" t="str">
        <f>H214&amp;"-"&amp;I214</f>
        <v>998-46409</v>
      </c>
      <c r="K214" s="137">
        <f>C214/24</f>
        <v>0.375</v>
      </c>
      <c r="L214" s="137">
        <f>D214/24</f>
        <v>0.70833333333333337</v>
      </c>
      <c r="M214" s="137">
        <f>IF(AND(M$3&gt;=$K214,M$3&lt;$L214),100*$AM214,0)</f>
        <v>0</v>
      </c>
      <c r="N214" s="137">
        <f>IF(AND(N$3&gt;=$K214,N$3&lt;$L214),100*$AM214,0)</f>
        <v>0</v>
      </c>
      <c r="O214" s="137">
        <f>IF(AND(O$3&gt;=$K214,O$3&lt;$L214),100*$AM214,0)</f>
        <v>0</v>
      </c>
      <c r="P214" s="137">
        <f>IF(AND(P$3&gt;=$K214,P$3&lt;$L214),100*$AM214,0)</f>
        <v>0</v>
      </c>
      <c r="Q214" s="137">
        <f>IF(AND(Q$3&gt;=$K214,Q$3&lt;$L214),100*$AM214,0)</f>
        <v>0</v>
      </c>
      <c r="R214" s="137">
        <f>IF(AND(R$3&gt;=$K214,R$3&lt;$L214),100*$AM214,0)</f>
        <v>0</v>
      </c>
      <c r="S214" s="137">
        <f>IF(AND(S$3&gt;=$K214,S$3&lt;$L214),100*$AM214,0)</f>
        <v>0</v>
      </c>
      <c r="T214" s="137">
        <f>IF(AND(T$3&gt;=$K214,T$3&lt;$L214),100*$AM214,0)</f>
        <v>0</v>
      </c>
      <c r="U214" s="137">
        <f>IF(AND(U$3&gt;=$K214,U$3&lt;$L214),100*$AM214,0)</f>
        <v>0</v>
      </c>
      <c r="V214" s="137">
        <f>IF(AND(V$3&gt;=$K214,V$3&lt;$L214),100*$AM214,0)</f>
        <v>100</v>
      </c>
      <c r="W214" s="137">
        <f>IF(AND(W$3&gt;=$K214,W$3&lt;$L214),100*$AM214,0)</f>
        <v>100</v>
      </c>
      <c r="X214" s="137">
        <f>IF(AND(X$3&gt;=$K214,X$3&lt;$L214),100*$AM214,0)</f>
        <v>100</v>
      </c>
      <c r="Y214" s="137">
        <f>IF(AND(Y$3&gt;=$K214,Y$3&lt;$L214),100*$AM214,0)</f>
        <v>100</v>
      </c>
      <c r="Z214" s="137">
        <f>IF(AND(Z$3&gt;=$K214,Z$3&lt;$L214),100*$AM214,0)</f>
        <v>100</v>
      </c>
      <c r="AA214" s="137">
        <f>IF(AND(AA$3&gt;=$K214,AA$3&lt;$L214),100*$AM214,0)</f>
        <v>100</v>
      </c>
      <c r="AB214" s="137">
        <f>IF(AND(AB$3&gt;=$K214,AB$3&lt;$L214),100*$AM214,0)</f>
        <v>100</v>
      </c>
      <c r="AC214" s="137">
        <f>IF(AND(AC$3&gt;=$K214,AC$3&lt;$L214),100*$AM214,0)</f>
        <v>100</v>
      </c>
      <c r="AD214" s="137">
        <f>IF(AND(AD$3&gt;=$K214,AD$3&lt;$L214),100*$AM214,0)</f>
        <v>0</v>
      </c>
      <c r="AE214" s="137">
        <f>IF(AND(AE$3&gt;=$K214,AE$3&lt;$L214),100*$AM214,0)</f>
        <v>0</v>
      </c>
      <c r="AF214" s="137">
        <f>IF(AND(AF$3&gt;=$K214,AF$3&lt;$L214),100*$AM214,0)</f>
        <v>0</v>
      </c>
      <c r="AG214" s="137">
        <f>IF(AND(AG$3&gt;=$K214,AG$3&lt;$L214),100*$AM214,0)</f>
        <v>0</v>
      </c>
      <c r="AH214" s="137">
        <f>IF(AND(AH$3&gt;=$K214,AH$3&lt;$L214),100*$AM214,0)</f>
        <v>0</v>
      </c>
      <c r="AI214" s="137">
        <f>IF(AND(AI$3&gt;=$K214,AI$3&lt;$L214),100*$AM214,0)</f>
        <v>0</v>
      </c>
      <c r="AJ214" s="137">
        <f>IF(AND(AJ$3&gt;=$K214,AJ$3&lt;$L214),100*$AM214,0)</f>
        <v>0</v>
      </c>
      <c r="AK214" s="136">
        <f ca="1">IF(AND(AND($AK$3&lt;=B214,B214&lt;=$AK$1),B214&lt;&gt;""),1,0)</f>
        <v>1</v>
      </c>
      <c r="AL214" s="136">
        <f t="shared" si="4"/>
        <v>1</v>
      </c>
      <c r="AM214" s="136">
        <v>1</v>
      </c>
    </row>
    <row r="215" spans="1:39" ht="36">
      <c r="A215" s="149">
        <v>661</v>
      </c>
      <c r="B215" s="150">
        <v>46409</v>
      </c>
      <c r="C215" s="156">
        <v>9</v>
      </c>
      <c r="D215" s="156">
        <v>17</v>
      </c>
      <c r="E215" s="152" t="s">
        <v>91</v>
      </c>
      <c r="F215" s="151" t="s">
        <v>490</v>
      </c>
      <c r="G215" s="154" t="s">
        <v>494</v>
      </c>
      <c r="H215" s="138" t="str">
        <f>IF(OR(G215="中止",G215="取消"),"998",IF(ISNA(MATCH($E215,施設情報!$B$2:$B$96,0)),"999",INDEX(施設情報!$C$2:$C$96,MATCH($E215,施設情報!$B$2:$B$96,0))))</f>
        <v>009</v>
      </c>
      <c r="I215" s="139">
        <f>B215</f>
        <v>46409</v>
      </c>
      <c r="J215" s="137" t="str">
        <f>H215&amp;"-"&amp;I215</f>
        <v>009-46409</v>
      </c>
      <c r="K215" s="137">
        <f>C215/24</f>
        <v>0.375</v>
      </c>
      <c r="L215" s="137">
        <f>D215/24</f>
        <v>0.70833333333333337</v>
      </c>
      <c r="M215" s="137">
        <f>IF(AND(M$3&gt;=$K215,M$3&lt;$L215),100*$AM215,0)</f>
        <v>0</v>
      </c>
      <c r="N215" s="137">
        <f>IF(AND(N$3&gt;=$K215,N$3&lt;$L215),100*$AM215,0)</f>
        <v>0</v>
      </c>
      <c r="O215" s="137">
        <f>IF(AND(O$3&gt;=$K215,O$3&lt;$L215),100*$AM215,0)</f>
        <v>0</v>
      </c>
      <c r="P215" s="137">
        <f>IF(AND(P$3&gt;=$K215,P$3&lt;$L215),100*$AM215,0)</f>
        <v>0</v>
      </c>
      <c r="Q215" s="137">
        <f>IF(AND(Q$3&gt;=$K215,Q$3&lt;$L215),100*$AM215,0)</f>
        <v>0</v>
      </c>
      <c r="R215" s="137">
        <f>IF(AND(R$3&gt;=$K215,R$3&lt;$L215),100*$AM215,0)</f>
        <v>0</v>
      </c>
      <c r="S215" s="137">
        <f>IF(AND(S$3&gt;=$K215,S$3&lt;$L215),100*$AM215,0)</f>
        <v>0</v>
      </c>
      <c r="T215" s="137">
        <f>IF(AND(T$3&gt;=$K215,T$3&lt;$L215),100*$AM215,0)</f>
        <v>0</v>
      </c>
      <c r="U215" s="137">
        <f>IF(AND(U$3&gt;=$K215,U$3&lt;$L215),100*$AM215,0)</f>
        <v>0</v>
      </c>
      <c r="V215" s="137">
        <f>IF(AND(V$3&gt;=$K215,V$3&lt;$L215),100*$AM215,0)</f>
        <v>100</v>
      </c>
      <c r="W215" s="137">
        <f>IF(AND(W$3&gt;=$K215,W$3&lt;$L215),100*$AM215,0)</f>
        <v>100</v>
      </c>
      <c r="X215" s="137">
        <f>IF(AND(X$3&gt;=$K215,X$3&lt;$L215),100*$AM215,0)</f>
        <v>100</v>
      </c>
      <c r="Y215" s="137">
        <f>IF(AND(Y$3&gt;=$K215,Y$3&lt;$L215),100*$AM215,0)</f>
        <v>100</v>
      </c>
      <c r="Z215" s="137">
        <f>IF(AND(Z$3&gt;=$K215,Z$3&lt;$L215),100*$AM215,0)</f>
        <v>100</v>
      </c>
      <c r="AA215" s="137">
        <f>IF(AND(AA$3&gt;=$K215,AA$3&lt;$L215),100*$AM215,0)</f>
        <v>100</v>
      </c>
      <c r="AB215" s="137">
        <f>IF(AND(AB$3&gt;=$K215,AB$3&lt;$L215),100*$AM215,0)</f>
        <v>100</v>
      </c>
      <c r="AC215" s="137">
        <f>IF(AND(AC$3&gt;=$K215,AC$3&lt;$L215),100*$AM215,0)</f>
        <v>100</v>
      </c>
      <c r="AD215" s="137">
        <f>IF(AND(AD$3&gt;=$K215,AD$3&lt;$L215),100*$AM215,0)</f>
        <v>0</v>
      </c>
      <c r="AE215" s="137">
        <f>IF(AND(AE$3&gt;=$K215,AE$3&lt;$L215),100*$AM215,0)</f>
        <v>0</v>
      </c>
      <c r="AF215" s="137">
        <f>IF(AND(AF$3&gt;=$K215,AF$3&lt;$L215),100*$AM215,0)</f>
        <v>0</v>
      </c>
      <c r="AG215" s="137">
        <f>IF(AND(AG$3&gt;=$K215,AG$3&lt;$L215),100*$AM215,0)</f>
        <v>0</v>
      </c>
      <c r="AH215" s="137">
        <f>IF(AND(AH$3&gt;=$K215,AH$3&lt;$L215),100*$AM215,0)</f>
        <v>0</v>
      </c>
      <c r="AI215" s="137">
        <f>IF(AND(AI$3&gt;=$K215,AI$3&lt;$L215),100*$AM215,0)</f>
        <v>0</v>
      </c>
      <c r="AJ215" s="137">
        <f>IF(AND(AJ$3&gt;=$K215,AJ$3&lt;$L215),100*$AM215,0)</f>
        <v>0</v>
      </c>
      <c r="AK215" s="136">
        <f ca="1">IF(AND(AND($AK$3&lt;=B215,B215&lt;=$AK$1),B215&lt;&gt;""),1,0)</f>
        <v>1</v>
      </c>
      <c r="AL215" s="136">
        <f t="shared" si="4"/>
        <v>1</v>
      </c>
      <c r="AM215" s="136">
        <v>1</v>
      </c>
    </row>
    <row r="216" spans="1:39" ht="72">
      <c r="A216" s="149">
        <v>676</v>
      </c>
      <c r="B216" s="210">
        <v>46409</v>
      </c>
      <c r="C216" s="211">
        <v>9</v>
      </c>
      <c r="D216" s="211">
        <v>17</v>
      </c>
      <c r="E216" s="152" t="s">
        <v>93</v>
      </c>
      <c r="F216" s="151" t="s">
        <v>490</v>
      </c>
      <c r="G216" s="154" t="s">
        <v>494</v>
      </c>
      <c r="H216" s="138" t="str">
        <f>IF(OR(G216="中止",G216="取消"),"998",IF(ISNA(MATCH($E216,施設情報!$B$2:$B$96,0)),"999",INDEX(施設情報!$C$2:$C$96,MATCH($E216,施設情報!$B$2:$B$96,0))))</f>
        <v>012</v>
      </c>
      <c r="I216" s="139">
        <f>B216</f>
        <v>46409</v>
      </c>
      <c r="J216" s="137" t="str">
        <f>H216&amp;"-"&amp;I216</f>
        <v>012-46409</v>
      </c>
      <c r="K216" s="137">
        <f>C216/24</f>
        <v>0.375</v>
      </c>
      <c r="L216" s="137">
        <f>D216/24</f>
        <v>0.70833333333333337</v>
      </c>
      <c r="M216" s="137">
        <f>IF(AND(M$3&gt;=$K216,M$3&lt;$L216),100*$AM216,0)</f>
        <v>0</v>
      </c>
      <c r="N216" s="137">
        <f>IF(AND(N$3&gt;=$K216,N$3&lt;$L216),100*$AM216,0)</f>
        <v>0</v>
      </c>
      <c r="O216" s="137">
        <f>IF(AND(O$3&gt;=$K216,O$3&lt;$L216),100*$AM216,0)</f>
        <v>0</v>
      </c>
      <c r="P216" s="137">
        <f>IF(AND(P$3&gt;=$K216,P$3&lt;$L216),100*$AM216,0)</f>
        <v>0</v>
      </c>
      <c r="Q216" s="137">
        <f>IF(AND(Q$3&gt;=$K216,Q$3&lt;$L216),100*$AM216,0)</f>
        <v>0</v>
      </c>
      <c r="R216" s="137">
        <f>IF(AND(R$3&gt;=$K216,R$3&lt;$L216),100*$AM216,0)</f>
        <v>0</v>
      </c>
      <c r="S216" s="137">
        <f>IF(AND(S$3&gt;=$K216,S$3&lt;$L216),100*$AM216,0)</f>
        <v>0</v>
      </c>
      <c r="T216" s="137">
        <f>IF(AND(T$3&gt;=$K216,T$3&lt;$L216),100*$AM216,0)</f>
        <v>0</v>
      </c>
      <c r="U216" s="137">
        <f>IF(AND(U$3&gt;=$K216,U$3&lt;$L216),100*$AM216,0)</f>
        <v>0</v>
      </c>
      <c r="V216" s="137">
        <f>IF(AND(V$3&gt;=$K216,V$3&lt;$L216),100*$AM216,0)</f>
        <v>100</v>
      </c>
      <c r="W216" s="137">
        <f>IF(AND(W$3&gt;=$K216,W$3&lt;$L216),100*$AM216,0)</f>
        <v>100</v>
      </c>
      <c r="X216" s="137">
        <f>IF(AND(X$3&gt;=$K216,X$3&lt;$L216),100*$AM216,0)</f>
        <v>100</v>
      </c>
      <c r="Y216" s="137">
        <f>IF(AND(Y$3&gt;=$K216,Y$3&lt;$L216),100*$AM216,0)</f>
        <v>100</v>
      </c>
      <c r="Z216" s="137">
        <f>IF(AND(Z$3&gt;=$K216,Z$3&lt;$L216),100*$AM216,0)</f>
        <v>100</v>
      </c>
      <c r="AA216" s="137">
        <f>IF(AND(AA$3&gt;=$K216,AA$3&lt;$L216),100*$AM216,0)</f>
        <v>100</v>
      </c>
      <c r="AB216" s="137">
        <f>IF(AND(AB$3&gt;=$K216,AB$3&lt;$L216),100*$AM216,0)</f>
        <v>100</v>
      </c>
      <c r="AC216" s="137">
        <f>IF(AND(AC$3&gt;=$K216,AC$3&lt;$L216),100*$AM216,0)</f>
        <v>100</v>
      </c>
      <c r="AD216" s="137">
        <f>IF(AND(AD$3&gt;=$K216,AD$3&lt;$L216),100*$AM216,0)</f>
        <v>0</v>
      </c>
      <c r="AE216" s="137">
        <f>IF(AND(AE$3&gt;=$K216,AE$3&lt;$L216),100*$AM216,0)</f>
        <v>0</v>
      </c>
      <c r="AF216" s="137">
        <f>IF(AND(AF$3&gt;=$K216,AF$3&lt;$L216),100*$AM216,0)</f>
        <v>0</v>
      </c>
      <c r="AG216" s="137">
        <f>IF(AND(AG$3&gt;=$K216,AG$3&lt;$L216),100*$AM216,0)</f>
        <v>0</v>
      </c>
      <c r="AH216" s="137">
        <f>IF(AND(AH$3&gt;=$K216,AH$3&lt;$L216),100*$AM216,0)</f>
        <v>0</v>
      </c>
      <c r="AI216" s="137">
        <f>IF(AND(AI$3&gt;=$K216,AI$3&lt;$L216),100*$AM216,0)</f>
        <v>0</v>
      </c>
      <c r="AJ216" s="137">
        <f>IF(AND(AJ$3&gt;=$K216,AJ$3&lt;$L216),100*$AM216,0)</f>
        <v>0</v>
      </c>
      <c r="AK216" s="136">
        <f ca="1">IF(AND(AND($AK$3&lt;=B216,B216&lt;=$AK$1),B216&lt;&gt;""),1,0)</f>
        <v>1</v>
      </c>
      <c r="AL216" s="136">
        <f t="shared" si="4"/>
        <v>1</v>
      </c>
      <c r="AM216" s="136">
        <v>1</v>
      </c>
    </row>
    <row r="217" spans="1:39" ht="90">
      <c r="A217" s="149">
        <v>691</v>
      </c>
      <c r="B217" s="210">
        <v>46409</v>
      </c>
      <c r="C217" s="211">
        <v>9</v>
      </c>
      <c r="D217" s="211">
        <v>17</v>
      </c>
      <c r="E217" s="152" t="s">
        <v>94</v>
      </c>
      <c r="F217" s="151" t="s">
        <v>490</v>
      </c>
      <c r="G217" s="154" t="s">
        <v>494</v>
      </c>
      <c r="H217" s="138" t="str">
        <f>IF(OR(G217="中止",G217="取消"),"998",IF(ISNA(MATCH($E217,施設情報!$B$2:$B$96,0)),"999",INDEX(施設情報!$C$2:$C$96,MATCH($E217,施設情報!$B$2:$B$96,0))))</f>
        <v>011</v>
      </c>
      <c r="I217" s="139">
        <f>B217</f>
        <v>46409</v>
      </c>
      <c r="J217" s="137" t="str">
        <f>H217&amp;"-"&amp;I217</f>
        <v>011-46409</v>
      </c>
      <c r="K217" s="137">
        <f>C217/24</f>
        <v>0.375</v>
      </c>
      <c r="L217" s="137">
        <f>D217/24</f>
        <v>0.70833333333333337</v>
      </c>
      <c r="M217" s="137">
        <f>IF(AND(M$3&gt;=$K217,M$3&lt;$L217),100*$AM217,0)</f>
        <v>0</v>
      </c>
      <c r="N217" s="137">
        <f>IF(AND(N$3&gt;=$K217,N$3&lt;$L217),100*$AM217,0)</f>
        <v>0</v>
      </c>
      <c r="O217" s="137">
        <f>IF(AND(O$3&gt;=$K217,O$3&lt;$L217),100*$AM217,0)</f>
        <v>0</v>
      </c>
      <c r="P217" s="137">
        <f>IF(AND(P$3&gt;=$K217,P$3&lt;$L217),100*$AM217,0)</f>
        <v>0</v>
      </c>
      <c r="Q217" s="137">
        <f>IF(AND(Q$3&gt;=$K217,Q$3&lt;$L217),100*$AM217,0)</f>
        <v>0</v>
      </c>
      <c r="R217" s="137">
        <f>IF(AND(R$3&gt;=$K217,R$3&lt;$L217),100*$AM217,0)</f>
        <v>0</v>
      </c>
      <c r="S217" s="137">
        <f>IF(AND(S$3&gt;=$K217,S$3&lt;$L217),100*$AM217,0)</f>
        <v>0</v>
      </c>
      <c r="T217" s="137">
        <f>IF(AND(T$3&gt;=$K217,T$3&lt;$L217),100*$AM217,0)</f>
        <v>0</v>
      </c>
      <c r="U217" s="137">
        <f>IF(AND(U$3&gt;=$K217,U$3&lt;$L217),100*$AM217,0)</f>
        <v>0</v>
      </c>
      <c r="V217" s="137">
        <f>IF(AND(V$3&gt;=$K217,V$3&lt;$L217),100*$AM217,0)</f>
        <v>100</v>
      </c>
      <c r="W217" s="137">
        <f>IF(AND(W$3&gt;=$K217,W$3&lt;$L217),100*$AM217,0)</f>
        <v>100</v>
      </c>
      <c r="X217" s="137">
        <f>IF(AND(X$3&gt;=$K217,X$3&lt;$L217),100*$AM217,0)</f>
        <v>100</v>
      </c>
      <c r="Y217" s="137">
        <f>IF(AND(Y$3&gt;=$K217,Y$3&lt;$L217),100*$AM217,0)</f>
        <v>100</v>
      </c>
      <c r="Z217" s="137">
        <f>IF(AND(Z$3&gt;=$K217,Z$3&lt;$L217),100*$AM217,0)</f>
        <v>100</v>
      </c>
      <c r="AA217" s="137">
        <f>IF(AND(AA$3&gt;=$K217,AA$3&lt;$L217),100*$AM217,0)</f>
        <v>100</v>
      </c>
      <c r="AB217" s="137">
        <f>IF(AND(AB$3&gt;=$K217,AB$3&lt;$L217),100*$AM217,0)</f>
        <v>100</v>
      </c>
      <c r="AC217" s="137">
        <f>IF(AND(AC$3&gt;=$K217,AC$3&lt;$L217),100*$AM217,0)</f>
        <v>100</v>
      </c>
      <c r="AD217" s="137">
        <f>IF(AND(AD$3&gt;=$K217,AD$3&lt;$L217),100*$AM217,0)</f>
        <v>0</v>
      </c>
      <c r="AE217" s="137">
        <f>IF(AND(AE$3&gt;=$K217,AE$3&lt;$L217),100*$AM217,0)</f>
        <v>0</v>
      </c>
      <c r="AF217" s="137">
        <f>IF(AND(AF$3&gt;=$K217,AF$3&lt;$L217),100*$AM217,0)</f>
        <v>0</v>
      </c>
      <c r="AG217" s="137">
        <f>IF(AND(AG$3&gt;=$K217,AG$3&lt;$L217),100*$AM217,0)</f>
        <v>0</v>
      </c>
      <c r="AH217" s="137">
        <f>IF(AND(AH$3&gt;=$K217,AH$3&lt;$L217),100*$AM217,0)</f>
        <v>0</v>
      </c>
      <c r="AI217" s="137">
        <f>IF(AND(AI$3&gt;=$K217,AI$3&lt;$L217),100*$AM217,0)</f>
        <v>0</v>
      </c>
      <c r="AJ217" s="137">
        <f>IF(AND(AJ$3&gt;=$K217,AJ$3&lt;$L217),100*$AM217,0)</f>
        <v>0</v>
      </c>
      <c r="AK217" s="136">
        <f ca="1">IF(AND(AND($AK$3&lt;=B217,B217&lt;=$AK$1),B217&lt;&gt;""),1,0)</f>
        <v>1</v>
      </c>
      <c r="AL217" s="136">
        <f t="shared" si="4"/>
        <v>1</v>
      </c>
      <c r="AM217" s="136">
        <v>1</v>
      </c>
    </row>
    <row r="218" spans="1:39" ht="72">
      <c r="A218" s="149">
        <v>706</v>
      </c>
      <c r="B218" s="210">
        <v>46409</v>
      </c>
      <c r="C218" s="211">
        <v>9</v>
      </c>
      <c r="D218" s="211">
        <v>17</v>
      </c>
      <c r="E218" s="215" t="s">
        <v>92</v>
      </c>
      <c r="F218" s="151" t="s">
        <v>490</v>
      </c>
      <c r="G218" s="154" t="s">
        <v>494</v>
      </c>
      <c r="H218" s="138" t="str">
        <f>IF(OR(G218="中止",G218="取消"),"998",IF(ISNA(MATCH($E218,施設情報!$B$2:$B$96,0)),"999",INDEX(施設情報!$C$2:$C$96,MATCH($E218,施設情報!$B$2:$B$96,0))))</f>
        <v>010</v>
      </c>
      <c r="I218" s="139">
        <f>B218</f>
        <v>46409</v>
      </c>
      <c r="J218" s="137" t="str">
        <f>H218&amp;"-"&amp;I218</f>
        <v>010-46409</v>
      </c>
      <c r="K218" s="137">
        <f>C218/24</f>
        <v>0.375</v>
      </c>
      <c r="L218" s="137">
        <f>D218/24</f>
        <v>0.70833333333333337</v>
      </c>
      <c r="M218" s="137">
        <f>IF(AND(M$3&gt;=$K218,M$3&lt;$L218),100*$AM218,0)</f>
        <v>0</v>
      </c>
      <c r="N218" s="137">
        <f>IF(AND(N$3&gt;=$K218,N$3&lt;$L218),100*$AM218,0)</f>
        <v>0</v>
      </c>
      <c r="O218" s="137">
        <f>IF(AND(O$3&gt;=$K218,O$3&lt;$L218),100*$AM218,0)</f>
        <v>0</v>
      </c>
      <c r="P218" s="137">
        <f>IF(AND(P$3&gt;=$K218,P$3&lt;$L218),100*$AM218,0)</f>
        <v>0</v>
      </c>
      <c r="Q218" s="137">
        <f>IF(AND(Q$3&gt;=$K218,Q$3&lt;$L218),100*$AM218,0)</f>
        <v>0</v>
      </c>
      <c r="R218" s="137">
        <f>IF(AND(R$3&gt;=$K218,R$3&lt;$L218),100*$AM218,0)</f>
        <v>0</v>
      </c>
      <c r="S218" s="137">
        <f>IF(AND(S$3&gt;=$K218,S$3&lt;$L218),100*$AM218,0)</f>
        <v>0</v>
      </c>
      <c r="T218" s="137">
        <f>IF(AND(T$3&gt;=$K218,T$3&lt;$L218),100*$AM218,0)</f>
        <v>0</v>
      </c>
      <c r="U218" s="137">
        <f>IF(AND(U$3&gt;=$K218,U$3&lt;$L218),100*$AM218,0)</f>
        <v>0</v>
      </c>
      <c r="V218" s="137">
        <f>IF(AND(V$3&gt;=$K218,V$3&lt;$L218),100*$AM218,0)</f>
        <v>100</v>
      </c>
      <c r="W218" s="137">
        <f>IF(AND(W$3&gt;=$K218,W$3&lt;$L218),100*$AM218,0)</f>
        <v>100</v>
      </c>
      <c r="X218" s="137">
        <f>IF(AND(X$3&gt;=$K218,X$3&lt;$L218),100*$AM218,0)</f>
        <v>100</v>
      </c>
      <c r="Y218" s="137">
        <f>IF(AND(Y$3&gt;=$K218,Y$3&lt;$L218),100*$AM218,0)</f>
        <v>100</v>
      </c>
      <c r="Z218" s="137">
        <f>IF(AND(Z$3&gt;=$K218,Z$3&lt;$L218),100*$AM218,0)</f>
        <v>100</v>
      </c>
      <c r="AA218" s="137">
        <f>IF(AND(AA$3&gt;=$K218,AA$3&lt;$L218),100*$AM218,0)</f>
        <v>100</v>
      </c>
      <c r="AB218" s="137">
        <f>IF(AND(AB$3&gt;=$K218,AB$3&lt;$L218),100*$AM218,0)</f>
        <v>100</v>
      </c>
      <c r="AC218" s="137">
        <f>IF(AND(AC$3&gt;=$K218,AC$3&lt;$L218),100*$AM218,0)</f>
        <v>100</v>
      </c>
      <c r="AD218" s="137">
        <f>IF(AND(AD$3&gt;=$K218,AD$3&lt;$L218),100*$AM218,0)</f>
        <v>0</v>
      </c>
      <c r="AE218" s="137">
        <f>IF(AND(AE$3&gt;=$K218,AE$3&lt;$L218),100*$AM218,0)</f>
        <v>0</v>
      </c>
      <c r="AF218" s="137">
        <f>IF(AND(AF$3&gt;=$K218,AF$3&lt;$L218),100*$AM218,0)</f>
        <v>0</v>
      </c>
      <c r="AG218" s="137">
        <f>IF(AND(AG$3&gt;=$K218,AG$3&lt;$L218),100*$AM218,0)</f>
        <v>0</v>
      </c>
      <c r="AH218" s="137">
        <f>IF(AND(AH$3&gt;=$K218,AH$3&lt;$L218),100*$AM218,0)</f>
        <v>0</v>
      </c>
      <c r="AI218" s="137">
        <f>IF(AND(AI$3&gt;=$K218,AI$3&lt;$L218),100*$AM218,0)</f>
        <v>0</v>
      </c>
      <c r="AJ218" s="137">
        <f>IF(AND(AJ$3&gt;=$K218,AJ$3&lt;$L218),100*$AM218,0)</f>
        <v>0</v>
      </c>
      <c r="AK218" s="136">
        <f ca="1">IF(AND(AND($AK$3&lt;=B218,B218&lt;=$AK$1),B218&lt;&gt;""),1,0)</f>
        <v>1</v>
      </c>
      <c r="AL218" s="136">
        <f t="shared" si="4"/>
        <v>1</v>
      </c>
      <c r="AM218" s="136">
        <v>1</v>
      </c>
    </row>
    <row r="219" spans="1:39" ht="56.25">
      <c r="A219" s="149">
        <v>721</v>
      </c>
      <c r="B219" s="210">
        <v>46409</v>
      </c>
      <c r="C219" s="211">
        <v>9</v>
      </c>
      <c r="D219" s="211">
        <v>17</v>
      </c>
      <c r="E219" s="152" t="s">
        <v>44</v>
      </c>
      <c r="F219" s="151" t="s">
        <v>490</v>
      </c>
      <c r="G219" s="154" t="s">
        <v>494</v>
      </c>
      <c r="H219" s="138" t="str">
        <f>IF(OR(G219="中止",G219="取消"),"998",IF(ISNA(MATCH($E219,施設情報!$B$2:$B$96,0)),"999",INDEX(施設情報!$C$2:$C$96,MATCH($E219,施設情報!$B$2:$B$96,0))))</f>
        <v>015</v>
      </c>
      <c r="I219" s="139">
        <f>B219</f>
        <v>46409</v>
      </c>
      <c r="J219" s="137" t="str">
        <f>H219&amp;"-"&amp;I219</f>
        <v>015-46409</v>
      </c>
      <c r="K219" s="137">
        <f>C219/24</f>
        <v>0.375</v>
      </c>
      <c r="L219" s="137">
        <f>D219/24</f>
        <v>0.70833333333333337</v>
      </c>
      <c r="M219" s="137">
        <f>IF(AND(M$3&gt;=$K219,M$3&lt;$L219),100*$AM219,0)</f>
        <v>0</v>
      </c>
      <c r="N219" s="137">
        <f>IF(AND(N$3&gt;=$K219,N$3&lt;$L219),100*$AM219,0)</f>
        <v>0</v>
      </c>
      <c r="O219" s="137">
        <f>IF(AND(O$3&gt;=$K219,O$3&lt;$L219),100*$AM219,0)</f>
        <v>0</v>
      </c>
      <c r="P219" s="137">
        <f>IF(AND(P$3&gt;=$K219,P$3&lt;$L219),100*$AM219,0)</f>
        <v>0</v>
      </c>
      <c r="Q219" s="137">
        <f>IF(AND(Q$3&gt;=$K219,Q$3&lt;$L219),100*$AM219,0)</f>
        <v>0</v>
      </c>
      <c r="R219" s="137">
        <f>IF(AND(R$3&gt;=$K219,R$3&lt;$L219),100*$AM219,0)</f>
        <v>0</v>
      </c>
      <c r="S219" s="137">
        <f>IF(AND(S$3&gt;=$K219,S$3&lt;$L219),100*$AM219,0)</f>
        <v>0</v>
      </c>
      <c r="T219" s="137">
        <f>IF(AND(T$3&gt;=$K219,T$3&lt;$L219),100*$AM219,0)</f>
        <v>0</v>
      </c>
      <c r="U219" s="137">
        <f>IF(AND(U$3&gt;=$K219,U$3&lt;$L219),100*$AM219,0)</f>
        <v>0</v>
      </c>
      <c r="V219" s="137">
        <f>IF(AND(V$3&gt;=$K219,V$3&lt;$L219),100*$AM219,0)</f>
        <v>100</v>
      </c>
      <c r="W219" s="137">
        <f>IF(AND(W$3&gt;=$K219,W$3&lt;$L219),100*$AM219,0)</f>
        <v>100</v>
      </c>
      <c r="X219" s="137">
        <f>IF(AND(X$3&gt;=$K219,X$3&lt;$L219),100*$AM219,0)</f>
        <v>100</v>
      </c>
      <c r="Y219" s="137">
        <f>IF(AND(Y$3&gt;=$K219,Y$3&lt;$L219),100*$AM219,0)</f>
        <v>100</v>
      </c>
      <c r="Z219" s="137">
        <f>IF(AND(Z$3&gt;=$K219,Z$3&lt;$L219),100*$AM219,0)</f>
        <v>100</v>
      </c>
      <c r="AA219" s="137">
        <f>IF(AND(AA$3&gt;=$K219,AA$3&lt;$L219),100*$AM219,0)</f>
        <v>100</v>
      </c>
      <c r="AB219" s="137">
        <f>IF(AND(AB$3&gt;=$K219,AB$3&lt;$L219),100*$AM219,0)</f>
        <v>100</v>
      </c>
      <c r="AC219" s="137">
        <f>IF(AND(AC$3&gt;=$K219,AC$3&lt;$L219),100*$AM219,0)</f>
        <v>100</v>
      </c>
      <c r="AD219" s="137">
        <f>IF(AND(AD$3&gt;=$K219,AD$3&lt;$L219),100*$AM219,0)</f>
        <v>0</v>
      </c>
      <c r="AE219" s="137">
        <f>IF(AND(AE$3&gt;=$K219,AE$3&lt;$L219),100*$AM219,0)</f>
        <v>0</v>
      </c>
      <c r="AF219" s="137">
        <f>IF(AND(AF$3&gt;=$K219,AF$3&lt;$L219),100*$AM219,0)</f>
        <v>0</v>
      </c>
      <c r="AG219" s="137">
        <f>IF(AND(AG$3&gt;=$K219,AG$3&lt;$L219),100*$AM219,0)</f>
        <v>0</v>
      </c>
      <c r="AH219" s="137">
        <f>IF(AND(AH$3&gt;=$K219,AH$3&lt;$L219),100*$AM219,0)</f>
        <v>0</v>
      </c>
      <c r="AI219" s="137">
        <f>IF(AND(AI$3&gt;=$K219,AI$3&lt;$L219),100*$AM219,0)</f>
        <v>0</v>
      </c>
      <c r="AJ219" s="137">
        <f>IF(AND(AJ$3&gt;=$K219,AJ$3&lt;$L219),100*$AM219,0)</f>
        <v>0</v>
      </c>
      <c r="AK219" s="136">
        <f ca="1">IF(AND(AND($AK$3&lt;=B219,B219&lt;=$AK$1),B219&lt;&gt;""),1,0)</f>
        <v>1</v>
      </c>
      <c r="AL219" s="136">
        <f t="shared" si="4"/>
        <v>1</v>
      </c>
      <c r="AM219" s="136">
        <v>1</v>
      </c>
    </row>
    <row r="220" spans="1:39" ht="37.5">
      <c r="A220" s="149">
        <v>7</v>
      </c>
      <c r="B220" s="150">
        <v>46410</v>
      </c>
      <c r="C220" s="156">
        <v>0</v>
      </c>
      <c r="D220" s="156">
        <v>24</v>
      </c>
      <c r="E220" s="152" t="s">
        <v>28</v>
      </c>
      <c r="F220" s="151" t="s">
        <v>29</v>
      </c>
      <c r="G220" s="154" t="s">
        <v>1</v>
      </c>
      <c r="H220" s="138" t="str">
        <f>IF(OR(G220="中止",G220="取消"),"998",IF(ISNA(MATCH($E220,施設情報!$B$2:$B$96,0)),"999",INDEX(施設情報!$C$2:$C$96,MATCH($E220,施設情報!$B$2:$B$96,0))))</f>
        <v>001</v>
      </c>
      <c r="I220" s="139">
        <f>B220</f>
        <v>46410</v>
      </c>
      <c r="J220" s="137" t="str">
        <f>H220&amp;"-"&amp;I220</f>
        <v>001-46410</v>
      </c>
      <c r="K220" s="137">
        <f>C220/24</f>
        <v>0</v>
      </c>
      <c r="L220" s="137">
        <f>D220/24</f>
        <v>1</v>
      </c>
      <c r="M220" s="137">
        <f>IF(AND(M$3&gt;=$K220,M$3&lt;$L220),100*$AM220,0)</f>
        <v>100</v>
      </c>
      <c r="N220" s="137">
        <f>IF(AND(N$3&gt;=$K220,N$3&lt;$L220),100*$AM220,0)</f>
        <v>100</v>
      </c>
      <c r="O220" s="137">
        <f>IF(AND(O$3&gt;=$K220,O$3&lt;$L220),100*$AM220,0)</f>
        <v>100</v>
      </c>
      <c r="P220" s="137">
        <f>IF(AND(P$3&gt;=$K220,P$3&lt;$L220),100*$AM220,0)</f>
        <v>100</v>
      </c>
      <c r="Q220" s="137">
        <f>IF(AND(Q$3&gt;=$K220,Q$3&lt;$L220),100*$AM220,0)</f>
        <v>100</v>
      </c>
      <c r="R220" s="137">
        <f>IF(AND(R$3&gt;=$K220,R$3&lt;$L220),100*$AM220,0)</f>
        <v>100</v>
      </c>
      <c r="S220" s="137">
        <f>IF(AND(S$3&gt;=$K220,S$3&lt;$L220),100*$AM220,0)</f>
        <v>100</v>
      </c>
      <c r="T220" s="137">
        <f>IF(AND(T$3&gt;=$K220,T$3&lt;$L220),100*$AM220,0)</f>
        <v>100</v>
      </c>
      <c r="U220" s="137">
        <f>IF(AND(U$3&gt;=$K220,U$3&lt;$L220),100*$AM220,0)</f>
        <v>100</v>
      </c>
      <c r="V220" s="137">
        <f>IF(AND(V$3&gt;=$K220,V$3&lt;$L220),100*$AM220,0)</f>
        <v>100</v>
      </c>
      <c r="W220" s="137">
        <f>IF(AND(W$3&gt;=$K220,W$3&lt;$L220),100*$AM220,0)</f>
        <v>100</v>
      </c>
      <c r="X220" s="137">
        <f>IF(AND(X$3&gt;=$K220,X$3&lt;$L220),100*$AM220,0)</f>
        <v>100</v>
      </c>
      <c r="Y220" s="137">
        <f>IF(AND(Y$3&gt;=$K220,Y$3&lt;$L220),100*$AM220,0)</f>
        <v>100</v>
      </c>
      <c r="Z220" s="137">
        <f>IF(AND(Z$3&gt;=$K220,Z$3&lt;$L220),100*$AM220,0)</f>
        <v>100</v>
      </c>
      <c r="AA220" s="137">
        <f>IF(AND(AA$3&gt;=$K220,AA$3&lt;$L220),100*$AM220,0)</f>
        <v>100</v>
      </c>
      <c r="AB220" s="137">
        <f>IF(AND(AB$3&gt;=$K220,AB$3&lt;$L220),100*$AM220,0)</f>
        <v>100</v>
      </c>
      <c r="AC220" s="137">
        <f>IF(AND(AC$3&gt;=$K220,AC$3&lt;$L220),100*$AM220,0)</f>
        <v>100</v>
      </c>
      <c r="AD220" s="137">
        <f>IF(AND(AD$3&gt;=$K220,AD$3&lt;$L220),100*$AM220,0)</f>
        <v>100</v>
      </c>
      <c r="AE220" s="137">
        <f>IF(AND(AE$3&gt;=$K220,AE$3&lt;$L220),100*$AM220,0)</f>
        <v>100</v>
      </c>
      <c r="AF220" s="137">
        <f>IF(AND(AF$3&gt;=$K220,AF$3&lt;$L220),100*$AM220,0)</f>
        <v>100</v>
      </c>
      <c r="AG220" s="137">
        <f>IF(AND(AG$3&gt;=$K220,AG$3&lt;$L220),100*$AM220,0)</f>
        <v>100</v>
      </c>
      <c r="AH220" s="137">
        <f>IF(AND(AH$3&gt;=$K220,AH$3&lt;$L220),100*$AM220,0)</f>
        <v>100</v>
      </c>
      <c r="AI220" s="137">
        <f>IF(AND(AI$3&gt;=$K220,AI$3&lt;$L220),100*$AM220,0)</f>
        <v>100</v>
      </c>
      <c r="AJ220" s="137">
        <f>IF(AND(AJ$3&gt;=$K220,AJ$3&lt;$L220),100*$AM220,0)</f>
        <v>100</v>
      </c>
      <c r="AK220" s="136">
        <f ca="1">IF(AND(AND($AK$3&lt;=B220,B220&lt;=$AK$1),B220&lt;&gt;""),1,0)</f>
        <v>1</v>
      </c>
      <c r="AL220" s="136">
        <f t="shared" si="4"/>
        <v>1</v>
      </c>
      <c r="AM220" s="136">
        <v>1</v>
      </c>
    </row>
    <row r="221" spans="1:39" ht="56.25">
      <c r="A221" s="149">
        <v>326</v>
      </c>
      <c r="B221" s="150">
        <v>46410</v>
      </c>
      <c r="C221" s="156">
        <v>0</v>
      </c>
      <c r="D221" s="156">
        <v>24</v>
      </c>
      <c r="E221" s="152" t="s">
        <v>52</v>
      </c>
      <c r="F221" s="151" t="s">
        <v>95</v>
      </c>
      <c r="G221" s="205" t="s">
        <v>1</v>
      </c>
      <c r="H221" s="138" t="str">
        <f>IF(OR(G221="中止",G221="取消"),"998",IF(ISNA(MATCH($E221,施設情報!$B$2:$B$96,0)),"999",INDEX(施設情報!$C$2:$C$96,MATCH($E221,施設情報!$B$2:$B$96,0))))</f>
        <v>024</v>
      </c>
      <c r="I221" s="139">
        <f>B221</f>
        <v>46410</v>
      </c>
      <c r="J221" s="137" t="str">
        <f>H221&amp;"-"&amp;I221</f>
        <v>024-46410</v>
      </c>
      <c r="K221" s="137">
        <f>C221/24</f>
        <v>0</v>
      </c>
      <c r="L221" s="137">
        <f>D221/24</f>
        <v>1</v>
      </c>
      <c r="M221" s="137">
        <f>IF(AND(M$3&gt;=$K221,M$3&lt;$L221),100*$AM221,0)</f>
        <v>100</v>
      </c>
      <c r="N221" s="137">
        <f>IF(AND(N$3&gt;=$K221,N$3&lt;$L221),100*$AM221,0)</f>
        <v>100</v>
      </c>
      <c r="O221" s="137">
        <f>IF(AND(O$3&gt;=$K221,O$3&lt;$L221),100*$AM221,0)</f>
        <v>100</v>
      </c>
      <c r="P221" s="137">
        <f>IF(AND(P$3&gt;=$K221,P$3&lt;$L221),100*$AM221,0)</f>
        <v>100</v>
      </c>
      <c r="Q221" s="137">
        <f>IF(AND(Q$3&gt;=$K221,Q$3&lt;$L221),100*$AM221,0)</f>
        <v>100</v>
      </c>
      <c r="R221" s="137">
        <f>IF(AND(R$3&gt;=$K221,R$3&lt;$L221),100*$AM221,0)</f>
        <v>100</v>
      </c>
      <c r="S221" s="137">
        <f>IF(AND(S$3&gt;=$K221,S$3&lt;$L221),100*$AM221,0)</f>
        <v>100</v>
      </c>
      <c r="T221" s="137">
        <f>IF(AND(T$3&gt;=$K221,T$3&lt;$L221),100*$AM221,0)</f>
        <v>100</v>
      </c>
      <c r="U221" s="137">
        <f>IF(AND(U$3&gt;=$K221,U$3&lt;$L221),100*$AM221,0)</f>
        <v>100</v>
      </c>
      <c r="V221" s="137">
        <f>IF(AND(V$3&gt;=$K221,V$3&lt;$L221),100*$AM221,0)</f>
        <v>100</v>
      </c>
      <c r="W221" s="137">
        <f>IF(AND(W$3&gt;=$K221,W$3&lt;$L221),100*$AM221,0)</f>
        <v>100</v>
      </c>
      <c r="X221" s="137">
        <f>IF(AND(X$3&gt;=$K221,X$3&lt;$L221),100*$AM221,0)</f>
        <v>100</v>
      </c>
      <c r="Y221" s="137">
        <f>IF(AND(Y$3&gt;=$K221,Y$3&lt;$L221),100*$AM221,0)</f>
        <v>100</v>
      </c>
      <c r="Z221" s="137">
        <f>IF(AND(Z$3&gt;=$K221,Z$3&lt;$L221),100*$AM221,0)</f>
        <v>100</v>
      </c>
      <c r="AA221" s="137">
        <f>IF(AND(AA$3&gt;=$K221,AA$3&lt;$L221),100*$AM221,0)</f>
        <v>100</v>
      </c>
      <c r="AB221" s="137">
        <f>IF(AND(AB$3&gt;=$K221,AB$3&lt;$L221),100*$AM221,0)</f>
        <v>100</v>
      </c>
      <c r="AC221" s="137">
        <f>IF(AND(AC$3&gt;=$K221,AC$3&lt;$L221),100*$AM221,0)</f>
        <v>100</v>
      </c>
      <c r="AD221" s="137">
        <f>IF(AND(AD$3&gt;=$K221,AD$3&lt;$L221),100*$AM221,0)</f>
        <v>100</v>
      </c>
      <c r="AE221" s="137">
        <f>IF(AND(AE$3&gt;=$K221,AE$3&lt;$L221),100*$AM221,0)</f>
        <v>100</v>
      </c>
      <c r="AF221" s="137">
        <f>IF(AND(AF$3&gt;=$K221,AF$3&lt;$L221),100*$AM221,0)</f>
        <v>100</v>
      </c>
      <c r="AG221" s="137">
        <f>IF(AND(AG$3&gt;=$K221,AG$3&lt;$L221),100*$AM221,0)</f>
        <v>100</v>
      </c>
      <c r="AH221" s="137">
        <f>IF(AND(AH$3&gt;=$K221,AH$3&lt;$L221),100*$AM221,0)</f>
        <v>100</v>
      </c>
      <c r="AI221" s="137">
        <f>IF(AND(AI$3&gt;=$K221,AI$3&lt;$L221),100*$AM221,0)</f>
        <v>100</v>
      </c>
      <c r="AJ221" s="137">
        <f>IF(AND(AJ$3&gt;=$K221,AJ$3&lt;$L221),100*$AM221,0)</f>
        <v>100</v>
      </c>
      <c r="AK221" s="136">
        <f ca="1">IF(AND(AND($AK$3&lt;=B221,B221&lt;=$AK$1),B221&lt;&gt;""),1,0)</f>
        <v>1</v>
      </c>
      <c r="AL221" s="136">
        <f t="shared" si="4"/>
        <v>1</v>
      </c>
      <c r="AM221" s="136">
        <v>1</v>
      </c>
    </row>
    <row r="222" spans="1:39" ht="36">
      <c r="A222" s="149">
        <v>469</v>
      </c>
      <c r="B222" s="150">
        <v>46410</v>
      </c>
      <c r="C222" s="156">
        <v>9</v>
      </c>
      <c r="D222" s="156">
        <v>17</v>
      </c>
      <c r="E222" s="152" t="s">
        <v>91</v>
      </c>
      <c r="F222" s="151" t="s">
        <v>490</v>
      </c>
      <c r="G222" s="154" t="s">
        <v>493</v>
      </c>
      <c r="H222" s="138" t="str">
        <f>IF(OR(G222="中止",G222="取消"),"998",IF(ISNA(MATCH($E222,施設情報!$B$2:$B$96,0)),"999",INDEX(施設情報!$C$2:$C$96,MATCH($E222,施設情報!$B$2:$B$96,0))))</f>
        <v>998</v>
      </c>
      <c r="I222" s="139">
        <f>B222</f>
        <v>46410</v>
      </c>
      <c r="J222" s="137" t="str">
        <f>H222&amp;"-"&amp;I222</f>
        <v>998-46410</v>
      </c>
      <c r="K222" s="137">
        <f>C222/24</f>
        <v>0.375</v>
      </c>
      <c r="L222" s="137">
        <f>D222/24</f>
        <v>0.70833333333333337</v>
      </c>
      <c r="M222" s="137">
        <f>IF(AND(M$3&gt;=$K222,M$3&lt;$L222),100*$AM222,0)</f>
        <v>0</v>
      </c>
      <c r="N222" s="137">
        <f>IF(AND(N$3&gt;=$K222,N$3&lt;$L222),100*$AM222,0)</f>
        <v>0</v>
      </c>
      <c r="O222" s="137">
        <f>IF(AND(O$3&gt;=$K222,O$3&lt;$L222),100*$AM222,0)</f>
        <v>0</v>
      </c>
      <c r="P222" s="137">
        <f>IF(AND(P$3&gt;=$K222,P$3&lt;$L222),100*$AM222,0)</f>
        <v>0</v>
      </c>
      <c r="Q222" s="137">
        <f>IF(AND(Q$3&gt;=$K222,Q$3&lt;$L222),100*$AM222,0)</f>
        <v>0</v>
      </c>
      <c r="R222" s="137">
        <f>IF(AND(R$3&gt;=$K222,R$3&lt;$L222),100*$AM222,0)</f>
        <v>0</v>
      </c>
      <c r="S222" s="137">
        <f>IF(AND(S$3&gt;=$K222,S$3&lt;$L222),100*$AM222,0)</f>
        <v>0</v>
      </c>
      <c r="T222" s="137">
        <f>IF(AND(T$3&gt;=$K222,T$3&lt;$L222),100*$AM222,0)</f>
        <v>0</v>
      </c>
      <c r="U222" s="137">
        <f>IF(AND(U$3&gt;=$K222,U$3&lt;$L222),100*$AM222,0)</f>
        <v>0</v>
      </c>
      <c r="V222" s="137">
        <f>IF(AND(V$3&gt;=$K222,V$3&lt;$L222),100*$AM222,0)</f>
        <v>100</v>
      </c>
      <c r="W222" s="137">
        <f>IF(AND(W$3&gt;=$K222,W$3&lt;$L222),100*$AM222,0)</f>
        <v>100</v>
      </c>
      <c r="X222" s="137">
        <f>IF(AND(X$3&gt;=$K222,X$3&lt;$L222),100*$AM222,0)</f>
        <v>100</v>
      </c>
      <c r="Y222" s="137">
        <f>IF(AND(Y$3&gt;=$K222,Y$3&lt;$L222),100*$AM222,0)</f>
        <v>100</v>
      </c>
      <c r="Z222" s="137">
        <f>IF(AND(Z$3&gt;=$K222,Z$3&lt;$L222),100*$AM222,0)</f>
        <v>100</v>
      </c>
      <c r="AA222" s="137">
        <f>IF(AND(AA$3&gt;=$K222,AA$3&lt;$L222),100*$AM222,0)</f>
        <v>100</v>
      </c>
      <c r="AB222" s="137">
        <f>IF(AND(AB$3&gt;=$K222,AB$3&lt;$L222),100*$AM222,0)</f>
        <v>100</v>
      </c>
      <c r="AC222" s="137">
        <f>IF(AND(AC$3&gt;=$K222,AC$3&lt;$L222),100*$AM222,0)</f>
        <v>100</v>
      </c>
      <c r="AD222" s="137">
        <f>IF(AND(AD$3&gt;=$K222,AD$3&lt;$L222),100*$AM222,0)</f>
        <v>0</v>
      </c>
      <c r="AE222" s="137">
        <f>IF(AND(AE$3&gt;=$K222,AE$3&lt;$L222),100*$AM222,0)</f>
        <v>0</v>
      </c>
      <c r="AF222" s="137">
        <f>IF(AND(AF$3&gt;=$K222,AF$3&lt;$L222),100*$AM222,0)</f>
        <v>0</v>
      </c>
      <c r="AG222" s="137">
        <f>IF(AND(AG$3&gt;=$K222,AG$3&lt;$L222),100*$AM222,0)</f>
        <v>0</v>
      </c>
      <c r="AH222" s="137">
        <f>IF(AND(AH$3&gt;=$K222,AH$3&lt;$L222),100*$AM222,0)</f>
        <v>0</v>
      </c>
      <c r="AI222" s="137">
        <f>IF(AND(AI$3&gt;=$K222,AI$3&lt;$L222),100*$AM222,0)</f>
        <v>0</v>
      </c>
      <c r="AJ222" s="137">
        <f>IF(AND(AJ$3&gt;=$K222,AJ$3&lt;$L222),100*$AM222,0)</f>
        <v>0</v>
      </c>
      <c r="AK222" s="136">
        <f ca="1">IF(AND(AND($AK$3&lt;=B222,B222&lt;=$AK$1),B222&lt;&gt;""),1,0)</f>
        <v>1</v>
      </c>
      <c r="AL222" s="136">
        <f t="shared" si="4"/>
        <v>1</v>
      </c>
      <c r="AM222" s="136">
        <v>1</v>
      </c>
    </row>
    <row r="223" spans="1:39" ht="72">
      <c r="A223" s="149">
        <v>484</v>
      </c>
      <c r="B223" s="150">
        <v>46410</v>
      </c>
      <c r="C223" s="156">
        <v>9</v>
      </c>
      <c r="D223" s="156">
        <v>17</v>
      </c>
      <c r="E223" s="152" t="s">
        <v>93</v>
      </c>
      <c r="F223" s="151" t="s">
        <v>490</v>
      </c>
      <c r="G223" s="154" t="s">
        <v>493</v>
      </c>
      <c r="H223" s="138" t="str">
        <f>IF(OR(G223="中止",G223="取消"),"998",IF(ISNA(MATCH($E223,施設情報!$B$2:$B$96,0)),"999",INDEX(施設情報!$C$2:$C$96,MATCH($E223,施設情報!$B$2:$B$96,0))))</f>
        <v>998</v>
      </c>
      <c r="I223" s="139">
        <f>B223</f>
        <v>46410</v>
      </c>
      <c r="J223" s="137" t="str">
        <f>H223&amp;"-"&amp;I223</f>
        <v>998-46410</v>
      </c>
      <c r="K223" s="137">
        <f>C223/24</f>
        <v>0.375</v>
      </c>
      <c r="L223" s="137">
        <f>D223/24</f>
        <v>0.70833333333333337</v>
      </c>
      <c r="M223" s="137">
        <f>IF(AND(M$3&gt;=$K223,M$3&lt;$L223),100*$AM223,0)</f>
        <v>0</v>
      </c>
      <c r="N223" s="137">
        <f>IF(AND(N$3&gt;=$K223,N$3&lt;$L223),100*$AM223,0)</f>
        <v>0</v>
      </c>
      <c r="O223" s="137">
        <f>IF(AND(O$3&gt;=$K223,O$3&lt;$L223),100*$AM223,0)</f>
        <v>0</v>
      </c>
      <c r="P223" s="137">
        <f>IF(AND(P$3&gt;=$K223,P$3&lt;$L223),100*$AM223,0)</f>
        <v>0</v>
      </c>
      <c r="Q223" s="137">
        <f>IF(AND(Q$3&gt;=$K223,Q$3&lt;$L223),100*$AM223,0)</f>
        <v>0</v>
      </c>
      <c r="R223" s="137">
        <f>IF(AND(R$3&gt;=$K223,R$3&lt;$L223),100*$AM223,0)</f>
        <v>0</v>
      </c>
      <c r="S223" s="137">
        <f>IF(AND(S$3&gt;=$K223,S$3&lt;$L223),100*$AM223,0)</f>
        <v>0</v>
      </c>
      <c r="T223" s="137">
        <f>IF(AND(T$3&gt;=$K223,T$3&lt;$L223),100*$AM223,0)</f>
        <v>0</v>
      </c>
      <c r="U223" s="137">
        <f>IF(AND(U$3&gt;=$K223,U$3&lt;$L223),100*$AM223,0)</f>
        <v>0</v>
      </c>
      <c r="V223" s="137">
        <f>IF(AND(V$3&gt;=$K223,V$3&lt;$L223),100*$AM223,0)</f>
        <v>100</v>
      </c>
      <c r="W223" s="137">
        <f>IF(AND(W$3&gt;=$K223,W$3&lt;$L223),100*$AM223,0)</f>
        <v>100</v>
      </c>
      <c r="X223" s="137">
        <f>IF(AND(X$3&gt;=$K223,X$3&lt;$L223),100*$AM223,0)</f>
        <v>100</v>
      </c>
      <c r="Y223" s="137">
        <f>IF(AND(Y$3&gt;=$K223,Y$3&lt;$L223),100*$AM223,0)</f>
        <v>100</v>
      </c>
      <c r="Z223" s="137">
        <f>IF(AND(Z$3&gt;=$K223,Z$3&lt;$L223),100*$AM223,0)</f>
        <v>100</v>
      </c>
      <c r="AA223" s="137">
        <f>IF(AND(AA$3&gt;=$K223,AA$3&lt;$L223),100*$AM223,0)</f>
        <v>100</v>
      </c>
      <c r="AB223" s="137">
        <f>IF(AND(AB$3&gt;=$K223,AB$3&lt;$L223),100*$AM223,0)</f>
        <v>100</v>
      </c>
      <c r="AC223" s="137">
        <f>IF(AND(AC$3&gt;=$K223,AC$3&lt;$L223),100*$AM223,0)</f>
        <v>100</v>
      </c>
      <c r="AD223" s="137">
        <f>IF(AND(AD$3&gt;=$K223,AD$3&lt;$L223),100*$AM223,0)</f>
        <v>0</v>
      </c>
      <c r="AE223" s="137">
        <f>IF(AND(AE$3&gt;=$K223,AE$3&lt;$L223),100*$AM223,0)</f>
        <v>0</v>
      </c>
      <c r="AF223" s="137">
        <f>IF(AND(AF$3&gt;=$K223,AF$3&lt;$L223),100*$AM223,0)</f>
        <v>0</v>
      </c>
      <c r="AG223" s="137">
        <f>IF(AND(AG$3&gt;=$K223,AG$3&lt;$L223),100*$AM223,0)</f>
        <v>0</v>
      </c>
      <c r="AH223" s="137">
        <f>IF(AND(AH$3&gt;=$K223,AH$3&lt;$L223),100*$AM223,0)</f>
        <v>0</v>
      </c>
      <c r="AI223" s="137">
        <f>IF(AND(AI$3&gt;=$K223,AI$3&lt;$L223),100*$AM223,0)</f>
        <v>0</v>
      </c>
      <c r="AJ223" s="137">
        <f>IF(AND(AJ$3&gt;=$K223,AJ$3&lt;$L223),100*$AM223,0)</f>
        <v>0</v>
      </c>
      <c r="AK223" s="136">
        <f ca="1">IF(AND(AND($AK$3&lt;=B223,B223&lt;=$AK$1),B223&lt;&gt;""),1,0)</f>
        <v>1</v>
      </c>
      <c r="AL223" s="136">
        <f t="shared" si="4"/>
        <v>1</v>
      </c>
      <c r="AM223" s="136">
        <v>1</v>
      </c>
    </row>
    <row r="224" spans="1:39" ht="90">
      <c r="A224" s="149">
        <v>499</v>
      </c>
      <c r="B224" s="150">
        <v>46410</v>
      </c>
      <c r="C224" s="156">
        <v>9</v>
      </c>
      <c r="D224" s="156">
        <v>17</v>
      </c>
      <c r="E224" s="2" t="s">
        <v>94</v>
      </c>
      <c r="F224" s="151" t="s">
        <v>490</v>
      </c>
      <c r="G224" s="154" t="s">
        <v>493</v>
      </c>
      <c r="H224" s="138" t="str">
        <f>IF(OR(G224="中止",G224="取消"),"998",IF(ISNA(MATCH($E224,施設情報!$B$2:$B$96,0)),"999",INDEX(施設情報!$C$2:$C$96,MATCH($E224,施設情報!$B$2:$B$96,0))))</f>
        <v>998</v>
      </c>
      <c r="I224" s="139">
        <f>B224</f>
        <v>46410</v>
      </c>
      <c r="J224" s="137" t="str">
        <f>H224&amp;"-"&amp;I224</f>
        <v>998-46410</v>
      </c>
      <c r="K224" s="137">
        <f>C224/24</f>
        <v>0.375</v>
      </c>
      <c r="L224" s="137">
        <f>D224/24</f>
        <v>0.70833333333333337</v>
      </c>
      <c r="M224" s="137">
        <f>IF(AND(M$3&gt;=$K224,M$3&lt;$L224),100*$AM224,0)</f>
        <v>0</v>
      </c>
      <c r="N224" s="137">
        <f>IF(AND(N$3&gt;=$K224,N$3&lt;$L224),100*$AM224,0)</f>
        <v>0</v>
      </c>
      <c r="O224" s="137">
        <f>IF(AND(O$3&gt;=$K224,O$3&lt;$L224),100*$AM224,0)</f>
        <v>0</v>
      </c>
      <c r="P224" s="137">
        <f>IF(AND(P$3&gt;=$K224,P$3&lt;$L224),100*$AM224,0)</f>
        <v>0</v>
      </c>
      <c r="Q224" s="137">
        <f>IF(AND(Q$3&gt;=$K224,Q$3&lt;$L224),100*$AM224,0)</f>
        <v>0</v>
      </c>
      <c r="R224" s="137">
        <f>IF(AND(R$3&gt;=$K224,R$3&lt;$L224),100*$AM224,0)</f>
        <v>0</v>
      </c>
      <c r="S224" s="137">
        <f>IF(AND(S$3&gt;=$K224,S$3&lt;$L224),100*$AM224,0)</f>
        <v>0</v>
      </c>
      <c r="T224" s="137">
        <f>IF(AND(T$3&gt;=$K224,T$3&lt;$L224),100*$AM224,0)</f>
        <v>0</v>
      </c>
      <c r="U224" s="137">
        <f>IF(AND(U$3&gt;=$K224,U$3&lt;$L224),100*$AM224,0)</f>
        <v>0</v>
      </c>
      <c r="V224" s="137">
        <f>IF(AND(V$3&gt;=$K224,V$3&lt;$L224),100*$AM224,0)</f>
        <v>100</v>
      </c>
      <c r="W224" s="137">
        <f>IF(AND(W$3&gt;=$K224,W$3&lt;$L224),100*$AM224,0)</f>
        <v>100</v>
      </c>
      <c r="X224" s="137">
        <f>IF(AND(X$3&gt;=$K224,X$3&lt;$L224),100*$AM224,0)</f>
        <v>100</v>
      </c>
      <c r="Y224" s="137">
        <f>IF(AND(Y$3&gt;=$K224,Y$3&lt;$L224),100*$AM224,0)</f>
        <v>100</v>
      </c>
      <c r="Z224" s="137">
        <f>IF(AND(Z$3&gt;=$K224,Z$3&lt;$L224),100*$AM224,0)</f>
        <v>100</v>
      </c>
      <c r="AA224" s="137">
        <f>IF(AND(AA$3&gt;=$K224,AA$3&lt;$L224),100*$AM224,0)</f>
        <v>100</v>
      </c>
      <c r="AB224" s="137">
        <f>IF(AND(AB$3&gt;=$K224,AB$3&lt;$L224),100*$AM224,0)</f>
        <v>100</v>
      </c>
      <c r="AC224" s="137">
        <f>IF(AND(AC$3&gt;=$K224,AC$3&lt;$L224),100*$AM224,0)</f>
        <v>100</v>
      </c>
      <c r="AD224" s="137">
        <f>IF(AND(AD$3&gt;=$K224,AD$3&lt;$L224),100*$AM224,0)</f>
        <v>0</v>
      </c>
      <c r="AE224" s="137">
        <f>IF(AND(AE$3&gt;=$K224,AE$3&lt;$L224),100*$AM224,0)</f>
        <v>0</v>
      </c>
      <c r="AF224" s="137">
        <f>IF(AND(AF$3&gt;=$K224,AF$3&lt;$L224),100*$AM224,0)</f>
        <v>0</v>
      </c>
      <c r="AG224" s="137">
        <f>IF(AND(AG$3&gt;=$K224,AG$3&lt;$L224),100*$AM224,0)</f>
        <v>0</v>
      </c>
      <c r="AH224" s="137">
        <f>IF(AND(AH$3&gt;=$K224,AH$3&lt;$L224),100*$AM224,0)</f>
        <v>0</v>
      </c>
      <c r="AI224" s="137">
        <f>IF(AND(AI$3&gt;=$K224,AI$3&lt;$L224),100*$AM224,0)</f>
        <v>0</v>
      </c>
      <c r="AJ224" s="137">
        <f>IF(AND(AJ$3&gt;=$K224,AJ$3&lt;$L224),100*$AM224,0)</f>
        <v>0</v>
      </c>
      <c r="AK224" s="136">
        <f ca="1">IF(AND(AND($AK$3&lt;=B224,B224&lt;=$AK$1),B224&lt;&gt;""),1,0)</f>
        <v>1</v>
      </c>
      <c r="AL224" s="136">
        <f t="shared" si="4"/>
        <v>1</v>
      </c>
      <c r="AM224" s="136">
        <v>1</v>
      </c>
    </row>
    <row r="225" spans="1:39" ht="72">
      <c r="A225" s="149">
        <v>514</v>
      </c>
      <c r="B225" s="150">
        <v>46410</v>
      </c>
      <c r="C225" s="156">
        <v>9</v>
      </c>
      <c r="D225" s="156">
        <v>17</v>
      </c>
      <c r="E225" s="2" t="s">
        <v>92</v>
      </c>
      <c r="F225" s="151" t="s">
        <v>490</v>
      </c>
      <c r="G225" s="154" t="s">
        <v>493</v>
      </c>
      <c r="H225" s="138" t="str">
        <f>IF(OR(G225="中止",G225="取消"),"998",IF(ISNA(MATCH($E225,施設情報!$B$2:$B$96,0)),"999",INDEX(施設情報!$C$2:$C$96,MATCH($E225,施設情報!$B$2:$B$96,0))))</f>
        <v>998</v>
      </c>
      <c r="I225" s="139">
        <f>B225</f>
        <v>46410</v>
      </c>
      <c r="J225" s="137" t="str">
        <f>H225&amp;"-"&amp;I225</f>
        <v>998-46410</v>
      </c>
      <c r="K225" s="137">
        <f>C225/24</f>
        <v>0.375</v>
      </c>
      <c r="L225" s="137">
        <f>D225/24</f>
        <v>0.70833333333333337</v>
      </c>
      <c r="M225" s="137">
        <f>IF(AND(M$3&gt;=$K225,M$3&lt;$L225),100*$AM225,0)</f>
        <v>0</v>
      </c>
      <c r="N225" s="137">
        <f>IF(AND(N$3&gt;=$K225,N$3&lt;$L225),100*$AM225,0)</f>
        <v>0</v>
      </c>
      <c r="O225" s="137">
        <f>IF(AND(O$3&gt;=$K225,O$3&lt;$L225),100*$AM225,0)</f>
        <v>0</v>
      </c>
      <c r="P225" s="137">
        <f>IF(AND(P$3&gt;=$K225,P$3&lt;$L225),100*$AM225,0)</f>
        <v>0</v>
      </c>
      <c r="Q225" s="137">
        <f>IF(AND(Q$3&gt;=$K225,Q$3&lt;$L225),100*$AM225,0)</f>
        <v>0</v>
      </c>
      <c r="R225" s="137">
        <f>IF(AND(R$3&gt;=$K225,R$3&lt;$L225),100*$AM225,0)</f>
        <v>0</v>
      </c>
      <c r="S225" s="137">
        <f>IF(AND(S$3&gt;=$K225,S$3&lt;$L225),100*$AM225,0)</f>
        <v>0</v>
      </c>
      <c r="T225" s="137">
        <f>IF(AND(T$3&gt;=$K225,T$3&lt;$L225),100*$AM225,0)</f>
        <v>0</v>
      </c>
      <c r="U225" s="137">
        <f>IF(AND(U$3&gt;=$K225,U$3&lt;$L225),100*$AM225,0)</f>
        <v>0</v>
      </c>
      <c r="V225" s="137">
        <f>IF(AND(V$3&gt;=$K225,V$3&lt;$L225),100*$AM225,0)</f>
        <v>100</v>
      </c>
      <c r="W225" s="137">
        <f>IF(AND(W$3&gt;=$K225,W$3&lt;$L225),100*$AM225,0)</f>
        <v>100</v>
      </c>
      <c r="X225" s="137">
        <f>IF(AND(X$3&gt;=$K225,X$3&lt;$L225),100*$AM225,0)</f>
        <v>100</v>
      </c>
      <c r="Y225" s="137">
        <f>IF(AND(Y$3&gt;=$K225,Y$3&lt;$L225),100*$AM225,0)</f>
        <v>100</v>
      </c>
      <c r="Z225" s="137">
        <f>IF(AND(Z$3&gt;=$K225,Z$3&lt;$L225),100*$AM225,0)</f>
        <v>100</v>
      </c>
      <c r="AA225" s="137">
        <f>IF(AND(AA$3&gt;=$K225,AA$3&lt;$L225),100*$AM225,0)</f>
        <v>100</v>
      </c>
      <c r="AB225" s="137">
        <f>IF(AND(AB$3&gt;=$K225,AB$3&lt;$L225),100*$AM225,0)</f>
        <v>100</v>
      </c>
      <c r="AC225" s="137">
        <f>IF(AND(AC$3&gt;=$K225,AC$3&lt;$L225),100*$AM225,0)</f>
        <v>100</v>
      </c>
      <c r="AD225" s="137">
        <f>IF(AND(AD$3&gt;=$K225,AD$3&lt;$L225),100*$AM225,0)</f>
        <v>0</v>
      </c>
      <c r="AE225" s="137">
        <f>IF(AND(AE$3&gt;=$K225,AE$3&lt;$L225),100*$AM225,0)</f>
        <v>0</v>
      </c>
      <c r="AF225" s="137">
        <f>IF(AND(AF$3&gt;=$K225,AF$3&lt;$L225),100*$AM225,0)</f>
        <v>0</v>
      </c>
      <c r="AG225" s="137">
        <f>IF(AND(AG$3&gt;=$K225,AG$3&lt;$L225),100*$AM225,0)</f>
        <v>0</v>
      </c>
      <c r="AH225" s="137">
        <f>IF(AND(AH$3&gt;=$K225,AH$3&lt;$L225),100*$AM225,0)</f>
        <v>0</v>
      </c>
      <c r="AI225" s="137">
        <f>IF(AND(AI$3&gt;=$K225,AI$3&lt;$L225),100*$AM225,0)</f>
        <v>0</v>
      </c>
      <c r="AJ225" s="137">
        <f>IF(AND(AJ$3&gt;=$K225,AJ$3&lt;$L225),100*$AM225,0)</f>
        <v>0</v>
      </c>
      <c r="AK225" s="136">
        <f ca="1">IF(AND(AND($AK$3&lt;=B225,B225&lt;=$AK$1),B225&lt;&gt;""),1,0)</f>
        <v>1</v>
      </c>
      <c r="AL225" s="136">
        <f t="shared" si="4"/>
        <v>1</v>
      </c>
      <c r="AM225" s="136">
        <v>1</v>
      </c>
    </row>
    <row r="226" spans="1:39" ht="36">
      <c r="A226" s="149">
        <v>529</v>
      </c>
      <c r="B226" s="150">
        <v>46410</v>
      </c>
      <c r="C226" s="156">
        <v>9</v>
      </c>
      <c r="D226" s="156">
        <v>17</v>
      </c>
      <c r="E226" s="152" t="s">
        <v>91</v>
      </c>
      <c r="F226" s="151" t="s">
        <v>490</v>
      </c>
      <c r="G226" s="154" t="s">
        <v>493</v>
      </c>
      <c r="H226" s="138" t="str">
        <f>IF(OR(G226="中止",G226="取消"),"998",IF(ISNA(MATCH($E226,施設情報!$B$2:$B$96,0)),"999",INDEX(施設情報!$C$2:$C$96,MATCH($E226,施設情報!$B$2:$B$96,0))))</f>
        <v>998</v>
      </c>
      <c r="I226" s="139">
        <f>B226</f>
        <v>46410</v>
      </c>
      <c r="J226" s="137" t="str">
        <f>H226&amp;"-"&amp;I226</f>
        <v>998-46410</v>
      </c>
      <c r="K226" s="137">
        <f>C226/24</f>
        <v>0.375</v>
      </c>
      <c r="L226" s="137">
        <f>D226/24</f>
        <v>0.70833333333333337</v>
      </c>
      <c r="M226" s="137">
        <f>IF(AND(M$3&gt;=$K226,M$3&lt;$L226),100*$AM226,0)</f>
        <v>0</v>
      </c>
      <c r="N226" s="137">
        <f>IF(AND(N$3&gt;=$K226,N$3&lt;$L226),100*$AM226,0)</f>
        <v>0</v>
      </c>
      <c r="O226" s="137">
        <f>IF(AND(O$3&gt;=$K226,O$3&lt;$L226),100*$AM226,0)</f>
        <v>0</v>
      </c>
      <c r="P226" s="137">
        <f>IF(AND(P$3&gt;=$K226,P$3&lt;$L226),100*$AM226,0)</f>
        <v>0</v>
      </c>
      <c r="Q226" s="137">
        <f>IF(AND(Q$3&gt;=$K226,Q$3&lt;$L226),100*$AM226,0)</f>
        <v>0</v>
      </c>
      <c r="R226" s="137">
        <f>IF(AND(R$3&gt;=$K226,R$3&lt;$L226),100*$AM226,0)</f>
        <v>0</v>
      </c>
      <c r="S226" s="137">
        <f>IF(AND(S$3&gt;=$K226,S$3&lt;$L226),100*$AM226,0)</f>
        <v>0</v>
      </c>
      <c r="T226" s="137">
        <f>IF(AND(T$3&gt;=$K226,T$3&lt;$L226),100*$AM226,0)</f>
        <v>0</v>
      </c>
      <c r="U226" s="137">
        <f>IF(AND(U$3&gt;=$K226,U$3&lt;$L226),100*$AM226,0)</f>
        <v>0</v>
      </c>
      <c r="V226" s="137">
        <f>IF(AND(V$3&gt;=$K226,V$3&lt;$L226),100*$AM226,0)</f>
        <v>100</v>
      </c>
      <c r="W226" s="137">
        <f>IF(AND(W$3&gt;=$K226,W$3&lt;$L226),100*$AM226,0)</f>
        <v>100</v>
      </c>
      <c r="X226" s="137">
        <f>IF(AND(X$3&gt;=$K226,X$3&lt;$L226),100*$AM226,0)</f>
        <v>100</v>
      </c>
      <c r="Y226" s="137">
        <f>IF(AND(Y$3&gt;=$K226,Y$3&lt;$L226),100*$AM226,0)</f>
        <v>100</v>
      </c>
      <c r="Z226" s="137">
        <f>IF(AND(Z$3&gt;=$K226,Z$3&lt;$L226),100*$AM226,0)</f>
        <v>100</v>
      </c>
      <c r="AA226" s="137">
        <f>IF(AND(AA$3&gt;=$K226,AA$3&lt;$L226),100*$AM226,0)</f>
        <v>100</v>
      </c>
      <c r="AB226" s="137">
        <f>IF(AND(AB$3&gt;=$K226,AB$3&lt;$L226),100*$AM226,0)</f>
        <v>100</v>
      </c>
      <c r="AC226" s="137">
        <f>IF(AND(AC$3&gt;=$K226,AC$3&lt;$L226),100*$AM226,0)</f>
        <v>100</v>
      </c>
      <c r="AD226" s="137">
        <f>IF(AND(AD$3&gt;=$K226,AD$3&lt;$L226),100*$AM226,0)</f>
        <v>0</v>
      </c>
      <c r="AE226" s="137">
        <f>IF(AND(AE$3&gt;=$K226,AE$3&lt;$L226),100*$AM226,0)</f>
        <v>0</v>
      </c>
      <c r="AF226" s="137">
        <f>IF(AND(AF$3&gt;=$K226,AF$3&lt;$L226),100*$AM226,0)</f>
        <v>0</v>
      </c>
      <c r="AG226" s="137">
        <f>IF(AND(AG$3&gt;=$K226,AG$3&lt;$L226),100*$AM226,0)</f>
        <v>0</v>
      </c>
      <c r="AH226" s="137">
        <f>IF(AND(AH$3&gt;=$K226,AH$3&lt;$L226),100*$AM226,0)</f>
        <v>0</v>
      </c>
      <c r="AI226" s="137">
        <f>IF(AND(AI$3&gt;=$K226,AI$3&lt;$L226),100*$AM226,0)</f>
        <v>0</v>
      </c>
      <c r="AJ226" s="137">
        <f>IF(AND(AJ$3&gt;=$K226,AJ$3&lt;$L226),100*$AM226,0)</f>
        <v>0</v>
      </c>
      <c r="AK226" s="136">
        <f ca="1">IF(AND(AND($AK$3&lt;=B226,B226&lt;=$AK$1),B226&lt;&gt;""),1,0)</f>
        <v>1</v>
      </c>
      <c r="AL226" s="136">
        <f t="shared" si="4"/>
        <v>1</v>
      </c>
      <c r="AM226" s="136">
        <v>1</v>
      </c>
    </row>
    <row r="227" spans="1:39" ht="72">
      <c r="A227" s="149">
        <v>546</v>
      </c>
      <c r="B227" s="150">
        <v>46410</v>
      </c>
      <c r="C227" s="156">
        <v>9</v>
      </c>
      <c r="D227" s="156">
        <v>17</v>
      </c>
      <c r="E227" s="152" t="s">
        <v>93</v>
      </c>
      <c r="F227" s="151" t="s">
        <v>490</v>
      </c>
      <c r="G227" s="154" t="s">
        <v>493</v>
      </c>
      <c r="H227" s="138" t="str">
        <f>IF(OR(G227="中止",G227="取消"),"998",IF(ISNA(MATCH($E227,施設情報!$B$2:$B$96,0)),"999",INDEX(施設情報!$C$2:$C$96,MATCH($E227,施設情報!$B$2:$B$96,0))))</f>
        <v>998</v>
      </c>
      <c r="I227" s="139">
        <f>B227</f>
        <v>46410</v>
      </c>
      <c r="J227" s="137" t="str">
        <f>H227&amp;"-"&amp;I227</f>
        <v>998-46410</v>
      </c>
      <c r="K227" s="137">
        <f>C227/24</f>
        <v>0.375</v>
      </c>
      <c r="L227" s="137">
        <f>D227/24</f>
        <v>0.70833333333333337</v>
      </c>
      <c r="M227" s="137">
        <f>IF(AND(M$3&gt;=$K227,M$3&lt;$L227),100*$AM227,0)</f>
        <v>0</v>
      </c>
      <c r="N227" s="137">
        <f>IF(AND(N$3&gt;=$K227,N$3&lt;$L227),100*$AM227,0)</f>
        <v>0</v>
      </c>
      <c r="O227" s="137">
        <f>IF(AND(O$3&gt;=$K227,O$3&lt;$L227),100*$AM227,0)</f>
        <v>0</v>
      </c>
      <c r="P227" s="137">
        <f>IF(AND(P$3&gt;=$K227,P$3&lt;$L227),100*$AM227,0)</f>
        <v>0</v>
      </c>
      <c r="Q227" s="137">
        <f>IF(AND(Q$3&gt;=$K227,Q$3&lt;$L227),100*$AM227,0)</f>
        <v>0</v>
      </c>
      <c r="R227" s="137">
        <f>IF(AND(R$3&gt;=$K227,R$3&lt;$L227),100*$AM227,0)</f>
        <v>0</v>
      </c>
      <c r="S227" s="137">
        <f>IF(AND(S$3&gt;=$K227,S$3&lt;$L227),100*$AM227,0)</f>
        <v>0</v>
      </c>
      <c r="T227" s="137">
        <f>IF(AND(T$3&gt;=$K227,T$3&lt;$L227),100*$AM227,0)</f>
        <v>0</v>
      </c>
      <c r="U227" s="137">
        <f>IF(AND(U$3&gt;=$K227,U$3&lt;$L227),100*$AM227,0)</f>
        <v>0</v>
      </c>
      <c r="V227" s="137">
        <f>IF(AND(V$3&gt;=$K227,V$3&lt;$L227),100*$AM227,0)</f>
        <v>100</v>
      </c>
      <c r="W227" s="137">
        <f>IF(AND(W$3&gt;=$K227,W$3&lt;$L227),100*$AM227,0)</f>
        <v>100</v>
      </c>
      <c r="X227" s="137">
        <f>IF(AND(X$3&gt;=$K227,X$3&lt;$L227),100*$AM227,0)</f>
        <v>100</v>
      </c>
      <c r="Y227" s="137">
        <f>IF(AND(Y$3&gt;=$K227,Y$3&lt;$L227),100*$AM227,0)</f>
        <v>100</v>
      </c>
      <c r="Z227" s="137">
        <f>IF(AND(Z$3&gt;=$K227,Z$3&lt;$L227),100*$AM227,0)</f>
        <v>100</v>
      </c>
      <c r="AA227" s="137">
        <f>IF(AND(AA$3&gt;=$K227,AA$3&lt;$L227),100*$AM227,0)</f>
        <v>100</v>
      </c>
      <c r="AB227" s="137">
        <f>IF(AND(AB$3&gt;=$K227,AB$3&lt;$L227),100*$AM227,0)</f>
        <v>100</v>
      </c>
      <c r="AC227" s="137">
        <f>IF(AND(AC$3&gt;=$K227,AC$3&lt;$L227),100*$AM227,0)</f>
        <v>100</v>
      </c>
      <c r="AD227" s="137">
        <f>IF(AND(AD$3&gt;=$K227,AD$3&lt;$L227),100*$AM227,0)</f>
        <v>0</v>
      </c>
      <c r="AE227" s="137">
        <f>IF(AND(AE$3&gt;=$K227,AE$3&lt;$L227),100*$AM227,0)</f>
        <v>0</v>
      </c>
      <c r="AF227" s="137">
        <f>IF(AND(AF$3&gt;=$K227,AF$3&lt;$L227),100*$AM227,0)</f>
        <v>0</v>
      </c>
      <c r="AG227" s="137">
        <f>IF(AND(AG$3&gt;=$K227,AG$3&lt;$L227),100*$AM227,0)</f>
        <v>0</v>
      </c>
      <c r="AH227" s="137">
        <f>IF(AND(AH$3&gt;=$K227,AH$3&lt;$L227),100*$AM227,0)</f>
        <v>0</v>
      </c>
      <c r="AI227" s="137">
        <f>IF(AND(AI$3&gt;=$K227,AI$3&lt;$L227),100*$AM227,0)</f>
        <v>0</v>
      </c>
      <c r="AJ227" s="137">
        <f>IF(AND(AJ$3&gt;=$K227,AJ$3&lt;$L227),100*$AM227,0)</f>
        <v>0</v>
      </c>
      <c r="AK227" s="136">
        <f ca="1">IF(AND(AND($AK$3&lt;=B227,B227&lt;=$AK$1),B227&lt;&gt;""),1,0)</f>
        <v>1</v>
      </c>
      <c r="AL227" s="136">
        <f t="shared" si="4"/>
        <v>1</v>
      </c>
      <c r="AM227" s="136">
        <v>1</v>
      </c>
    </row>
    <row r="228" spans="1:39" ht="90">
      <c r="A228" s="149">
        <v>563</v>
      </c>
      <c r="B228" s="150">
        <v>46410</v>
      </c>
      <c r="C228" s="156">
        <v>9</v>
      </c>
      <c r="D228" s="156">
        <v>17</v>
      </c>
      <c r="E228" s="152" t="s">
        <v>94</v>
      </c>
      <c r="F228" s="151" t="s">
        <v>490</v>
      </c>
      <c r="G228" s="154" t="s">
        <v>493</v>
      </c>
      <c r="H228" s="138" t="str">
        <f>IF(OR(G228="中止",G228="取消"),"998",IF(ISNA(MATCH($E228,施設情報!$B$2:$B$96,0)),"999",INDEX(施設情報!$C$2:$C$96,MATCH($E228,施設情報!$B$2:$B$96,0))))</f>
        <v>998</v>
      </c>
      <c r="I228" s="139">
        <f>B228</f>
        <v>46410</v>
      </c>
      <c r="J228" s="137" t="str">
        <f>H228&amp;"-"&amp;I228</f>
        <v>998-46410</v>
      </c>
      <c r="K228" s="137">
        <f>C228/24</f>
        <v>0.375</v>
      </c>
      <c r="L228" s="137">
        <f>D228/24</f>
        <v>0.70833333333333337</v>
      </c>
      <c r="M228" s="137">
        <f>IF(AND(M$3&gt;=$K228,M$3&lt;$L228),100*$AM228,0)</f>
        <v>0</v>
      </c>
      <c r="N228" s="137">
        <f>IF(AND(N$3&gt;=$K228,N$3&lt;$L228),100*$AM228,0)</f>
        <v>0</v>
      </c>
      <c r="O228" s="137">
        <f>IF(AND(O$3&gt;=$K228,O$3&lt;$L228),100*$AM228,0)</f>
        <v>0</v>
      </c>
      <c r="P228" s="137">
        <f>IF(AND(P$3&gt;=$K228,P$3&lt;$L228),100*$AM228,0)</f>
        <v>0</v>
      </c>
      <c r="Q228" s="137">
        <f>IF(AND(Q$3&gt;=$K228,Q$3&lt;$L228),100*$AM228,0)</f>
        <v>0</v>
      </c>
      <c r="R228" s="137">
        <f>IF(AND(R$3&gt;=$K228,R$3&lt;$L228),100*$AM228,0)</f>
        <v>0</v>
      </c>
      <c r="S228" s="137">
        <f>IF(AND(S$3&gt;=$K228,S$3&lt;$L228),100*$AM228,0)</f>
        <v>0</v>
      </c>
      <c r="T228" s="137">
        <f>IF(AND(T$3&gt;=$K228,T$3&lt;$L228),100*$AM228,0)</f>
        <v>0</v>
      </c>
      <c r="U228" s="137">
        <f>IF(AND(U$3&gt;=$K228,U$3&lt;$L228),100*$AM228,0)</f>
        <v>0</v>
      </c>
      <c r="V228" s="137">
        <f>IF(AND(V$3&gt;=$K228,V$3&lt;$L228),100*$AM228,0)</f>
        <v>100</v>
      </c>
      <c r="W228" s="137">
        <f>IF(AND(W$3&gt;=$K228,W$3&lt;$L228),100*$AM228,0)</f>
        <v>100</v>
      </c>
      <c r="X228" s="137">
        <f>IF(AND(X$3&gt;=$K228,X$3&lt;$L228),100*$AM228,0)</f>
        <v>100</v>
      </c>
      <c r="Y228" s="137">
        <f>IF(AND(Y$3&gt;=$K228,Y$3&lt;$L228),100*$AM228,0)</f>
        <v>100</v>
      </c>
      <c r="Z228" s="137">
        <f>IF(AND(Z$3&gt;=$K228,Z$3&lt;$L228),100*$AM228,0)</f>
        <v>100</v>
      </c>
      <c r="AA228" s="137">
        <f>IF(AND(AA$3&gt;=$K228,AA$3&lt;$L228),100*$AM228,0)</f>
        <v>100</v>
      </c>
      <c r="AB228" s="137">
        <f>IF(AND(AB$3&gt;=$K228,AB$3&lt;$L228),100*$AM228,0)</f>
        <v>100</v>
      </c>
      <c r="AC228" s="137">
        <f>IF(AND(AC$3&gt;=$K228,AC$3&lt;$L228),100*$AM228,0)</f>
        <v>100</v>
      </c>
      <c r="AD228" s="137">
        <f>IF(AND(AD$3&gt;=$K228,AD$3&lt;$L228),100*$AM228,0)</f>
        <v>0</v>
      </c>
      <c r="AE228" s="137">
        <f>IF(AND(AE$3&gt;=$K228,AE$3&lt;$L228),100*$AM228,0)</f>
        <v>0</v>
      </c>
      <c r="AF228" s="137">
        <f>IF(AND(AF$3&gt;=$K228,AF$3&lt;$L228),100*$AM228,0)</f>
        <v>0</v>
      </c>
      <c r="AG228" s="137">
        <f>IF(AND(AG$3&gt;=$K228,AG$3&lt;$L228),100*$AM228,0)</f>
        <v>0</v>
      </c>
      <c r="AH228" s="137">
        <f>IF(AND(AH$3&gt;=$K228,AH$3&lt;$L228),100*$AM228,0)</f>
        <v>0</v>
      </c>
      <c r="AI228" s="137">
        <f>IF(AND(AI$3&gt;=$K228,AI$3&lt;$L228),100*$AM228,0)</f>
        <v>0</v>
      </c>
      <c r="AJ228" s="137">
        <f>IF(AND(AJ$3&gt;=$K228,AJ$3&lt;$L228),100*$AM228,0)</f>
        <v>0</v>
      </c>
      <c r="AK228" s="136">
        <f ca="1">IF(AND(AND($AK$3&lt;=B228,B228&lt;=$AK$1),B228&lt;&gt;""),1,0)</f>
        <v>1</v>
      </c>
      <c r="AL228" s="136">
        <f t="shared" si="4"/>
        <v>1</v>
      </c>
      <c r="AM228" s="136">
        <v>1</v>
      </c>
    </row>
    <row r="229" spans="1:39" ht="72">
      <c r="A229" s="149">
        <v>580</v>
      </c>
      <c r="B229" s="150">
        <v>46410</v>
      </c>
      <c r="C229" s="156">
        <v>9</v>
      </c>
      <c r="D229" s="156">
        <v>17</v>
      </c>
      <c r="E229" s="152" t="s">
        <v>92</v>
      </c>
      <c r="F229" s="151" t="s">
        <v>490</v>
      </c>
      <c r="G229" s="154" t="s">
        <v>493</v>
      </c>
      <c r="H229" s="138" t="str">
        <f>IF(OR(G229="中止",G229="取消"),"998",IF(ISNA(MATCH($E229,施設情報!$B$2:$B$96,0)),"999",INDEX(施設情報!$C$2:$C$96,MATCH($E229,施設情報!$B$2:$B$96,0))))</f>
        <v>998</v>
      </c>
      <c r="I229" s="139">
        <f>B229</f>
        <v>46410</v>
      </c>
      <c r="J229" s="137" t="str">
        <f>H229&amp;"-"&amp;I229</f>
        <v>998-46410</v>
      </c>
      <c r="K229" s="137">
        <f>C229/24</f>
        <v>0.375</v>
      </c>
      <c r="L229" s="137">
        <f>D229/24</f>
        <v>0.70833333333333337</v>
      </c>
      <c r="M229" s="137">
        <f>IF(AND(M$3&gt;=$K229,M$3&lt;$L229),100*$AM229,0)</f>
        <v>0</v>
      </c>
      <c r="N229" s="137">
        <f>IF(AND(N$3&gt;=$K229,N$3&lt;$L229),100*$AM229,0)</f>
        <v>0</v>
      </c>
      <c r="O229" s="137">
        <f>IF(AND(O$3&gt;=$K229,O$3&lt;$L229),100*$AM229,0)</f>
        <v>0</v>
      </c>
      <c r="P229" s="137">
        <f>IF(AND(P$3&gt;=$K229,P$3&lt;$L229),100*$AM229,0)</f>
        <v>0</v>
      </c>
      <c r="Q229" s="137">
        <f>IF(AND(Q$3&gt;=$K229,Q$3&lt;$L229),100*$AM229,0)</f>
        <v>0</v>
      </c>
      <c r="R229" s="137">
        <f>IF(AND(R$3&gt;=$K229,R$3&lt;$L229),100*$AM229,0)</f>
        <v>0</v>
      </c>
      <c r="S229" s="137">
        <f>IF(AND(S$3&gt;=$K229,S$3&lt;$L229),100*$AM229,0)</f>
        <v>0</v>
      </c>
      <c r="T229" s="137">
        <f>IF(AND(T$3&gt;=$K229,T$3&lt;$L229),100*$AM229,0)</f>
        <v>0</v>
      </c>
      <c r="U229" s="137">
        <f>IF(AND(U$3&gt;=$K229,U$3&lt;$L229),100*$AM229,0)</f>
        <v>0</v>
      </c>
      <c r="V229" s="137">
        <f>IF(AND(V$3&gt;=$K229,V$3&lt;$L229),100*$AM229,0)</f>
        <v>100</v>
      </c>
      <c r="W229" s="137">
        <f>IF(AND(W$3&gt;=$K229,W$3&lt;$L229),100*$AM229,0)</f>
        <v>100</v>
      </c>
      <c r="X229" s="137">
        <f>IF(AND(X$3&gt;=$K229,X$3&lt;$L229),100*$AM229,0)</f>
        <v>100</v>
      </c>
      <c r="Y229" s="137">
        <f>IF(AND(Y$3&gt;=$K229,Y$3&lt;$L229),100*$AM229,0)</f>
        <v>100</v>
      </c>
      <c r="Z229" s="137">
        <f>IF(AND(Z$3&gt;=$K229,Z$3&lt;$L229),100*$AM229,0)</f>
        <v>100</v>
      </c>
      <c r="AA229" s="137">
        <f>IF(AND(AA$3&gt;=$K229,AA$3&lt;$L229),100*$AM229,0)</f>
        <v>100</v>
      </c>
      <c r="AB229" s="137">
        <f>IF(AND(AB$3&gt;=$K229,AB$3&lt;$L229),100*$AM229,0)</f>
        <v>100</v>
      </c>
      <c r="AC229" s="137">
        <f>IF(AND(AC$3&gt;=$K229,AC$3&lt;$L229),100*$AM229,0)</f>
        <v>100</v>
      </c>
      <c r="AD229" s="137">
        <f>IF(AND(AD$3&gt;=$K229,AD$3&lt;$L229),100*$AM229,0)</f>
        <v>0</v>
      </c>
      <c r="AE229" s="137">
        <f>IF(AND(AE$3&gt;=$K229,AE$3&lt;$L229),100*$AM229,0)</f>
        <v>0</v>
      </c>
      <c r="AF229" s="137">
        <f>IF(AND(AF$3&gt;=$K229,AF$3&lt;$L229),100*$AM229,0)</f>
        <v>0</v>
      </c>
      <c r="AG229" s="137">
        <f>IF(AND(AG$3&gt;=$K229,AG$3&lt;$L229),100*$AM229,0)</f>
        <v>0</v>
      </c>
      <c r="AH229" s="137">
        <f>IF(AND(AH$3&gt;=$K229,AH$3&lt;$L229),100*$AM229,0)</f>
        <v>0</v>
      </c>
      <c r="AI229" s="137">
        <f>IF(AND(AI$3&gt;=$K229,AI$3&lt;$L229),100*$AM229,0)</f>
        <v>0</v>
      </c>
      <c r="AJ229" s="137">
        <f>IF(AND(AJ$3&gt;=$K229,AJ$3&lt;$L229),100*$AM229,0)</f>
        <v>0</v>
      </c>
      <c r="AK229" s="136">
        <f ca="1">IF(AND(AND($AK$3&lt;=B229,B229&lt;=$AK$1),B229&lt;&gt;""),1,0)</f>
        <v>1</v>
      </c>
      <c r="AL229" s="136">
        <f t="shared" si="4"/>
        <v>1</v>
      </c>
      <c r="AM229" s="136">
        <v>1</v>
      </c>
    </row>
    <row r="230" spans="1:39" ht="37.5">
      <c r="A230" s="149">
        <v>8</v>
      </c>
      <c r="B230" s="150">
        <v>46411</v>
      </c>
      <c r="C230" s="156">
        <v>0</v>
      </c>
      <c r="D230" s="156">
        <v>24</v>
      </c>
      <c r="E230" s="152" t="s">
        <v>28</v>
      </c>
      <c r="F230" s="151" t="s">
        <v>29</v>
      </c>
      <c r="G230" s="154" t="s">
        <v>1</v>
      </c>
      <c r="H230" s="138" t="str">
        <f>IF(OR(G230="中止",G230="取消"),"998",IF(ISNA(MATCH($E230,施設情報!$B$2:$B$96,0)),"999",INDEX(施設情報!$C$2:$C$96,MATCH($E230,施設情報!$B$2:$B$96,0))))</f>
        <v>001</v>
      </c>
      <c r="I230" s="139">
        <f>B230</f>
        <v>46411</v>
      </c>
      <c r="J230" s="137" t="str">
        <f>H230&amp;"-"&amp;I230</f>
        <v>001-46411</v>
      </c>
      <c r="K230" s="137">
        <f>C230/24</f>
        <v>0</v>
      </c>
      <c r="L230" s="137">
        <f>D230/24</f>
        <v>1</v>
      </c>
      <c r="M230" s="137">
        <f>IF(AND(M$3&gt;=$K230,M$3&lt;$L230),100*$AM230,0)</f>
        <v>100</v>
      </c>
      <c r="N230" s="137">
        <f>IF(AND(N$3&gt;=$K230,N$3&lt;$L230),100*$AM230,0)</f>
        <v>100</v>
      </c>
      <c r="O230" s="137">
        <f>IF(AND(O$3&gt;=$K230,O$3&lt;$L230),100*$AM230,0)</f>
        <v>100</v>
      </c>
      <c r="P230" s="137">
        <f>IF(AND(P$3&gt;=$K230,P$3&lt;$L230),100*$AM230,0)</f>
        <v>100</v>
      </c>
      <c r="Q230" s="137">
        <f>IF(AND(Q$3&gt;=$K230,Q$3&lt;$L230),100*$AM230,0)</f>
        <v>100</v>
      </c>
      <c r="R230" s="137">
        <f>IF(AND(R$3&gt;=$K230,R$3&lt;$L230),100*$AM230,0)</f>
        <v>100</v>
      </c>
      <c r="S230" s="137">
        <f>IF(AND(S$3&gt;=$K230,S$3&lt;$L230),100*$AM230,0)</f>
        <v>100</v>
      </c>
      <c r="T230" s="137">
        <f>IF(AND(T$3&gt;=$K230,T$3&lt;$L230),100*$AM230,0)</f>
        <v>100</v>
      </c>
      <c r="U230" s="137">
        <f>IF(AND(U$3&gt;=$K230,U$3&lt;$L230),100*$AM230,0)</f>
        <v>100</v>
      </c>
      <c r="V230" s="137">
        <f>IF(AND(V$3&gt;=$K230,V$3&lt;$L230),100*$AM230,0)</f>
        <v>100</v>
      </c>
      <c r="W230" s="137">
        <f>IF(AND(W$3&gt;=$K230,W$3&lt;$L230),100*$AM230,0)</f>
        <v>100</v>
      </c>
      <c r="X230" s="137">
        <f>IF(AND(X$3&gt;=$K230,X$3&lt;$L230),100*$AM230,0)</f>
        <v>100</v>
      </c>
      <c r="Y230" s="137">
        <f>IF(AND(Y$3&gt;=$K230,Y$3&lt;$L230),100*$AM230,0)</f>
        <v>100</v>
      </c>
      <c r="Z230" s="137">
        <f>IF(AND(Z$3&gt;=$K230,Z$3&lt;$L230),100*$AM230,0)</f>
        <v>100</v>
      </c>
      <c r="AA230" s="137">
        <f>IF(AND(AA$3&gt;=$K230,AA$3&lt;$L230),100*$AM230,0)</f>
        <v>100</v>
      </c>
      <c r="AB230" s="137">
        <f>IF(AND(AB$3&gt;=$K230,AB$3&lt;$L230),100*$AM230,0)</f>
        <v>100</v>
      </c>
      <c r="AC230" s="137">
        <f>IF(AND(AC$3&gt;=$K230,AC$3&lt;$L230),100*$AM230,0)</f>
        <v>100</v>
      </c>
      <c r="AD230" s="137">
        <f>IF(AND(AD$3&gt;=$K230,AD$3&lt;$L230),100*$AM230,0)</f>
        <v>100</v>
      </c>
      <c r="AE230" s="137">
        <f>IF(AND(AE$3&gt;=$K230,AE$3&lt;$L230),100*$AM230,0)</f>
        <v>100</v>
      </c>
      <c r="AF230" s="137">
        <f>IF(AND(AF$3&gt;=$K230,AF$3&lt;$L230),100*$AM230,0)</f>
        <v>100</v>
      </c>
      <c r="AG230" s="137">
        <f>IF(AND(AG$3&gt;=$K230,AG$3&lt;$L230),100*$AM230,0)</f>
        <v>100</v>
      </c>
      <c r="AH230" s="137">
        <f>IF(AND(AH$3&gt;=$K230,AH$3&lt;$L230),100*$AM230,0)</f>
        <v>100</v>
      </c>
      <c r="AI230" s="137">
        <f>IF(AND(AI$3&gt;=$K230,AI$3&lt;$L230),100*$AM230,0)</f>
        <v>100</v>
      </c>
      <c r="AJ230" s="137">
        <f>IF(AND(AJ$3&gt;=$K230,AJ$3&lt;$L230),100*$AM230,0)</f>
        <v>100</v>
      </c>
      <c r="AK230" s="136">
        <f ca="1">IF(AND(AND($AK$3&lt;=B230,B230&lt;=$AK$1),B230&lt;&gt;""),1,0)</f>
        <v>1</v>
      </c>
      <c r="AL230" s="136">
        <f t="shared" si="4"/>
        <v>1</v>
      </c>
      <c r="AM230" s="136">
        <v>1</v>
      </c>
    </row>
    <row r="231" spans="1:39" ht="56.25">
      <c r="A231" s="149">
        <v>327</v>
      </c>
      <c r="B231" s="150">
        <v>46411</v>
      </c>
      <c r="C231" s="156">
        <v>0</v>
      </c>
      <c r="D231" s="156">
        <v>24</v>
      </c>
      <c r="E231" s="152" t="s">
        <v>52</v>
      </c>
      <c r="F231" s="151" t="s">
        <v>95</v>
      </c>
      <c r="G231" s="205" t="s">
        <v>1</v>
      </c>
      <c r="H231" s="138" t="str">
        <f>IF(OR(G231="中止",G231="取消"),"998",IF(ISNA(MATCH($E231,施設情報!$B$2:$B$96,0)),"999",INDEX(施設情報!$C$2:$C$96,MATCH($E231,施設情報!$B$2:$B$96,0))))</f>
        <v>024</v>
      </c>
      <c r="I231" s="139">
        <f>B231</f>
        <v>46411</v>
      </c>
      <c r="J231" s="137" t="str">
        <f>H231&amp;"-"&amp;I231</f>
        <v>024-46411</v>
      </c>
      <c r="K231" s="137">
        <f>C231/24</f>
        <v>0</v>
      </c>
      <c r="L231" s="137">
        <f>D231/24</f>
        <v>1</v>
      </c>
      <c r="M231" s="137">
        <f>IF(AND(M$3&gt;=$K231,M$3&lt;$L231),100*$AM231,0)</f>
        <v>100</v>
      </c>
      <c r="N231" s="137">
        <f>IF(AND(N$3&gt;=$K231,N$3&lt;$L231),100*$AM231,0)</f>
        <v>100</v>
      </c>
      <c r="O231" s="137">
        <f>IF(AND(O$3&gt;=$K231,O$3&lt;$L231),100*$AM231,0)</f>
        <v>100</v>
      </c>
      <c r="P231" s="137">
        <f>IF(AND(P$3&gt;=$K231,P$3&lt;$L231),100*$AM231,0)</f>
        <v>100</v>
      </c>
      <c r="Q231" s="137">
        <f>IF(AND(Q$3&gt;=$K231,Q$3&lt;$L231),100*$AM231,0)</f>
        <v>100</v>
      </c>
      <c r="R231" s="137">
        <f>IF(AND(R$3&gt;=$K231,R$3&lt;$L231),100*$AM231,0)</f>
        <v>100</v>
      </c>
      <c r="S231" s="137">
        <f>IF(AND(S$3&gt;=$K231,S$3&lt;$L231),100*$AM231,0)</f>
        <v>100</v>
      </c>
      <c r="T231" s="137">
        <f>IF(AND(T$3&gt;=$K231,T$3&lt;$L231),100*$AM231,0)</f>
        <v>100</v>
      </c>
      <c r="U231" s="137">
        <f>IF(AND(U$3&gt;=$K231,U$3&lt;$L231),100*$AM231,0)</f>
        <v>100</v>
      </c>
      <c r="V231" s="137">
        <f>IF(AND(V$3&gt;=$K231,V$3&lt;$L231),100*$AM231,0)</f>
        <v>100</v>
      </c>
      <c r="W231" s="137">
        <f>IF(AND(W$3&gt;=$K231,W$3&lt;$L231),100*$AM231,0)</f>
        <v>100</v>
      </c>
      <c r="X231" s="137">
        <f>IF(AND(X$3&gt;=$K231,X$3&lt;$L231),100*$AM231,0)</f>
        <v>100</v>
      </c>
      <c r="Y231" s="137">
        <f>IF(AND(Y$3&gt;=$K231,Y$3&lt;$L231),100*$AM231,0)</f>
        <v>100</v>
      </c>
      <c r="Z231" s="137">
        <f>IF(AND(Z$3&gt;=$K231,Z$3&lt;$L231),100*$AM231,0)</f>
        <v>100</v>
      </c>
      <c r="AA231" s="137">
        <f>IF(AND(AA$3&gt;=$K231,AA$3&lt;$L231),100*$AM231,0)</f>
        <v>100</v>
      </c>
      <c r="AB231" s="137">
        <f>IF(AND(AB$3&gt;=$K231,AB$3&lt;$L231),100*$AM231,0)</f>
        <v>100</v>
      </c>
      <c r="AC231" s="137">
        <f>IF(AND(AC$3&gt;=$K231,AC$3&lt;$L231),100*$AM231,0)</f>
        <v>100</v>
      </c>
      <c r="AD231" s="137">
        <f>IF(AND(AD$3&gt;=$K231,AD$3&lt;$L231),100*$AM231,0)</f>
        <v>100</v>
      </c>
      <c r="AE231" s="137">
        <f>IF(AND(AE$3&gt;=$K231,AE$3&lt;$L231),100*$AM231,0)</f>
        <v>100</v>
      </c>
      <c r="AF231" s="137">
        <f>IF(AND(AF$3&gt;=$K231,AF$3&lt;$L231),100*$AM231,0)</f>
        <v>100</v>
      </c>
      <c r="AG231" s="137">
        <f>IF(AND(AG$3&gt;=$K231,AG$3&lt;$L231),100*$AM231,0)</f>
        <v>100</v>
      </c>
      <c r="AH231" s="137">
        <f>IF(AND(AH$3&gt;=$K231,AH$3&lt;$L231),100*$AM231,0)</f>
        <v>100</v>
      </c>
      <c r="AI231" s="137">
        <f>IF(AND(AI$3&gt;=$K231,AI$3&lt;$L231),100*$AM231,0)</f>
        <v>100</v>
      </c>
      <c r="AJ231" s="137">
        <f>IF(AND(AJ$3&gt;=$K231,AJ$3&lt;$L231),100*$AM231,0)</f>
        <v>100</v>
      </c>
      <c r="AK231" s="136">
        <f ca="1">IF(AND(AND($AK$3&lt;=B231,B231&lt;=$AK$1),B231&lt;&gt;""),1,0)</f>
        <v>1</v>
      </c>
      <c r="AL231" s="136">
        <f t="shared" si="4"/>
        <v>1</v>
      </c>
      <c r="AM231" s="136">
        <v>1</v>
      </c>
    </row>
    <row r="232" spans="1:39" ht="36">
      <c r="A232" s="149">
        <v>470</v>
      </c>
      <c r="B232" s="150">
        <v>46411</v>
      </c>
      <c r="C232" s="156">
        <v>9</v>
      </c>
      <c r="D232" s="156">
        <v>17</v>
      </c>
      <c r="E232" s="152" t="s">
        <v>91</v>
      </c>
      <c r="F232" s="151" t="s">
        <v>490</v>
      </c>
      <c r="G232" s="154" t="s">
        <v>493</v>
      </c>
      <c r="H232" s="138" t="str">
        <f>IF(OR(G232="中止",G232="取消"),"998",IF(ISNA(MATCH($E232,施設情報!$B$2:$B$96,0)),"999",INDEX(施設情報!$C$2:$C$96,MATCH($E232,施設情報!$B$2:$B$96,0))))</f>
        <v>998</v>
      </c>
      <c r="I232" s="139">
        <f>B232</f>
        <v>46411</v>
      </c>
      <c r="J232" s="137" t="str">
        <f>H232&amp;"-"&amp;I232</f>
        <v>998-46411</v>
      </c>
      <c r="K232" s="137">
        <f>C232/24</f>
        <v>0.375</v>
      </c>
      <c r="L232" s="137">
        <f>D232/24</f>
        <v>0.70833333333333337</v>
      </c>
      <c r="M232" s="137">
        <f>IF(AND(M$3&gt;=$K232,M$3&lt;$L232),100*$AM232,0)</f>
        <v>0</v>
      </c>
      <c r="N232" s="137">
        <f>IF(AND(N$3&gt;=$K232,N$3&lt;$L232),100*$AM232,0)</f>
        <v>0</v>
      </c>
      <c r="O232" s="137">
        <f>IF(AND(O$3&gt;=$K232,O$3&lt;$L232),100*$AM232,0)</f>
        <v>0</v>
      </c>
      <c r="P232" s="137">
        <f>IF(AND(P$3&gt;=$K232,P$3&lt;$L232),100*$AM232,0)</f>
        <v>0</v>
      </c>
      <c r="Q232" s="137">
        <f>IF(AND(Q$3&gt;=$K232,Q$3&lt;$L232),100*$AM232,0)</f>
        <v>0</v>
      </c>
      <c r="R232" s="137">
        <f>IF(AND(R$3&gt;=$K232,R$3&lt;$L232),100*$AM232,0)</f>
        <v>0</v>
      </c>
      <c r="S232" s="137">
        <f>IF(AND(S$3&gt;=$K232,S$3&lt;$L232),100*$AM232,0)</f>
        <v>0</v>
      </c>
      <c r="T232" s="137">
        <f>IF(AND(T$3&gt;=$K232,T$3&lt;$L232),100*$AM232,0)</f>
        <v>0</v>
      </c>
      <c r="U232" s="137">
        <f>IF(AND(U$3&gt;=$K232,U$3&lt;$L232),100*$AM232,0)</f>
        <v>0</v>
      </c>
      <c r="V232" s="137">
        <f>IF(AND(V$3&gt;=$K232,V$3&lt;$L232),100*$AM232,0)</f>
        <v>100</v>
      </c>
      <c r="W232" s="137">
        <f>IF(AND(W$3&gt;=$K232,W$3&lt;$L232),100*$AM232,0)</f>
        <v>100</v>
      </c>
      <c r="X232" s="137">
        <f>IF(AND(X$3&gt;=$K232,X$3&lt;$L232),100*$AM232,0)</f>
        <v>100</v>
      </c>
      <c r="Y232" s="137">
        <f>IF(AND(Y$3&gt;=$K232,Y$3&lt;$L232),100*$AM232,0)</f>
        <v>100</v>
      </c>
      <c r="Z232" s="137">
        <f>IF(AND(Z$3&gt;=$K232,Z$3&lt;$L232),100*$AM232,0)</f>
        <v>100</v>
      </c>
      <c r="AA232" s="137">
        <f>IF(AND(AA$3&gt;=$K232,AA$3&lt;$L232),100*$AM232,0)</f>
        <v>100</v>
      </c>
      <c r="AB232" s="137">
        <f>IF(AND(AB$3&gt;=$K232,AB$3&lt;$L232),100*$AM232,0)</f>
        <v>100</v>
      </c>
      <c r="AC232" s="137">
        <f>IF(AND(AC$3&gt;=$K232,AC$3&lt;$L232),100*$AM232,0)</f>
        <v>100</v>
      </c>
      <c r="AD232" s="137">
        <f>IF(AND(AD$3&gt;=$K232,AD$3&lt;$L232),100*$AM232,0)</f>
        <v>0</v>
      </c>
      <c r="AE232" s="137">
        <f>IF(AND(AE$3&gt;=$K232,AE$3&lt;$L232),100*$AM232,0)</f>
        <v>0</v>
      </c>
      <c r="AF232" s="137">
        <f>IF(AND(AF$3&gt;=$K232,AF$3&lt;$L232),100*$AM232,0)</f>
        <v>0</v>
      </c>
      <c r="AG232" s="137">
        <f>IF(AND(AG$3&gt;=$K232,AG$3&lt;$L232),100*$AM232,0)</f>
        <v>0</v>
      </c>
      <c r="AH232" s="137">
        <f>IF(AND(AH$3&gt;=$K232,AH$3&lt;$L232),100*$AM232,0)</f>
        <v>0</v>
      </c>
      <c r="AI232" s="137">
        <f>IF(AND(AI$3&gt;=$K232,AI$3&lt;$L232),100*$AM232,0)</f>
        <v>0</v>
      </c>
      <c r="AJ232" s="137">
        <f>IF(AND(AJ$3&gt;=$K232,AJ$3&lt;$L232),100*$AM232,0)</f>
        <v>0</v>
      </c>
      <c r="AK232" s="136">
        <f ca="1">IF(AND(AND($AK$3&lt;=B232,B232&lt;=$AK$1),B232&lt;&gt;""),1,0)</f>
        <v>1</v>
      </c>
      <c r="AL232" s="136">
        <f t="shared" si="4"/>
        <v>1</v>
      </c>
      <c r="AM232" s="136">
        <v>1</v>
      </c>
    </row>
    <row r="233" spans="1:39" ht="72">
      <c r="A233" s="149">
        <v>485</v>
      </c>
      <c r="B233" s="150">
        <v>46411</v>
      </c>
      <c r="C233" s="156">
        <v>9</v>
      </c>
      <c r="D233" s="156">
        <v>17</v>
      </c>
      <c r="E233" s="152" t="s">
        <v>93</v>
      </c>
      <c r="F233" s="151" t="s">
        <v>490</v>
      </c>
      <c r="G233" s="154" t="s">
        <v>493</v>
      </c>
      <c r="H233" s="138" t="str">
        <f>IF(OR(G233="中止",G233="取消"),"998",IF(ISNA(MATCH($E233,施設情報!$B$2:$B$96,0)),"999",INDEX(施設情報!$C$2:$C$96,MATCH($E233,施設情報!$B$2:$B$96,0))))</f>
        <v>998</v>
      </c>
      <c r="I233" s="139">
        <f>B233</f>
        <v>46411</v>
      </c>
      <c r="J233" s="137" t="str">
        <f>H233&amp;"-"&amp;I233</f>
        <v>998-46411</v>
      </c>
      <c r="K233" s="137">
        <f>C233/24</f>
        <v>0.375</v>
      </c>
      <c r="L233" s="137">
        <f>D233/24</f>
        <v>0.70833333333333337</v>
      </c>
      <c r="M233" s="137">
        <f>IF(AND(M$3&gt;=$K233,M$3&lt;$L233),100*$AM233,0)</f>
        <v>0</v>
      </c>
      <c r="N233" s="137">
        <f>IF(AND(N$3&gt;=$K233,N$3&lt;$L233),100*$AM233,0)</f>
        <v>0</v>
      </c>
      <c r="O233" s="137">
        <f>IF(AND(O$3&gt;=$K233,O$3&lt;$L233),100*$AM233,0)</f>
        <v>0</v>
      </c>
      <c r="P233" s="137">
        <f>IF(AND(P$3&gt;=$K233,P$3&lt;$L233),100*$AM233,0)</f>
        <v>0</v>
      </c>
      <c r="Q233" s="137">
        <f>IF(AND(Q$3&gt;=$K233,Q$3&lt;$L233),100*$AM233,0)</f>
        <v>0</v>
      </c>
      <c r="R233" s="137">
        <f>IF(AND(R$3&gt;=$K233,R$3&lt;$L233),100*$AM233,0)</f>
        <v>0</v>
      </c>
      <c r="S233" s="137">
        <f>IF(AND(S$3&gt;=$K233,S$3&lt;$L233),100*$AM233,0)</f>
        <v>0</v>
      </c>
      <c r="T233" s="137">
        <f>IF(AND(T$3&gt;=$K233,T$3&lt;$L233),100*$AM233,0)</f>
        <v>0</v>
      </c>
      <c r="U233" s="137">
        <f>IF(AND(U$3&gt;=$K233,U$3&lt;$L233),100*$AM233,0)</f>
        <v>0</v>
      </c>
      <c r="V233" s="137">
        <f>IF(AND(V$3&gt;=$K233,V$3&lt;$L233),100*$AM233,0)</f>
        <v>100</v>
      </c>
      <c r="W233" s="137">
        <f>IF(AND(W$3&gt;=$K233,W$3&lt;$L233),100*$AM233,0)</f>
        <v>100</v>
      </c>
      <c r="X233" s="137">
        <f>IF(AND(X$3&gt;=$K233,X$3&lt;$L233),100*$AM233,0)</f>
        <v>100</v>
      </c>
      <c r="Y233" s="137">
        <f>IF(AND(Y$3&gt;=$K233,Y$3&lt;$L233),100*$AM233,0)</f>
        <v>100</v>
      </c>
      <c r="Z233" s="137">
        <f>IF(AND(Z$3&gt;=$K233,Z$3&lt;$L233),100*$AM233,0)</f>
        <v>100</v>
      </c>
      <c r="AA233" s="137">
        <f>IF(AND(AA$3&gt;=$K233,AA$3&lt;$L233),100*$AM233,0)</f>
        <v>100</v>
      </c>
      <c r="AB233" s="137">
        <f>IF(AND(AB$3&gt;=$K233,AB$3&lt;$L233),100*$AM233,0)</f>
        <v>100</v>
      </c>
      <c r="AC233" s="137">
        <f>IF(AND(AC$3&gt;=$K233,AC$3&lt;$L233),100*$AM233,0)</f>
        <v>100</v>
      </c>
      <c r="AD233" s="137">
        <f>IF(AND(AD$3&gt;=$K233,AD$3&lt;$L233),100*$AM233,0)</f>
        <v>0</v>
      </c>
      <c r="AE233" s="137">
        <f>IF(AND(AE$3&gt;=$K233,AE$3&lt;$L233),100*$AM233,0)</f>
        <v>0</v>
      </c>
      <c r="AF233" s="137">
        <f>IF(AND(AF$3&gt;=$K233,AF$3&lt;$L233),100*$AM233,0)</f>
        <v>0</v>
      </c>
      <c r="AG233" s="137">
        <f>IF(AND(AG$3&gt;=$K233,AG$3&lt;$L233),100*$AM233,0)</f>
        <v>0</v>
      </c>
      <c r="AH233" s="137">
        <f>IF(AND(AH$3&gt;=$K233,AH$3&lt;$L233),100*$AM233,0)</f>
        <v>0</v>
      </c>
      <c r="AI233" s="137">
        <f>IF(AND(AI$3&gt;=$K233,AI$3&lt;$L233),100*$AM233,0)</f>
        <v>0</v>
      </c>
      <c r="AJ233" s="137">
        <f>IF(AND(AJ$3&gt;=$K233,AJ$3&lt;$L233),100*$AM233,0)</f>
        <v>0</v>
      </c>
      <c r="AK233" s="136">
        <f ca="1">IF(AND(AND($AK$3&lt;=B233,B233&lt;=$AK$1),B233&lt;&gt;""),1,0)</f>
        <v>1</v>
      </c>
      <c r="AL233" s="136">
        <f t="shared" si="4"/>
        <v>1</v>
      </c>
      <c r="AM233" s="136">
        <v>1</v>
      </c>
    </row>
    <row r="234" spans="1:39" ht="90">
      <c r="A234" s="149">
        <v>500</v>
      </c>
      <c r="B234" s="150">
        <v>46411</v>
      </c>
      <c r="C234" s="156">
        <v>9</v>
      </c>
      <c r="D234" s="156">
        <v>17</v>
      </c>
      <c r="E234" s="2" t="s">
        <v>94</v>
      </c>
      <c r="F234" s="151" t="s">
        <v>490</v>
      </c>
      <c r="G234" s="154" t="s">
        <v>493</v>
      </c>
      <c r="H234" s="138" t="str">
        <f>IF(OR(G234="中止",G234="取消"),"998",IF(ISNA(MATCH($E234,施設情報!$B$2:$B$96,0)),"999",INDEX(施設情報!$C$2:$C$96,MATCH($E234,施設情報!$B$2:$B$96,0))))</f>
        <v>998</v>
      </c>
      <c r="I234" s="139">
        <f>B234</f>
        <v>46411</v>
      </c>
      <c r="J234" s="137" t="str">
        <f>H234&amp;"-"&amp;I234</f>
        <v>998-46411</v>
      </c>
      <c r="K234" s="137">
        <f>C234/24</f>
        <v>0.375</v>
      </c>
      <c r="L234" s="137">
        <f>D234/24</f>
        <v>0.70833333333333337</v>
      </c>
      <c r="M234" s="137">
        <f>IF(AND(M$3&gt;=$K234,M$3&lt;$L234),100*$AM234,0)</f>
        <v>0</v>
      </c>
      <c r="N234" s="137">
        <f>IF(AND(N$3&gt;=$K234,N$3&lt;$L234),100*$AM234,0)</f>
        <v>0</v>
      </c>
      <c r="O234" s="137">
        <f>IF(AND(O$3&gt;=$K234,O$3&lt;$L234),100*$AM234,0)</f>
        <v>0</v>
      </c>
      <c r="P234" s="137">
        <f>IF(AND(P$3&gt;=$K234,P$3&lt;$L234),100*$AM234,0)</f>
        <v>0</v>
      </c>
      <c r="Q234" s="137">
        <f>IF(AND(Q$3&gt;=$K234,Q$3&lt;$L234),100*$AM234,0)</f>
        <v>0</v>
      </c>
      <c r="R234" s="137">
        <f>IF(AND(R$3&gt;=$K234,R$3&lt;$L234),100*$AM234,0)</f>
        <v>0</v>
      </c>
      <c r="S234" s="137">
        <f>IF(AND(S$3&gt;=$K234,S$3&lt;$L234),100*$AM234,0)</f>
        <v>0</v>
      </c>
      <c r="T234" s="137">
        <f>IF(AND(T$3&gt;=$K234,T$3&lt;$L234),100*$AM234,0)</f>
        <v>0</v>
      </c>
      <c r="U234" s="137">
        <f>IF(AND(U$3&gt;=$K234,U$3&lt;$L234),100*$AM234,0)</f>
        <v>0</v>
      </c>
      <c r="V234" s="137">
        <f>IF(AND(V$3&gt;=$K234,V$3&lt;$L234),100*$AM234,0)</f>
        <v>100</v>
      </c>
      <c r="W234" s="137">
        <f>IF(AND(W$3&gt;=$K234,W$3&lt;$L234),100*$AM234,0)</f>
        <v>100</v>
      </c>
      <c r="X234" s="137">
        <f>IF(AND(X$3&gt;=$K234,X$3&lt;$L234),100*$AM234,0)</f>
        <v>100</v>
      </c>
      <c r="Y234" s="137">
        <f>IF(AND(Y$3&gt;=$K234,Y$3&lt;$L234),100*$AM234,0)</f>
        <v>100</v>
      </c>
      <c r="Z234" s="137">
        <f>IF(AND(Z$3&gt;=$K234,Z$3&lt;$L234),100*$AM234,0)</f>
        <v>100</v>
      </c>
      <c r="AA234" s="137">
        <f>IF(AND(AA$3&gt;=$K234,AA$3&lt;$L234),100*$AM234,0)</f>
        <v>100</v>
      </c>
      <c r="AB234" s="137">
        <f>IF(AND(AB$3&gt;=$K234,AB$3&lt;$L234),100*$AM234,0)</f>
        <v>100</v>
      </c>
      <c r="AC234" s="137">
        <f>IF(AND(AC$3&gt;=$K234,AC$3&lt;$L234),100*$AM234,0)</f>
        <v>100</v>
      </c>
      <c r="AD234" s="137">
        <f>IF(AND(AD$3&gt;=$K234,AD$3&lt;$L234),100*$AM234,0)</f>
        <v>0</v>
      </c>
      <c r="AE234" s="137">
        <f>IF(AND(AE$3&gt;=$K234,AE$3&lt;$L234),100*$AM234,0)</f>
        <v>0</v>
      </c>
      <c r="AF234" s="137">
        <f>IF(AND(AF$3&gt;=$K234,AF$3&lt;$L234),100*$AM234,0)</f>
        <v>0</v>
      </c>
      <c r="AG234" s="137">
        <f>IF(AND(AG$3&gt;=$K234,AG$3&lt;$L234),100*$AM234,0)</f>
        <v>0</v>
      </c>
      <c r="AH234" s="137">
        <f>IF(AND(AH$3&gt;=$K234,AH$3&lt;$L234),100*$AM234,0)</f>
        <v>0</v>
      </c>
      <c r="AI234" s="137">
        <f>IF(AND(AI$3&gt;=$K234,AI$3&lt;$L234),100*$AM234,0)</f>
        <v>0</v>
      </c>
      <c r="AJ234" s="137">
        <f>IF(AND(AJ$3&gt;=$K234,AJ$3&lt;$L234),100*$AM234,0)</f>
        <v>0</v>
      </c>
      <c r="AK234" s="136">
        <f ca="1">IF(AND(AND($AK$3&lt;=B234,B234&lt;=$AK$1),B234&lt;&gt;""),1,0)</f>
        <v>1</v>
      </c>
      <c r="AL234" s="136">
        <f t="shared" si="4"/>
        <v>1</v>
      </c>
      <c r="AM234" s="136">
        <v>1</v>
      </c>
    </row>
    <row r="235" spans="1:39" ht="72">
      <c r="A235" s="149">
        <v>515</v>
      </c>
      <c r="B235" s="150">
        <v>46411</v>
      </c>
      <c r="C235" s="156">
        <v>9</v>
      </c>
      <c r="D235" s="156">
        <v>17</v>
      </c>
      <c r="E235" s="2" t="s">
        <v>92</v>
      </c>
      <c r="F235" s="151" t="s">
        <v>490</v>
      </c>
      <c r="G235" s="154" t="s">
        <v>493</v>
      </c>
      <c r="H235" s="138" t="str">
        <f>IF(OR(G235="中止",G235="取消"),"998",IF(ISNA(MATCH($E235,施設情報!$B$2:$B$96,0)),"999",INDEX(施設情報!$C$2:$C$96,MATCH($E235,施設情報!$B$2:$B$96,0))))</f>
        <v>998</v>
      </c>
      <c r="I235" s="139">
        <f>B235</f>
        <v>46411</v>
      </c>
      <c r="J235" s="137" t="str">
        <f>H235&amp;"-"&amp;I235</f>
        <v>998-46411</v>
      </c>
      <c r="K235" s="137">
        <f>C235/24</f>
        <v>0.375</v>
      </c>
      <c r="L235" s="137">
        <f>D235/24</f>
        <v>0.70833333333333337</v>
      </c>
      <c r="M235" s="137">
        <f>IF(AND(M$3&gt;=$K235,M$3&lt;$L235),100*$AM235,0)</f>
        <v>0</v>
      </c>
      <c r="N235" s="137">
        <f>IF(AND(N$3&gt;=$K235,N$3&lt;$L235),100*$AM235,0)</f>
        <v>0</v>
      </c>
      <c r="O235" s="137">
        <f>IF(AND(O$3&gt;=$K235,O$3&lt;$L235),100*$AM235,0)</f>
        <v>0</v>
      </c>
      <c r="P235" s="137">
        <f>IF(AND(P$3&gt;=$K235,P$3&lt;$L235),100*$AM235,0)</f>
        <v>0</v>
      </c>
      <c r="Q235" s="137">
        <f>IF(AND(Q$3&gt;=$K235,Q$3&lt;$L235),100*$AM235,0)</f>
        <v>0</v>
      </c>
      <c r="R235" s="137">
        <f>IF(AND(R$3&gt;=$K235,R$3&lt;$L235),100*$AM235,0)</f>
        <v>0</v>
      </c>
      <c r="S235" s="137">
        <f>IF(AND(S$3&gt;=$K235,S$3&lt;$L235),100*$AM235,0)</f>
        <v>0</v>
      </c>
      <c r="T235" s="137">
        <f>IF(AND(T$3&gt;=$K235,T$3&lt;$L235),100*$AM235,0)</f>
        <v>0</v>
      </c>
      <c r="U235" s="137">
        <f>IF(AND(U$3&gt;=$K235,U$3&lt;$L235),100*$AM235,0)</f>
        <v>0</v>
      </c>
      <c r="V235" s="137">
        <f>IF(AND(V$3&gt;=$K235,V$3&lt;$L235),100*$AM235,0)</f>
        <v>100</v>
      </c>
      <c r="W235" s="137">
        <f>IF(AND(W$3&gt;=$K235,W$3&lt;$L235),100*$AM235,0)</f>
        <v>100</v>
      </c>
      <c r="X235" s="137">
        <f>IF(AND(X$3&gt;=$K235,X$3&lt;$L235),100*$AM235,0)</f>
        <v>100</v>
      </c>
      <c r="Y235" s="137">
        <f>IF(AND(Y$3&gt;=$K235,Y$3&lt;$L235),100*$AM235,0)</f>
        <v>100</v>
      </c>
      <c r="Z235" s="137">
        <f>IF(AND(Z$3&gt;=$K235,Z$3&lt;$L235),100*$AM235,0)</f>
        <v>100</v>
      </c>
      <c r="AA235" s="137">
        <f>IF(AND(AA$3&gt;=$K235,AA$3&lt;$L235),100*$AM235,0)</f>
        <v>100</v>
      </c>
      <c r="AB235" s="137">
        <f>IF(AND(AB$3&gt;=$K235,AB$3&lt;$L235),100*$AM235,0)</f>
        <v>100</v>
      </c>
      <c r="AC235" s="137">
        <f>IF(AND(AC$3&gt;=$K235,AC$3&lt;$L235),100*$AM235,0)</f>
        <v>100</v>
      </c>
      <c r="AD235" s="137">
        <f>IF(AND(AD$3&gt;=$K235,AD$3&lt;$L235),100*$AM235,0)</f>
        <v>0</v>
      </c>
      <c r="AE235" s="137">
        <f>IF(AND(AE$3&gt;=$K235,AE$3&lt;$L235),100*$AM235,0)</f>
        <v>0</v>
      </c>
      <c r="AF235" s="137">
        <f>IF(AND(AF$3&gt;=$K235,AF$3&lt;$L235),100*$AM235,0)</f>
        <v>0</v>
      </c>
      <c r="AG235" s="137">
        <f>IF(AND(AG$3&gt;=$K235,AG$3&lt;$L235),100*$AM235,0)</f>
        <v>0</v>
      </c>
      <c r="AH235" s="137">
        <f>IF(AND(AH$3&gt;=$K235,AH$3&lt;$L235),100*$AM235,0)</f>
        <v>0</v>
      </c>
      <c r="AI235" s="137">
        <f>IF(AND(AI$3&gt;=$K235,AI$3&lt;$L235),100*$AM235,0)</f>
        <v>0</v>
      </c>
      <c r="AJ235" s="137">
        <f>IF(AND(AJ$3&gt;=$K235,AJ$3&lt;$L235),100*$AM235,0)</f>
        <v>0</v>
      </c>
      <c r="AK235" s="136">
        <f ca="1">IF(AND(AND($AK$3&lt;=B235,B235&lt;=$AK$1),B235&lt;&gt;""),1,0)</f>
        <v>1</v>
      </c>
      <c r="AL235" s="136">
        <f t="shared" si="4"/>
        <v>1</v>
      </c>
      <c r="AM235" s="136">
        <v>1</v>
      </c>
    </row>
    <row r="236" spans="1:39" ht="36">
      <c r="A236" s="149">
        <v>530</v>
      </c>
      <c r="B236" s="150">
        <v>46411</v>
      </c>
      <c r="C236" s="156">
        <v>9</v>
      </c>
      <c r="D236" s="156">
        <v>17</v>
      </c>
      <c r="E236" s="152" t="s">
        <v>91</v>
      </c>
      <c r="F236" s="151" t="s">
        <v>490</v>
      </c>
      <c r="G236" s="154" t="s">
        <v>493</v>
      </c>
      <c r="H236" s="138" t="str">
        <f>IF(OR(G236="中止",G236="取消"),"998",IF(ISNA(MATCH($E236,施設情報!$B$2:$B$96,0)),"999",INDEX(施設情報!$C$2:$C$96,MATCH($E236,施設情報!$B$2:$B$96,0))))</f>
        <v>998</v>
      </c>
      <c r="I236" s="139">
        <f>B236</f>
        <v>46411</v>
      </c>
      <c r="J236" s="137" t="str">
        <f>H236&amp;"-"&amp;I236</f>
        <v>998-46411</v>
      </c>
      <c r="K236" s="137">
        <f>C236/24</f>
        <v>0.375</v>
      </c>
      <c r="L236" s="137">
        <f>D236/24</f>
        <v>0.70833333333333337</v>
      </c>
      <c r="M236" s="137">
        <f>IF(AND(M$3&gt;=$K236,M$3&lt;$L236),100*$AM236,0)</f>
        <v>0</v>
      </c>
      <c r="N236" s="137">
        <f>IF(AND(N$3&gt;=$K236,N$3&lt;$L236),100*$AM236,0)</f>
        <v>0</v>
      </c>
      <c r="O236" s="137">
        <f>IF(AND(O$3&gt;=$K236,O$3&lt;$L236),100*$AM236,0)</f>
        <v>0</v>
      </c>
      <c r="P236" s="137">
        <f>IF(AND(P$3&gt;=$K236,P$3&lt;$L236),100*$AM236,0)</f>
        <v>0</v>
      </c>
      <c r="Q236" s="137">
        <f>IF(AND(Q$3&gt;=$K236,Q$3&lt;$L236),100*$AM236,0)</f>
        <v>0</v>
      </c>
      <c r="R236" s="137">
        <f>IF(AND(R$3&gt;=$K236,R$3&lt;$L236),100*$AM236,0)</f>
        <v>0</v>
      </c>
      <c r="S236" s="137">
        <f>IF(AND(S$3&gt;=$K236,S$3&lt;$L236),100*$AM236,0)</f>
        <v>0</v>
      </c>
      <c r="T236" s="137">
        <f>IF(AND(T$3&gt;=$K236,T$3&lt;$L236),100*$AM236,0)</f>
        <v>0</v>
      </c>
      <c r="U236" s="137">
        <f>IF(AND(U$3&gt;=$K236,U$3&lt;$L236),100*$AM236,0)</f>
        <v>0</v>
      </c>
      <c r="V236" s="137">
        <f>IF(AND(V$3&gt;=$K236,V$3&lt;$L236),100*$AM236,0)</f>
        <v>100</v>
      </c>
      <c r="W236" s="137">
        <f>IF(AND(W$3&gt;=$K236,W$3&lt;$L236),100*$AM236,0)</f>
        <v>100</v>
      </c>
      <c r="X236" s="137">
        <f>IF(AND(X$3&gt;=$K236,X$3&lt;$L236),100*$AM236,0)</f>
        <v>100</v>
      </c>
      <c r="Y236" s="137">
        <f>IF(AND(Y$3&gt;=$K236,Y$3&lt;$L236),100*$AM236,0)</f>
        <v>100</v>
      </c>
      <c r="Z236" s="137">
        <f>IF(AND(Z$3&gt;=$K236,Z$3&lt;$L236),100*$AM236,0)</f>
        <v>100</v>
      </c>
      <c r="AA236" s="137">
        <f>IF(AND(AA$3&gt;=$K236,AA$3&lt;$L236),100*$AM236,0)</f>
        <v>100</v>
      </c>
      <c r="AB236" s="137">
        <f>IF(AND(AB$3&gt;=$K236,AB$3&lt;$L236),100*$AM236,0)</f>
        <v>100</v>
      </c>
      <c r="AC236" s="137">
        <f>IF(AND(AC$3&gt;=$K236,AC$3&lt;$L236),100*$AM236,0)</f>
        <v>100</v>
      </c>
      <c r="AD236" s="137">
        <f>IF(AND(AD$3&gt;=$K236,AD$3&lt;$L236),100*$AM236,0)</f>
        <v>0</v>
      </c>
      <c r="AE236" s="137">
        <f>IF(AND(AE$3&gt;=$K236,AE$3&lt;$L236),100*$AM236,0)</f>
        <v>0</v>
      </c>
      <c r="AF236" s="137">
        <f>IF(AND(AF$3&gt;=$K236,AF$3&lt;$L236),100*$AM236,0)</f>
        <v>0</v>
      </c>
      <c r="AG236" s="137">
        <f>IF(AND(AG$3&gt;=$K236,AG$3&lt;$L236),100*$AM236,0)</f>
        <v>0</v>
      </c>
      <c r="AH236" s="137">
        <f>IF(AND(AH$3&gt;=$K236,AH$3&lt;$L236),100*$AM236,0)</f>
        <v>0</v>
      </c>
      <c r="AI236" s="137">
        <f>IF(AND(AI$3&gt;=$K236,AI$3&lt;$L236),100*$AM236,0)</f>
        <v>0</v>
      </c>
      <c r="AJ236" s="137">
        <f>IF(AND(AJ$3&gt;=$K236,AJ$3&lt;$L236),100*$AM236,0)</f>
        <v>0</v>
      </c>
      <c r="AK236" s="136">
        <f ca="1">IF(AND(AND($AK$3&lt;=B236,B236&lt;=$AK$1),B236&lt;&gt;""),1,0)</f>
        <v>1</v>
      </c>
      <c r="AL236" s="136">
        <f t="shared" si="4"/>
        <v>1</v>
      </c>
      <c r="AM236" s="136">
        <v>1</v>
      </c>
    </row>
    <row r="237" spans="1:39" ht="72">
      <c r="A237" s="149">
        <v>547</v>
      </c>
      <c r="B237" s="150">
        <v>46411</v>
      </c>
      <c r="C237" s="156">
        <v>9</v>
      </c>
      <c r="D237" s="156">
        <v>17</v>
      </c>
      <c r="E237" s="152" t="s">
        <v>93</v>
      </c>
      <c r="F237" s="151" t="s">
        <v>490</v>
      </c>
      <c r="G237" s="154" t="s">
        <v>493</v>
      </c>
      <c r="H237" s="138" t="str">
        <f>IF(OR(G237="中止",G237="取消"),"998",IF(ISNA(MATCH($E237,施設情報!$B$2:$B$96,0)),"999",INDEX(施設情報!$C$2:$C$96,MATCH($E237,施設情報!$B$2:$B$96,0))))</f>
        <v>998</v>
      </c>
      <c r="I237" s="139">
        <f>B237</f>
        <v>46411</v>
      </c>
      <c r="J237" s="137" t="str">
        <f>H237&amp;"-"&amp;I237</f>
        <v>998-46411</v>
      </c>
      <c r="K237" s="137">
        <f>C237/24</f>
        <v>0.375</v>
      </c>
      <c r="L237" s="137">
        <f>D237/24</f>
        <v>0.70833333333333337</v>
      </c>
      <c r="M237" s="137">
        <f>IF(AND(M$3&gt;=$K237,M$3&lt;$L237),100*$AM237,0)</f>
        <v>0</v>
      </c>
      <c r="N237" s="137">
        <f>IF(AND(N$3&gt;=$K237,N$3&lt;$L237),100*$AM237,0)</f>
        <v>0</v>
      </c>
      <c r="O237" s="137">
        <f>IF(AND(O$3&gt;=$K237,O$3&lt;$L237),100*$AM237,0)</f>
        <v>0</v>
      </c>
      <c r="P237" s="137">
        <f>IF(AND(P$3&gt;=$K237,P$3&lt;$L237),100*$AM237,0)</f>
        <v>0</v>
      </c>
      <c r="Q237" s="137">
        <f>IF(AND(Q$3&gt;=$K237,Q$3&lt;$L237),100*$AM237,0)</f>
        <v>0</v>
      </c>
      <c r="R237" s="137">
        <f>IF(AND(R$3&gt;=$K237,R$3&lt;$L237),100*$AM237,0)</f>
        <v>0</v>
      </c>
      <c r="S237" s="137">
        <f>IF(AND(S$3&gt;=$K237,S$3&lt;$L237),100*$AM237,0)</f>
        <v>0</v>
      </c>
      <c r="T237" s="137">
        <f>IF(AND(T$3&gt;=$K237,T$3&lt;$L237),100*$AM237,0)</f>
        <v>0</v>
      </c>
      <c r="U237" s="137">
        <f>IF(AND(U$3&gt;=$K237,U$3&lt;$L237),100*$AM237,0)</f>
        <v>0</v>
      </c>
      <c r="V237" s="137">
        <f>IF(AND(V$3&gt;=$K237,V$3&lt;$L237),100*$AM237,0)</f>
        <v>100</v>
      </c>
      <c r="W237" s="137">
        <f>IF(AND(W$3&gt;=$K237,W$3&lt;$L237),100*$AM237,0)</f>
        <v>100</v>
      </c>
      <c r="X237" s="137">
        <f>IF(AND(X$3&gt;=$K237,X$3&lt;$L237),100*$AM237,0)</f>
        <v>100</v>
      </c>
      <c r="Y237" s="137">
        <f>IF(AND(Y$3&gt;=$K237,Y$3&lt;$L237),100*$AM237,0)</f>
        <v>100</v>
      </c>
      <c r="Z237" s="137">
        <f>IF(AND(Z$3&gt;=$K237,Z$3&lt;$L237),100*$AM237,0)</f>
        <v>100</v>
      </c>
      <c r="AA237" s="137">
        <f>IF(AND(AA$3&gt;=$K237,AA$3&lt;$L237),100*$AM237,0)</f>
        <v>100</v>
      </c>
      <c r="AB237" s="137">
        <f>IF(AND(AB$3&gt;=$K237,AB$3&lt;$L237),100*$AM237,0)</f>
        <v>100</v>
      </c>
      <c r="AC237" s="137">
        <f>IF(AND(AC$3&gt;=$K237,AC$3&lt;$L237),100*$AM237,0)</f>
        <v>100</v>
      </c>
      <c r="AD237" s="137">
        <f>IF(AND(AD$3&gt;=$K237,AD$3&lt;$L237),100*$AM237,0)</f>
        <v>0</v>
      </c>
      <c r="AE237" s="137">
        <f>IF(AND(AE$3&gt;=$K237,AE$3&lt;$L237),100*$AM237,0)</f>
        <v>0</v>
      </c>
      <c r="AF237" s="137">
        <f>IF(AND(AF$3&gt;=$K237,AF$3&lt;$L237),100*$AM237,0)</f>
        <v>0</v>
      </c>
      <c r="AG237" s="137">
        <f>IF(AND(AG$3&gt;=$K237,AG$3&lt;$L237),100*$AM237,0)</f>
        <v>0</v>
      </c>
      <c r="AH237" s="137">
        <f>IF(AND(AH$3&gt;=$K237,AH$3&lt;$L237),100*$AM237,0)</f>
        <v>0</v>
      </c>
      <c r="AI237" s="137">
        <f>IF(AND(AI$3&gt;=$K237,AI$3&lt;$L237),100*$AM237,0)</f>
        <v>0</v>
      </c>
      <c r="AJ237" s="137">
        <f>IF(AND(AJ$3&gt;=$K237,AJ$3&lt;$L237),100*$AM237,0)</f>
        <v>0</v>
      </c>
      <c r="AK237" s="136">
        <f ca="1">IF(AND(AND($AK$3&lt;=B237,B237&lt;=$AK$1),B237&lt;&gt;""),1,0)</f>
        <v>1</v>
      </c>
      <c r="AL237" s="136">
        <f t="shared" si="4"/>
        <v>1</v>
      </c>
      <c r="AM237" s="136">
        <v>1</v>
      </c>
    </row>
    <row r="238" spans="1:39" ht="90">
      <c r="A238" s="149">
        <v>564</v>
      </c>
      <c r="B238" s="150">
        <v>46411</v>
      </c>
      <c r="C238" s="211">
        <v>9</v>
      </c>
      <c r="D238" s="211">
        <v>17</v>
      </c>
      <c r="E238" s="152" t="s">
        <v>94</v>
      </c>
      <c r="F238" s="151" t="s">
        <v>490</v>
      </c>
      <c r="G238" s="154" t="s">
        <v>493</v>
      </c>
      <c r="H238" s="138" t="str">
        <f>IF(OR(G238="中止",G238="取消"),"998",IF(ISNA(MATCH($E238,施設情報!$B$2:$B$96,0)),"999",INDEX(施設情報!$C$2:$C$96,MATCH($E238,施設情報!$B$2:$B$96,0))))</f>
        <v>998</v>
      </c>
      <c r="I238" s="139">
        <f>B238</f>
        <v>46411</v>
      </c>
      <c r="J238" s="137" t="str">
        <f>H238&amp;"-"&amp;I238</f>
        <v>998-46411</v>
      </c>
      <c r="K238" s="137">
        <f>C238/24</f>
        <v>0.375</v>
      </c>
      <c r="L238" s="137">
        <f>D238/24</f>
        <v>0.70833333333333337</v>
      </c>
      <c r="M238" s="137">
        <f>IF(AND(M$3&gt;=$K238,M$3&lt;$L238),100*$AM238,0)</f>
        <v>0</v>
      </c>
      <c r="N238" s="137">
        <f>IF(AND(N$3&gt;=$K238,N$3&lt;$L238),100*$AM238,0)</f>
        <v>0</v>
      </c>
      <c r="O238" s="137">
        <f>IF(AND(O$3&gt;=$K238,O$3&lt;$L238),100*$AM238,0)</f>
        <v>0</v>
      </c>
      <c r="P238" s="137">
        <f>IF(AND(P$3&gt;=$K238,P$3&lt;$L238),100*$AM238,0)</f>
        <v>0</v>
      </c>
      <c r="Q238" s="137">
        <f>IF(AND(Q$3&gt;=$K238,Q$3&lt;$L238),100*$AM238,0)</f>
        <v>0</v>
      </c>
      <c r="R238" s="137">
        <f>IF(AND(R$3&gt;=$K238,R$3&lt;$L238),100*$AM238,0)</f>
        <v>0</v>
      </c>
      <c r="S238" s="137">
        <f>IF(AND(S$3&gt;=$K238,S$3&lt;$L238),100*$AM238,0)</f>
        <v>0</v>
      </c>
      <c r="T238" s="137">
        <f>IF(AND(T$3&gt;=$K238,T$3&lt;$L238),100*$AM238,0)</f>
        <v>0</v>
      </c>
      <c r="U238" s="137">
        <f>IF(AND(U$3&gt;=$K238,U$3&lt;$L238),100*$AM238,0)</f>
        <v>0</v>
      </c>
      <c r="V238" s="137">
        <f>IF(AND(V$3&gt;=$K238,V$3&lt;$L238),100*$AM238,0)</f>
        <v>100</v>
      </c>
      <c r="W238" s="137">
        <f>IF(AND(W$3&gt;=$K238,W$3&lt;$L238),100*$AM238,0)</f>
        <v>100</v>
      </c>
      <c r="X238" s="137">
        <f>IF(AND(X$3&gt;=$K238,X$3&lt;$L238),100*$AM238,0)</f>
        <v>100</v>
      </c>
      <c r="Y238" s="137">
        <f>IF(AND(Y$3&gt;=$K238,Y$3&lt;$L238),100*$AM238,0)</f>
        <v>100</v>
      </c>
      <c r="Z238" s="137">
        <f>IF(AND(Z$3&gt;=$K238,Z$3&lt;$L238),100*$AM238,0)</f>
        <v>100</v>
      </c>
      <c r="AA238" s="137">
        <f>IF(AND(AA$3&gt;=$K238,AA$3&lt;$L238),100*$AM238,0)</f>
        <v>100</v>
      </c>
      <c r="AB238" s="137">
        <f>IF(AND(AB$3&gt;=$K238,AB$3&lt;$L238),100*$AM238,0)</f>
        <v>100</v>
      </c>
      <c r="AC238" s="137">
        <f>IF(AND(AC$3&gt;=$K238,AC$3&lt;$L238),100*$AM238,0)</f>
        <v>100</v>
      </c>
      <c r="AD238" s="137">
        <f>IF(AND(AD$3&gt;=$K238,AD$3&lt;$L238),100*$AM238,0)</f>
        <v>0</v>
      </c>
      <c r="AE238" s="137">
        <f>IF(AND(AE$3&gt;=$K238,AE$3&lt;$L238),100*$AM238,0)</f>
        <v>0</v>
      </c>
      <c r="AF238" s="137">
        <f>IF(AND(AF$3&gt;=$K238,AF$3&lt;$L238),100*$AM238,0)</f>
        <v>0</v>
      </c>
      <c r="AG238" s="137">
        <f>IF(AND(AG$3&gt;=$K238,AG$3&lt;$L238),100*$AM238,0)</f>
        <v>0</v>
      </c>
      <c r="AH238" s="137">
        <f>IF(AND(AH$3&gt;=$K238,AH$3&lt;$L238),100*$AM238,0)</f>
        <v>0</v>
      </c>
      <c r="AI238" s="137">
        <f>IF(AND(AI$3&gt;=$K238,AI$3&lt;$L238),100*$AM238,0)</f>
        <v>0</v>
      </c>
      <c r="AJ238" s="137">
        <f>IF(AND(AJ$3&gt;=$K238,AJ$3&lt;$L238),100*$AM238,0)</f>
        <v>0</v>
      </c>
      <c r="AK238" s="136">
        <f ca="1">IF(AND(AND($AK$3&lt;=B238,B238&lt;=$AK$1),B238&lt;&gt;""),1,0)</f>
        <v>1</v>
      </c>
      <c r="AL238" s="136">
        <f t="shared" si="4"/>
        <v>1</v>
      </c>
      <c r="AM238" s="136">
        <v>1</v>
      </c>
    </row>
    <row r="239" spans="1:39" ht="72">
      <c r="A239" s="149">
        <v>581</v>
      </c>
      <c r="B239" s="150">
        <v>46411</v>
      </c>
      <c r="C239" s="156">
        <v>9</v>
      </c>
      <c r="D239" s="156">
        <v>17</v>
      </c>
      <c r="E239" s="152" t="s">
        <v>92</v>
      </c>
      <c r="F239" s="151" t="s">
        <v>490</v>
      </c>
      <c r="G239" s="154" t="s">
        <v>493</v>
      </c>
      <c r="H239" s="138" t="str">
        <f>IF(OR(G239="中止",G239="取消"),"998",IF(ISNA(MATCH($E239,施設情報!$B$2:$B$96,0)),"999",INDEX(施設情報!$C$2:$C$96,MATCH($E239,施設情報!$B$2:$B$96,0))))</f>
        <v>998</v>
      </c>
      <c r="I239" s="139">
        <f>B239</f>
        <v>46411</v>
      </c>
      <c r="J239" s="137" t="str">
        <f>H239&amp;"-"&amp;I239</f>
        <v>998-46411</v>
      </c>
      <c r="K239" s="137">
        <f>C239/24</f>
        <v>0.375</v>
      </c>
      <c r="L239" s="137">
        <f>D239/24</f>
        <v>0.70833333333333337</v>
      </c>
      <c r="M239" s="137">
        <f>IF(AND(M$3&gt;=$K239,M$3&lt;$L239),100*$AM239,0)</f>
        <v>0</v>
      </c>
      <c r="N239" s="137">
        <f>IF(AND(N$3&gt;=$K239,N$3&lt;$L239),100*$AM239,0)</f>
        <v>0</v>
      </c>
      <c r="O239" s="137">
        <f>IF(AND(O$3&gt;=$K239,O$3&lt;$L239),100*$AM239,0)</f>
        <v>0</v>
      </c>
      <c r="P239" s="137">
        <f>IF(AND(P$3&gt;=$K239,P$3&lt;$L239),100*$AM239,0)</f>
        <v>0</v>
      </c>
      <c r="Q239" s="137">
        <f>IF(AND(Q$3&gt;=$K239,Q$3&lt;$L239),100*$AM239,0)</f>
        <v>0</v>
      </c>
      <c r="R239" s="137">
        <f>IF(AND(R$3&gt;=$K239,R$3&lt;$L239),100*$AM239,0)</f>
        <v>0</v>
      </c>
      <c r="S239" s="137">
        <f>IF(AND(S$3&gt;=$K239,S$3&lt;$L239),100*$AM239,0)</f>
        <v>0</v>
      </c>
      <c r="T239" s="137">
        <f>IF(AND(T$3&gt;=$K239,T$3&lt;$L239),100*$AM239,0)</f>
        <v>0</v>
      </c>
      <c r="U239" s="137">
        <f>IF(AND(U$3&gt;=$K239,U$3&lt;$L239),100*$AM239,0)</f>
        <v>0</v>
      </c>
      <c r="V239" s="137">
        <f>IF(AND(V$3&gt;=$K239,V$3&lt;$L239),100*$AM239,0)</f>
        <v>100</v>
      </c>
      <c r="W239" s="137">
        <f>IF(AND(W$3&gt;=$K239,W$3&lt;$L239),100*$AM239,0)</f>
        <v>100</v>
      </c>
      <c r="X239" s="137">
        <f>IF(AND(X$3&gt;=$K239,X$3&lt;$L239),100*$AM239,0)</f>
        <v>100</v>
      </c>
      <c r="Y239" s="137">
        <f>IF(AND(Y$3&gt;=$K239,Y$3&lt;$L239),100*$AM239,0)</f>
        <v>100</v>
      </c>
      <c r="Z239" s="137">
        <f>IF(AND(Z$3&gt;=$K239,Z$3&lt;$L239),100*$AM239,0)</f>
        <v>100</v>
      </c>
      <c r="AA239" s="137">
        <f>IF(AND(AA$3&gt;=$K239,AA$3&lt;$L239),100*$AM239,0)</f>
        <v>100</v>
      </c>
      <c r="AB239" s="137">
        <f>IF(AND(AB$3&gt;=$K239,AB$3&lt;$L239),100*$AM239,0)</f>
        <v>100</v>
      </c>
      <c r="AC239" s="137">
        <f>IF(AND(AC$3&gt;=$K239,AC$3&lt;$L239),100*$AM239,0)</f>
        <v>100</v>
      </c>
      <c r="AD239" s="137">
        <f>IF(AND(AD$3&gt;=$K239,AD$3&lt;$L239),100*$AM239,0)</f>
        <v>0</v>
      </c>
      <c r="AE239" s="137">
        <f>IF(AND(AE$3&gt;=$K239,AE$3&lt;$L239),100*$AM239,0)</f>
        <v>0</v>
      </c>
      <c r="AF239" s="137">
        <f>IF(AND(AF$3&gt;=$K239,AF$3&lt;$L239),100*$AM239,0)</f>
        <v>0</v>
      </c>
      <c r="AG239" s="137">
        <f>IF(AND(AG$3&gt;=$K239,AG$3&lt;$L239),100*$AM239,0)</f>
        <v>0</v>
      </c>
      <c r="AH239" s="137">
        <f>IF(AND(AH$3&gt;=$K239,AH$3&lt;$L239),100*$AM239,0)</f>
        <v>0</v>
      </c>
      <c r="AI239" s="137">
        <f>IF(AND(AI$3&gt;=$K239,AI$3&lt;$L239),100*$AM239,0)</f>
        <v>0</v>
      </c>
      <c r="AJ239" s="137">
        <f>IF(AND(AJ$3&gt;=$K239,AJ$3&lt;$L239),100*$AM239,0)</f>
        <v>0</v>
      </c>
      <c r="AK239" s="136">
        <f ca="1">IF(AND(AND($AK$3&lt;=B239,B239&lt;=$AK$1),B239&lt;&gt;""),1,0)</f>
        <v>1</v>
      </c>
      <c r="AL239" s="136">
        <f t="shared" si="4"/>
        <v>1</v>
      </c>
      <c r="AM239" s="136">
        <v>1</v>
      </c>
    </row>
    <row r="240" spans="1:39" ht="54">
      <c r="A240" s="149">
        <v>290</v>
      </c>
      <c r="B240" s="210">
        <v>46412</v>
      </c>
      <c r="C240" s="211">
        <v>9</v>
      </c>
      <c r="D240" s="211">
        <v>17</v>
      </c>
      <c r="E240" s="152" t="s">
        <v>38</v>
      </c>
      <c r="F240" s="147" t="s">
        <v>490</v>
      </c>
      <c r="G240" s="205" t="s">
        <v>491</v>
      </c>
      <c r="H240" s="138" t="str">
        <f>IF(OR(G240="中止",G240="取消"),"998",IF(ISNA(MATCH($E240,施設情報!$B$2:$B$96,0)),"999",INDEX(施設情報!$C$2:$C$96,MATCH($E240,施設情報!$B$2:$B$96,0))))</f>
        <v>002</v>
      </c>
      <c r="I240" s="139">
        <f>B240</f>
        <v>46412</v>
      </c>
      <c r="J240" s="137" t="str">
        <f>H240&amp;"-"&amp;I240</f>
        <v>002-46412</v>
      </c>
      <c r="K240" s="137">
        <f>C240/24</f>
        <v>0.375</v>
      </c>
      <c r="L240" s="137">
        <f>D240/24</f>
        <v>0.70833333333333337</v>
      </c>
      <c r="M240" s="137">
        <f>IF(AND(M$3&gt;=$K240,M$3&lt;$L240),100*$AM240,0)</f>
        <v>0</v>
      </c>
      <c r="N240" s="137">
        <f>IF(AND(N$3&gt;=$K240,N$3&lt;$L240),100*$AM240,0)</f>
        <v>0</v>
      </c>
      <c r="O240" s="137">
        <f>IF(AND(O$3&gt;=$K240,O$3&lt;$L240),100*$AM240,0)</f>
        <v>0</v>
      </c>
      <c r="P240" s="137">
        <f>IF(AND(P$3&gt;=$K240,P$3&lt;$L240),100*$AM240,0)</f>
        <v>0</v>
      </c>
      <c r="Q240" s="137">
        <f>IF(AND(Q$3&gt;=$K240,Q$3&lt;$L240),100*$AM240,0)</f>
        <v>0</v>
      </c>
      <c r="R240" s="137">
        <f>IF(AND(R$3&gt;=$K240,R$3&lt;$L240),100*$AM240,0)</f>
        <v>0</v>
      </c>
      <c r="S240" s="137">
        <f>IF(AND(S$3&gt;=$K240,S$3&lt;$L240),100*$AM240,0)</f>
        <v>0</v>
      </c>
      <c r="T240" s="137">
        <f>IF(AND(T$3&gt;=$K240,T$3&lt;$L240),100*$AM240,0)</f>
        <v>0</v>
      </c>
      <c r="U240" s="137">
        <f>IF(AND(U$3&gt;=$K240,U$3&lt;$L240),100*$AM240,0)</f>
        <v>0</v>
      </c>
      <c r="V240" s="137">
        <f>IF(AND(V$3&gt;=$K240,V$3&lt;$L240),100*$AM240,0)</f>
        <v>100</v>
      </c>
      <c r="W240" s="137">
        <f>IF(AND(W$3&gt;=$K240,W$3&lt;$L240),100*$AM240,0)</f>
        <v>100</v>
      </c>
      <c r="X240" s="137">
        <f>IF(AND(X$3&gt;=$K240,X$3&lt;$L240),100*$AM240,0)</f>
        <v>100</v>
      </c>
      <c r="Y240" s="137">
        <f>IF(AND(Y$3&gt;=$K240,Y$3&lt;$L240),100*$AM240,0)</f>
        <v>100</v>
      </c>
      <c r="Z240" s="137">
        <f>IF(AND(Z$3&gt;=$K240,Z$3&lt;$L240),100*$AM240,0)</f>
        <v>100</v>
      </c>
      <c r="AA240" s="137">
        <f>IF(AND(AA$3&gt;=$K240,AA$3&lt;$L240),100*$AM240,0)</f>
        <v>100</v>
      </c>
      <c r="AB240" s="137">
        <f>IF(AND(AB$3&gt;=$K240,AB$3&lt;$L240),100*$AM240,0)</f>
        <v>100</v>
      </c>
      <c r="AC240" s="137">
        <f>IF(AND(AC$3&gt;=$K240,AC$3&lt;$L240),100*$AM240,0)</f>
        <v>100</v>
      </c>
      <c r="AD240" s="137">
        <f>IF(AND(AD$3&gt;=$K240,AD$3&lt;$L240),100*$AM240,0)</f>
        <v>0</v>
      </c>
      <c r="AE240" s="137">
        <f>IF(AND(AE$3&gt;=$K240,AE$3&lt;$L240),100*$AM240,0)</f>
        <v>0</v>
      </c>
      <c r="AF240" s="137">
        <f>IF(AND(AF$3&gt;=$K240,AF$3&lt;$L240),100*$AM240,0)</f>
        <v>0</v>
      </c>
      <c r="AG240" s="137">
        <f>IF(AND(AG$3&gt;=$K240,AG$3&lt;$L240),100*$AM240,0)</f>
        <v>0</v>
      </c>
      <c r="AH240" s="137">
        <f>IF(AND(AH$3&gt;=$K240,AH$3&lt;$L240),100*$AM240,0)</f>
        <v>0</v>
      </c>
      <c r="AI240" s="137">
        <f>IF(AND(AI$3&gt;=$K240,AI$3&lt;$L240),100*$AM240,0)</f>
        <v>0</v>
      </c>
      <c r="AJ240" s="137">
        <f>IF(AND(AJ$3&gt;=$K240,AJ$3&lt;$L240),100*$AM240,0)</f>
        <v>0</v>
      </c>
      <c r="AK240" s="136">
        <f ca="1">IF(AND(AND($AK$3&lt;=B240,B240&lt;=$AK$1),B240&lt;&gt;""),1,0)</f>
        <v>1</v>
      </c>
      <c r="AL240" s="136">
        <f t="shared" si="4"/>
        <v>1</v>
      </c>
      <c r="AM240" s="136">
        <v>1</v>
      </c>
    </row>
    <row r="241" spans="1:39" ht="56.25">
      <c r="A241" s="149">
        <v>328</v>
      </c>
      <c r="B241" s="150">
        <v>46412</v>
      </c>
      <c r="C241" s="156">
        <v>0</v>
      </c>
      <c r="D241" s="156">
        <v>24</v>
      </c>
      <c r="E241" s="152" t="s">
        <v>52</v>
      </c>
      <c r="F241" s="151" t="s">
        <v>95</v>
      </c>
      <c r="G241" s="205" t="s">
        <v>1</v>
      </c>
      <c r="H241" s="138" t="str">
        <f>IF(OR(G241="中止",G241="取消"),"998",IF(ISNA(MATCH($E241,施設情報!$B$2:$B$96,0)),"999",INDEX(施設情報!$C$2:$C$96,MATCH($E241,施設情報!$B$2:$B$96,0))))</f>
        <v>024</v>
      </c>
      <c r="I241" s="139">
        <f>B241</f>
        <v>46412</v>
      </c>
      <c r="J241" s="137" t="str">
        <f>H241&amp;"-"&amp;I241</f>
        <v>024-46412</v>
      </c>
      <c r="K241" s="137">
        <f>C241/24</f>
        <v>0</v>
      </c>
      <c r="L241" s="137">
        <f>D241/24</f>
        <v>1</v>
      </c>
      <c r="M241" s="137">
        <f>IF(AND(M$3&gt;=$K241,M$3&lt;$L241),100*$AM241,0)</f>
        <v>100</v>
      </c>
      <c r="N241" s="137">
        <f>IF(AND(N$3&gt;=$K241,N$3&lt;$L241),100*$AM241,0)</f>
        <v>100</v>
      </c>
      <c r="O241" s="137">
        <f>IF(AND(O$3&gt;=$K241,O$3&lt;$L241),100*$AM241,0)</f>
        <v>100</v>
      </c>
      <c r="P241" s="137">
        <f>IF(AND(P$3&gt;=$K241,P$3&lt;$L241),100*$AM241,0)</f>
        <v>100</v>
      </c>
      <c r="Q241" s="137">
        <f>IF(AND(Q$3&gt;=$K241,Q$3&lt;$L241),100*$AM241,0)</f>
        <v>100</v>
      </c>
      <c r="R241" s="137">
        <f>IF(AND(R$3&gt;=$K241,R$3&lt;$L241),100*$AM241,0)</f>
        <v>100</v>
      </c>
      <c r="S241" s="137">
        <f>IF(AND(S$3&gt;=$K241,S$3&lt;$L241),100*$AM241,0)</f>
        <v>100</v>
      </c>
      <c r="T241" s="137">
        <f>IF(AND(T$3&gt;=$K241,T$3&lt;$L241),100*$AM241,0)</f>
        <v>100</v>
      </c>
      <c r="U241" s="137">
        <f>IF(AND(U$3&gt;=$K241,U$3&lt;$L241),100*$AM241,0)</f>
        <v>100</v>
      </c>
      <c r="V241" s="137">
        <f>IF(AND(V$3&gt;=$K241,V$3&lt;$L241),100*$AM241,0)</f>
        <v>100</v>
      </c>
      <c r="W241" s="137">
        <f>IF(AND(W$3&gt;=$K241,W$3&lt;$L241),100*$AM241,0)</f>
        <v>100</v>
      </c>
      <c r="X241" s="137">
        <f>IF(AND(X$3&gt;=$K241,X$3&lt;$L241),100*$AM241,0)</f>
        <v>100</v>
      </c>
      <c r="Y241" s="137">
        <f>IF(AND(Y$3&gt;=$K241,Y$3&lt;$L241),100*$AM241,0)</f>
        <v>100</v>
      </c>
      <c r="Z241" s="137">
        <f>IF(AND(Z$3&gt;=$K241,Z$3&lt;$L241),100*$AM241,0)</f>
        <v>100</v>
      </c>
      <c r="AA241" s="137">
        <f>IF(AND(AA$3&gt;=$K241,AA$3&lt;$L241),100*$AM241,0)</f>
        <v>100</v>
      </c>
      <c r="AB241" s="137">
        <f>IF(AND(AB$3&gt;=$K241,AB$3&lt;$L241),100*$AM241,0)</f>
        <v>100</v>
      </c>
      <c r="AC241" s="137">
        <f>IF(AND(AC$3&gt;=$K241,AC$3&lt;$L241),100*$AM241,0)</f>
        <v>100</v>
      </c>
      <c r="AD241" s="137">
        <f>IF(AND(AD$3&gt;=$K241,AD$3&lt;$L241),100*$AM241,0)</f>
        <v>100</v>
      </c>
      <c r="AE241" s="137">
        <f>IF(AND(AE$3&gt;=$K241,AE$3&lt;$L241),100*$AM241,0)</f>
        <v>100</v>
      </c>
      <c r="AF241" s="137">
        <f>IF(AND(AF$3&gt;=$K241,AF$3&lt;$L241),100*$AM241,0)</f>
        <v>100</v>
      </c>
      <c r="AG241" s="137">
        <f>IF(AND(AG$3&gt;=$K241,AG$3&lt;$L241),100*$AM241,0)</f>
        <v>100</v>
      </c>
      <c r="AH241" s="137">
        <f>IF(AND(AH$3&gt;=$K241,AH$3&lt;$L241),100*$AM241,0)</f>
        <v>100</v>
      </c>
      <c r="AI241" s="137">
        <f>IF(AND(AI$3&gt;=$K241,AI$3&lt;$L241),100*$AM241,0)</f>
        <v>100</v>
      </c>
      <c r="AJ241" s="137">
        <f>IF(AND(AJ$3&gt;=$K241,AJ$3&lt;$L241),100*$AM241,0)</f>
        <v>100</v>
      </c>
      <c r="AK241" s="136">
        <f ca="1">IF(AND(AND($AK$3&lt;=B241,B241&lt;=$AK$1),B241&lt;&gt;""),1,0)</f>
        <v>1</v>
      </c>
      <c r="AL241" s="136">
        <f t="shared" si="4"/>
        <v>1</v>
      </c>
      <c r="AM241" s="136">
        <v>1</v>
      </c>
    </row>
    <row r="242" spans="1:39" ht="36">
      <c r="A242" s="149">
        <v>471</v>
      </c>
      <c r="B242" s="150">
        <v>46412</v>
      </c>
      <c r="C242" s="156">
        <v>9</v>
      </c>
      <c r="D242" s="156">
        <v>17</v>
      </c>
      <c r="E242" s="152" t="s">
        <v>91</v>
      </c>
      <c r="F242" s="151" t="s">
        <v>490</v>
      </c>
      <c r="G242" s="154" t="s">
        <v>493</v>
      </c>
      <c r="H242" s="138" t="str">
        <f>IF(OR(G242="中止",G242="取消"),"998",IF(ISNA(MATCH($E242,施設情報!$B$2:$B$96,0)),"999",INDEX(施設情報!$C$2:$C$96,MATCH($E242,施設情報!$B$2:$B$96,0))))</f>
        <v>998</v>
      </c>
      <c r="I242" s="139">
        <f>B242</f>
        <v>46412</v>
      </c>
      <c r="J242" s="137" t="str">
        <f>H242&amp;"-"&amp;I242</f>
        <v>998-46412</v>
      </c>
      <c r="K242" s="137">
        <f>C242/24</f>
        <v>0.375</v>
      </c>
      <c r="L242" s="137">
        <f>D242/24</f>
        <v>0.70833333333333337</v>
      </c>
      <c r="M242" s="137">
        <f>IF(AND(M$3&gt;=$K242,M$3&lt;$L242),100*$AM242,0)</f>
        <v>0</v>
      </c>
      <c r="N242" s="137">
        <f>IF(AND(N$3&gt;=$K242,N$3&lt;$L242),100*$AM242,0)</f>
        <v>0</v>
      </c>
      <c r="O242" s="137">
        <f>IF(AND(O$3&gt;=$K242,O$3&lt;$L242),100*$AM242,0)</f>
        <v>0</v>
      </c>
      <c r="P242" s="137">
        <f>IF(AND(P$3&gt;=$K242,P$3&lt;$L242),100*$AM242,0)</f>
        <v>0</v>
      </c>
      <c r="Q242" s="137">
        <f>IF(AND(Q$3&gt;=$K242,Q$3&lt;$L242),100*$AM242,0)</f>
        <v>0</v>
      </c>
      <c r="R242" s="137">
        <f>IF(AND(R$3&gt;=$K242,R$3&lt;$L242),100*$AM242,0)</f>
        <v>0</v>
      </c>
      <c r="S242" s="137">
        <f>IF(AND(S$3&gt;=$K242,S$3&lt;$L242),100*$AM242,0)</f>
        <v>0</v>
      </c>
      <c r="T242" s="137">
        <f>IF(AND(T$3&gt;=$K242,T$3&lt;$L242),100*$AM242,0)</f>
        <v>0</v>
      </c>
      <c r="U242" s="137">
        <f>IF(AND(U$3&gt;=$K242,U$3&lt;$L242),100*$AM242,0)</f>
        <v>0</v>
      </c>
      <c r="V242" s="137">
        <f>IF(AND(V$3&gt;=$K242,V$3&lt;$L242),100*$AM242,0)</f>
        <v>100</v>
      </c>
      <c r="W242" s="137">
        <f>IF(AND(W$3&gt;=$K242,W$3&lt;$L242),100*$AM242,0)</f>
        <v>100</v>
      </c>
      <c r="X242" s="137">
        <f>IF(AND(X$3&gt;=$K242,X$3&lt;$L242),100*$AM242,0)</f>
        <v>100</v>
      </c>
      <c r="Y242" s="137">
        <f>IF(AND(Y$3&gt;=$K242,Y$3&lt;$L242),100*$AM242,0)</f>
        <v>100</v>
      </c>
      <c r="Z242" s="137">
        <f>IF(AND(Z$3&gt;=$K242,Z$3&lt;$L242),100*$AM242,0)</f>
        <v>100</v>
      </c>
      <c r="AA242" s="137">
        <f>IF(AND(AA$3&gt;=$K242,AA$3&lt;$L242),100*$AM242,0)</f>
        <v>100</v>
      </c>
      <c r="AB242" s="137">
        <f>IF(AND(AB$3&gt;=$K242,AB$3&lt;$L242),100*$AM242,0)</f>
        <v>100</v>
      </c>
      <c r="AC242" s="137">
        <f>IF(AND(AC$3&gt;=$K242,AC$3&lt;$L242),100*$AM242,0)</f>
        <v>100</v>
      </c>
      <c r="AD242" s="137">
        <f>IF(AND(AD$3&gt;=$K242,AD$3&lt;$L242),100*$AM242,0)</f>
        <v>0</v>
      </c>
      <c r="AE242" s="137">
        <f>IF(AND(AE$3&gt;=$K242,AE$3&lt;$L242),100*$AM242,0)</f>
        <v>0</v>
      </c>
      <c r="AF242" s="137">
        <f>IF(AND(AF$3&gt;=$K242,AF$3&lt;$L242),100*$AM242,0)</f>
        <v>0</v>
      </c>
      <c r="AG242" s="137">
        <f>IF(AND(AG$3&gt;=$K242,AG$3&lt;$L242),100*$AM242,0)</f>
        <v>0</v>
      </c>
      <c r="AH242" s="137">
        <f>IF(AND(AH$3&gt;=$K242,AH$3&lt;$L242),100*$AM242,0)</f>
        <v>0</v>
      </c>
      <c r="AI242" s="137">
        <f>IF(AND(AI$3&gt;=$K242,AI$3&lt;$L242),100*$AM242,0)</f>
        <v>0</v>
      </c>
      <c r="AJ242" s="137">
        <f>IF(AND(AJ$3&gt;=$K242,AJ$3&lt;$L242),100*$AM242,0)</f>
        <v>0</v>
      </c>
      <c r="AK242" s="136">
        <f ca="1">IF(AND(AND($AK$3&lt;=B242,B242&lt;=$AK$1),B242&lt;&gt;""),1,0)</f>
        <v>1</v>
      </c>
      <c r="AL242" s="136">
        <f t="shared" si="4"/>
        <v>1</v>
      </c>
      <c r="AM242" s="136">
        <v>1</v>
      </c>
    </row>
    <row r="243" spans="1:39" ht="72">
      <c r="A243" s="149">
        <v>486</v>
      </c>
      <c r="B243" s="150">
        <v>46412</v>
      </c>
      <c r="C243" s="156">
        <v>9</v>
      </c>
      <c r="D243" s="156">
        <v>17</v>
      </c>
      <c r="E243" s="152" t="s">
        <v>93</v>
      </c>
      <c r="F243" s="151" t="s">
        <v>490</v>
      </c>
      <c r="G243" s="154" t="s">
        <v>493</v>
      </c>
      <c r="H243" s="138" t="str">
        <f>IF(OR(G243="中止",G243="取消"),"998",IF(ISNA(MATCH($E243,施設情報!$B$2:$B$96,0)),"999",INDEX(施設情報!$C$2:$C$96,MATCH($E243,施設情報!$B$2:$B$96,0))))</f>
        <v>998</v>
      </c>
      <c r="I243" s="139">
        <f>B243</f>
        <v>46412</v>
      </c>
      <c r="J243" s="137" t="str">
        <f>H243&amp;"-"&amp;I243</f>
        <v>998-46412</v>
      </c>
      <c r="K243" s="137">
        <f>C243/24</f>
        <v>0.375</v>
      </c>
      <c r="L243" s="137">
        <f>D243/24</f>
        <v>0.70833333333333337</v>
      </c>
      <c r="M243" s="137">
        <f>IF(AND(M$3&gt;=$K243,M$3&lt;$L243),100*$AM243,0)</f>
        <v>0</v>
      </c>
      <c r="N243" s="137">
        <f>IF(AND(N$3&gt;=$K243,N$3&lt;$L243),100*$AM243,0)</f>
        <v>0</v>
      </c>
      <c r="O243" s="137">
        <f>IF(AND(O$3&gt;=$K243,O$3&lt;$L243),100*$AM243,0)</f>
        <v>0</v>
      </c>
      <c r="P243" s="137">
        <f>IF(AND(P$3&gt;=$K243,P$3&lt;$L243),100*$AM243,0)</f>
        <v>0</v>
      </c>
      <c r="Q243" s="137">
        <f>IF(AND(Q$3&gt;=$K243,Q$3&lt;$L243),100*$AM243,0)</f>
        <v>0</v>
      </c>
      <c r="R243" s="137">
        <f>IF(AND(R$3&gt;=$K243,R$3&lt;$L243),100*$AM243,0)</f>
        <v>0</v>
      </c>
      <c r="S243" s="137">
        <f>IF(AND(S$3&gt;=$K243,S$3&lt;$L243),100*$AM243,0)</f>
        <v>0</v>
      </c>
      <c r="T243" s="137">
        <f>IF(AND(T$3&gt;=$K243,T$3&lt;$L243),100*$AM243,0)</f>
        <v>0</v>
      </c>
      <c r="U243" s="137">
        <f>IF(AND(U$3&gt;=$K243,U$3&lt;$L243),100*$AM243,0)</f>
        <v>0</v>
      </c>
      <c r="V243" s="137">
        <f>IF(AND(V$3&gt;=$K243,V$3&lt;$L243),100*$AM243,0)</f>
        <v>100</v>
      </c>
      <c r="W243" s="137">
        <f>IF(AND(W$3&gt;=$K243,W$3&lt;$L243),100*$AM243,0)</f>
        <v>100</v>
      </c>
      <c r="X243" s="137">
        <f>IF(AND(X$3&gt;=$K243,X$3&lt;$L243),100*$AM243,0)</f>
        <v>100</v>
      </c>
      <c r="Y243" s="137">
        <f>IF(AND(Y$3&gt;=$K243,Y$3&lt;$L243),100*$AM243,0)</f>
        <v>100</v>
      </c>
      <c r="Z243" s="137">
        <f>IF(AND(Z$3&gt;=$K243,Z$3&lt;$L243),100*$AM243,0)</f>
        <v>100</v>
      </c>
      <c r="AA243" s="137">
        <f>IF(AND(AA$3&gt;=$K243,AA$3&lt;$L243),100*$AM243,0)</f>
        <v>100</v>
      </c>
      <c r="AB243" s="137">
        <f>IF(AND(AB$3&gt;=$K243,AB$3&lt;$L243),100*$AM243,0)</f>
        <v>100</v>
      </c>
      <c r="AC243" s="137">
        <f>IF(AND(AC$3&gt;=$K243,AC$3&lt;$L243),100*$AM243,0)</f>
        <v>100</v>
      </c>
      <c r="AD243" s="137">
        <f>IF(AND(AD$3&gt;=$K243,AD$3&lt;$L243),100*$AM243,0)</f>
        <v>0</v>
      </c>
      <c r="AE243" s="137">
        <f>IF(AND(AE$3&gt;=$K243,AE$3&lt;$L243),100*$AM243,0)</f>
        <v>0</v>
      </c>
      <c r="AF243" s="137">
        <f>IF(AND(AF$3&gt;=$K243,AF$3&lt;$L243),100*$AM243,0)</f>
        <v>0</v>
      </c>
      <c r="AG243" s="137">
        <f>IF(AND(AG$3&gt;=$K243,AG$3&lt;$L243),100*$AM243,0)</f>
        <v>0</v>
      </c>
      <c r="AH243" s="137">
        <f>IF(AND(AH$3&gt;=$K243,AH$3&lt;$L243),100*$AM243,0)</f>
        <v>0</v>
      </c>
      <c r="AI243" s="137">
        <f>IF(AND(AI$3&gt;=$K243,AI$3&lt;$L243),100*$AM243,0)</f>
        <v>0</v>
      </c>
      <c r="AJ243" s="137">
        <f>IF(AND(AJ$3&gt;=$K243,AJ$3&lt;$L243),100*$AM243,0)</f>
        <v>0</v>
      </c>
      <c r="AK243" s="136">
        <f ca="1">IF(AND(AND($AK$3&lt;=B243,B243&lt;=$AK$1),B243&lt;&gt;""),1,0)</f>
        <v>1</v>
      </c>
      <c r="AL243" s="136">
        <f t="shared" si="4"/>
        <v>1</v>
      </c>
      <c r="AM243" s="136">
        <v>1</v>
      </c>
    </row>
    <row r="244" spans="1:39" ht="90">
      <c r="A244" s="149">
        <v>501</v>
      </c>
      <c r="B244" s="150">
        <v>46412</v>
      </c>
      <c r="C244" s="156">
        <v>9</v>
      </c>
      <c r="D244" s="156">
        <v>17</v>
      </c>
      <c r="E244" s="2" t="s">
        <v>94</v>
      </c>
      <c r="F244" s="151" t="s">
        <v>490</v>
      </c>
      <c r="G244" s="154" t="s">
        <v>493</v>
      </c>
      <c r="H244" s="138" t="str">
        <f>IF(OR(G244="中止",G244="取消"),"998",IF(ISNA(MATCH($E244,施設情報!$B$2:$B$96,0)),"999",INDEX(施設情報!$C$2:$C$96,MATCH($E244,施設情報!$B$2:$B$96,0))))</f>
        <v>998</v>
      </c>
      <c r="I244" s="139">
        <f>B244</f>
        <v>46412</v>
      </c>
      <c r="J244" s="137" t="str">
        <f>H244&amp;"-"&amp;I244</f>
        <v>998-46412</v>
      </c>
      <c r="K244" s="137">
        <f>C244/24</f>
        <v>0.375</v>
      </c>
      <c r="L244" s="137">
        <f>D244/24</f>
        <v>0.70833333333333337</v>
      </c>
      <c r="M244" s="137">
        <f>IF(AND(M$3&gt;=$K244,M$3&lt;$L244),100*$AM244,0)</f>
        <v>0</v>
      </c>
      <c r="N244" s="137">
        <f>IF(AND(N$3&gt;=$K244,N$3&lt;$L244),100*$AM244,0)</f>
        <v>0</v>
      </c>
      <c r="O244" s="137">
        <f>IF(AND(O$3&gt;=$K244,O$3&lt;$L244),100*$AM244,0)</f>
        <v>0</v>
      </c>
      <c r="P244" s="137">
        <f>IF(AND(P$3&gt;=$K244,P$3&lt;$L244),100*$AM244,0)</f>
        <v>0</v>
      </c>
      <c r="Q244" s="137">
        <f>IF(AND(Q$3&gt;=$K244,Q$3&lt;$L244),100*$AM244,0)</f>
        <v>0</v>
      </c>
      <c r="R244" s="137">
        <f>IF(AND(R$3&gt;=$K244,R$3&lt;$L244),100*$AM244,0)</f>
        <v>0</v>
      </c>
      <c r="S244" s="137">
        <f>IF(AND(S$3&gt;=$K244,S$3&lt;$L244),100*$AM244,0)</f>
        <v>0</v>
      </c>
      <c r="T244" s="137">
        <f>IF(AND(T$3&gt;=$K244,T$3&lt;$L244),100*$AM244,0)</f>
        <v>0</v>
      </c>
      <c r="U244" s="137">
        <f>IF(AND(U$3&gt;=$K244,U$3&lt;$L244),100*$AM244,0)</f>
        <v>0</v>
      </c>
      <c r="V244" s="137">
        <f>IF(AND(V$3&gt;=$K244,V$3&lt;$L244),100*$AM244,0)</f>
        <v>100</v>
      </c>
      <c r="W244" s="137">
        <f>IF(AND(W$3&gt;=$K244,W$3&lt;$L244),100*$AM244,0)</f>
        <v>100</v>
      </c>
      <c r="X244" s="137">
        <f>IF(AND(X$3&gt;=$K244,X$3&lt;$L244),100*$AM244,0)</f>
        <v>100</v>
      </c>
      <c r="Y244" s="137">
        <f>IF(AND(Y$3&gt;=$K244,Y$3&lt;$L244),100*$AM244,0)</f>
        <v>100</v>
      </c>
      <c r="Z244" s="137">
        <f>IF(AND(Z$3&gt;=$K244,Z$3&lt;$L244),100*$AM244,0)</f>
        <v>100</v>
      </c>
      <c r="AA244" s="137">
        <f>IF(AND(AA$3&gt;=$K244,AA$3&lt;$L244),100*$AM244,0)</f>
        <v>100</v>
      </c>
      <c r="AB244" s="137">
        <f>IF(AND(AB$3&gt;=$K244,AB$3&lt;$L244),100*$AM244,0)</f>
        <v>100</v>
      </c>
      <c r="AC244" s="137">
        <f>IF(AND(AC$3&gt;=$K244,AC$3&lt;$L244),100*$AM244,0)</f>
        <v>100</v>
      </c>
      <c r="AD244" s="137">
        <f>IF(AND(AD$3&gt;=$K244,AD$3&lt;$L244),100*$AM244,0)</f>
        <v>0</v>
      </c>
      <c r="AE244" s="137">
        <f>IF(AND(AE$3&gt;=$K244,AE$3&lt;$L244),100*$AM244,0)</f>
        <v>0</v>
      </c>
      <c r="AF244" s="137">
        <f>IF(AND(AF$3&gt;=$K244,AF$3&lt;$L244),100*$AM244,0)</f>
        <v>0</v>
      </c>
      <c r="AG244" s="137">
        <f>IF(AND(AG$3&gt;=$K244,AG$3&lt;$L244),100*$AM244,0)</f>
        <v>0</v>
      </c>
      <c r="AH244" s="137">
        <f>IF(AND(AH$3&gt;=$K244,AH$3&lt;$L244),100*$AM244,0)</f>
        <v>0</v>
      </c>
      <c r="AI244" s="137">
        <f>IF(AND(AI$3&gt;=$K244,AI$3&lt;$L244),100*$AM244,0)</f>
        <v>0</v>
      </c>
      <c r="AJ244" s="137">
        <f>IF(AND(AJ$3&gt;=$K244,AJ$3&lt;$L244),100*$AM244,0)</f>
        <v>0</v>
      </c>
      <c r="AK244" s="136">
        <f ca="1">IF(AND(AND($AK$3&lt;=B244,B244&lt;=$AK$1),B244&lt;&gt;""),1,0)</f>
        <v>1</v>
      </c>
      <c r="AL244" s="136">
        <f t="shared" si="4"/>
        <v>1</v>
      </c>
      <c r="AM244" s="136">
        <v>1</v>
      </c>
    </row>
    <row r="245" spans="1:39" ht="72">
      <c r="A245" s="149">
        <v>516</v>
      </c>
      <c r="B245" s="150">
        <v>46412</v>
      </c>
      <c r="C245" s="156">
        <v>9</v>
      </c>
      <c r="D245" s="156">
        <v>17</v>
      </c>
      <c r="E245" s="2" t="s">
        <v>92</v>
      </c>
      <c r="F245" s="151" t="s">
        <v>490</v>
      </c>
      <c r="G245" s="154" t="s">
        <v>493</v>
      </c>
      <c r="H245" s="138" t="str">
        <f>IF(OR(G245="中止",G245="取消"),"998",IF(ISNA(MATCH($E245,施設情報!$B$2:$B$96,0)),"999",INDEX(施設情報!$C$2:$C$96,MATCH($E245,施設情報!$B$2:$B$96,0))))</f>
        <v>998</v>
      </c>
      <c r="I245" s="139">
        <f>B245</f>
        <v>46412</v>
      </c>
      <c r="J245" s="137" t="str">
        <f>H245&amp;"-"&amp;I245</f>
        <v>998-46412</v>
      </c>
      <c r="K245" s="137">
        <f>C245/24</f>
        <v>0.375</v>
      </c>
      <c r="L245" s="137">
        <f>D245/24</f>
        <v>0.70833333333333337</v>
      </c>
      <c r="M245" s="137">
        <f>IF(AND(M$3&gt;=$K245,M$3&lt;$L245),100*$AM245,0)</f>
        <v>0</v>
      </c>
      <c r="N245" s="137">
        <f>IF(AND(N$3&gt;=$K245,N$3&lt;$L245),100*$AM245,0)</f>
        <v>0</v>
      </c>
      <c r="O245" s="137">
        <f>IF(AND(O$3&gt;=$K245,O$3&lt;$L245),100*$AM245,0)</f>
        <v>0</v>
      </c>
      <c r="P245" s="137">
        <f>IF(AND(P$3&gt;=$K245,P$3&lt;$L245),100*$AM245,0)</f>
        <v>0</v>
      </c>
      <c r="Q245" s="137">
        <f>IF(AND(Q$3&gt;=$K245,Q$3&lt;$L245),100*$AM245,0)</f>
        <v>0</v>
      </c>
      <c r="R245" s="137">
        <f>IF(AND(R$3&gt;=$K245,R$3&lt;$L245),100*$AM245,0)</f>
        <v>0</v>
      </c>
      <c r="S245" s="137">
        <f>IF(AND(S$3&gt;=$K245,S$3&lt;$L245),100*$AM245,0)</f>
        <v>0</v>
      </c>
      <c r="T245" s="137">
        <f>IF(AND(T$3&gt;=$K245,T$3&lt;$L245),100*$AM245,0)</f>
        <v>0</v>
      </c>
      <c r="U245" s="137">
        <f>IF(AND(U$3&gt;=$K245,U$3&lt;$L245),100*$AM245,0)</f>
        <v>0</v>
      </c>
      <c r="V245" s="137">
        <f>IF(AND(V$3&gt;=$K245,V$3&lt;$L245),100*$AM245,0)</f>
        <v>100</v>
      </c>
      <c r="W245" s="137">
        <f>IF(AND(W$3&gt;=$K245,W$3&lt;$L245),100*$AM245,0)</f>
        <v>100</v>
      </c>
      <c r="X245" s="137">
        <f>IF(AND(X$3&gt;=$K245,X$3&lt;$L245),100*$AM245,0)</f>
        <v>100</v>
      </c>
      <c r="Y245" s="137">
        <f>IF(AND(Y$3&gt;=$K245,Y$3&lt;$L245),100*$AM245,0)</f>
        <v>100</v>
      </c>
      <c r="Z245" s="137">
        <f>IF(AND(Z$3&gt;=$K245,Z$3&lt;$L245),100*$AM245,0)</f>
        <v>100</v>
      </c>
      <c r="AA245" s="137">
        <f>IF(AND(AA$3&gt;=$K245,AA$3&lt;$L245),100*$AM245,0)</f>
        <v>100</v>
      </c>
      <c r="AB245" s="137">
        <f>IF(AND(AB$3&gt;=$K245,AB$3&lt;$L245),100*$AM245,0)</f>
        <v>100</v>
      </c>
      <c r="AC245" s="137">
        <f>IF(AND(AC$3&gt;=$K245,AC$3&lt;$L245),100*$AM245,0)</f>
        <v>100</v>
      </c>
      <c r="AD245" s="137">
        <f>IF(AND(AD$3&gt;=$K245,AD$3&lt;$L245),100*$AM245,0)</f>
        <v>0</v>
      </c>
      <c r="AE245" s="137">
        <f>IF(AND(AE$3&gt;=$K245,AE$3&lt;$L245),100*$AM245,0)</f>
        <v>0</v>
      </c>
      <c r="AF245" s="137">
        <f>IF(AND(AF$3&gt;=$K245,AF$3&lt;$L245),100*$AM245,0)</f>
        <v>0</v>
      </c>
      <c r="AG245" s="137">
        <f>IF(AND(AG$3&gt;=$K245,AG$3&lt;$L245),100*$AM245,0)</f>
        <v>0</v>
      </c>
      <c r="AH245" s="137">
        <f>IF(AND(AH$3&gt;=$K245,AH$3&lt;$L245),100*$AM245,0)</f>
        <v>0</v>
      </c>
      <c r="AI245" s="137">
        <f>IF(AND(AI$3&gt;=$K245,AI$3&lt;$L245),100*$AM245,0)</f>
        <v>0</v>
      </c>
      <c r="AJ245" s="137">
        <f>IF(AND(AJ$3&gt;=$K245,AJ$3&lt;$L245),100*$AM245,0)</f>
        <v>0</v>
      </c>
      <c r="AK245" s="136">
        <f ca="1">IF(AND(AND($AK$3&lt;=B245,B245&lt;=$AK$1),B245&lt;&gt;""),1,0)</f>
        <v>1</v>
      </c>
      <c r="AL245" s="136">
        <f t="shared" si="4"/>
        <v>1</v>
      </c>
      <c r="AM245" s="136">
        <v>1</v>
      </c>
    </row>
    <row r="246" spans="1:39" ht="36">
      <c r="A246" s="149">
        <v>531</v>
      </c>
      <c r="B246" s="150">
        <v>46412</v>
      </c>
      <c r="C246" s="156">
        <v>9</v>
      </c>
      <c r="D246" s="156">
        <v>17</v>
      </c>
      <c r="E246" s="152" t="s">
        <v>91</v>
      </c>
      <c r="F246" s="151" t="s">
        <v>490</v>
      </c>
      <c r="G246" s="154" t="s">
        <v>493</v>
      </c>
      <c r="H246" s="138" t="str">
        <f>IF(OR(G246="中止",G246="取消"),"998",IF(ISNA(MATCH($E246,施設情報!$B$2:$B$96,0)),"999",INDEX(施設情報!$C$2:$C$96,MATCH($E246,施設情報!$B$2:$B$96,0))))</f>
        <v>998</v>
      </c>
      <c r="I246" s="139">
        <f>B246</f>
        <v>46412</v>
      </c>
      <c r="J246" s="137" t="str">
        <f>H246&amp;"-"&amp;I246</f>
        <v>998-46412</v>
      </c>
      <c r="K246" s="137">
        <f>C246/24</f>
        <v>0.375</v>
      </c>
      <c r="L246" s="137">
        <f>D246/24</f>
        <v>0.70833333333333337</v>
      </c>
      <c r="M246" s="137">
        <f>IF(AND(M$3&gt;=$K246,M$3&lt;$L246),100*$AM246,0)</f>
        <v>0</v>
      </c>
      <c r="N246" s="137">
        <f>IF(AND(N$3&gt;=$K246,N$3&lt;$L246),100*$AM246,0)</f>
        <v>0</v>
      </c>
      <c r="O246" s="137">
        <f>IF(AND(O$3&gt;=$K246,O$3&lt;$L246),100*$AM246,0)</f>
        <v>0</v>
      </c>
      <c r="P246" s="137">
        <f>IF(AND(P$3&gt;=$K246,P$3&lt;$L246),100*$AM246,0)</f>
        <v>0</v>
      </c>
      <c r="Q246" s="137">
        <f>IF(AND(Q$3&gt;=$K246,Q$3&lt;$L246),100*$AM246,0)</f>
        <v>0</v>
      </c>
      <c r="R246" s="137">
        <f>IF(AND(R$3&gt;=$K246,R$3&lt;$L246),100*$AM246,0)</f>
        <v>0</v>
      </c>
      <c r="S246" s="137">
        <f>IF(AND(S$3&gt;=$K246,S$3&lt;$L246),100*$AM246,0)</f>
        <v>0</v>
      </c>
      <c r="T246" s="137">
        <f>IF(AND(T$3&gt;=$K246,T$3&lt;$L246),100*$AM246,0)</f>
        <v>0</v>
      </c>
      <c r="U246" s="137">
        <f>IF(AND(U$3&gt;=$K246,U$3&lt;$L246),100*$AM246,0)</f>
        <v>0</v>
      </c>
      <c r="V246" s="137">
        <f>IF(AND(V$3&gt;=$K246,V$3&lt;$L246),100*$AM246,0)</f>
        <v>100</v>
      </c>
      <c r="W246" s="137">
        <f>IF(AND(W$3&gt;=$K246,W$3&lt;$L246),100*$AM246,0)</f>
        <v>100</v>
      </c>
      <c r="X246" s="137">
        <f>IF(AND(X$3&gt;=$K246,X$3&lt;$L246),100*$AM246,0)</f>
        <v>100</v>
      </c>
      <c r="Y246" s="137">
        <f>IF(AND(Y$3&gt;=$K246,Y$3&lt;$L246),100*$AM246,0)</f>
        <v>100</v>
      </c>
      <c r="Z246" s="137">
        <f>IF(AND(Z$3&gt;=$K246,Z$3&lt;$L246),100*$AM246,0)</f>
        <v>100</v>
      </c>
      <c r="AA246" s="137">
        <f>IF(AND(AA$3&gt;=$K246,AA$3&lt;$L246),100*$AM246,0)</f>
        <v>100</v>
      </c>
      <c r="AB246" s="137">
        <f>IF(AND(AB$3&gt;=$K246,AB$3&lt;$L246),100*$AM246,0)</f>
        <v>100</v>
      </c>
      <c r="AC246" s="137">
        <f>IF(AND(AC$3&gt;=$K246,AC$3&lt;$L246),100*$AM246,0)</f>
        <v>100</v>
      </c>
      <c r="AD246" s="137">
        <f>IF(AND(AD$3&gt;=$K246,AD$3&lt;$L246),100*$AM246,0)</f>
        <v>0</v>
      </c>
      <c r="AE246" s="137">
        <f>IF(AND(AE$3&gt;=$K246,AE$3&lt;$L246),100*$AM246,0)</f>
        <v>0</v>
      </c>
      <c r="AF246" s="137">
        <f>IF(AND(AF$3&gt;=$K246,AF$3&lt;$L246),100*$AM246,0)</f>
        <v>0</v>
      </c>
      <c r="AG246" s="137">
        <f>IF(AND(AG$3&gt;=$K246,AG$3&lt;$L246),100*$AM246,0)</f>
        <v>0</v>
      </c>
      <c r="AH246" s="137">
        <f>IF(AND(AH$3&gt;=$K246,AH$3&lt;$L246),100*$AM246,0)</f>
        <v>0</v>
      </c>
      <c r="AI246" s="137">
        <f>IF(AND(AI$3&gt;=$K246,AI$3&lt;$L246),100*$AM246,0)</f>
        <v>0</v>
      </c>
      <c r="AJ246" s="137">
        <f>IF(AND(AJ$3&gt;=$K246,AJ$3&lt;$L246),100*$AM246,0)</f>
        <v>0</v>
      </c>
      <c r="AK246" s="136">
        <f ca="1">IF(AND(AND($AK$3&lt;=B246,B246&lt;=$AK$1),B246&lt;&gt;""),1,0)</f>
        <v>1</v>
      </c>
      <c r="AL246" s="136">
        <f t="shared" si="4"/>
        <v>1</v>
      </c>
      <c r="AM246" s="136">
        <v>1</v>
      </c>
    </row>
    <row r="247" spans="1:39" ht="72">
      <c r="A247" s="149">
        <v>548</v>
      </c>
      <c r="B247" s="150">
        <v>46412</v>
      </c>
      <c r="C247" s="156">
        <v>9</v>
      </c>
      <c r="D247" s="156">
        <v>17</v>
      </c>
      <c r="E247" s="152" t="s">
        <v>93</v>
      </c>
      <c r="F247" s="151" t="s">
        <v>490</v>
      </c>
      <c r="G247" s="154" t="s">
        <v>493</v>
      </c>
      <c r="H247" s="138" t="str">
        <f>IF(OR(G247="中止",G247="取消"),"998",IF(ISNA(MATCH($E247,施設情報!$B$2:$B$96,0)),"999",INDEX(施設情報!$C$2:$C$96,MATCH($E247,施設情報!$B$2:$B$96,0))))</f>
        <v>998</v>
      </c>
      <c r="I247" s="139">
        <f>B247</f>
        <v>46412</v>
      </c>
      <c r="J247" s="137" t="str">
        <f>H247&amp;"-"&amp;I247</f>
        <v>998-46412</v>
      </c>
      <c r="K247" s="137">
        <f>C247/24</f>
        <v>0.375</v>
      </c>
      <c r="L247" s="137">
        <f>D247/24</f>
        <v>0.70833333333333337</v>
      </c>
      <c r="M247" s="137">
        <f>IF(AND(M$3&gt;=$K247,M$3&lt;$L247),100*$AM247,0)</f>
        <v>0</v>
      </c>
      <c r="N247" s="137">
        <f>IF(AND(N$3&gt;=$K247,N$3&lt;$L247),100*$AM247,0)</f>
        <v>0</v>
      </c>
      <c r="O247" s="137">
        <f>IF(AND(O$3&gt;=$K247,O$3&lt;$L247),100*$AM247,0)</f>
        <v>0</v>
      </c>
      <c r="P247" s="137">
        <f>IF(AND(P$3&gt;=$K247,P$3&lt;$L247),100*$AM247,0)</f>
        <v>0</v>
      </c>
      <c r="Q247" s="137">
        <f>IF(AND(Q$3&gt;=$K247,Q$3&lt;$L247),100*$AM247,0)</f>
        <v>0</v>
      </c>
      <c r="R247" s="137">
        <f>IF(AND(R$3&gt;=$K247,R$3&lt;$L247),100*$AM247,0)</f>
        <v>0</v>
      </c>
      <c r="S247" s="137">
        <f>IF(AND(S$3&gt;=$K247,S$3&lt;$L247),100*$AM247,0)</f>
        <v>0</v>
      </c>
      <c r="T247" s="137">
        <f>IF(AND(T$3&gt;=$K247,T$3&lt;$L247),100*$AM247,0)</f>
        <v>0</v>
      </c>
      <c r="U247" s="137">
        <f>IF(AND(U$3&gt;=$K247,U$3&lt;$L247),100*$AM247,0)</f>
        <v>0</v>
      </c>
      <c r="V247" s="137">
        <f>IF(AND(V$3&gt;=$K247,V$3&lt;$L247),100*$AM247,0)</f>
        <v>100</v>
      </c>
      <c r="W247" s="137">
        <f>IF(AND(W$3&gt;=$K247,W$3&lt;$L247),100*$AM247,0)</f>
        <v>100</v>
      </c>
      <c r="X247" s="137">
        <f>IF(AND(X$3&gt;=$K247,X$3&lt;$L247),100*$AM247,0)</f>
        <v>100</v>
      </c>
      <c r="Y247" s="137">
        <f>IF(AND(Y$3&gt;=$K247,Y$3&lt;$L247),100*$AM247,0)</f>
        <v>100</v>
      </c>
      <c r="Z247" s="137">
        <f>IF(AND(Z$3&gt;=$K247,Z$3&lt;$L247),100*$AM247,0)</f>
        <v>100</v>
      </c>
      <c r="AA247" s="137">
        <f>IF(AND(AA$3&gt;=$K247,AA$3&lt;$L247),100*$AM247,0)</f>
        <v>100</v>
      </c>
      <c r="AB247" s="137">
        <f>IF(AND(AB$3&gt;=$K247,AB$3&lt;$L247),100*$AM247,0)</f>
        <v>100</v>
      </c>
      <c r="AC247" s="137">
        <f>IF(AND(AC$3&gt;=$K247,AC$3&lt;$L247),100*$AM247,0)</f>
        <v>100</v>
      </c>
      <c r="AD247" s="137">
        <f>IF(AND(AD$3&gt;=$K247,AD$3&lt;$L247),100*$AM247,0)</f>
        <v>0</v>
      </c>
      <c r="AE247" s="137">
        <f>IF(AND(AE$3&gt;=$K247,AE$3&lt;$L247),100*$AM247,0)</f>
        <v>0</v>
      </c>
      <c r="AF247" s="137">
        <f>IF(AND(AF$3&gt;=$K247,AF$3&lt;$L247),100*$AM247,0)</f>
        <v>0</v>
      </c>
      <c r="AG247" s="137">
        <f>IF(AND(AG$3&gt;=$K247,AG$3&lt;$L247),100*$AM247,0)</f>
        <v>0</v>
      </c>
      <c r="AH247" s="137">
        <f>IF(AND(AH$3&gt;=$K247,AH$3&lt;$L247),100*$AM247,0)</f>
        <v>0</v>
      </c>
      <c r="AI247" s="137">
        <f>IF(AND(AI$3&gt;=$K247,AI$3&lt;$L247),100*$AM247,0)</f>
        <v>0</v>
      </c>
      <c r="AJ247" s="137">
        <f>IF(AND(AJ$3&gt;=$K247,AJ$3&lt;$L247),100*$AM247,0)</f>
        <v>0</v>
      </c>
      <c r="AK247" s="136">
        <f ca="1">IF(AND(AND($AK$3&lt;=B247,B247&lt;=$AK$1),B247&lt;&gt;""),1,0)</f>
        <v>1</v>
      </c>
      <c r="AL247" s="136">
        <f t="shared" si="4"/>
        <v>1</v>
      </c>
      <c r="AM247" s="136">
        <v>1</v>
      </c>
    </row>
    <row r="248" spans="1:39" ht="90">
      <c r="A248" s="149">
        <v>565</v>
      </c>
      <c r="B248" s="150">
        <v>46412</v>
      </c>
      <c r="C248" s="156">
        <v>9</v>
      </c>
      <c r="D248" s="156">
        <v>17</v>
      </c>
      <c r="E248" s="152" t="s">
        <v>94</v>
      </c>
      <c r="F248" s="151" t="s">
        <v>490</v>
      </c>
      <c r="G248" s="154" t="s">
        <v>493</v>
      </c>
      <c r="H248" s="138" t="str">
        <f>IF(OR(G248="中止",G248="取消"),"998",IF(ISNA(MATCH($E248,施設情報!$B$2:$B$96,0)),"999",INDEX(施設情報!$C$2:$C$96,MATCH($E248,施設情報!$B$2:$B$96,0))))</f>
        <v>998</v>
      </c>
      <c r="I248" s="139">
        <f>B248</f>
        <v>46412</v>
      </c>
      <c r="J248" s="137" t="str">
        <f>H248&amp;"-"&amp;I248</f>
        <v>998-46412</v>
      </c>
      <c r="K248" s="137">
        <f>C248/24</f>
        <v>0.375</v>
      </c>
      <c r="L248" s="137">
        <f>D248/24</f>
        <v>0.70833333333333337</v>
      </c>
      <c r="M248" s="137">
        <f>IF(AND(M$3&gt;=$K248,M$3&lt;$L248),100*$AM248,0)</f>
        <v>0</v>
      </c>
      <c r="N248" s="137">
        <f>IF(AND(N$3&gt;=$K248,N$3&lt;$L248),100*$AM248,0)</f>
        <v>0</v>
      </c>
      <c r="O248" s="137">
        <f>IF(AND(O$3&gt;=$K248,O$3&lt;$L248),100*$AM248,0)</f>
        <v>0</v>
      </c>
      <c r="P248" s="137">
        <f>IF(AND(P$3&gt;=$K248,P$3&lt;$L248),100*$AM248,0)</f>
        <v>0</v>
      </c>
      <c r="Q248" s="137">
        <f>IF(AND(Q$3&gt;=$K248,Q$3&lt;$L248),100*$AM248,0)</f>
        <v>0</v>
      </c>
      <c r="R248" s="137">
        <f>IF(AND(R$3&gt;=$K248,R$3&lt;$L248),100*$AM248,0)</f>
        <v>0</v>
      </c>
      <c r="S248" s="137">
        <f>IF(AND(S$3&gt;=$K248,S$3&lt;$L248),100*$AM248,0)</f>
        <v>0</v>
      </c>
      <c r="T248" s="137">
        <f>IF(AND(T$3&gt;=$K248,T$3&lt;$L248),100*$AM248,0)</f>
        <v>0</v>
      </c>
      <c r="U248" s="137">
        <f>IF(AND(U$3&gt;=$K248,U$3&lt;$L248),100*$AM248,0)</f>
        <v>0</v>
      </c>
      <c r="V248" s="137">
        <f>IF(AND(V$3&gt;=$K248,V$3&lt;$L248),100*$AM248,0)</f>
        <v>100</v>
      </c>
      <c r="W248" s="137">
        <f>IF(AND(W$3&gt;=$K248,W$3&lt;$L248),100*$AM248,0)</f>
        <v>100</v>
      </c>
      <c r="X248" s="137">
        <f>IF(AND(X$3&gt;=$K248,X$3&lt;$L248),100*$AM248,0)</f>
        <v>100</v>
      </c>
      <c r="Y248" s="137">
        <f>IF(AND(Y$3&gt;=$K248,Y$3&lt;$L248),100*$AM248,0)</f>
        <v>100</v>
      </c>
      <c r="Z248" s="137">
        <f>IF(AND(Z$3&gt;=$K248,Z$3&lt;$L248),100*$AM248,0)</f>
        <v>100</v>
      </c>
      <c r="AA248" s="137">
        <f>IF(AND(AA$3&gt;=$K248,AA$3&lt;$L248),100*$AM248,0)</f>
        <v>100</v>
      </c>
      <c r="AB248" s="137">
        <f>IF(AND(AB$3&gt;=$K248,AB$3&lt;$L248),100*$AM248,0)</f>
        <v>100</v>
      </c>
      <c r="AC248" s="137">
        <f>IF(AND(AC$3&gt;=$K248,AC$3&lt;$L248),100*$AM248,0)</f>
        <v>100</v>
      </c>
      <c r="AD248" s="137">
        <f>IF(AND(AD$3&gt;=$K248,AD$3&lt;$L248),100*$AM248,0)</f>
        <v>0</v>
      </c>
      <c r="AE248" s="137">
        <f>IF(AND(AE$3&gt;=$K248,AE$3&lt;$L248),100*$AM248,0)</f>
        <v>0</v>
      </c>
      <c r="AF248" s="137">
        <f>IF(AND(AF$3&gt;=$K248,AF$3&lt;$L248),100*$AM248,0)</f>
        <v>0</v>
      </c>
      <c r="AG248" s="137">
        <f>IF(AND(AG$3&gt;=$K248,AG$3&lt;$L248),100*$AM248,0)</f>
        <v>0</v>
      </c>
      <c r="AH248" s="137">
        <f>IF(AND(AH$3&gt;=$K248,AH$3&lt;$L248),100*$AM248,0)</f>
        <v>0</v>
      </c>
      <c r="AI248" s="137">
        <f>IF(AND(AI$3&gt;=$K248,AI$3&lt;$L248),100*$AM248,0)</f>
        <v>0</v>
      </c>
      <c r="AJ248" s="137">
        <f>IF(AND(AJ$3&gt;=$K248,AJ$3&lt;$L248),100*$AM248,0)</f>
        <v>0</v>
      </c>
      <c r="AK248" s="136">
        <f ca="1">IF(AND(AND($AK$3&lt;=B248,B248&lt;=$AK$1),B248&lt;&gt;""),1,0)</f>
        <v>1</v>
      </c>
      <c r="AL248" s="136">
        <f t="shared" si="4"/>
        <v>1</v>
      </c>
      <c r="AM248" s="136">
        <v>1</v>
      </c>
    </row>
    <row r="249" spans="1:39" ht="72">
      <c r="A249" s="149">
        <v>582</v>
      </c>
      <c r="B249" s="150">
        <v>46412</v>
      </c>
      <c r="C249" s="156">
        <v>9</v>
      </c>
      <c r="D249" s="156">
        <v>17</v>
      </c>
      <c r="E249" s="152" t="s">
        <v>92</v>
      </c>
      <c r="F249" s="151" t="s">
        <v>490</v>
      </c>
      <c r="G249" s="154" t="s">
        <v>493</v>
      </c>
      <c r="H249" s="138" t="str">
        <f>IF(OR(G249="中止",G249="取消"),"998",IF(ISNA(MATCH($E249,施設情報!$B$2:$B$96,0)),"999",INDEX(施設情報!$C$2:$C$96,MATCH($E249,施設情報!$B$2:$B$96,0))))</f>
        <v>998</v>
      </c>
      <c r="I249" s="139">
        <f>B249</f>
        <v>46412</v>
      </c>
      <c r="J249" s="137" t="str">
        <f>H249&amp;"-"&amp;I249</f>
        <v>998-46412</v>
      </c>
      <c r="K249" s="137">
        <f>C249/24</f>
        <v>0.375</v>
      </c>
      <c r="L249" s="137">
        <f>D249/24</f>
        <v>0.70833333333333337</v>
      </c>
      <c r="M249" s="137">
        <f>IF(AND(M$3&gt;=$K249,M$3&lt;$L249),100*$AM249,0)</f>
        <v>0</v>
      </c>
      <c r="N249" s="137">
        <f>IF(AND(N$3&gt;=$K249,N$3&lt;$L249),100*$AM249,0)</f>
        <v>0</v>
      </c>
      <c r="O249" s="137">
        <f>IF(AND(O$3&gt;=$K249,O$3&lt;$L249),100*$AM249,0)</f>
        <v>0</v>
      </c>
      <c r="P249" s="137">
        <f>IF(AND(P$3&gt;=$K249,P$3&lt;$L249),100*$AM249,0)</f>
        <v>0</v>
      </c>
      <c r="Q249" s="137">
        <f>IF(AND(Q$3&gt;=$K249,Q$3&lt;$L249),100*$AM249,0)</f>
        <v>0</v>
      </c>
      <c r="R249" s="137">
        <f>IF(AND(R$3&gt;=$K249,R$3&lt;$L249),100*$AM249,0)</f>
        <v>0</v>
      </c>
      <c r="S249" s="137">
        <f>IF(AND(S$3&gt;=$K249,S$3&lt;$L249),100*$AM249,0)</f>
        <v>0</v>
      </c>
      <c r="T249" s="137">
        <f>IF(AND(T$3&gt;=$K249,T$3&lt;$L249),100*$AM249,0)</f>
        <v>0</v>
      </c>
      <c r="U249" s="137">
        <f>IF(AND(U$3&gt;=$K249,U$3&lt;$L249),100*$AM249,0)</f>
        <v>0</v>
      </c>
      <c r="V249" s="137">
        <f>IF(AND(V$3&gt;=$K249,V$3&lt;$L249),100*$AM249,0)</f>
        <v>100</v>
      </c>
      <c r="W249" s="137">
        <f>IF(AND(W$3&gt;=$K249,W$3&lt;$L249),100*$AM249,0)</f>
        <v>100</v>
      </c>
      <c r="X249" s="137">
        <f>IF(AND(X$3&gt;=$K249,X$3&lt;$L249),100*$AM249,0)</f>
        <v>100</v>
      </c>
      <c r="Y249" s="137">
        <f>IF(AND(Y$3&gt;=$K249,Y$3&lt;$L249),100*$AM249,0)</f>
        <v>100</v>
      </c>
      <c r="Z249" s="137">
        <f>IF(AND(Z$3&gt;=$K249,Z$3&lt;$L249),100*$AM249,0)</f>
        <v>100</v>
      </c>
      <c r="AA249" s="137">
        <f>IF(AND(AA$3&gt;=$K249,AA$3&lt;$L249),100*$AM249,0)</f>
        <v>100</v>
      </c>
      <c r="AB249" s="137">
        <f>IF(AND(AB$3&gt;=$K249,AB$3&lt;$L249),100*$AM249,0)</f>
        <v>100</v>
      </c>
      <c r="AC249" s="137">
        <f>IF(AND(AC$3&gt;=$K249,AC$3&lt;$L249),100*$AM249,0)</f>
        <v>100</v>
      </c>
      <c r="AD249" s="137">
        <f>IF(AND(AD$3&gt;=$K249,AD$3&lt;$L249),100*$AM249,0)</f>
        <v>0</v>
      </c>
      <c r="AE249" s="137">
        <f>IF(AND(AE$3&gt;=$K249,AE$3&lt;$L249),100*$AM249,0)</f>
        <v>0</v>
      </c>
      <c r="AF249" s="137">
        <f>IF(AND(AF$3&gt;=$K249,AF$3&lt;$L249),100*$AM249,0)</f>
        <v>0</v>
      </c>
      <c r="AG249" s="137">
        <f>IF(AND(AG$3&gt;=$K249,AG$3&lt;$L249),100*$AM249,0)</f>
        <v>0</v>
      </c>
      <c r="AH249" s="137">
        <f>IF(AND(AH$3&gt;=$K249,AH$3&lt;$L249),100*$AM249,0)</f>
        <v>0</v>
      </c>
      <c r="AI249" s="137">
        <f>IF(AND(AI$3&gt;=$K249,AI$3&lt;$L249),100*$AM249,0)</f>
        <v>0</v>
      </c>
      <c r="AJ249" s="137">
        <f>IF(AND(AJ$3&gt;=$K249,AJ$3&lt;$L249),100*$AM249,0)</f>
        <v>0</v>
      </c>
      <c r="AK249" s="136">
        <f ca="1">IF(AND(AND($AK$3&lt;=B249,B249&lt;=$AK$1),B249&lt;&gt;""),1,0)</f>
        <v>1</v>
      </c>
      <c r="AL249" s="136">
        <f t="shared" si="4"/>
        <v>1</v>
      </c>
      <c r="AM249" s="136">
        <v>1</v>
      </c>
    </row>
    <row r="250" spans="1:39" ht="36">
      <c r="A250" s="149">
        <v>662</v>
      </c>
      <c r="B250" s="150">
        <v>46412</v>
      </c>
      <c r="C250" s="156">
        <v>9</v>
      </c>
      <c r="D250" s="156">
        <v>17</v>
      </c>
      <c r="E250" s="152" t="s">
        <v>91</v>
      </c>
      <c r="F250" s="151" t="s">
        <v>490</v>
      </c>
      <c r="G250" s="154" t="s">
        <v>494</v>
      </c>
      <c r="H250" s="138" t="str">
        <f>IF(OR(G250="中止",G250="取消"),"998",IF(ISNA(MATCH($E250,施設情報!$B$2:$B$96,0)),"999",INDEX(施設情報!$C$2:$C$96,MATCH($E250,施設情報!$B$2:$B$96,0))))</f>
        <v>009</v>
      </c>
      <c r="I250" s="139">
        <f>B250</f>
        <v>46412</v>
      </c>
      <c r="J250" s="137" t="str">
        <f>H250&amp;"-"&amp;I250</f>
        <v>009-46412</v>
      </c>
      <c r="K250" s="137">
        <f>C250/24</f>
        <v>0.375</v>
      </c>
      <c r="L250" s="137">
        <f>D250/24</f>
        <v>0.70833333333333337</v>
      </c>
      <c r="M250" s="137">
        <f>IF(AND(M$3&gt;=$K250,M$3&lt;$L250),100*$AM250,0)</f>
        <v>0</v>
      </c>
      <c r="N250" s="137">
        <f>IF(AND(N$3&gt;=$K250,N$3&lt;$L250),100*$AM250,0)</f>
        <v>0</v>
      </c>
      <c r="O250" s="137">
        <f>IF(AND(O$3&gt;=$K250,O$3&lt;$L250),100*$AM250,0)</f>
        <v>0</v>
      </c>
      <c r="P250" s="137">
        <f>IF(AND(P$3&gt;=$K250,P$3&lt;$L250),100*$AM250,0)</f>
        <v>0</v>
      </c>
      <c r="Q250" s="137">
        <f>IF(AND(Q$3&gt;=$K250,Q$3&lt;$L250),100*$AM250,0)</f>
        <v>0</v>
      </c>
      <c r="R250" s="137">
        <f>IF(AND(R$3&gt;=$K250,R$3&lt;$L250),100*$AM250,0)</f>
        <v>0</v>
      </c>
      <c r="S250" s="137">
        <f>IF(AND(S$3&gt;=$K250,S$3&lt;$L250),100*$AM250,0)</f>
        <v>0</v>
      </c>
      <c r="T250" s="137">
        <f>IF(AND(T$3&gt;=$K250,T$3&lt;$L250),100*$AM250,0)</f>
        <v>0</v>
      </c>
      <c r="U250" s="137">
        <f>IF(AND(U$3&gt;=$K250,U$3&lt;$L250),100*$AM250,0)</f>
        <v>0</v>
      </c>
      <c r="V250" s="137">
        <f>IF(AND(V$3&gt;=$K250,V$3&lt;$L250),100*$AM250,0)</f>
        <v>100</v>
      </c>
      <c r="W250" s="137">
        <f>IF(AND(W$3&gt;=$K250,W$3&lt;$L250),100*$AM250,0)</f>
        <v>100</v>
      </c>
      <c r="X250" s="137">
        <f>IF(AND(X$3&gt;=$K250,X$3&lt;$L250),100*$AM250,0)</f>
        <v>100</v>
      </c>
      <c r="Y250" s="137">
        <f>IF(AND(Y$3&gt;=$K250,Y$3&lt;$L250),100*$AM250,0)</f>
        <v>100</v>
      </c>
      <c r="Z250" s="137">
        <f>IF(AND(Z$3&gt;=$K250,Z$3&lt;$L250),100*$AM250,0)</f>
        <v>100</v>
      </c>
      <c r="AA250" s="137">
        <f>IF(AND(AA$3&gt;=$K250,AA$3&lt;$L250),100*$AM250,0)</f>
        <v>100</v>
      </c>
      <c r="AB250" s="137">
        <f>IF(AND(AB$3&gt;=$K250,AB$3&lt;$L250),100*$AM250,0)</f>
        <v>100</v>
      </c>
      <c r="AC250" s="137">
        <f>IF(AND(AC$3&gt;=$K250,AC$3&lt;$L250),100*$AM250,0)</f>
        <v>100</v>
      </c>
      <c r="AD250" s="137">
        <f>IF(AND(AD$3&gt;=$K250,AD$3&lt;$L250),100*$AM250,0)</f>
        <v>0</v>
      </c>
      <c r="AE250" s="137">
        <f>IF(AND(AE$3&gt;=$K250,AE$3&lt;$L250),100*$AM250,0)</f>
        <v>0</v>
      </c>
      <c r="AF250" s="137">
        <f>IF(AND(AF$3&gt;=$K250,AF$3&lt;$L250),100*$AM250,0)</f>
        <v>0</v>
      </c>
      <c r="AG250" s="137">
        <f>IF(AND(AG$3&gt;=$K250,AG$3&lt;$L250),100*$AM250,0)</f>
        <v>0</v>
      </c>
      <c r="AH250" s="137">
        <f>IF(AND(AH$3&gt;=$K250,AH$3&lt;$L250),100*$AM250,0)</f>
        <v>0</v>
      </c>
      <c r="AI250" s="137">
        <f>IF(AND(AI$3&gt;=$K250,AI$3&lt;$L250),100*$AM250,0)</f>
        <v>0</v>
      </c>
      <c r="AJ250" s="137">
        <f>IF(AND(AJ$3&gt;=$K250,AJ$3&lt;$L250),100*$AM250,0)</f>
        <v>0</v>
      </c>
      <c r="AK250" s="136">
        <f ca="1">IF(AND(AND($AK$3&lt;=B250,B250&lt;=$AK$1),B250&lt;&gt;""),1,0)</f>
        <v>1</v>
      </c>
      <c r="AL250" s="136">
        <f t="shared" si="4"/>
        <v>1</v>
      </c>
      <c r="AM250" s="136">
        <v>1</v>
      </c>
    </row>
    <row r="251" spans="1:39" ht="72">
      <c r="A251" s="149">
        <v>677</v>
      </c>
      <c r="B251" s="210">
        <v>46412</v>
      </c>
      <c r="C251" s="211">
        <v>9</v>
      </c>
      <c r="D251" s="211">
        <v>17</v>
      </c>
      <c r="E251" s="152" t="s">
        <v>93</v>
      </c>
      <c r="F251" s="151" t="s">
        <v>490</v>
      </c>
      <c r="G251" s="154" t="s">
        <v>494</v>
      </c>
      <c r="H251" s="138" t="str">
        <f>IF(OR(G251="中止",G251="取消"),"998",IF(ISNA(MATCH($E251,施設情報!$B$2:$B$96,0)),"999",INDEX(施設情報!$C$2:$C$96,MATCH($E251,施設情報!$B$2:$B$96,0))))</f>
        <v>012</v>
      </c>
      <c r="I251" s="139">
        <f>B251</f>
        <v>46412</v>
      </c>
      <c r="J251" s="137" t="str">
        <f>H251&amp;"-"&amp;I251</f>
        <v>012-46412</v>
      </c>
      <c r="K251" s="137">
        <f>C251/24</f>
        <v>0.375</v>
      </c>
      <c r="L251" s="137">
        <f>D251/24</f>
        <v>0.70833333333333337</v>
      </c>
      <c r="M251" s="137">
        <f>IF(AND(M$3&gt;=$K251,M$3&lt;$L251),100*$AM251,0)</f>
        <v>0</v>
      </c>
      <c r="N251" s="137">
        <f>IF(AND(N$3&gt;=$K251,N$3&lt;$L251),100*$AM251,0)</f>
        <v>0</v>
      </c>
      <c r="O251" s="137">
        <f>IF(AND(O$3&gt;=$K251,O$3&lt;$L251),100*$AM251,0)</f>
        <v>0</v>
      </c>
      <c r="P251" s="137">
        <f>IF(AND(P$3&gt;=$K251,P$3&lt;$L251),100*$AM251,0)</f>
        <v>0</v>
      </c>
      <c r="Q251" s="137">
        <f>IF(AND(Q$3&gt;=$K251,Q$3&lt;$L251),100*$AM251,0)</f>
        <v>0</v>
      </c>
      <c r="R251" s="137">
        <f>IF(AND(R$3&gt;=$K251,R$3&lt;$L251),100*$AM251,0)</f>
        <v>0</v>
      </c>
      <c r="S251" s="137">
        <f>IF(AND(S$3&gt;=$K251,S$3&lt;$L251),100*$AM251,0)</f>
        <v>0</v>
      </c>
      <c r="T251" s="137">
        <f>IF(AND(T$3&gt;=$K251,T$3&lt;$L251),100*$AM251,0)</f>
        <v>0</v>
      </c>
      <c r="U251" s="137">
        <f>IF(AND(U$3&gt;=$K251,U$3&lt;$L251),100*$AM251,0)</f>
        <v>0</v>
      </c>
      <c r="V251" s="137">
        <f>IF(AND(V$3&gt;=$K251,V$3&lt;$L251),100*$AM251,0)</f>
        <v>100</v>
      </c>
      <c r="W251" s="137">
        <f>IF(AND(W$3&gt;=$K251,W$3&lt;$L251),100*$AM251,0)</f>
        <v>100</v>
      </c>
      <c r="X251" s="137">
        <f>IF(AND(X$3&gt;=$K251,X$3&lt;$L251),100*$AM251,0)</f>
        <v>100</v>
      </c>
      <c r="Y251" s="137">
        <f>IF(AND(Y$3&gt;=$K251,Y$3&lt;$L251),100*$AM251,0)</f>
        <v>100</v>
      </c>
      <c r="Z251" s="137">
        <f>IF(AND(Z$3&gt;=$K251,Z$3&lt;$L251),100*$AM251,0)</f>
        <v>100</v>
      </c>
      <c r="AA251" s="137">
        <f>IF(AND(AA$3&gt;=$K251,AA$3&lt;$L251),100*$AM251,0)</f>
        <v>100</v>
      </c>
      <c r="AB251" s="137">
        <f>IF(AND(AB$3&gt;=$K251,AB$3&lt;$L251),100*$AM251,0)</f>
        <v>100</v>
      </c>
      <c r="AC251" s="137">
        <f>IF(AND(AC$3&gt;=$K251,AC$3&lt;$L251),100*$AM251,0)</f>
        <v>100</v>
      </c>
      <c r="AD251" s="137">
        <f>IF(AND(AD$3&gt;=$K251,AD$3&lt;$L251),100*$AM251,0)</f>
        <v>0</v>
      </c>
      <c r="AE251" s="137">
        <f>IF(AND(AE$3&gt;=$K251,AE$3&lt;$L251),100*$AM251,0)</f>
        <v>0</v>
      </c>
      <c r="AF251" s="137">
        <f>IF(AND(AF$3&gt;=$K251,AF$3&lt;$L251),100*$AM251,0)</f>
        <v>0</v>
      </c>
      <c r="AG251" s="137">
        <f>IF(AND(AG$3&gt;=$K251,AG$3&lt;$L251),100*$AM251,0)</f>
        <v>0</v>
      </c>
      <c r="AH251" s="137">
        <f>IF(AND(AH$3&gt;=$K251,AH$3&lt;$L251),100*$AM251,0)</f>
        <v>0</v>
      </c>
      <c r="AI251" s="137">
        <f>IF(AND(AI$3&gt;=$K251,AI$3&lt;$L251),100*$AM251,0)</f>
        <v>0</v>
      </c>
      <c r="AJ251" s="137">
        <f>IF(AND(AJ$3&gt;=$K251,AJ$3&lt;$L251),100*$AM251,0)</f>
        <v>0</v>
      </c>
      <c r="AK251" s="136">
        <f ca="1">IF(AND(AND($AK$3&lt;=B251,B251&lt;=$AK$1),B251&lt;&gt;""),1,0)</f>
        <v>1</v>
      </c>
      <c r="AL251" s="136">
        <f t="shared" si="4"/>
        <v>1</v>
      </c>
      <c r="AM251" s="136">
        <v>1</v>
      </c>
    </row>
    <row r="252" spans="1:39" ht="90">
      <c r="A252" s="149">
        <v>692</v>
      </c>
      <c r="B252" s="210">
        <v>46412</v>
      </c>
      <c r="C252" s="211">
        <v>9</v>
      </c>
      <c r="D252" s="211">
        <v>17</v>
      </c>
      <c r="E252" s="152" t="s">
        <v>94</v>
      </c>
      <c r="F252" s="151" t="s">
        <v>490</v>
      </c>
      <c r="G252" s="154" t="s">
        <v>494</v>
      </c>
      <c r="H252" s="138" t="str">
        <f>IF(OR(G252="中止",G252="取消"),"998",IF(ISNA(MATCH($E252,施設情報!$B$2:$B$96,0)),"999",INDEX(施設情報!$C$2:$C$96,MATCH($E252,施設情報!$B$2:$B$96,0))))</f>
        <v>011</v>
      </c>
      <c r="I252" s="139">
        <f>B252</f>
        <v>46412</v>
      </c>
      <c r="J252" s="137" t="str">
        <f>H252&amp;"-"&amp;I252</f>
        <v>011-46412</v>
      </c>
      <c r="K252" s="137">
        <f>C252/24</f>
        <v>0.375</v>
      </c>
      <c r="L252" s="137">
        <f>D252/24</f>
        <v>0.70833333333333337</v>
      </c>
      <c r="M252" s="137">
        <f>IF(AND(M$3&gt;=$K252,M$3&lt;$L252),100*$AM252,0)</f>
        <v>0</v>
      </c>
      <c r="N252" s="137">
        <f>IF(AND(N$3&gt;=$K252,N$3&lt;$L252),100*$AM252,0)</f>
        <v>0</v>
      </c>
      <c r="O252" s="137">
        <f>IF(AND(O$3&gt;=$K252,O$3&lt;$L252),100*$AM252,0)</f>
        <v>0</v>
      </c>
      <c r="P252" s="137">
        <f>IF(AND(P$3&gt;=$K252,P$3&lt;$L252),100*$AM252,0)</f>
        <v>0</v>
      </c>
      <c r="Q252" s="137">
        <f>IF(AND(Q$3&gt;=$K252,Q$3&lt;$L252),100*$AM252,0)</f>
        <v>0</v>
      </c>
      <c r="R252" s="137">
        <f>IF(AND(R$3&gt;=$K252,R$3&lt;$L252),100*$AM252,0)</f>
        <v>0</v>
      </c>
      <c r="S252" s="137">
        <f>IF(AND(S$3&gt;=$K252,S$3&lt;$L252),100*$AM252,0)</f>
        <v>0</v>
      </c>
      <c r="T252" s="137">
        <f>IF(AND(T$3&gt;=$K252,T$3&lt;$L252),100*$AM252,0)</f>
        <v>0</v>
      </c>
      <c r="U252" s="137">
        <f>IF(AND(U$3&gt;=$K252,U$3&lt;$L252),100*$AM252,0)</f>
        <v>0</v>
      </c>
      <c r="V252" s="137">
        <f>IF(AND(V$3&gt;=$K252,V$3&lt;$L252),100*$AM252,0)</f>
        <v>100</v>
      </c>
      <c r="W252" s="137">
        <f>IF(AND(W$3&gt;=$K252,W$3&lt;$L252),100*$AM252,0)</f>
        <v>100</v>
      </c>
      <c r="X252" s="137">
        <f>IF(AND(X$3&gt;=$K252,X$3&lt;$L252),100*$AM252,0)</f>
        <v>100</v>
      </c>
      <c r="Y252" s="137">
        <f>IF(AND(Y$3&gt;=$K252,Y$3&lt;$L252),100*$AM252,0)</f>
        <v>100</v>
      </c>
      <c r="Z252" s="137">
        <f>IF(AND(Z$3&gt;=$K252,Z$3&lt;$L252),100*$AM252,0)</f>
        <v>100</v>
      </c>
      <c r="AA252" s="137">
        <f>IF(AND(AA$3&gt;=$K252,AA$3&lt;$L252),100*$AM252,0)</f>
        <v>100</v>
      </c>
      <c r="AB252" s="137">
        <f>IF(AND(AB$3&gt;=$K252,AB$3&lt;$L252),100*$AM252,0)</f>
        <v>100</v>
      </c>
      <c r="AC252" s="137">
        <f>IF(AND(AC$3&gt;=$K252,AC$3&lt;$L252),100*$AM252,0)</f>
        <v>100</v>
      </c>
      <c r="AD252" s="137">
        <f>IF(AND(AD$3&gt;=$K252,AD$3&lt;$L252),100*$AM252,0)</f>
        <v>0</v>
      </c>
      <c r="AE252" s="137">
        <f>IF(AND(AE$3&gt;=$K252,AE$3&lt;$L252),100*$AM252,0)</f>
        <v>0</v>
      </c>
      <c r="AF252" s="137">
        <f>IF(AND(AF$3&gt;=$K252,AF$3&lt;$L252),100*$AM252,0)</f>
        <v>0</v>
      </c>
      <c r="AG252" s="137">
        <f>IF(AND(AG$3&gt;=$K252,AG$3&lt;$L252),100*$AM252,0)</f>
        <v>0</v>
      </c>
      <c r="AH252" s="137">
        <f>IF(AND(AH$3&gt;=$K252,AH$3&lt;$L252),100*$AM252,0)</f>
        <v>0</v>
      </c>
      <c r="AI252" s="137">
        <f>IF(AND(AI$3&gt;=$K252,AI$3&lt;$L252),100*$AM252,0)</f>
        <v>0</v>
      </c>
      <c r="AJ252" s="137">
        <f>IF(AND(AJ$3&gt;=$K252,AJ$3&lt;$L252),100*$AM252,0)</f>
        <v>0</v>
      </c>
      <c r="AK252" s="136">
        <f ca="1">IF(AND(AND($AK$3&lt;=B252,B252&lt;=$AK$1),B252&lt;&gt;""),1,0)</f>
        <v>1</v>
      </c>
      <c r="AL252" s="136">
        <f t="shared" si="4"/>
        <v>1</v>
      </c>
      <c r="AM252" s="136">
        <v>1</v>
      </c>
    </row>
    <row r="253" spans="1:39" ht="72">
      <c r="A253" s="149">
        <v>707</v>
      </c>
      <c r="B253" s="210">
        <v>46412</v>
      </c>
      <c r="C253" s="211">
        <v>9</v>
      </c>
      <c r="D253" s="211">
        <v>17</v>
      </c>
      <c r="E253" s="215" t="s">
        <v>92</v>
      </c>
      <c r="F253" s="151" t="s">
        <v>490</v>
      </c>
      <c r="G253" s="154" t="s">
        <v>494</v>
      </c>
      <c r="H253" s="138" t="str">
        <f>IF(OR(G253="中止",G253="取消"),"998",IF(ISNA(MATCH($E253,施設情報!$B$2:$B$96,0)),"999",INDEX(施設情報!$C$2:$C$96,MATCH($E253,施設情報!$B$2:$B$96,0))))</f>
        <v>010</v>
      </c>
      <c r="I253" s="139">
        <f>B253</f>
        <v>46412</v>
      </c>
      <c r="J253" s="137" t="str">
        <f>H253&amp;"-"&amp;I253</f>
        <v>010-46412</v>
      </c>
      <c r="K253" s="137">
        <f>C253/24</f>
        <v>0.375</v>
      </c>
      <c r="L253" s="137">
        <f>D253/24</f>
        <v>0.70833333333333337</v>
      </c>
      <c r="M253" s="137">
        <f>IF(AND(M$3&gt;=$K253,M$3&lt;$L253),100*$AM253,0)</f>
        <v>0</v>
      </c>
      <c r="N253" s="137">
        <f>IF(AND(N$3&gt;=$K253,N$3&lt;$L253),100*$AM253,0)</f>
        <v>0</v>
      </c>
      <c r="O253" s="137">
        <f>IF(AND(O$3&gt;=$K253,O$3&lt;$L253),100*$AM253,0)</f>
        <v>0</v>
      </c>
      <c r="P253" s="137">
        <f>IF(AND(P$3&gt;=$K253,P$3&lt;$L253),100*$AM253,0)</f>
        <v>0</v>
      </c>
      <c r="Q253" s="137">
        <f>IF(AND(Q$3&gt;=$K253,Q$3&lt;$L253),100*$AM253,0)</f>
        <v>0</v>
      </c>
      <c r="R253" s="137">
        <f>IF(AND(R$3&gt;=$K253,R$3&lt;$L253),100*$AM253,0)</f>
        <v>0</v>
      </c>
      <c r="S253" s="137">
        <f>IF(AND(S$3&gt;=$K253,S$3&lt;$L253),100*$AM253,0)</f>
        <v>0</v>
      </c>
      <c r="T253" s="137">
        <f>IF(AND(T$3&gt;=$K253,T$3&lt;$L253),100*$AM253,0)</f>
        <v>0</v>
      </c>
      <c r="U253" s="137">
        <f>IF(AND(U$3&gt;=$K253,U$3&lt;$L253),100*$AM253,0)</f>
        <v>0</v>
      </c>
      <c r="V253" s="137">
        <f>IF(AND(V$3&gt;=$K253,V$3&lt;$L253),100*$AM253,0)</f>
        <v>100</v>
      </c>
      <c r="W253" s="137">
        <f>IF(AND(W$3&gt;=$K253,W$3&lt;$L253),100*$AM253,0)</f>
        <v>100</v>
      </c>
      <c r="X253" s="137">
        <f>IF(AND(X$3&gt;=$K253,X$3&lt;$L253),100*$AM253,0)</f>
        <v>100</v>
      </c>
      <c r="Y253" s="137">
        <f>IF(AND(Y$3&gt;=$K253,Y$3&lt;$L253),100*$AM253,0)</f>
        <v>100</v>
      </c>
      <c r="Z253" s="137">
        <f>IF(AND(Z$3&gt;=$K253,Z$3&lt;$L253),100*$AM253,0)</f>
        <v>100</v>
      </c>
      <c r="AA253" s="137">
        <f>IF(AND(AA$3&gt;=$K253,AA$3&lt;$L253),100*$AM253,0)</f>
        <v>100</v>
      </c>
      <c r="AB253" s="137">
        <f>IF(AND(AB$3&gt;=$K253,AB$3&lt;$L253),100*$AM253,0)</f>
        <v>100</v>
      </c>
      <c r="AC253" s="137">
        <f>IF(AND(AC$3&gt;=$K253,AC$3&lt;$L253),100*$AM253,0)</f>
        <v>100</v>
      </c>
      <c r="AD253" s="137">
        <f>IF(AND(AD$3&gt;=$K253,AD$3&lt;$L253),100*$AM253,0)</f>
        <v>0</v>
      </c>
      <c r="AE253" s="137">
        <f>IF(AND(AE$3&gt;=$K253,AE$3&lt;$L253),100*$AM253,0)</f>
        <v>0</v>
      </c>
      <c r="AF253" s="137">
        <f>IF(AND(AF$3&gt;=$K253,AF$3&lt;$L253),100*$AM253,0)</f>
        <v>0</v>
      </c>
      <c r="AG253" s="137">
        <f>IF(AND(AG$3&gt;=$K253,AG$3&lt;$L253),100*$AM253,0)</f>
        <v>0</v>
      </c>
      <c r="AH253" s="137">
        <f>IF(AND(AH$3&gt;=$K253,AH$3&lt;$L253),100*$AM253,0)</f>
        <v>0</v>
      </c>
      <c r="AI253" s="137">
        <f>IF(AND(AI$3&gt;=$K253,AI$3&lt;$L253),100*$AM253,0)</f>
        <v>0</v>
      </c>
      <c r="AJ253" s="137">
        <f>IF(AND(AJ$3&gt;=$K253,AJ$3&lt;$L253),100*$AM253,0)</f>
        <v>0</v>
      </c>
      <c r="AK253" s="136">
        <f ca="1">IF(AND(AND($AK$3&lt;=B253,B253&lt;=$AK$1),B253&lt;&gt;""),1,0)</f>
        <v>1</v>
      </c>
      <c r="AL253" s="136">
        <f t="shared" si="4"/>
        <v>1</v>
      </c>
      <c r="AM253" s="136">
        <v>1</v>
      </c>
    </row>
    <row r="254" spans="1:39" ht="56.25">
      <c r="A254" s="149">
        <v>722</v>
      </c>
      <c r="B254" s="210">
        <v>46412</v>
      </c>
      <c r="C254" s="211">
        <v>9</v>
      </c>
      <c r="D254" s="211">
        <v>17</v>
      </c>
      <c r="E254" s="152" t="s">
        <v>44</v>
      </c>
      <c r="F254" s="151" t="s">
        <v>490</v>
      </c>
      <c r="G254" s="154" t="s">
        <v>494</v>
      </c>
      <c r="H254" s="138" t="str">
        <f>IF(OR(G254="中止",G254="取消"),"998",IF(ISNA(MATCH($E254,施設情報!$B$2:$B$96,0)),"999",INDEX(施設情報!$C$2:$C$96,MATCH($E254,施設情報!$B$2:$B$96,0))))</f>
        <v>015</v>
      </c>
      <c r="I254" s="139">
        <f>B254</f>
        <v>46412</v>
      </c>
      <c r="J254" s="137" t="str">
        <f>H254&amp;"-"&amp;I254</f>
        <v>015-46412</v>
      </c>
      <c r="K254" s="137">
        <f>C254/24</f>
        <v>0.375</v>
      </c>
      <c r="L254" s="137">
        <f>D254/24</f>
        <v>0.70833333333333337</v>
      </c>
      <c r="M254" s="137">
        <f>IF(AND(M$3&gt;=$K254,M$3&lt;$L254),100*$AM254,0)</f>
        <v>0</v>
      </c>
      <c r="N254" s="137">
        <f>IF(AND(N$3&gt;=$K254,N$3&lt;$L254),100*$AM254,0)</f>
        <v>0</v>
      </c>
      <c r="O254" s="137">
        <f>IF(AND(O$3&gt;=$K254,O$3&lt;$L254),100*$AM254,0)</f>
        <v>0</v>
      </c>
      <c r="P254" s="137">
        <f>IF(AND(P$3&gt;=$K254,P$3&lt;$L254),100*$AM254,0)</f>
        <v>0</v>
      </c>
      <c r="Q254" s="137">
        <f>IF(AND(Q$3&gt;=$K254,Q$3&lt;$L254),100*$AM254,0)</f>
        <v>0</v>
      </c>
      <c r="R254" s="137">
        <f>IF(AND(R$3&gt;=$K254,R$3&lt;$L254),100*$AM254,0)</f>
        <v>0</v>
      </c>
      <c r="S254" s="137">
        <f>IF(AND(S$3&gt;=$K254,S$3&lt;$L254),100*$AM254,0)</f>
        <v>0</v>
      </c>
      <c r="T254" s="137">
        <f>IF(AND(T$3&gt;=$K254,T$3&lt;$L254),100*$AM254,0)</f>
        <v>0</v>
      </c>
      <c r="U254" s="137">
        <f>IF(AND(U$3&gt;=$K254,U$3&lt;$L254),100*$AM254,0)</f>
        <v>0</v>
      </c>
      <c r="V254" s="137">
        <f>IF(AND(V$3&gt;=$K254,V$3&lt;$L254),100*$AM254,0)</f>
        <v>100</v>
      </c>
      <c r="W254" s="137">
        <f>IF(AND(W$3&gt;=$K254,W$3&lt;$L254),100*$AM254,0)</f>
        <v>100</v>
      </c>
      <c r="X254" s="137">
        <f>IF(AND(X$3&gt;=$K254,X$3&lt;$L254),100*$AM254,0)</f>
        <v>100</v>
      </c>
      <c r="Y254" s="137">
        <f>IF(AND(Y$3&gt;=$K254,Y$3&lt;$L254),100*$AM254,0)</f>
        <v>100</v>
      </c>
      <c r="Z254" s="137">
        <f>IF(AND(Z$3&gt;=$K254,Z$3&lt;$L254),100*$AM254,0)</f>
        <v>100</v>
      </c>
      <c r="AA254" s="137">
        <f>IF(AND(AA$3&gt;=$K254,AA$3&lt;$L254),100*$AM254,0)</f>
        <v>100</v>
      </c>
      <c r="AB254" s="137">
        <f>IF(AND(AB$3&gt;=$K254,AB$3&lt;$L254),100*$AM254,0)</f>
        <v>100</v>
      </c>
      <c r="AC254" s="137">
        <f>IF(AND(AC$3&gt;=$K254,AC$3&lt;$L254),100*$AM254,0)</f>
        <v>100</v>
      </c>
      <c r="AD254" s="137">
        <f>IF(AND(AD$3&gt;=$K254,AD$3&lt;$L254),100*$AM254,0)</f>
        <v>0</v>
      </c>
      <c r="AE254" s="137">
        <f>IF(AND(AE$3&gt;=$K254,AE$3&lt;$L254),100*$AM254,0)</f>
        <v>0</v>
      </c>
      <c r="AF254" s="137">
        <f>IF(AND(AF$3&gt;=$K254,AF$3&lt;$L254),100*$AM254,0)</f>
        <v>0</v>
      </c>
      <c r="AG254" s="137">
        <f>IF(AND(AG$3&gt;=$K254,AG$3&lt;$L254),100*$AM254,0)</f>
        <v>0</v>
      </c>
      <c r="AH254" s="137">
        <f>IF(AND(AH$3&gt;=$K254,AH$3&lt;$L254),100*$AM254,0)</f>
        <v>0</v>
      </c>
      <c r="AI254" s="137">
        <f>IF(AND(AI$3&gt;=$K254,AI$3&lt;$L254),100*$AM254,0)</f>
        <v>0</v>
      </c>
      <c r="AJ254" s="137">
        <f>IF(AND(AJ$3&gt;=$K254,AJ$3&lt;$L254),100*$AM254,0)</f>
        <v>0</v>
      </c>
      <c r="AK254" s="136">
        <f ca="1">IF(AND(AND($AK$3&lt;=B254,B254&lt;=$AK$1),B254&lt;&gt;""),1,0)</f>
        <v>1</v>
      </c>
      <c r="AL254" s="136">
        <f t="shared" si="4"/>
        <v>1</v>
      </c>
      <c r="AM254" s="136">
        <v>1</v>
      </c>
    </row>
    <row r="255" spans="1:39" ht="56.25">
      <c r="A255" s="149">
        <v>329</v>
      </c>
      <c r="B255" s="150">
        <v>46413</v>
      </c>
      <c r="C255" s="156">
        <v>0</v>
      </c>
      <c r="D255" s="156">
        <v>24</v>
      </c>
      <c r="E255" s="152" t="s">
        <v>52</v>
      </c>
      <c r="F255" s="151" t="s">
        <v>95</v>
      </c>
      <c r="G255" s="205" t="s">
        <v>1</v>
      </c>
      <c r="H255" s="138" t="str">
        <f>IF(OR(G255="中止",G255="取消"),"998",IF(ISNA(MATCH($E255,施設情報!$B$2:$B$96,0)),"999",INDEX(施設情報!$C$2:$C$96,MATCH($E255,施設情報!$B$2:$B$96,0))))</f>
        <v>024</v>
      </c>
      <c r="I255" s="139">
        <f>B255</f>
        <v>46413</v>
      </c>
      <c r="J255" s="137" t="str">
        <f>H255&amp;"-"&amp;I255</f>
        <v>024-46413</v>
      </c>
      <c r="K255" s="137">
        <f>C255/24</f>
        <v>0</v>
      </c>
      <c r="L255" s="137">
        <f>D255/24</f>
        <v>1</v>
      </c>
      <c r="M255" s="137">
        <f>IF(AND(M$3&gt;=$K255,M$3&lt;$L255),100*$AM255,0)</f>
        <v>100</v>
      </c>
      <c r="N255" s="137">
        <f>IF(AND(N$3&gt;=$K255,N$3&lt;$L255),100*$AM255,0)</f>
        <v>100</v>
      </c>
      <c r="O255" s="137">
        <f>IF(AND(O$3&gt;=$K255,O$3&lt;$L255),100*$AM255,0)</f>
        <v>100</v>
      </c>
      <c r="P255" s="137">
        <f>IF(AND(P$3&gt;=$K255,P$3&lt;$L255),100*$AM255,0)</f>
        <v>100</v>
      </c>
      <c r="Q255" s="137">
        <f>IF(AND(Q$3&gt;=$K255,Q$3&lt;$L255),100*$AM255,0)</f>
        <v>100</v>
      </c>
      <c r="R255" s="137">
        <f>IF(AND(R$3&gt;=$K255,R$3&lt;$L255),100*$AM255,0)</f>
        <v>100</v>
      </c>
      <c r="S255" s="137">
        <f>IF(AND(S$3&gt;=$K255,S$3&lt;$L255),100*$AM255,0)</f>
        <v>100</v>
      </c>
      <c r="T255" s="137">
        <f>IF(AND(T$3&gt;=$K255,T$3&lt;$L255),100*$AM255,0)</f>
        <v>100</v>
      </c>
      <c r="U255" s="137">
        <f>IF(AND(U$3&gt;=$K255,U$3&lt;$L255),100*$AM255,0)</f>
        <v>100</v>
      </c>
      <c r="V255" s="137">
        <f>IF(AND(V$3&gt;=$K255,V$3&lt;$L255),100*$AM255,0)</f>
        <v>100</v>
      </c>
      <c r="W255" s="137">
        <f>IF(AND(W$3&gt;=$K255,W$3&lt;$L255),100*$AM255,0)</f>
        <v>100</v>
      </c>
      <c r="X255" s="137">
        <f>IF(AND(X$3&gt;=$K255,X$3&lt;$L255),100*$AM255,0)</f>
        <v>100</v>
      </c>
      <c r="Y255" s="137">
        <f>IF(AND(Y$3&gt;=$K255,Y$3&lt;$L255),100*$AM255,0)</f>
        <v>100</v>
      </c>
      <c r="Z255" s="137">
        <f>IF(AND(Z$3&gt;=$K255,Z$3&lt;$L255),100*$AM255,0)</f>
        <v>100</v>
      </c>
      <c r="AA255" s="137">
        <f>IF(AND(AA$3&gt;=$K255,AA$3&lt;$L255),100*$AM255,0)</f>
        <v>100</v>
      </c>
      <c r="AB255" s="137">
        <f>IF(AND(AB$3&gt;=$K255,AB$3&lt;$L255),100*$AM255,0)</f>
        <v>100</v>
      </c>
      <c r="AC255" s="137">
        <f>IF(AND(AC$3&gt;=$K255,AC$3&lt;$L255),100*$AM255,0)</f>
        <v>100</v>
      </c>
      <c r="AD255" s="137">
        <f>IF(AND(AD$3&gt;=$K255,AD$3&lt;$L255),100*$AM255,0)</f>
        <v>100</v>
      </c>
      <c r="AE255" s="137">
        <f>IF(AND(AE$3&gt;=$K255,AE$3&lt;$L255),100*$AM255,0)</f>
        <v>100</v>
      </c>
      <c r="AF255" s="137">
        <f>IF(AND(AF$3&gt;=$K255,AF$3&lt;$L255),100*$AM255,0)</f>
        <v>100</v>
      </c>
      <c r="AG255" s="137">
        <f>IF(AND(AG$3&gt;=$K255,AG$3&lt;$L255),100*$AM255,0)</f>
        <v>100</v>
      </c>
      <c r="AH255" s="137">
        <f>IF(AND(AH$3&gt;=$K255,AH$3&lt;$L255),100*$AM255,0)</f>
        <v>100</v>
      </c>
      <c r="AI255" s="137">
        <f>IF(AND(AI$3&gt;=$K255,AI$3&lt;$L255),100*$AM255,0)</f>
        <v>100</v>
      </c>
      <c r="AJ255" s="137">
        <f>IF(AND(AJ$3&gt;=$K255,AJ$3&lt;$L255),100*$AM255,0)</f>
        <v>100</v>
      </c>
      <c r="AK255" s="136">
        <f ca="1">IF(AND(AND($AK$3&lt;=B255,B255&lt;=$AK$1),B255&lt;&gt;""),1,0)</f>
        <v>1</v>
      </c>
      <c r="AL255" s="136">
        <f t="shared" si="4"/>
        <v>1</v>
      </c>
      <c r="AM255" s="136">
        <v>1</v>
      </c>
    </row>
    <row r="256" spans="1:39" ht="36">
      <c r="A256" s="149">
        <v>472</v>
      </c>
      <c r="B256" s="150">
        <v>46413</v>
      </c>
      <c r="C256" s="156">
        <v>9</v>
      </c>
      <c r="D256" s="156">
        <v>17</v>
      </c>
      <c r="E256" s="152" t="s">
        <v>91</v>
      </c>
      <c r="F256" s="151" t="s">
        <v>490</v>
      </c>
      <c r="G256" s="154" t="s">
        <v>493</v>
      </c>
      <c r="H256" s="138" t="str">
        <f>IF(OR(G256="中止",G256="取消"),"998",IF(ISNA(MATCH($E256,施設情報!$B$2:$B$96,0)),"999",INDEX(施設情報!$C$2:$C$96,MATCH($E256,施設情報!$B$2:$B$96,0))))</f>
        <v>998</v>
      </c>
      <c r="I256" s="139">
        <f>B256</f>
        <v>46413</v>
      </c>
      <c r="J256" s="137" t="str">
        <f>H256&amp;"-"&amp;I256</f>
        <v>998-46413</v>
      </c>
      <c r="K256" s="137">
        <f>C256/24</f>
        <v>0.375</v>
      </c>
      <c r="L256" s="137">
        <f>D256/24</f>
        <v>0.70833333333333337</v>
      </c>
      <c r="M256" s="137">
        <f>IF(AND(M$3&gt;=$K256,M$3&lt;$L256),100*$AM256,0)</f>
        <v>0</v>
      </c>
      <c r="N256" s="137">
        <f>IF(AND(N$3&gt;=$K256,N$3&lt;$L256),100*$AM256,0)</f>
        <v>0</v>
      </c>
      <c r="O256" s="137">
        <f>IF(AND(O$3&gt;=$K256,O$3&lt;$L256),100*$AM256,0)</f>
        <v>0</v>
      </c>
      <c r="P256" s="137">
        <f>IF(AND(P$3&gt;=$K256,P$3&lt;$L256),100*$AM256,0)</f>
        <v>0</v>
      </c>
      <c r="Q256" s="137">
        <f>IF(AND(Q$3&gt;=$K256,Q$3&lt;$L256),100*$AM256,0)</f>
        <v>0</v>
      </c>
      <c r="R256" s="137">
        <f>IF(AND(R$3&gt;=$K256,R$3&lt;$L256),100*$AM256,0)</f>
        <v>0</v>
      </c>
      <c r="S256" s="137">
        <f>IF(AND(S$3&gt;=$K256,S$3&lt;$L256),100*$AM256,0)</f>
        <v>0</v>
      </c>
      <c r="T256" s="137">
        <f>IF(AND(T$3&gt;=$K256,T$3&lt;$L256),100*$AM256,0)</f>
        <v>0</v>
      </c>
      <c r="U256" s="137">
        <f>IF(AND(U$3&gt;=$K256,U$3&lt;$L256),100*$AM256,0)</f>
        <v>0</v>
      </c>
      <c r="V256" s="137">
        <f>IF(AND(V$3&gt;=$K256,V$3&lt;$L256),100*$AM256,0)</f>
        <v>100</v>
      </c>
      <c r="W256" s="137">
        <f>IF(AND(W$3&gt;=$K256,W$3&lt;$L256),100*$AM256,0)</f>
        <v>100</v>
      </c>
      <c r="X256" s="137">
        <f>IF(AND(X$3&gt;=$K256,X$3&lt;$L256),100*$AM256,0)</f>
        <v>100</v>
      </c>
      <c r="Y256" s="137">
        <f>IF(AND(Y$3&gt;=$K256,Y$3&lt;$L256),100*$AM256,0)</f>
        <v>100</v>
      </c>
      <c r="Z256" s="137">
        <f>IF(AND(Z$3&gt;=$K256,Z$3&lt;$L256),100*$AM256,0)</f>
        <v>100</v>
      </c>
      <c r="AA256" s="137">
        <f>IF(AND(AA$3&gt;=$K256,AA$3&lt;$L256),100*$AM256,0)</f>
        <v>100</v>
      </c>
      <c r="AB256" s="137">
        <f>IF(AND(AB$3&gt;=$K256,AB$3&lt;$L256),100*$AM256,0)</f>
        <v>100</v>
      </c>
      <c r="AC256" s="137">
        <f>IF(AND(AC$3&gt;=$K256,AC$3&lt;$L256),100*$AM256,0)</f>
        <v>100</v>
      </c>
      <c r="AD256" s="137">
        <f>IF(AND(AD$3&gt;=$K256,AD$3&lt;$L256),100*$AM256,0)</f>
        <v>0</v>
      </c>
      <c r="AE256" s="137">
        <f>IF(AND(AE$3&gt;=$K256,AE$3&lt;$L256),100*$AM256,0)</f>
        <v>0</v>
      </c>
      <c r="AF256" s="137">
        <f>IF(AND(AF$3&gt;=$K256,AF$3&lt;$L256),100*$AM256,0)</f>
        <v>0</v>
      </c>
      <c r="AG256" s="137">
        <f>IF(AND(AG$3&gt;=$K256,AG$3&lt;$L256),100*$AM256,0)</f>
        <v>0</v>
      </c>
      <c r="AH256" s="137">
        <f>IF(AND(AH$3&gt;=$K256,AH$3&lt;$L256),100*$AM256,0)</f>
        <v>0</v>
      </c>
      <c r="AI256" s="137">
        <f>IF(AND(AI$3&gt;=$K256,AI$3&lt;$L256),100*$AM256,0)</f>
        <v>0</v>
      </c>
      <c r="AJ256" s="137">
        <f>IF(AND(AJ$3&gt;=$K256,AJ$3&lt;$L256),100*$AM256,0)</f>
        <v>0</v>
      </c>
      <c r="AK256" s="136">
        <f ca="1">IF(AND(AND($AK$3&lt;=B256,B256&lt;=$AK$1),B256&lt;&gt;""),1,0)</f>
        <v>1</v>
      </c>
      <c r="AL256" s="136">
        <f t="shared" si="4"/>
        <v>1</v>
      </c>
      <c r="AM256" s="136">
        <v>1</v>
      </c>
    </row>
    <row r="257" spans="1:39" ht="72">
      <c r="A257" s="149">
        <v>487</v>
      </c>
      <c r="B257" s="150">
        <v>46413</v>
      </c>
      <c r="C257" s="156">
        <v>9</v>
      </c>
      <c r="D257" s="156">
        <v>17</v>
      </c>
      <c r="E257" s="152" t="s">
        <v>93</v>
      </c>
      <c r="F257" s="151" t="s">
        <v>490</v>
      </c>
      <c r="G257" s="154" t="s">
        <v>493</v>
      </c>
      <c r="H257" s="138" t="str">
        <f>IF(OR(G257="中止",G257="取消"),"998",IF(ISNA(MATCH($E257,施設情報!$B$2:$B$96,0)),"999",INDEX(施設情報!$C$2:$C$96,MATCH($E257,施設情報!$B$2:$B$96,0))))</f>
        <v>998</v>
      </c>
      <c r="I257" s="139">
        <f>B257</f>
        <v>46413</v>
      </c>
      <c r="J257" s="137" t="str">
        <f>H257&amp;"-"&amp;I257</f>
        <v>998-46413</v>
      </c>
      <c r="K257" s="137">
        <f>C257/24</f>
        <v>0.375</v>
      </c>
      <c r="L257" s="137">
        <f>D257/24</f>
        <v>0.70833333333333337</v>
      </c>
      <c r="M257" s="137">
        <f>IF(AND(M$3&gt;=$K257,M$3&lt;$L257),100*$AM257,0)</f>
        <v>0</v>
      </c>
      <c r="N257" s="137">
        <f>IF(AND(N$3&gt;=$K257,N$3&lt;$L257),100*$AM257,0)</f>
        <v>0</v>
      </c>
      <c r="O257" s="137">
        <f>IF(AND(O$3&gt;=$K257,O$3&lt;$L257),100*$AM257,0)</f>
        <v>0</v>
      </c>
      <c r="P257" s="137">
        <f>IF(AND(P$3&gt;=$K257,P$3&lt;$L257),100*$AM257,0)</f>
        <v>0</v>
      </c>
      <c r="Q257" s="137">
        <f>IF(AND(Q$3&gt;=$K257,Q$3&lt;$L257),100*$AM257,0)</f>
        <v>0</v>
      </c>
      <c r="R257" s="137">
        <f>IF(AND(R$3&gt;=$K257,R$3&lt;$L257),100*$AM257,0)</f>
        <v>0</v>
      </c>
      <c r="S257" s="137">
        <f>IF(AND(S$3&gt;=$K257,S$3&lt;$L257),100*$AM257,0)</f>
        <v>0</v>
      </c>
      <c r="T257" s="137">
        <f>IF(AND(T$3&gt;=$K257,T$3&lt;$L257),100*$AM257,0)</f>
        <v>0</v>
      </c>
      <c r="U257" s="137">
        <f>IF(AND(U$3&gt;=$K257,U$3&lt;$L257),100*$AM257,0)</f>
        <v>0</v>
      </c>
      <c r="V257" s="137">
        <f>IF(AND(V$3&gt;=$K257,V$3&lt;$L257),100*$AM257,0)</f>
        <v>100</v>
      </c>
      <c r="W257" s="137">
        <f>IF(AND(W$3&gt;=$K257,W$3&lt;$L257),100*$AM257,0)</f>
        <v>100</v>
      </c>
      <c r="X257" s="137">
        <f>IF(AND(X$3&gt;=$K257,X$3&lt;$L257),100*$AM257,0)</f>
        <v>100</v>
      </c>
      <c r="Y257" s="137">
        <f>IF(AND(Y$3&gt;=$K257,Y$3&lt;$L257),100*$AM257,0)</f>
        <v>100</v>
      </c>
      <c r="Z257" s="137">
        <f>IF(AND(Z$3&gt;=$K257,Z$3&lt;$L257),100*$AM257,0)</f>
        <v>100</v>
      </c>
      <c r="AA257" s="137">
        <f>IF(AND(AA$3&gt;=$K257,AA$3&lt;$L257),100*$AM257,0)</f>
        <v>100</v>
      </c>
      <c r="AB257" s="137">
        <f>IF(AND(AB$3&gt;=$K257,AB$3&lt;$L257),100*$AM257,0)</f>
        <v>100</v>
      </c>
      <c r="AC257" s="137">
        <f>IF(AND(AC$3&gt;=$K257,AC$3&lt;$L257),100*$AM257,0)</f>
        <v>100</v>
      </c>
      <c r="AD257" s="137">
        <f>IF(AND(AD$3&gt;=$K257,AD$3&lt;$L257),100*$AM257,0)</f>
        <v>0</v>
      </c>
      <c r="AE257" s="137">
        <f>IF(AND(AE$3&gt;=$K257,AE$3&lt;$L257),100*$AM257,0)</f>
        <v>0</v>
      </c>
      <c r="AF257" s="137">
        <f>IF(AND(AF$3&gt;=$K257,AF$3&lt;$L257),100*$AM257,0)</f>
        <v>0</v>
      </c>
      <c r="AG257" s="137">
        <f>IF(AND(AG$3&gt;=$K257,AG$3&lt;$L257),100*$AM257,0)</f>
        <v>0</v>
      </c>
      <c r="AH257" s="137">
        <f>IF(AND(AH$3&gt;=$K257,AH$3&lt;$L257),100*$AM257,0)</f>
        <v>0</v>
      </c>
      <c r="AI257" s="137">
        <f>IF(AND(AI$3&gt;=$K257,AI$3&lt;$L257),100*$AM257,0)</f>
        <v>0</v>
      </c>
      <c r="AJ257" s="137">
        <f>IF(AND(AJ$3&gt;=$K257,AJ$3&lt;$L257),100*$AM257,0)</f>
        <v>0</v>
      </c>
      <c r="AK257" s="136">
        <f ca="1">IF(AND(AND($AK$3&lt;=B257,B257&lt;=$AK$1),B257&lt;&gt;""),1,0)</f>
        <v>1</v>
      </c>
      <c r="AL257" s="136">
        <f t="shared" si="4"/>
        <v>1</v>
      </c>
      <c r="AM257" s="136">
        <v>1</v>
      </c>
    </row>
    <row r="258" spans="1:39" ht="90">
      <c r="A258" s="149">
        <v>502</v>
      </c>
      <c r="B258" s="150">
        <v>46413</v>
      </c>
      <c r="C258" s="156">
        <v>9</v>
      </c>
      <c r="D258" s="156">
        <v>17</v>
      </c>
      <c r="E258" s="2" t="s">
        <v>94</v>
      </c>
      <c r="F258" s="151" t="s">
        <v>490</v>
      </c>
      <c r="G258" s="154" t="s">
        <v>493</v>
      </c>
      <c r="H258" s="138" t="str">
        <f>IF(OR(G258="中止",G258="取消"),"998",IF(ISNA(MATCH($E258,施設情報!$B$2:$B$96,0)),"999",INDEX(施設情報!$C$2:$C$96,MATCH($E258,施設情報!$B$2:$B$96,0))))</f>
        <v>998</v>
      </c>
      <c r="I258" s="139">
        <f>B258</f>
        <v>46413</v>
      </c>
      <c r="J258" s="137" t="str">
        <f>H258&amp;"-"&amp;I258</f>
        <v>998-46413</v>
      </c>
      <c r="K258" s="137">
        <f>C258/24</f>
        <v>0.375</v>
      </c>
      <c r="L258" s="137">
        <f>D258/24</f>
        <v>0.70833333333333337</v>
      </c>
      <c r="M258" s="137">
        <f>IF(AND(M$3&gt;=$K258,M$3&lt;$L258),100*$AM258,0)</f>
        <v>0</v>
      </c>
      <c r="N258" s="137">
        <f>IF(AND(N$3&gt;=$K258,N$3&lt;$L258),100*$AM258,0)</f>
        <v>0</v>
      </c>
      <c r="O258" s="137">
        <f>IF(AND(O$3&gt;=$K258,O$3&lt;$L258),100*$AM258,0)</f>
        <v>0</v>
      </c>
      <c r="P258" s="137">
        <f>IF(AND(P$3&gt;=$K258,P$3&lt;$L258),100*$AM258,0)</f>
        <v>0</v>
      </c>
      <c r="Q258" s="137">
        <f>IF(AND(Q$3&gt;=$K258,Q$3&lt;$L258),100*$AM258,0)</f>
        <v>0</v>
      </c>
      <c r="R258" s="137">
        <f>IF(AND(R$3&gt;=$K258,R$3&lt;$L258),100*$AM258,0)</f>
        <v>0</v>
      </c>
      <c r="S258" s="137">
        <f>IF(AND(S$3&gt;=$K258,S$3&lt;$L258),100*$AM258,0)</f>
        <v>0</v>
      </c>
      <c r="T258" s="137">
        <f>IF(AND(T$3&gt;=$K258,T$3&lt;$L258),100*$AM258,0)</f>
        <v>0</v>
      </c>
      <c r="U258" s="137">
        <f>IF(AND(U$3&gt;=$K258,U$3&lt;$L258),100*$AM258,0)</f>
        <v>0</v>
      </c>
      <c r="V258" s="137">
        <f>IF(AND(V$3&gt;=$K258,V$3&lt;$L258),100*$AM258,0)</f>
        <v>100</v>
      </c>
      <c r="W258" s="137">
        <f>IF(AND(W$3&gt;=$K258,W$3&lt;$L258),100*$AM258,0)</f>
        <v>100</v>
      </c>
      <c r="X258" s="137">
        <f>IF(AND(X$3&gt;=$K258,X$3&lt;$L258),100*$AM258,0)</f>
        <v>100</v>
      </c>
      <c r="Y258" s="137">
        <f>IF(AND(Y$3&gt;=$K258,Y$3&lt;$L258),100*$AM258,0)</f>
        <v>100</v>
      </c>
      <c r="Z258" s="137">
        <f>IF(AND(Z$3&gt;=$K258,Z$3&lt;$L258),100*$AM258,0)</f>
        <v>100</v>
      </c>
      <c r="AA258" s="137">
        <f>IF(AND(AA$3&gt;=$K258,AA$3&lt;$L258),100*$AM258,0)</f>
        <v>100</v>
      </c>
      <c r="AB258" s="137">
        <f>IF(AND(AB$3&gt;=$K258,AB$3&lt;$L258),100*$AM258,0)</f>
        <v>100</v>
      </c>
      <c r="AC258" s="137">
        <f>IF(AND(AC$3&gt;=$K258,AC$3&lt;$L258),100*$AM258,0)</f>
        <v>100</v>
      </c>
      <c r="AD258" s="137">
        <f>IF(AND(AD$3&gt;=$K258,AD$3&lt;$L258),100*$AM258,0)</f>
        <v>0</v>
      </c>
      <c r="AE258" s="137">
        <f>IF(AND(AE$3&gt;=$K258,AE$3&lt;$L258),100*$AM258,0)</f>
        <v>0</v>
      </c>
      <c r="AF258" s="137">
        <f>IF(AND(AF$3&gt;=$K258,AF$3&lt;$L258),100*$AM258,0)</f>
        <v>0</v>
      </c>
      <c r="AG258" s="137">
        <f>IF(AND(AG$3&gt;=$K258,AG$3&lt;$L258),100*$AM258,0)</f>
        <v>0</v>
      </c>
      <c r="AH258" s="137">
        <f>IF(AND(AH$3&gt;=$K258,AH$3&lt;$L258),100*$AM258,0)</f>
        <v>0</v>
      </c>
      <c r="AI258" s="137">
        <f>IF(AND(AI$3&gt;=$K258,AI$3&lt;$L258),100*$AM258,0)</f>
        <v>0</v>
      </c>
      <c r="AJ258" s="137">
        <f>IF(AND(AJ$3&gt;=$K258,AJ$3&lt;$L258),100*$AM258,0)</f>
        <v>0</v>
      </c>
      <c r="AK258" s="136">
        <f ca="1">IF(AND(AND($AK$3&lt;=B258,B258&lt;=$AK$1),B258&lt;&gt;""),1,0)</f>
        <v>1</v>
      </c>
      <c r="AL258" s="136">
        <f t="shared" si="4"/>
        <v>1</v>
      </c>
      <c r="AM258" s="136">
        <v>1</v>
      </c>
    </row>
    <row r="259" spans="1:39" ht="72">
      <c r="A259" s="149">
        <v>517</v>
      </c>
      <c r="B259" s="150">
        <v>46413</v>
      </c>
      <c r="C259" s="156">
        <v>9</v>
      </c>
      <c r="D259" s="156">
        <v>17</v>
      </c>
      <c r="E259" s="2" t="s">
        <v>92</v>
      </c>
      <c r="F259" s="151" t="s">
        <v>490</v>
      </c>
      <c r="G259" s="154" t="s">
        <v>493</v>
      </c>
      <c r="H259" s="138" t="str">
        <f>IF(OR(G259="中止",G259="取消"),"998",IF(ISNA(MATCH($E259,施設情報!$B$2:$B$96,0)),"999",INDEX(施設情報!$C$2:$C$96,MATCH($E259,施設情報!$B$2:$B$96,0))))</f>
        <v>998</v>
      </c>
      <c r="I259" s="139">
        <f>B259</f>
        <v>46413</v>
      </c>
      <c r="J259" s="137" t="str">
        <f>H259&amp;"-"&amp;I259</f>
        <v>998-46413</v>
      </c>
      <c r="K259" s="137">
        <f>C259/24</f>
        <v>0.375</v>
      </c>
      <c r="L259" s="137">
        <f>D259/24</f>
        <v>0.70833333333333337</v>
      </c>
      <c r="M259" s="137">
        <f>IF(AND(M$3&gt;=$K259,M$3&lt;$L259),100*$AM259,0)</f>
        <v>0</v>
      </c>
      <c r="N259" s="137">
        <f>IF(AND(N$3&gt;=$K259,N$3&lt;$L259),100*$AM259,0)</f>
        <v>0</v>
      </c>
      <c r="O259" s="137">
        <f>IF(AND(O$3&gt;=$K259,O$3&lt;$L259),100*$AM259,0)</f>
        <v>0</v>
      </c>
      <c r="P259" s="137">
        <f>IF(AND(P$3&gt;=$K259,P$3&lt;$L259),100*$AM259,0)</f>
        <v>0</v>
      </c>
      <c r="Q259" s="137">
        <f>IF(AND(Q$3&gt;=$K259,Q$3&lt;$L259),100*$AM259,0)</f>
        <v>0</v>
      </c>
      <c r="R259" s="137">
        <f>IF(AND(R$3&gt;=$K259,R$3&lt;$L259),100*$AM259,0)</f>
        <v>0</v>
      </c>
      <c r="S259" s="137">
        <f>IF(AND(S$3&gt;=$K259,S$3&lt;$L259),100*$AM259,0)</f>
        <v>0</v>
      </c>
      <c r="T259" s="137">
        <f>IF(AND(T$3&gt;=$K259,T$3&lt;$L259),100*$AM259,0)</f>
        <v>0</v>
      </c>
      <c r="U259" s="137">
        <f>IF(AND(U$3&gt;=$K259,U$3&lt;$L259),100*$AM259,0)</f>
        <v>0</v>
      </c>
      <c r="V259" s="137">
        <f>IF(AND(V$3&gt;=$K259,V$3&lt;$L259),100*$AM259,0)</f>
        <v>100</v>
      </c>
      <c r="W259" s="137">
        <f>IF(AND(W$3&gt;=$K259,W$3&lt;$L259),100*$AM259,0)</f>
        <v>100</v>
      </c>
      <c r="X259" s="137">
        <f>IF(AND(X$3&gt;=$K259,X$3&lt;$L259),100*$AM259,0)</f>
        <v>100</v>
      </c>
      <c r="Y259" s="137">
        <f>IF(AND(Y$3&gt;=$K259,Y$3&lt;$L259),100*$AM259,0)</f>
        <v>100</v>
      </c>
      <c r="Z259" s="137">
        <f>IF(AND(Z$3&gt;=$K259,Z$3&lt;$L259),100*$AM259,0)</f>
        <v>100</v>
      </c>
      <c r="AA259" s="137">
        <f>IF(AND(AA$3&gt;=$K259,AA$3&lt;$L259),100*$AM259,0)</f>
        <v>100</v>
      </c>
      <c r="AB259" s="137">
        <f>IF(AND(AB$3&gt;=$K259,AB$3&lt;$L259),100*$AM259,0)</f>
        <v>100</v>
      </c>
      <c r="AC259" s="137">
        <f>IF(AND(AC$3&gt;=$K259,AC$3&lt;$L259),100*$AM259,0)</f>
        <v>100</v>
      </c>
      <c r="AD259" s="137">
        <f>IF(AND(AD$3&gt;=$K259,AD$3&lt;$L259),100*$AM259,0)</f>
        <v>0</v>
      </c>
      <c r="AE259" s="137">
        <f>IF(AND(AE$3&gt;=$K259,AE$3&lt;$L259),100*$AM259,0)</f>
        <v>0</v>
      </c>
      <c r="AF259" s="137">
        <f>IF(AND(AF$3&gt;=$K259,AF$3&lt;$L259),100*$AM259,0)</f>
        <v>0</v>
      </c>
      <c r="AG259" s="137">
        <f>IF(AND(AG$3&gt;=$K259,AG$3&lt;$L259),100*$AM259,0)</f>
        <v>0</v>
      </c>
      <c r="AH259" s="137">
        <f>IF(AND(AH$3&gt;=$K259,AH$3&lt;$L259),100*$AM259,0)</f>
        <v>0</v>
      </c>
      <c r="AI259" s="137">
        <f>IF(AND(AI$3&gt;=$K259,AI$3&lt;$L259),100*$AM259,0)</f>
        <v>0</v>
      </c>
      <c r="AJ259" s="137">
        <f>IF(AND(AJ$3&gt;=$K259,AJ$3&lt;$L259),100*$AM259,0)</f>
        <v>0</v>
      </c>
      <c r="AK259" s="136">
        <f ca="1">IF(AND(AND($AK$3&lt;=B259,B259&lt;=$AK$1),B259&lt;&gt;""),1,0)</f>
        <v>1</v>
      </c>
      <c r="AL259" s="136">
        <f t="shared" si="4"/>
        <v>1</v>
      </c>
      <c r="AM259" s="136">
        <v>1</v>
      </c>
    </row>
    <row r="260" spans="1:39" ht="36">
      <c r="A260" s="149">
        <v>532</v>
      </c>
      <c r="B260" s="150">
        <v>46413</v>
      </c>
      <c r="C260" s="156">
        <v>9</v>
      </c>
      <c r="D260" s="156">
        <v>17</v>
      </c>
      <c r="E260" s="152" t="s">
        <v>91</v>
      </c>
      <c r="F260" s="151" t="s">
        <v>490</v>
      </c>
      <c r="G260" s="154" t="s">
        <v>493</v>
      </c>
      <c r="H260" s="138" t="str">
        <f>IF(OR(G260="中止",G260="取消"),"998",IF(ISNA(MATCH($E260,施設情報!$B$2:$B$96,0)),"999",INDEX(施設情報!$C$2:$C$96,MATCH($E260,施設情報!$B$2:$B$96,0))))</f>
        <v>998</v>
      </c>
      <c r="I260" s="139">
        <f>B260</f>
        <v>46413</v>
      </c>
      <c r="J260" s="137" t="str">
        <f>H260&amp;"-"&amp;I260</f>
        <v>998-46413</v>
      </c>
      <c r="K260" s="137">
        <f>C260/24</f>
        <v>0.375</v>
      </c>
      <c r="L260" s="137">
        <f>D260/24</f>
        <v>0.70833333333333337</v>
      </c>
      <c r="M260" s="137">
        <f>IF(AND(M$3&gt;=$K260,M$3&lt;$L260),100*$AM260,0)</f>
        <v>0</v>
      </c>
      <c r="N260" s="137">
        <f>IF(AND(N$3&gt;=$K260,N$3&lt;$L260),100*$AM260,0)</f>
        <v>0</v>
      </c>
      <c r="O260" s="137">
        <f>IF(AND(O$3&gt;=$K260,O$3&lt;$L260),100*$AM260,0)</f>
        <v>0</v>
      </c>
      <c r="P260" s="137">
        <f>IF(AND(P$3&gt;=$K260,P$3&lt;$L260),100*$AM260,0)</f>
        <v>0</v>
      </c>
      <c r="Q260" s="137">
        <f>IF(AND(Q$3&gt;=$K260,Q$3&lt;$L260),100*$AM260,0)</f>
        <v>0</v>
      </c>
      <c r="R260" s="137">
        <f>IF(AND(R$3&gt;=$K260,R$3&lt;$L260),100*$AM260,0)</f>
        <v>0</v>
      </c>
      <c r="S260" s="137">
        <f>IF(AND(S$3&gt;=$K260,S$3&lt;$L260),100*$AM260,0)</f>
        <v>0</v>
      </c>
      <c r="T260" s="137">
        <f>IF(AND(T$3&gt;=$K260,T$3&lt;$L260),100*$AM260,0)</f>
        <v>0</v>
      </c>
      <c r="U260" s="137">
        <f>IF(AND(U$3&gt;=$K260,U$3&lt;$L260),100*$AM260,0)</f>
        <v>0</v>
      </c>
      <c r="V260" s="137">
        <f>IF(AND(V$3&gt;=$K260,V$3&lt;$L260),100*$AM260,0)</f>
        <v>100</v>
      </c>
      <c r="W260" s="137">
        <f>IF(AND(W$3&gt;=$K260,W$3&lt;$L260),100*$AM260,0)</f>
        <v>100</v>
      </c>
      <c r="X260" s="137">
        <f>IF(AND(X$3&gt;=$K260,X$3&lt;$L260),100*$AM260,0)</f>
        <v>100</v>
      </c>
      <c r="Y260" s="137">
        <f>IF(AND(Y$3&gt;=$K260,Y$3&lt;$L260),100*$AM260,0)</f>
        <v>100</v>
      </c>
      <c r="Z260" s="137">
        <f>IF(AND(Z$3&gt;=$K260,Z$3&lt;$L260),100*$AM260,0)</f>
        <v>100</v>
      </c>
      <c r="AA260" s="137">
        <f>IF(AND(AA$3&gt;=$K260,AA$3&lt;$L260),100*$AM260,0)</f>
        <v>100</v>
      </c>
      <c r="AB260" s="137">
        <f>IF(AND(AB$3&gt;=$K260,AB$3&lt;$L260),100*$AM260,0)</f>
        <v>100</v>
      </c>
      <c r="AC260" s="137">
        <f>IF(AND(AC$3&gt;=$K260,AC$3&lt;$L260),100*$AM260,0)</f>
        <v>100</v>
      </c>
      <c r="AD260" s="137">
        <f>IF(AND(AD$3&gt;=$K260,AD$3&lt;$L260),100*$AM260,0)</f>
        <v>0</v>
      </c>
      <c r="AE260" s="137">
        <f>IF(AND(AE$3&gt;=$K260,AE$3&lt;$L260),100*$AM260,0)</f>
        <v>0</v>
      </c>
      <c r="AF260" s="137">
        <f>IF(AND(AF$3&gt;=$K260,AF$3&lt;$L260),100*$AM260,0)</f>
        <v>0</v>
      </c>
      <c r="AG260" s="137">
        <f>IF(AND(AG$3&gt;=$K260,AG$3&lt;$L260),100*$AM260,0)</f>
        <v>0</v>
      </c>
      <c r="AH260" s="137">
        <f>IF(AND(AH$3&gt;=$K260,AH$3&lt;$L260),100*$AM260,0)</f>
        <v>0</v>
      </c>
      <c r="AI260" s="137">
        <f>IF(AND(AI$3&gt;=$K260,AI$3&lt;$L260),100*$AM260,0)</f>
        <v>0</v>
      </c>
      <c r="AJ260" s="137">
        <f>IF(AND(AJ$3&gt;=$K260,AJ$3&lt;$L260),100*$AM260,0)</f>
        <v>0</v>
      </c>
      <c r="AK260" s="136">
        <f ca="1">IF(AND(AND($AK$3&lt;=B260,B260&lt;=$AK$1),B260&lt;&gt;""),1,0)</f>
        <v>1</v>
      </c>
      <c r="AL260" s="136">
        <f t="shared" si="4"/>
        <v>1</v>
      </c>
      <c r="AM260" s="136">
        <v>1</v>
      </c>
    </row>
    <row r="261" spans="1:39" ht="72">
      <c r="A261" s="149">
        <v>549</v>
      </c>
      <c r="B261" s="150">
        <v>46413</v>
      </c>
      <c r="C261" s="156">
        <v>9</v>
      </c>
      <c r="D261" s="156">
        <v>17</v>
      </c>
      <c r="E261" s="152" t="s">
        <v>93</v>
      </c>
      <c r="F261" s="151" t="s">
        <v>490</v>
      </c>
      <c r="G261" s="154" t="s">
        <v>493</v>
      </c>
      <c r="H261" s="138" t="str">
        <f>IF(OR(G261="中止",G261="取消"),"998",IF(ISNA(MATCH($E261,施設情報!$B$2:$B$96,0)),"999",INDEX(施設情報!$C$2:$C$96,MATCH($E261,施設情報!$B$2:$B$96,0))))</f>
        <v>998</v>
      </c>
      <c r="I261" s="139">
        <f>B261</f>
        <v>46413</v>
      </c>
      <c r="J261" s="137" t="str">
        <f>H261&amp;"-"&amp;I261</f>
        <v>998-46413</v>
      </c>
      <c r="K261" s="137">
        <f>C261/24</f>
        <v>0.375</v>
      </c>
      <c r="L261" s="137">
        <f>D261/24</f>
        <v>0.70833333333333337</v>
      </c>
      <c r="M261" s="137">
        <f>IF(AND(M$3&gt;=$K261,M$3&lt;$L261),100*$AM261,0)</f>
        <v>0</v>
      </c>
      <c r="N261" s="137">
        <f>IF(AND(N$3&gt;=$K261,N$3&lt;$L261),100*$AM261,0)</f>
        <v>0</v>
      </c>
      <c r="O261" s="137">
        <f>IF(AND(O$3&gt;=$K261,O$3&lt;$L261),100*$AM261,0)</f>
        <v>0</v>
      </c>
      <c r="P261" s="137">
        <f>IF(AND(P$3&gt;=$K261,P$3&lt;$L261),100*$AM261,0)</f>
        <v>0</v>
      </c>
      <c r="Q261" s="137">
        <f>IF(AND(Q$3&gt;=$K261,Q$3&lt;$L261),100*$AM261,0)</f>
        <v>0</v>
      </c>
      <c r="R261" s="137">
        <f>IF(AND(R$3&gt;=$K261,R$3&lt;$L261),100*$AM261,0)</f>
        <v>0</v>
      </c>
      <c r="S261" s="137">
        <f>IF(AND(S$3&gt;=$K261,S$3&lt;$L261),100*$AM261,0)</f>
        <v>0</v>
      </c>
      <c r="T261" s="137">
        <f>IF(AND(T$3&gt;=$K261,T$3&lt;$L261),100*$AM261,0)</f>
        <v>0</v>
      </c>
      <c r="U261" s="137">
        <f>IF(AND(U$3&gt;=$K261,U$3&lt;$L261),100*$AM261,0)</f>
        <v>0</v>
      </c>
      <c r="V261" s="137">
        <f>IF(AND(V$3&gt;=$K261,V$3&lt;$L261),100*$AM261,0)</f>
        <v>100</v>
      </c>
      <c r="W261" s="137">
        <f>IF(AND(W$3&gt;=$K261,W$3&lt;$L261),100*$AM261,0)</f>
        <v>100</v>
      </c>
      <c r="X261" s="137">
        <f>IF(AND(X$3&gt;=$K261,X$3&lt;$L261),100*$AM261,0)</f>
        <v>100</v>
      </c>
      <c r="Y261" s="137">
        <f>IF(AND(Y$3&gt;=$K261,Y$3&lt;$L261),100*$AM261,0)</f>
        <v>100</v>
      </c>
      <c r="Z261" s="137">
        <f>IF(AND(Z$3&gt;=$K261,Z$3&lt;$L261),100*$AM261,0)</f>
        <v>100</v>
      </c>
      <c r="AA261" s="137">
        <f>IF(AND(AA$3&gt;=$K261,AA$3&lt;$L261),100*$AM261,0)</f>
        <v>100</v>
      </c>
      <c r="AB261" s="137">
        <f>IF(AND(AB$3&gt;=$K261,AB$3&lt;$L261),100*$AM261,0)</f>
        <v>100</v>
      </c>
      <c r="AC261" s="137">
        <f>IF(AND(AC$3&gt;=$K261,AC$3&lt;$L261),100*$AM261,0)</f>
        <v>100</v>
      </c>
      <c r="AD261" s="137">
        <f>IF(AND(AD$3&gt;=$K261,AD$3&lt;$L261),100*$AM261,0)</f>
        <v>0</v>
      </c>
      <c r="AE261" s="137">
        <f>IF(AND(AE$3&gt;=$K261,AE$3&lt;$L261),100*$AM261,0)</f>
        <v>0</v>
      </c>
      <c r="AF261" s="137">
        <f>IF(AND(AF$3&gt;=$K261,AF$3&lt;$L261),100*$AM261,0)</f>
        <v>0</v>
      </c>
      <c r="AG261" s="137">
        <f>IF(AND(AG$3&gt;=$K261,AG$3&lt;$L261),100*$AM261,0)</f>
        <v>0</v>
      </c>
      <c r="AH261" s="137">
        <f>IF(AND(AH$3&gt;=$K261,AH$3&lt;$L261),100*$AM261,0)</f>
        <v>0</v>
      </c>
      <c r="AI261" s="137">
        <f>IF(AND(AI$3&gt;=$K261,AI$3&lt;$L261),100*$AM261,0)</f>
        <v>0</v>
      </c>
      <c r="AJ261" s="137">
        <f>IF(AND(AJ$3&gt;=$K261,AJ$3&lt;$L261),100*$AM261,0)</f>
        <v>0</v>
      </c>
      <c r="AK261" s="136">
        <f ca="1">IF(AND(AND($AK$3&lt;=B261,B261&lt;=$AK$1),B261&lt;&gt;""),1,0)</f>
        <v>1</v>
      </c>
      <c r="AL261" s="136">
        <f t="shared" ref="AL261:AL324" si="5">IF(OR(F261="工事・メンテ（共用可）",F261="要調整"),0.5,IF(F261="ヘリ訓練日",0.4,1))</f>
        <v>1</v>
      </c>
      <c r="AM261" s="136">
        <v>1</v>
      </c>
    </row>
    <row r="262" spans="1:39" ht="90">
      <c r="A262" s="149">
        <v>566</v>
      </c>
      <c r="B262" s="150">
        <v>46413</v>
      </c>
      <c r="C262" s="156">
        <v>9</v>
      </c>
      <c r="D262" s="156">
        <v>17</v>
      </c>
      <c r="E262" s="152" t="s">
        <v>94</v>
      </c>
      <c r="F262" s="151" t="s">
        <v>490</v>
      </c>
      <c r="G262" s="154" t="s">
        <v>493</v>
      </c>
      <c r="H262" s="138" t="str">
        <f>IF(OR(G262="中止",G262="取消"),"998",IF(ISNA(MATCH($E262,施設情報!$B$2:$B$96,0)),"999",INDEX(施設情報!$C$2:$C$96,MATCH($E262,施設情報!$B$2:$B$96,0))))</f>
        <v>998</v>
      </c>
      <c r="I262" s="139">
        <f>B262</f>
        <v>46413</v>
      </c>
      <c r="J262" s="137" t="str">
        <f>H262&amp;"-"&amp;I262</f>
        <v>998-46413</v>
      </c>
      <c r="K262" s="137">
        <f>C262/24</f>
        <v>0.375</v>
      </c>
      <c r="L262" s="137">
        <f>D262/24</f>
        <v>0.70833333333333337</v>
      </c>
      <c r="M262" s="137">
        <f>IF(AND(M$3&gt;=$K262,M$3&lt;$L262),100*$AM262,0)</f>
        <v>0</v>
      </c>
      <c r="N262" s="137">
        <f>IF(AND(N$3&gt;=$K262,N$3&lt;$L262),100*$AM262,0)</f>
        <v>0</v>
      </c>
      <c r="O262" s="137">
        <f>IF(AND(O$3&gt;=$K262,O$3&lt;$L262),100*$AM262,0)</f>
        <v>0</v>
      </c>
      <c r="P262" s="137">
        <f>IF(AND(P$3&gt;=$K262,P$3&lt;$L262),100*$AM262,0)</f>
        <v>0</v>
      </c>
      <c r="Q262" s="137">
        <f>IF(AND(Q$3&gt;=$K262,Q$3&lt;$L262),100*$AM262,0)</f>
        <v>0</v>
      </c>
      <c r="R262" s="137">
        <f>IF(AND(R$3&gt;=$K262,R$3&lt;$L262),100*$AM262,0)</f>
        <v>0</v>
      </c>
      <c r="S262" s="137">
        <f>IF(AND(S$3&gt;=$K262,S$3&lt;$L262),100*$AM262,0)</f>
        <v>0</v>
      </c>
      <c r="T262" s="137">
        <f>IF(AND(T$3&gt;=$K262,T$3&lt;$L262),100*$AM262,0)</f>
        <v>0</v>
      </c>
      <c r="U262" s="137">
        <f>IF(AND(U$3&gt;=$K262,U$3&lt;$L262),100*$AM262,0)</f>
        <v>0</v>
      </c>
      <c r="V262" s="137">
        <f>IF(AND(V$3&gt;=$K262,V$3&lt;$L262),100*$AM262,0)</f>
        <v>100</v>
      </c>
      <c r="W262" s="137">
        <f>IF(AND(W$3&gt;=$K262,W$3&lt;$L262),100*$AM262,0)</f>
        <v>100</v>
      </c>
      <c r="X262" s="137">
        <f>IF(AND(X$3&gt;=$K262,X$3&lt;$L262),100*$AM262,0)</f>
        <v>100</v>
      </c>
      <c r="Y262" s="137">
        <f>IF(AND(Y$3&gt;=$K262,Y$3&lt;$L262),100*$AM262,0)</f>
        <v>100</v>
      </c>
      <c r="Z262" s="137">
        <f>IF(AND(Z$3&gt;=$K262,Z$3&lt;$L262),100*$AM262,0)</f>
        <v>100</v>
      </c>
      <c r="AA262" s="137">
        <f>IF(AND(AA$3&gt;=$K262,AA$3&lt;$L262),100*$AM262,0)</f>
        <v>100</v>
      </c>
      <c r="AB262" s="137">
        <f>IF(AND(AB$3&gt;=$K262,AB$3&lt;$L262),100*$AM262,0)</f>
        <v>100</v>
      </c>
      <c r="AC262" s="137">
        <f>IF(AND(AC$3&gt;=$K262,AC$3&lt;$L262),100*$AM262,0)</f>
        <v>100</v>
      </c>
      <c r="AD262" s="137">
        <f>IF(AND(AD$3&gt;=$K262,AD$3&lt;$L262),100*$AM262,0)</f>
        <v>0</v>
      </c>
      <c r="AE262" s="137">
        <f>IF(AND(AE$3&gt;=$K262,AE$3&lt;$L262),100*$AM262,0)</f>
        <v>0</v>
      </c>
      <c r="AF262" s="137">
        <f>IF(AND(AF$3&gt;=$K262,AF$3&lt;$L262),100*$AM262,0)</f>
        <v>0</v>
      </c>
      <c r="AG262" s="137">
        <f>IF(AND(AG$3&gt;=$K262,AG$3&lt;$L262),100*$AM262,0)</f>
        <v>0</v>
      </c>
      <c r="AH262" s="137">
        <f>IF(AND(AH$3&gt;=$K262,AH$3&lt;$L262),100*$AM262,0)</f>
        <v>0</v>
      </c>
      <c r="AI262" s="137">
        <f>IF(AND(AI$3&gt;=$K262,AI$3&lt;$L262),100*$AM262,0)</f>
        <v>0</v>
      </c>
      <c r="AJ262" s="137">
        <f>IF(AND(AJ$3&gt;=$K262,AJ$3&lt;$L262),100*$AM262,0)</f>
        <v>0</v>
      </c>
      <c r="AK262" s="136">
        <f ca="1">IF(AND(AND($AK$3&lt;=B262,B262&lt;=$AK$1),B262&lt;&gt;""),1,0)</f>
        <v>1</v>
      </c>
      <c r="AL262" s="136">
        <f t="shared" si="5"/>
        <v>1</v>
      </c>
      <c r="AM262" s="136">
        <v>1</v>
      </c>
    </row>
    <row r="263" spans="1:39" ht="72">
      <c r="A263" s="149">
        <v>583</v>
      </c>
      <c r="B263" s="150">
        <v>46413</v>
      </c>
      <c r="C263" s="156">
        <v>9</v>
      </c>
      <c r="D263" s="156">
        <v>17</v>
      </c>
      <c r="E263" s="152" t="s">
        <v>92</v>
      </c>
      <c r="F263" s="151" t="s">
        <v>490</v>
      </c>
      <c r="G263" s="154" t="s">
        <v>493</v>
      </c>
      <c r="H263" s="138" t="str">
        <f>IF(OR(G263="中止",G263="取消"),"998",IF(ISNA(MATCH($E263,施設情報!$B$2:$B$96,0)),"999",INDEX(施設情報!$C$2:$C$96,MATCH($E263,施設情報!$B$2:$B$96,0))))</f>
        <v>998</v>
      </c>
      <c r="I263" s="139">
        <f>B263</f>
        <v>46413</v>
      </c>
      <c r="J263" s="137" t="str">
        <f>H263&amp;"-"&amp;I263</f>
        <v>998-46413</v>
      </c>
      <c r="K263" s="137">
        <f>C263/24</f>
        <v>0.375</v>
      </c>
      <c r="L263" s="137">
        <f>D263/24</f>
        <v>0.70833333333333337</v>
      </c>
      <c r="M263" s="137">
        <f>IF(AND(M$3&gt;=$K263,M$3&lt;$L263),100*$AM263,0)</f>
        <v>0</v>
      </c>
      <c r="N263" s="137">
        <f>IF(AND(N$3&gt;=$K263,N$3&lt;$L263),100*$AM263,0)</f>
        <v>0</v>
      </c>
      <c r="O263" s="137">
        <f>IF(AND(O$3&gt;=$K263,O$3&lt;$L263),100*$AM263,0)</f>
        <v>0</v>
      </c>
      <c r="P263" s="137">
        <f>IF(AND(P$3&gt;=$K263,P$3&lt;$L263),100*$AM263,0)</f>
        <v>0</v>
      </c>
      <c r="Q263" s="137">
        <f>IF(AND(Q$3&gt;=$K263,Q$3&lt;$L263),100*$AM263,0)</f>
        <v>0</v>
      </c>
      <c r="R263" s="137">
        <f>IF(AND(R$3&gt;=$K263,R$3&lt;$L263),100*$AM263,0)</f>
        <v>0</v>
      </c>
      <c r="S263" s="137">
        <f>IF(AND(S$3&gt;=$K263,S$3&lt;$L263),100*$AM263,0)</f>
        <v>0</v>
      </c>
      <c r="T263" s="137">
        <f>IF(AND(T$3&gt;=$K263,T$3&lt;$L263),100*$AM263,0)</f>
        <v>0</v>
      </c>
      <c r="U263" s="137">
        <f>IF(AND(U$3&gt;=$K263,U$3&lt;$L263),100*$AM263,0)</f>
        <v>0</v>
      </c>
      <c r="V263" s="137">
        <f>IF(AND(V$3&gt;=$K263,V$3&lt;$L263),100*$AM263,0)</f>
        <v>100</v>
      </c>
      <c r="W263" s="137">
        <f>IF(AND(W$3&gt;=$K263,W$3&lt;$L263),100*$AM263,0)</f>
        <v>100</v>
      </c>
      <c r="X263" s="137">
        <f>IF(AND(X$3&gt;=$K263,X$3&lt;$L263),100*$AM263,0)</f>
        <v>100</v>
      </c>
      <c r="Y263" s="137">
        <f>IF(AND(Y$3&gt;=$K263,Y$3&lt;$L263),100*$AM263,0)</f>
        <v>100</v>
      </c>
      <c r="Z263" s="137">
        <f>IF(AND(Z$3&gt;=$K263,Z$3&lt;$L263),100*$AM263,0)</f>
        <v>100</v>
      </c>
      <c r="AA263" s="137">
        <f>IF(AND(AA$3&gt;=$K263,AA$3&lt;$L263),100*$AM263,0)</f>
        <v>100</v>
      </c>
      <c r="AB263" s="137">
        <f>IF(AND(AB$3&gt;=$K263,AB$3&lt;$L263),100*$AM263,0)</f>
        <v>100</v>
      </c>
      <c r="AC263" s="137">
        <f>IF(AND(AC$3&gt;=$K263,AC$3&lt;$L263),100*$AM263,0)</f>
        <v>100</v>
      </c>
      <c r="AD263" s="137">
        <f>IF(AND(AD$3&gt;=$K263,AD$3&lt;$L263),100*$AM263,0)</f>
        <v>0</v>
      </c>
      <c r="AE263" s="137">
        <f>IF(AND(AE$3&gt;=$K263,AE$3&lt;$L263),100*$AM263,0)</f>
        <v>0</v>
      </c>
      <c r="AF263" s="137">
        <f>IF(AND(AF$3&gt;=$K263,AF$3&lt;$L263),100*$AM263,0)</f>
        <v>0</v>
      </c>
      <c r="AG263" s="137">
        <f>IF(AND(AG$3&gt;=$K263,AG$3&lt;$L263),100*$AM263,0)</f>
        <v>0</v>
      </c>
      <c r="AH263" s="137">
        <f>IF(AND(AH$3&gt;=$K263,AH$3&lt;$L263),100*$AM263,0)</f>
        <v>0</v>
      </c>
      <c r="AI263" s="137">
        <f>IF(AND(AI$3&gt;=$K263,AI$3&lt;$L263),100*$AM263,0)</f>
        <v>0</v>
      </c>
      <c r="AJ263" s="137">
        <f>IF(AND(AJ$3&gt;=$K263,AJ$3&lt;$L263),100*$AM263,0)</f>
        <v>0</v>
      </c>
      <c r="AK263" s="136">
        <f ca="1">IF(AND(AND($AK$3&lt;=B263,B263&lt;=$AK$1),B263&lt;&gt;""),1,0)</f>
        <v>1</v>
      </c>
      <c r="AL263" s="136">
        <f t="shared" si="5"/>
        <v>1</v>
      </c>
      <c r="AM263" s="136">
        <v>1</v>
      </c>
    </row>
    <row r="264" spans="1:39" ht="36">
      <c r="A264" s="149">
        <v>663</v>
      </c>
      <c r="B264" s="150">
        <v>46413</v>
      </c>
      <c r="C264" s="156">
        <v>9</v>
      </c>
      <c r="D264" s="156">
        <v>17</v>
      </c>
      <c r="E264" s="152" t="s">
        <v>91</v>
      </c>
      <c r="F264" s="151" t="s">
        <v>490</v>
      </c>
      <c r="G264" s="154" t="s">
        <v>494</v>
      </c>
      <c r="H264" s="138" t="str">
        <f>IF(OR(G264="中止",G264="取消"),"998",IF(ISNA(MATCH($E264,施設情報!$B$2:$B$96,0)),"999",INDEX(施設情報!$C$2:$C$96,MATCH($E264,施設情報!$B$2:$B$96,0))))</f>
        <v>009</v>
      </c>
      <c r="I264" s="139">
        <f>B264</f>
        <v>46413</v>
      </c>
      <c r="J264" s="137" t="str">
        <f>H264&amp;"-"&amp;I264</f>
        <v>009-46413</v>
      </c>
      <c r="K264" s="137">
        <f>C264/24</f>
        <v>0.375</v>
      </c>
      <c r="L264" s="137">
        <f>D264/24</f>
        <v>0.70833333333333337</v>
      </c>
      <c r="M264" s="137">
        <f>IF(AND(M$3&gt;=$K264,M$3&lt;$L264),100*$AM264,0)</f>
        <v>0</v>
      </c>
      <c r="N264" s="137">
        <f>IF(AND(N$3&gt;=$K264,N$3&lt;$L264),100*$AM264,0)</f>
        <v>0</v>
      </c>
      <c r="O264" s="137">
        <f>IF(AND(O$3&gt;=$K264,O$3&lt;$L264),100*$AM264,0)</f>
        <v>0</v>
      </c>
      <c r="P264" s="137">
        <f>IF(AND(P$3&gt;=$K264,P$3&lt;$L264),100*$AM264,0)</f>
        <v>0</v>
      </c>
      <c r="Q264" s="137">
        <f>IF(AND(Q$3&gt;=$K264,Q$3&lt;$L264),100*$AM264,0)</f>
        <v>0</v>
      </c>
      <c r="R264" s="137">
        <f>IF(AND(R$3&gt;=$K264,R$3&lt;$L264),100*$AM264,0)</f>
        <v>0</v>
      </c>
      <c r="S264" s="137">
        <f>IF(AND(S$3&gt;=$K264,S$3&lt;$L264),100*$AM264,0)</f>
        <v>0</v>
      </c>
      <c r="T264" s="137">
        <f>IF(AND(T$3&gt;=$K264,T$3&lt;$L264),100*$AM264,0)</f>
        <v>0</v>
      </c>
      <c r="U264" s="137">
        <f>IF(AND(U$3&gt;=$K264,U$3&lt;$L264),100*$AM264,0)</f>
        <v>0</v>
      </c>
      <c r="V264" s="137">
        <f>IF(AND(V$3&gt;=$K264,V$3&lt;$L264),100*$AM264,0)</f>
        <v>100</v>
      </c>
      <c r="W264" s="137">
        <f>IF(AND(W$3&gt;=$K264,W$3&lt;$L264),100*$AM264,0)</f>
        <v>100</v>
      </c>
      <c r="X264" s="137">
        <f>IF(AND(X$3&gt;=$K264,X$3&lt;$L264),100*$AM264,0)</f>
        <v>100</v>
      </c>
      <c r="Y264" s="137">
        <f>IF(AND(Y$3&gt;=$K264,Y$3&lt;$L264),100*$AM264,0)</f>
        <v>100</v>
      </c>
      <c r="Z264" s="137">
        <f>IF(AND(Z$3&gt;=$K264,Z$3&lt;$L264),100*$AM264,0)</f>
        <v>100</v>
      </c>
      <c r="AA264" s="137">
        <f>IF(AND(AA$3&gt;=$K264,AA$3&lt;$L264),100*$AM264,0)</f>
        <v>100</v>
      </c>
      <c r="AB264" s="137">
        <f>IF(AND(AB$3&gt;=$K264,AB$3&lt;$L264),100*$AM264,0)</f>
        <v>100</v>
      </c>
      <c r="AC264" s="137">
        <f>IF(AND(AC$3&gt;=$K264,AC$3&lt;$L264),100*$AM264,0)</f>
        <v>100</v>
      </c>
      <c r="AD264" s="137">
        <f>IF(AND(AD$3&gt;=$K264,AD$3&lt;$L264),100*$AM264,0)</f>
        <v>0</v>
      </c>
      <c r="AE264" s="137">
        <f>IF(AND(AE$3&gt;=$K264,AE$3&lt;$L264),100*$AM264,0)</f>
        <v>0</v>
      </c>
      <c r="AF264" s="137">
        <f>IF(AND(AF$3&gt;=$K264,AF$3&lt;$L264),100*$AM264,0)</f>
        <v>0</v>
      </c>
      <c r="AG264" s="137">
        <f>IF(AND(AG$3&gt;=$K264,AG$3&lt;$L264),100*$AM264,0)</f>
        <v>0</v>
      </c>
      <c r="AH264" s="137">
        <f>IF(AND(AH$3&gt;=$K264,AH$3&lt;$L264),100*$AM264,0)</f>
        <v>0</v>
      </c>
      <c r="AI264" s="137">
        <f>IF(AND(AI$3&gt;=$K264,AI$3&lt;$L264),100*$AM264,0)</f>
        <v>0</v>
      </c>
      <c r="AJ264" s="137">
        <f>IF(AND(AJ$3&gt;=$K264,AJ$3&lt;$L264),100*$AM264,0)</f>
        <v>0</v>
      </c>
      <c r="AK264" s="136">
        <f ca="1">IF(AND(AND($AK$3&lt;=B264,B264&lt;=$AK$1),B264&lt;&gt;""),1,0)</f>
        <v>1</v>
      </c>
      <c r="AL264" s="136">
        <f t="shared" si="5"/>
        <v>1</v>
      </c>
      <c r="AM264" s="136">
        <v>1</v>
      </c>
    </row>
    <row r="265" spans="1:39" ht="72">
      <c r="A265" s="149">
        <v>678</v>
      </c>
      <c r="B265" s="210">
        <v>46413</v>
      </c>
      <c r="C265" s="211">
        <v>9</v>
      </c>
      <c r="D265" s="211">
        <v>17</v>
      </c>
      <c r="E265" s="152" t="s">
        <v>93</v>
      </c>
      <c r="F265" s="151" t="s">
        <v>490</v>
      </c>
      <c r="G265" s="154" t="s">
        <v>494</v>
      </c>
      <c r="H265" s="138" t="str">
        <f>IF(OR(G265="中止",G265="取消"),"998",IF(ISNA(MATCH($E265,施設情報!$B$2:$B$96,0)),"999",INDEX(施設情報!$C$2:$C$96,MATCH($E265,施設情報!$B$2:$B$96,0))))</f>
        <v>012</v>
      </c>
      <c r="I265" s="139">
        <f>B265</f>
        <v>46413</v>
      </c>
      <c r="J265" s="137" t="str">
        <f>H265&amp;"-"&amp;I265</f>
        <v>012-46413</v>
      </c>
      <c r="K265" s="137">
        <f>C265/24</f>
        <v>0.375</v>
      </c>
      <c r="L265" s="137">
        <f>D265/24</f>
        <v>0.70833333333333337</v>
      </c>
      <c r="M265" s="137">
        <f>IF(AND(M$3&gt;=$K265,M$3&lt;$L265),100*$AM265,0)</f>
        <v>0</v>
      </c>
      <c r="N265" s="137">
        <f>IF(AND(N$3&gt;=$K265,N$3&lt;$L265),100*$AM265,0)</f>
        <v>0</v>
      </c>
      <c r="O265" s="137">
        <f>IF(AND(O$3&gt;=$K265,O$3&lt;$L265),100*$AM265,0)</f>
        <v>0</v>
      </c>
      <c r="P265" s="137">
        <f>IF(AND(P$3&gt;=$K265,P$3&lt;$L265),100*$AM265,0)</f>
        <v>0</v>
      </c>
      <c r="Q265" s="137">
        <f>IF(AND(Q$3&gt;=$K265,Q$3&lt;$L265),100*$AM265,0)</f>
        <v>0</v>
      </c>
      <c r="R265" s="137">
        <f>IF(AND(R$3&gt;=$K265,R$3&lt;$L265),100*$AM265,0)</f>
        <v>0</v>
      </c>
      <c r="S265" s="137">
        <f>IF(AND(S$3&gt;=$K265,S$3&lt;$L265),100*$AM265,0)</f>
        <v>0</v>
      </c>
      <c r="T265" s="137">
        <f>IF(AND(T$3&gt;=$K265,T$3&lt;$L265),100*$AM265,0)</f>
        <v>0</v>
      </c>
      <c r="U265" s="137">
        <f>IF(AND(U$3&gt;=$K265,U$3&lt;$L265),100*$AM265,0)</f>
        <v>0</v>
      </c>
      <c r="V265" s="137">
        <f>IF(AND(V$3&gt;=$K265,V$3&lt;$L265),100*$AM265,0)</f>
        <v>100</v>
      </c>
      <c r="W265" s="137">
        <f>IF(AND(W$3&gt;=$K265,W$3&lt;$L265),100*$AM265,0)</f>
        <v>100</v>
      </c>
      <c r="X265" s="137">
        <f>IF(AND(X$3&gt;=$K265,X$3&lt;$L265),100*$AM265,0)</f>
        <v>100</v>
      </c>
      <c r="Y265" s="137">
        <f>IF(AND(Y$3&gt;=$K265,Y$3&lt;$L265),100*$AM265,0)</f>
        <v>100</v>
      </c>
      <c r="Z265" s="137">
        <f>IF(AND(Z$3&gt;=$K265,Z$3&lt;$L265),100*$AM265,0)</f>
        <v>100</v>
      </c>
      <c r="AA265" s="137">
        <f>IF(AND(AA$3&gt;=$K265,AA$3&lt;$L265),100*$AM265,0)</f>
        <v>100</v>
      </c>
      <c r="AB265" s="137">
        <f>IF(AND(AB$3&gt;=$K265,AB$3&lt;$L265),100*$AM265,0)</f>
        <v>100</v>
      </c>
      <c r="AC265" s="137">
        <f>IF(AND(AC$3&gt;=$K265,AC$3&lt;$L265),100*$AM265,0)</f>
        <v>100</v>
      </c>
      <c r="AD265" s="137">
        <f>IF(AND(AD$3&gt;=$K265,AD$3&lt;$L265),100*$AM265,0)</f>
        <v>0</v>
      </c>
      <c r="AE265" s="137">
        <f>IF(AND(AE$3&gt;=$K265,AE$3&lt;$L265),100*$AM265,0)</f>
        <v>0</v>
      </c>
      <c r="AF265" s="137">
        <f>IF(AND(AF$3&gt;=$K265,AF$3&lt;$L265),100*$AM265,0)</f>
        <v>0</v>
      </c>
      <c r="AG265" s="137">
        <f>IF(AND(AG$3&gt;=$K265,AG$3&lt;$L265),100*$AM265,0)</f>
        <v>0</v>
      </c>
      <c r="AH265" s="137">
        <f>IF(AND(AH$3&gt;=$K265,AH$3&lt;$L265),100*$AM265,0)</f>
        <v>0</v>
      </c>
      <c r="AI265" s="137">
        <f>IF(AND(AI$3&gt;=$K265,AI$3&lt;$L265),100*$AM265,0)</f>
        <v>0</v>
      </c>
      <c r="AJ265" s="137">
        <f>IF(AND(AJ$3&gt;=$K265,AJ$3&lt;$L265),100*$AM265,0)</f>
        <v>0</v>
      </c>
      <c r="AK265" s="136">
        <f ca="1">IF(AND(AND($AK$3&lt;=B265,B265&lt;=$AK$1),B265&lt;&gt;""),1,0)</f>
        <v>1</v>
      </c>
      <c r="AL265" s="136">
        <f t="shared" si="5"/>
        <v>1</v>
      </c>
      <c r="AM265" s="136">
        <v>1</v>
      </c>
    </row>
    <row r="266" spans="1:39" ht="90">
      <c r="A266" s="149">
        <v>693</v>
      </c>
      <c r="B266" s="210">
        <v>46413</v>
      </c>
      <c r="C266" s="211">
        <v>9</v>
      </c>
      <c r="D266" s="211">
        <v>17</v>
      </c>
      <c r="E266" s="152" t="s">
        <v>94</v>
      </c>
      <c r="F266" s="151" t="s">
        <v>490</v>
      </c>
      <c r="G266" s="154" t="s">
        <v>494</v>
      </c>
      <c r="H266" s="138" t="str">
        <f>IF(OR(G266="中止",G266="取消"),"998",IF(ISNA(MATCH($E266,施設情報!$B$2:$B$96,0)),"999",INDEX(施設情報!$C$2:$C$96,MATCH($E266,施設情報!$B$2:$B$96,0))))</f>
        <v>011</v>
      </c>
      <c r="I266" s="139">
        <f>B266</f>
        <v>46413</v>
      </c>
      <c r="J266" s="137" t="str">
        <f>H266&amp;"-"&amp;I266</f>
        <v>011-46413</v>
      </c>
      <c r="K266" s="137">
        <f>C266/24</f>
        <v>0.375</v>
      </c>
      <c r="L266" s="137">
        <f>D266/24</f>
        <v>0.70833333333333337</v>
      </c>
      <c r="M266" s="137">
        <f>IF(AND(M$3&gt;=$K266,M$3&lt;$L266),100*$AM266,0)</f>
        <v>0</v>
      </c>
      <c r="N266" s="137">
        <f>IF(AND(N$3&gt;=$K266,N$3&lt;$L266),100*$AM266,0)</f>
        <v>0</v>
      </c>
      <c r="O266" s="137">
        <f>IF(AND(O$3&gt;=$K266,O$3&lt;$L266),100*$AM266,0)</f>
        <v>0</v>
      </c>
      <c r="P266" s="137">
        <f>IF(AND(P$3&gt;=$K266,P$3&lt;$L266),100*$AM266,0)</f>
        <v>0</v>
      </c>
      <c r="Q266" s="137">
        <f>IF(AND(Q$3&gt;=$K266,Q$3&lt;$L266),100*$AM266,0)</f>
        <v>0</v>
      </c>
      <c r="R266" s="137">
        <f>IF(AND(R$3&gt;=$K266,R$3&lt;$L266),100*$AM266,0)</f>
        <v>0</v>
      </c>
      <c r="S266" s="137">
        <f>IF(AND(S$3&gt;=$K266,S$3&lt;$L266),100*$AM266,0)</f>
        <v>0</v>
      </c>
      <c r="T266" s="137">
        <f>IF(AND(T$3&gt;=$K266,T$3&lt;$L266),100*$AM266,0)</f>
        <v>0</v>
      </c>
      <c r="U266" s="137">
        <f>IF(AND(U$3&gt;=$K266,U$3&lt;$L266),100*$AM266,0)</f>
        <v>0</v>
      </c>
      <c r="V266" s="137">
        <f>IF(AND(V$3&gt;=$K266,V$3&lt;$L266),100*$AM266,0)</f>
        <v>100</v>
      </c>
      <c r="W266" s="137">
        <f>IF(AND(W$3&gt;=$K266,W$3&lt;$L266),100*$AM266,0)</f>
        <v>100</v>
      </c>
      <c r="X266" s="137">
        <f>IF(AND(X$3&gt;=$K266,X$3&lt;$L266),100*$AM266,0)</f>
        <v>100</v>
      </c>
      <c r="Y266" s="137">
        <f>IF(AND(Y$3&gt;=$K266,Y$3&lt;$L266),100*$AM266,0)</f>
        <v>100</v>
      </c>
      <c r="Z266" s="137">
        <f>IF(AND(Z$3&gt;=$K266,Z$3&lt;$L266),100*$AM266,0)</f>
        <v>100</v>
      </c>
      <c r="AA266" s="137">
        <f>IF(AND(AA$3&gt;=$K266,AA$3&lt;$L266),100*$AM266,0)</f>
        <v>100</v>
      </c>
      <c r="AB266" s="137">
        <f>IF(AND(AB$3&gt;=$K266,AB$3&lt;$L266),100*$AM266,0)</f>
        <v>100</v>
      </c>
      <c r="AC266" s="137">
        <f>IF(AND(AC$3&gt;=$K266,AC$3&lt;$L266),100*$AM266,0)</f>
        <v>100</v>
      </c>
      <c r="AD266" s="137">
        <f>IF(AND(AD$3&gt;=$K266,AD$3&lt;$L266),100*$AM266,0)</f>
        <v>0</v>
      </c>
      <c r="AE266" s="137">
        <f>IF(AND(AE$3&gt;=$K266,AE$3&lt;$L266),100*$AM266,0)</f>
        <v>0</v>
      </c>
      <c r="AF266" s="137">
        <f>IF(AND(AF$3&gt;=$K266,AF$3&lt;$L266),100*$AM266,0)</f>
        <v>0</v>
      </c>
      <c r="AG266" s="137">
        <f>IF(AND(AG$3&gt;=$K266,AG$3&lt;$L266),100*$AM266,0)</f>
        <v>0</v>
      </c>
      <c r="AH266" s="137">
        <f>IF(AND(AH$3&gt;=$K266,AH$3&lt;$L266),100*$AM266,0)</f>
        <v>0</v>
      </c>
      <c r="AI266" s="137">
        <f>IF(AND(AI$3&gt;=$K266,AI$3&lt;$L266),100*$AM266,0)</f>
        <v>0</v>
      </c>
      <c r="AJ266" s="137">
        <f>IF(AND(AJ$3&gt;=$K266,AJ$3&lt;$L266),100*$AM266,0)</f>
        <v>0</v>
      </c>
      <c r="AK266" s="136">
        <f ca="1">IF(AND(AND($AK$3&lt;=B266,B266&lt;=$AK$1),B266&lt;&gt;""),1,0)</f>
        <v>1</v>
      </c>
      <c r="AL266" s="136">
        <f t="shared" si="5"/>
        <v>1</v>
      </c>
      <c r="AM266" s="136">
        <v>1</v>
      </c>
    </row>
    <row r="267" spans="1:39" ht="72">
      <c r="A267" s="149">
        <v>708</v>
      </c>
      <c r="B267" s="210">
        <v>46413</v>
      </c>
      <c r="C267" s="211">
        <v>9</v>
      </c>
      <c r="D267" s="211">
        <v>17</v>
      </c>
      <c r="E267" s="215" t="s">
        <v>92</v>
      </c>
      <c r="F267" s="151" t="s">
        <v>490</v>
      </c>
      <c r="G267" s="154" t="s">
        <v>494</v>
      </c>
      <c r="H267" s="138" t="str">
        <f>IF(OR(G267="中止",G267="取消"),"998",IF(ISNA(MATCH($E267,施設情報!$B$2:$B$96,0)),"999",INDEX(施設情報!$C$2:$C$96,MATCH($E267,施設情報!$B$2:$B$96,0))))</f>
        <v>010</v>
      </c>
      <c r="I267" s="139">
        <f>B267</f>
        <v>46413</v>
      </c>
      <c r="J267" s="137" t="str">
        <f>H267&amp;"-"&amp;I267</f>
        <v>010-46413</v>
      </c>
      <c r="K267" s="137">
        <f>C267/24</f>
        <v>0.375</v>
      </c>
      <c r="L267" s="137">
        <f>D267/24</f>
        <v>0.70833333333333337</v>
      </c>
      <c r="M267" s="137">
        <f>IF(AND(M$3&gt;=$K267,M$3&lt;$L267),100*$AM267,0)</f>
        <v>0</v>
      </c>
      <c r="N267" s="137">
        <f>IF(AND(N$3&gt;=$K267,N$3&lt;$L267),100*$AM267,0)</f>
        <v>0</v>
      </c>
      <c r="O267" s="137">
        <f>IF(AND(O$3&gt;=$K267,O$3&lt;$L267),100*$AM267,0)</f>
        <v>0</v>
      </c>
      <c r="P267" s="137">
        <f>IF(AND(P$3&gt;=$K267,P$3&lt;$L267),100*$AM267,0)</f>
        <v>0</v>
      </c>
      <c r="Q267" s="137">
        <f>IF(AND(Q$3&gt;=$K267,Q$3&lt;$L267),100*$AM267,0)</f>
        <v>0</v>
      </c>
      <c r="R267" s="137">
        <f>IF(AND(R$3&gt;=$K267,R$3&lt;$L267),100*$AM267,0)</f>
        <v>0</v>
      </c>
      <c r="S267" s="137">
        <f>IF(AND(S$3&gt;=$K267,S$3&lt;$L267),100*$AM267,0)</f>
        <v>0</v>
      </c>
      <c r="T267" s="137">
        <f>IF(AND(T$3&gt;=$K267,T$3&lt;$L267),100*$AM267,0)</f>
        <v>0</v>
      </c>
      <c r="U267" s="137">
        <f>IF(AND(U$3&gt;=$K267,U$3&lt;$L267),100*$AM267,0)</f>
        <v>0</v>
      </c>
      <c r="V267" s="137">
        <f>IF(AND(V$3&gt;=$K267,V$3&lt;$L267),100*$AM267,0)</f>
        <v>100</v>
      </c>
      <c r="W267" s="137">
        <f>IF(AND(W$3&gt;=$K267,W$3&lt;$L267),100*$AM267,0)</f>
        <v>100</v>
      </c>
      <c r="X267" s="137">
        <f>IF(AND(X$3&gt;=$K267,X$3&lt;$L267),100*$AM267,0)</f>
        <v>100</v>
      </c>
      <c r="Y267" s="137">
        <f>IF(AND(Y$3&gt;=$K267,Y$3&lt;$L267),100*$AM267,0)</f>
        <v>100</v>
      </c>
      <c r="Z267" s="137">
        <f>IF(AND(Z$3&gt;=$K267,Z$3&lt;$L267),100*$AM267,0)</f>
        <v>100</v>
      </c>
      <c r="AA267" s="137">
        <f>IF(AND(AA$3&gt;=$K267,AA$3&lt;$L267),100*$AM267,0)</f>
        <v>100</v>
      </c>
      <c r="AB267" s="137">
        <f>IF(AND(AB$3&gt;=$K267,AB$3&lt;$L267),100*$AM267,0)</f>
        <v>100</v>
      </c>
      <c r="AC267" s="137">
        <f>IF(AND(AC$3&gt;=$K267,AC$3&lt;$L267),100*$AM267,0)</f>
        <v>100</v>
      </c>
      <c r="AD267" s="137">
        <f>IF(AND(AD$3&gt;=$K267,AD$3&lt;$L267),100*$AM267,0)</f>
        <v>0</v>
      </c>
      <c r="AE267" s="137">
        <f>IF(AND(AE$3&gt;=$K267,AE$3&lt;$L267),100*$AM267,0)</f>
        <v>0</v>
      </c>
      <c r="AF267" s="137">
        <f>IF(AND(AF$3&gt;=$K267,AF$3&lt;$L267),100*$AM267,0)</f>
        <v>0</v>
      </c>
      <c r="AG267" s="137">
        <f>IF(AND(AG$3&gt;=$K267,AG$3&lt;$L267),100*$AM267,0)</f>
        <v>0</v>
      </c>
      <c r="AH267" s="137">
        <f>IF(AND(AH$3&gt;=$K267,AH$3&lt;$L267),100*$AM267,0)</f>
        <v>0</v>
      </c>
      <c r="AI267" s="137">
        <f>IF(AND(AI$3&gt;=$K267,AI$3&lt;$L267),100*$AM267,0)</f>
        <v>0</v>
      </c>
      <c r="AJ267" s="137">
        <f>IF(AND(AJ$3&gt;=$K267,AJ$3&lt;$L267),100*$AM267,0)</f>
        <v>0</v>
      </c>
      <c r="AK267" s="136">
        <f ca="1">IF(AND(AND($AK$3&lt;=B267,B267&lt;=$AK$1),B267&lt;&gt;""),1,0)</f>
        <v>1</v>
      </c>
      <c r="AL267" s="136">
        <f t="shared" si="5"/>
        <v>1</v>
      </c>
      <c r="AM267" s="136">
        <v>1</v>
      </c>
    </row>
    <row r="268" spans="1:39" ht="56.25">
      <c r="A268" s="149">
        <v>723</v>
      </c>
      <c r="B268" s="210">
        <v>46413</v>
      </c>
      <c r="C268" s="211">
        <v>9</v>
      </c>
      <c r="D268" s="211">
        <v>17</v>
      </c>
      <c r="E268" s="152" t="s">
        <v>44</v>
      </c>
      <c r="F268" s="151" t="s">
        <v>490</v>
      </c>
      <c r="G268" s="154" t="s">
        <v>494</v>
      </c>
      <c r="H268" s="138" t="str">
        <f>IF(OR(G268="中止",G268="取消"),"998",IF(ISNA(MATCH($E268,施設情報!$B$2:$B$96,0)),"999",INDEX(施設情報!$C$2:$C$96,MATCH($E268,施設情報!$B$2:$B$96,0))))</f>
        <v>015</v>
      </c>
      <c r="I268" s="139">
        <f>B268</f>
        <v>46413</v>
      </c>
      <c r="J268" s="137" t="str">
        <f>H268&amp;"-"&amp;I268</f>
        <v>015-46413</v>
      </c>
      <c r="K268" s="137">
        <f>C268/24</f>
        <v>0.375</v>
      </c>
      <c r="L268" s="137">
        <f>D268/24</f>
        <v>0.70833333333333337</v>
      </c>
      <c r="M268" s="137">
        <f>IF(AND(M$3&gt;=$K268,M$3&lt;$L268),100*$AM268,0)</f>
        <v>0</v>
      </c>
      <c r="N268" s="137">
        <f>IF(AND(N$3&gt;=$K268,N$3&lt;$L268),100*$AM268,0)</f>
        <v>0</v>
      </c>
      <c r="O268" s="137">
        <f>IF(AND(O$3&gt;=$K268,O$3&lt;$L268),100*$AM268,0)</f>
        <v>0</v>
      </c>
      <c r="P268" s="137">
        <f>IF(AND(P$3&gt;=$K268,P$3&lt;$L268),100*$AM268,0)</f>
        <v>0</v>
      </c>
      <c r="Q268" s="137">
        <f>IF(AND(Q$3&gt;=$K268,Q$3&lt;$L268),100*$AM268,0)</f>
        <v>0</v>
      </c>
      <c r="R268" s="137">
        <f>IF(AND(R$3&gt;=$K268,R$3&lt;$L268),100*$AM268,0)</f>
        <v>0</v>
      </c>
      <c r="S268" s="137">
        <f>IF(AND(S$3&gt;=$K268,S$3&lt;$L268),100*$AM268,0)</f>
        <v>0</v>
      </c>
      <c r="T268" s="137">
        <f>IF(AND(T$3&gt;=$K268,T$3&lt;$L268),100*$AM268,0)</f>
        <v>0</v>
      </c>
      <c r="U268" s="137">
        <f>IF(AND(U$3&gt;=$K268,U$3&lt;$L268),100*$AM268,0)</f>
        <v>0</v>
      </c>
      <c r="V268" s="137">
        <f>IF(AND(V$3&gt;=$K268,V$3&lt;$L268),100*$AM268,0)</f>
        <v>100</v>
      </c>
      <c r="W268" s="137">
        <f>IF(AND(W$3&gt;=$K268,W$3&lt;$L268),100*$AM268,0)</f>
        <v>100</v>
      </c>
      <c r="X268" s="137">
        <f>IF(AND(X$3&gt;=$K268,X$3&lt;$L268),100*$AM268,0)</f>
        <v>100</v>
      </c>
      <c r="Y268" s="137">
        <f>IF(AND(Y$3&gt;=$K268,Y$3&lt;$L268),100*$AM268,0)</f>
        <v>100</v>
      </c>
      <c r="Z268" s="137">
        <f>IF(AND(Z$3&gt;=$K268,Z$3&lt;$L268),100*$AM268,0)</f>
        <v>100</v>
      </c>
      <c r="AA268" s="137">
        <f>IF(AND(AA$3&gt;=$K268,AA$3&lt;$L268),100*$AM268,0)</f>
        <v>100</v>
      </c>
      <c r="AB268" s="137">
        <f>IF(AND(AB$3&gt;=$K268,AB$3&lt;$L268),100*$AM268,0)</f>
        <v>100</v>
      </c>
      <c r="AC268" s="137">
        <f>IF(AND(AC$3&gt;=$K268,AC$3&lt;$L268),100*$AM268,0)</f>
        <v>100</v>
      </c>
      <c r="AD268" s="137">
        <f>IF(AND(AD$3&gt;=$K268,AD$3&lt;$L268),100*$AM268,0)</f>
        <v>0</v>
      </c>
      <c r="AE268" s="137">
        <f>IF(AND(AE$3&gt;=$K268,AE$3&lt;$L268),100*$AM268,0)</f>
        <v>0</v>
      </c>
      <c r="AF268" s="137">
        <f>IF(AND(AF$3&gt;=$K268,AF$3&lt;$L268),100*$AM268,0)</f>
        <v>0</v>
      </c>
      <c r="AG268" s="137">
        <f>IF(AND(AG$3&gt;=$K268,AG$3&lt;$L268),100*$AM268,0)</f>
        <v>0</v>
      </c>
      <c r="AH268" s="137">
        <f>IF(AND(AH$3&gt;=$K268,AH$3&lt;$L268),100*$AM268,0)</f>
        <v>0</v>
      </c>
      <c r="AI268" s="137">
        <f>IF(AND(AI$3&gt;=$K268,AI$3&lt;$L268),100*$AM268,0)</f>
        <v>0</v>
      </c>
      <c r="AJ268" s="137">
        <f>IF(AND(AJ$3&gt;=$K268,AJ$3&lt;$L268),100*$AM268,0)</f>
        <v>0</v>
      </c>
      <c r="AK268" s="136">
        <f ca="1">IF(AND(AND($AK$3&lt;=B268,B268&lt;=$AK$1),B268&lt;&gt;""),1,0)</f>
        <v>1</v>
      </c>
      <c r="AL268" s="136">
        <f t="shared" si="5"/>
        <v>1</v>
      </c>
      <c r="AM268" s="136">
        <v>1</v>
      </c>
    </row>
    <row r="269" spans="1:39" ht="56.25">
      <c r="A269" s="149">
        <v>330</v>
      </c>
      <c r="B269" s="150">
        <v>46414</v>
      </c>
      <c r="C269" s="156">
        <v>0</v>
      </c>
      <c r="D269" s="156">
        <v>24</v>
      </c>
      <c r="E269" s="152" t="s">
        <v>52</v>
      </c>
      <c r="F269" s="151" t="s">
        <v>95</v>
      </c>
      <c r="G269" s="205" t="s">
        <v>1</v>
      </c>
      <c r="H269" s="138" t="str">
        <f>IF(OR(G269="中止",G269="取消"),"998",IF(ISNA(MATCH($E269,施設情報!$B$2:$B$96,0)),"999",INDEX(施設情報!$C$2:$C$96,MATCH($E269,施設情報!$B$2:$B$96,0))))</f>
        <v>024</v>
      </c>
      <c r="I269" s="139">
        <f>B269</f>
        <v>46414</v>
      </c>
      <c r="J269" s="137" t="str">
        <f>H269&amp;"-"&amp;I269</f>
        <v>024-46414</v>
      </c>
      <c r="K269" s="137">
        <f>C269/24</f>
        <v>0</v>
      </c>
      <c r="L269" s="137">
        <f>D269/24</f>
        <v>1</v>
      </c>
      <c r="M269" s="137">
        <f>IF(AND(M$3&gt;=$K269,M$3&lt;$L269),100*$AM269,0)</f>
        <v>100</v>
      </c>
      <c r="N269" s="137">
        <f>IF(AND(N$3&gt;=$K269,N$3&lt;$L269),100*$AM269,0)</f>
        <v>100</v>
      </c>
      <c r="O269" s="137">
        <f>IF(AND(O$3&gt;=$K269,O$3&lt;$L269),100*$AM269,0)</f>
        <v>100</v>
      </c>
      <c r="P269" s="137">
        <f>IF(AND(P$3&gt;=$K269,P$3&lt;$L269),100*$AM269,0)</f>
        <v>100</v>
      </c>
      <c r="Q269" s="137">
        <f>IF(AND(Q$3&gt;=$K269,Q$3&lt;$L269),100*$AM269,0)</f>
        <v>100</v>
      </c>
      <c r="R269" s="137">
        <f>IF(AND(R$3&gt;=$K269,R$3&lt;$L269),100*$AM269,0)</f>
        <v>100</v>
      </c>
      <c r="S269" s="137">
        <f>IF(AND(S$3&gt;=$K269,S$3&lt;$L269),100*$AM269,0)</f>
        <v>100</v>
      </c>
      <c r="T269" s="137">
        <f>IF(AND(T$3&gt;=$K269,T$3&lt;$L269),100*$AM269,0)</f>
        <v>100</v>
      </c>
      <c r="U269" s="137">
        <f>IF(AND(U$3&gt;=$K269,U$3&lt;$L269),100*$AM269,0)</f>
        <v>100</v>
      </c>
      <c r="V269" s="137">
        <f>IF(AND(V$3&gt;=$K269,V$3&lt;$L269),100*$AM269,0)</f>
        <v>100</v>
      </c>
      <c r="W269" s="137">
        <f>IF(AND(W$3&gt;=$K269,W$3&lt;$L269),100*$AM269,0)</f>
        <v>100</v>
      </c>
      <c r="X269" s="137">
        <f>IF(AND(X$3&gt;=$K269,X$3&lt;$L269),100*$AM269,0)</f>
        <v>100</v>
      </c>
      <c r="Y269" s="137">
        <f>IF(AND(Y$3&gt;=$K269,Y$3&lt;$L269),100*$AM269,0)</f>
        <v>100</v>
      </c>
      <c r="Z269" s="137">
        <f>IF(AND(Z$3&gt;=$K269,Z$3&lt;$L269),100*$AM269,0)</f>
        <v>100</v>
      </c>
      <c r="AA269" s="137">
        <f>IF(AND(AA$3&gt;=$K269,AA$3&lt;$L269),100*$AM269,0)</f>
        <v>100</v>
      </c>
      <c r="AB269" s="137">
        <f>IF(AND(AB$3&gt;=$K269,AB$3&lt;$L269),100*$AM269,0)</f>
        <v>100</v>
      </c>
      <c r="AC269" s="137">
        <f>IF(AND(AC$3&gt;=$K269,AC$3&lt;$L269),100*$AM269,0)</f>
        <v>100</v>
      </c>
      <c r="AD269" s="137">
        <f>IF(AND(AD$3&gt;=$K269,AD$3&lt;$L269),100*$AM269,0)</f>
        <v>100</v>
      </c>
      <c r="AE269" s="137">
        <f>IF(AND(AE$3&gt;=$K269,AE$3&lt;$L269),100*$AM269,0)</f>
        <v>100</v>
      </c>
      <c r="AF269" s="137">
        <f>IF(AND(AF$3&gt;=$K269,AF$3&lt;$L269),100*$AM269,0)</f>
        <v>100</v>
      </c>
      <c r="AG269" s="137">
        <f>IF(AND(AG$3&gt;=$K269,AG$3&lt;$L269),100*$AM269,0)</f>
        <v>100</v>
      </c>
      <c r="AH269" s="137">
        <f>IF(AND(AH$3&gt;=$K269,AH$3&lt;$L269),100*$AM269,0)</f>
        <v>100</v>
      </c>
      <c r="AI269" s="137">
        <f>IF(AND(AI$3&gt;=$K269,AI$3&lt;$L269),100*$AM269,0)</f>
        <v>100</v>
      </c>
      <c r="AJ269" s="137">
        <f>IF(AND(AJ$3&gt;=$K269,AJ$3&lt;$L269),100*$AM269,0)</f>
        <v>100</v>
      </c>
      <c r="AK269" s="136">
        <f ca="1">IF(AND(AND($AK$3&lt;=B269,B269&lt;=$AK$1),B269&lt;&gt;""),1,0)</f>
        <v>1</v>
      </c>
      <c r="AL269" s="136">
        <f t="shared" si="5"/>
        <v>1</v>
      </c>
      <c r="AM269" s="136">
        <v>1</v>
      </c>
    </row>
    <row r="270" spans="1:39" ht="36">
      <c r="A270" s="149">
        <v>473</v>
      </c>
      <c r="B270" s="150">
        <v>46414</v>
      </c>
      <c r="C270" s="156">
        <v>9</v>
      </c>
      <c r="D270" s="156">
        <v>17</v>
      </c>
      <c r="E270" s="152" t="s">
        <v>91</v>
      </c>
      <c r="F270" s="151" t="s">
        <v>490</v>
      </c>
      <c r="G270" s="154" t="s">
        <v>493</v>
      </c>
      <c r="H270" s="138" t="str">
        <f>IF(OR(G270="中止",G270="取消"),"998",IF(ISNA(MATCH($E270,施設情報!$B$2:$B$96,0)),"999",INDEX(施設情報!$C$2:$C$96,MATCH($E270,施設情報!$B$2:$B$96,0))))</f>
        <v>998</v>
      </c>
      <c r="I270" s="139">
        <f>B270</f>
        <v>46414</v>
      </c>
      <c r="J270" s="137" t="str">
        <f>H270&amp;"-"&amp;I270</f>
        <v>998-46414</v>
      </c>
      <c r="K270" s="137">
        <f>C270/24</f>
        <v>0.375</v>
      </c>
      <c r="L270" s="137">
        <f>D270/24</f>
        <v>0.70833333333333337</v>
      </c>
      <c r="M270" s="137">
        <f>IF(AND(M$3&gt;=$K270,M$3&lt;$L270),100*$AM270,0)</f>
        <v>0</v>
      </c>
      <c r="N270" s="137">
        <f>IF(AND(N$3&gt;=$K270,N$3&lt;$L270),100*$AM270,0)</f>
        <v>0</v>
      </c>
      <c r="O270" s="137">
        <f>IF(AND(O$3&gt;=$K270,O$3&lt;$L270),100*$AM270,0)</f>
        <v>0</v>
      </c>
      <c r="P270" s="137">
        <f>IF(AND(P$3&gt;=$K270,P$3&lt;$L270),100*$AM270,0)</f>
        <v>0</v>
      </c>
      <c r="Q270" s="137">
        <f>IF(AND(Q$3&gt;=$K270,Q$3&lt;$L270),100*$AM270,0)</f>
        <v>0</v>
      </c>
      <c r="R270" s="137">
        <f>IF(AND(R$3&gt;=$K270,R$3&lt;$L270),100*$AM270,0)</f>
        <v>0</v>
      </c>
      <c r="S270" s="137">
        <f>IF(AND(S$3&gt;=$K270,S$3&lt;$L270),100*$AM270,0)</f>
        <v>0</v>
      </c>
      <c r="T270" s="137">
        <f>IF(AND(T$3&gt;=$K270,T$3&lt;$L270),100*$AM270,0)</f>
        <v>0</v>
      </c>
      <c r="U270" s="137">
        <f>IF(AND(U$3&gt;=$K270,U$3&lt;$L270),100*$AM270,0)</f>
        <v>0</v>
      </c>
      <c r="V270" s="137">
        <f>IF(AND(V$3&gt;=$K270,V$3&lt;$L270),100*$AM270,0)</f>
        <v>100</v>
      </c>
      <c r="W270" s="137">
        <f>IF(AND(W$3&gt;=$K270,W$3&lt;$L270),100*$AM270,0)</f>
        <v>100</v>
      </c>
      <c r="X270" s="137">
        <f>IF(AND(X$3&gt;=$K270,X$3&lt;$L270),100*$AM270,0)</f>
        <v>100</v>
      </c>
      <c r="Y270" s="137">
        <f>IF(AND(Y$3&gt;=$K270,Y$3&lt;$L270),100*$AM270,0)</f>
        <v>100</v>
      </c>
      <c r="Z270" s="137">
        <f>IF(AND(Z$3&gt;=$K270,Z$3&lt;$L270),100*$AM270,0)</f>
        <v>100</v>
      </c>
      <c r="AA270" s="137">
        <f>IF(AND(AA$3&gt;=$K270,AA$3&lt;$L270),100*$AM270,0)</f>
        <v>100</v>
      </c>
      <c r="AB270" s="137">
        <f>IF(AND(AB$3&gt;=$K270,AB$3&lt;$L270),100*$AM270,0)</f>
        <v>100</v>
      </c>
      <c r="AC270" s="137">
        <f>IF(AND(AC$3&gt;=$K270,AC$3&lt;$L270),100*$AM270,0)</f>
        <v>100</v>
      </c>
      <c r="AD270" s="137">
        <f>IF(AND(AD$3&gt;=$K270,AD$3&lt;$L270),100*$AM270,0)</f>
        <v>0</v>
      </c>
      <c r="AE270" s="137">
        <f>IF(AND(AE$3&gt;=$K270,AE$3&lt;$L270),100*$AM270,0)</f>
        <v>0</v>
      </c>
      <c r="AF270" s="137">
        <f>IF(AND(AF$3&gt;=$K270,AF$3&lt;$L270),100*$AM270,0)</f>
        <v>0</v>
      </c>
      <c r="AG270" s="137">
        <f>IF(AND(AG$3&gt;=$K270,AG$3&lt;$L270),100*$AM270,0)</f>
        <v>0</v>
      </c>
      <c r="AH270" s="137">
        <f>IF(AND(AH$3&gt;=$K270,AH$3&lt;$L270),100*$AM270,0)</f>
        <v>0</v>
      </c>
      <c r="AI270" s="137">
        <f>IF(AND(AI$3&gt;=$K270,AI$3&lt;$L270),100*$AM270,0)</f>
        <v>0</v>
      </c>
      <c r="AJ270" s="137">
        <f>IF(AND(AJ$3&gt;=$K270,AJ$3&lt;$L270),100*$AM270,0)</f>
        <v>0</v>
      </c>
      <c r="AK270" s="136">
        <f ca="1">IF(AND(AND($AK$3&lt;=B270,B270&lt;=$AK$1),B270&lt;&gt;""),1,0)</f>
        <v>1</v>
      </c>
      <c r="AL270" s="136">
        <f t="shared" si="5"/>
        <v>1</v>
      </c>
      <c r="AM270" s="136">
        <v>1</v>
      </c>
    </row>
    <row r="271" spans="1:39" ht="72">
      <c r="A271" s="149">
        <v>488</v>
      </c>
      <c r="B271" s="150">
        <v>46414</v>
      </c>
      <c r="C271" s="156">
        <v>9</v>
      </c>
      <c r="D271" s="156">
        <v>17</v>
      </c>
      <c r="E271" s="152" t="s">
        <v>93</v>
      </c>
      <c r="F271" s="151" t="s">
        <v>490</v>
      </c>
      <c r="G271" s="154" t="s">
        <v>493</v>
      </c>
      <c r="H271" s="138" t="str">
        <f>IF(OR(G271="中止",G271="取消"),"998",IF(ISNA(MATCH($E271,施設情報!$B$2:$B$96,0)),"999",INDEX(施設情報!$C$2:$C$96,MATCH($E271,施設情報!$B$2:$B$96,0))))</f>
        <v>998</v>
      </c>
      <c r="I271" s="139">
        <f>B271</f>
        <v>46414</v>
      </c>
      <c r="J271" s="137" t="str">
        <f>H271&amp;"-"&amp;I271</f>
        <v>998-46414</v>
      </c>
      <c r="K271" s="137">
        <f>C271/24</f>
        <v>0.375</v>
      </c>
      <c r="L271" s="137">
        <f>D271/24</f>
        <v>0.70833333333333337</v>
      </c>
      <c r="M271" s="137">
        <f>IF(AND(M$3&gt;=$K271,M$3&lt;$L271),100*$AM271,0)</f>
        <v>0</v>
      </c>
      <c r="N271" s="137">
        <f>IF(AND(N$3&gt;=$K271,N$3&lt;$L271),100*$AM271,0)</f>
        <v>0</v>
      </c>
      <c r="O271" s="137">
        <f>IF(AND(O$3&gt;=$K271,O$3&lt;$L271),100*$AM271,0)</f>
        <v>0</v>
      </c>
      <c r="P271" s="137">
        <f>IF(AND(P$3&gt;=$K271,P$3&lt;$L271),100*$AM271,0)</f>
        <v>0</v>
      </c>
      <c r="Q271" s="137">
        <f>IF(AND(Q$3&gt;=$K271,Q$3&lt;$L271),100*$AM271,0)</f>
        <v>0</v>
      </c>
      <c r="R271" s="137">
        <f>IF(AND(R$3&gt;=$K271,R$3&lt;$L271),100*$AM271,0)</f>
        <v>0</v>
      </c>
      <c r="S271" s="137">
        <f>IF(AND(S$3&gt;=$K271,S$3&lt;$L271),100*$AM271,0)</f>
        <v>0</v>
      </c>
      <c r="T271" s="137">
        <f>IF(AND(T$3&gt;=$K271,T$3&lt;$L271),100*$AM271,0)</f>
        <v>0</v>
      </c>
      <c r="U271" s="137">
        <f>IF(AND(U$3&gt;=$K271,U$3&lt;$L271),100*$AM271,0)</f>
        <v>0</v>
      </c>
      <c r="V271" s="137">
        <f>IF(AND(V$3&gt;=$K271,V$3&lt;$L271),100*$AM271,0)</f>
        <v>100</v>
      </c>
      <c r="W271" s="137">
        <f>IF(AND(W$3&gt;=$K271,W$3&lt;$L271),100*$AM271,0)</f>
        <v>100</v>
      </c>
      <c r="X271" s="137">
        <f>IF(AND(X$3&gt;=$K271,X$3&lt;$L271),100*$AM271,0)</f>
        <v>100</v>
      </c>
      <c r="Y271" s="137">
        <f>IF(AND(Y$3&gt;=$K271,Y$3&lt;$L271),100*$AM271,0)</f>
        <v>100</v>
      </c>
      <c r="Z271" s="137">
        <f>IF(AND(Z$3&gt;=$K271,Z$3&lt;$L271),100*$AM271,0)</f>
        <v>100</v>
      </c>
      <c r="AA271" s="137">
        <f>IF(AND(AA$3&gt;=$K271,AA$3&lt;$L271),100*$AM271,0)</f>
        <v>100</v>
      </c>
      <c r="AB271" s="137">
        <f>IF(AND(AB$3&gt;=$K271,AB$3&lt;$L271),100*$AM271,0)</f>
        <v>100</v>
      </c>
      <c r="AC271" s="137">
        <f>IF(AND(AC$3&gt;=$K271,AC$3&lt;$L271),100*$AM271,0)</f>
        <v>100</v>
      </c>
      <c r="AD271" s="137">
        <f>IF(AND(AD$3&gt;=$K271,AD$3&lt;$L271),100*$AM271,0)</f>
        <v>0</v>
      </c>
      <c r="AE271" s="137">
        <f>IF(AND(AE$3&gt;=$K271,AE$3&lt;$L271),100*$AM271,0)</f>
        <v>0</v>
      </c>
      <c r="AF271" s="137">
        <f>IF(AND(AF$3&gt;=$K271,AF$3&lt;$L271),100*$AM271,0)</f>
        <v>0</v>
      </c>
      <c r="AG271" s="137">
        <f>IF(AND(AG$3&gt;=$K271,AG$3&lt;$L271),100*$AM271,0)</f>
        <v>0</v>
      </c>
      <c r="AH271" s="137">
        <f>IF(AND(AH$3&gt;=$K271,AH$3&lt;$L271),100*$AM271,0)</f>
        <v>0</v>
      </c>
      <c r="AI271" s="137">
        <f>IF(AND(AI$3&gt;=$K271,AI$3&lt;$L271),100*$AM271,0)</f>
        <v>0</v>
      </c>
      <c r="AJ271" s="137">
        <f>IF(AND(AJ$3&gt;=$K271,AJ$3&lt;$L271),100*$AM271,0)</f>
        <v>0</v>
      </c>
      <c r="AK271" s="136">
        <f ca="1">IF(AND(AND($AK$3&lt;=B271,B271&lt;=$AK$1),B271&lt;&gt;""),1,0)</f>
        <v>1</v>
      </c>
      <c r="AL271" s="136">
        <f t="shared" si="5"/>
        <v>1</v>
      </c>
      <c r="AM271" s="136">
        <v>1</v>
      </c>
    </row>
    <row r="272" spans="1:39" ht="90">
      <c r="A272" s="149">
        <v>503</v>
      </c>
      <c r="B272" s="150">
        <v>46414</v>
      </c>
      <c r="C272" s="156">
        <v>9</v>
      </c>
      <c r="D272" s="156">
        <v>17</v>
      </c>
      <c r="E272" s="2" t="s">
        <v>94</v>
      </c>
      <c r="F272" s="151" t="s">
        <v>490</v>
      </c>
      <c r="G272" s="154" t="s">
        <v>493</v>
      </c>
      <c r="H272" s="138" t="str">
        <f>IF(OR(G272="中止",G272="取消"),"998",IF(ISNA(MATCH($E272,施設情報!$B$2:$B$96,0)),"999",INDEX(施設情報!$C$2:$C$96,MATCH($E272,施設情報!$B$2:$B$96,0))))</f>
        <v>998</v>
      </c>
      <c r="I272" s="139">
        <f>B272</f>
        <v>46414</v>
      </c>
      <c r="J272" s="137" t="str">
        <f>H272&amp;"-"&amp;I272</f>
        <v>998-46414</v>
      </c>
      <c r="K272" s="137">
        <f>C272/24</f>
        <v>0.375</v>
      </c>
      <c r="L272" s="137">
        <f>D272/24</f>
        <v>0.70833333333333337</v>
      </c>
      <c r="M272" s="137">
        <f>IF(AND(M$3&gt;=$K272,M$3&lt;$L272),100*$AM272,0)</f>
        <v>0</v>
      </c>
      <c r="N272" s="137">
        <f>IF(AND(N$3&gt;=$K272,N$3&lt;$L272),100*$AM272,0)</f>
        <v>0</v>
      </c>
      <c r="O272" s="137">
        <f>IF(AND(O$3&gt;=$K272,O$3&lt;$L272),100*$AM272,0)</f>
        <v>0</v>
      </c>
      <c r="P272" s="137">
        <f>IF(AND(P$3&gt;=$K272,P$3&lt;$L272),100*$AM272,0)</f>
        <v>0</v>
      </c>
      <c r="Q272" s="137">
        <f>IF(AND(Q$3&gt;=$K272,Q$3&lt;$L272),100*$AM272,0)</f>
        <v>0</v>
      </c>
      <c r="R272" s="137">
        <f>IF(AND(R$3&gt;=$K272,R$3&lt;$L272),100*$AM272,0)</f>
        <v>0</v>
      </c>
      <c r="S272" s="137">
        <f>IF(AND(S$3&gt;=$K272,S$3&lt;$L272),100*$AM272,0)</f>
        <v>0</v>
      </c>
      <c r="T272" s="137">
        <f>IF(AND(T$3&gt;=$K272,T$3&lt;$L272),100*$AM272,0)</f>
        <v>0</v>
      </c>
      <c r="U272" s="137">
        <f>IF(AND(U$3&gt;=$K272,U$3&lt;$L272),100*$AM272,0)</f>
        <v>0</v>
      </c>
      <c r="V272" s="137">
        <f>IF(AND(V$3&gt;=$K272,V$3&lt;$L272),100*$AM272,0)</f>
        <v>100</v>
      </c>
      <c r="W272" s="137">
        <f>IF(AND(W$3&gt;=$K272,W$3&lt;$L272),100*$AM272,0)</f>
        <v>100</v>
      </c>
      <c r="X272" s="137">
        <f>IF(AND(X$3&gt;=$K272,X$3&lt;$L272),100*$AM272,0)</f>
        <v>100</v>
      </c>
      <c r="Y272" s="137">
        <f>IF(AND(Y$3&gt;=$K272,Y$3&lt;$L272),100*$AM272,0)</f>
        <v>100</v>
      </c>
      <c r="Z272" s="137">
        <f>IF(AND(Z$3&gt;=$K272,Z$3&lt;$L272),100*$AM272,0)</f>
        <v>100</v>
      </c>
      <c r="AA272" s="137">
        <f>IF(AND(AA$3&gt;=$K272,AA$3&lt;$L272),100*$AM272,0)</f>
        <v>100</v>
      </c>
      <c r="AB272" s="137">
        <f>IF(AND(AB$3&gt;=$K272,AB$3&lt;$L272),100*$AM272,0)</f>
        <v>100</v>
      </c>
      <c r="AC272" s="137">
        <f>IF(AND(AC$3&gt;=$K272,AC$3&lt;$L272),100*$AM272,0)</f>
        <v>100</v>
      </c>
      <c r="AD272" s="137">
        <f>IF(AND(AD$3&gt;=$K272,AD$3&lt;$L272),100*$AM272,0)</f>
        <v>0</v>
      </c>
      <c r="AE272" s="137">
        <f>IF(AND(AE$3&gt;=$K272,AE$3&lt;$L272),100*$AM272,0)</f>
        <v>0</v>
      </c>
      <c r="AF272" s="137">
        <f>IF(AND(AF$3&gt;=$K272,AF$3&lt;$L272),100*$AM272,0)</f>
        <v>0</v>
      </c>
      <c r="AG272" s="137">
        <f>IF(AND(AG$3&gt;=$K272,AG$3&lt;$L272),100*$AM272,0)</f>
        <v>0</v>
      </c>
      <c r="AH272" s="137">
        <f>IF(AND(AH$3&gt;=$K272,AH$3&lt;$L272),100*$AM272,0)</f>
        <v>0</v>
      </c>
      <c r="AI272" s="137">
        <f>IF(AND(AI$3&gt;=$K272,AI$3&lt;$L272),100*$AM272,0)</f>
        <v>0</v>
      </c>
      <c r="AJ272" s="137">
        <f>IF(AND(AJ$3&gt;=$K272,AJ$3&lt;$L272),100*$AM272,0)</f>
        <v>0</v>
      </c>
      <c r="AK272" s="136">
        <f ca="1">IF(AND(AND($AK$3&lt;=B272,B272&lt;=$AK$1),B272&lt;&gt;""),1,0)</f>
        <v>1</v>
      </c>
      <c r="AL272" s="136">
        <f t="shared" si="5"/>
        <v>1</v>
      </c>
      <c r="AM272" s="136">
        <v>1</v>
      </c>
    </row>
    <row r="273" spans="1:39" ht="72">
      <c r="A273" s="149">
        <v>518</v>
      </c>
      <c r="B273" s="150">
        <v>46414</v>
      </c>
      <c r="C273" s="156">
        <v>9</v>
      </c>
      <c r="D273" s="156">
        <v>17</v>
      </c>
      <c r="E273" s="2" t="s">
        <v>92</v>
      </c>
      <c r="F273" s="151" t="s">
        <v>490</v>
      </c>
      <c r="G273" s="154" t="s">
        <v>493</v>
      </c>
      <c r="H273" s="138" t="str">
        <f>IF(OR(G273="中止",G273="取消"),"998",IF(ISNA(MATCH($E273,施設情報!$B$2:$B$96,0)),"999",INDEX(施設情報!$C$2:$C$96,MATCH($E273,施設情報!$B$2:$B$96,0))))</f>
        <v>998</v>
      </c>
      <c r="I273" s="139">
        <f>B273</f>
        <v>46414</v>
      </c>
      <c r="J273" s="137" t="str">
        <f>H273&amp;"-"&amp;I273</f>
        <v>998-46414</v>
      </c>
      <c r="K273" s="137">
        <f>C273/24</f>
        <v>0.375</v>
      </c>
      <c r="L273" s="137">
        <f>D273/24</f>
        <v>0.70833333333333337</v>
      </c>
      <c r="M273" s="137">
        <f>IF(AND(M$3&gt;=$K273,M$3&lt;$L273),100*$AM273,0)</f>
        <v>0</v>
      </c>
      <c r="N273" s="137">
        <f>IF(AND(N$3&gt;=$K273,N$3&lt;$L273),100*$AM273,0)</f>
        <v>0</v>
      </c>
      <c r="O273" s="137">
        <f>IF(AND(O$3&gt;=$K273,O$3&lt;$L273),100*$AM273,0)</f>
        <v>0</v>
      </c>
      <c r="P273" s="137">
        <f>IF(AND(P$3&gt;=$K273,P$3&lt;$L273),100*$AM273,0)</f>
        <v>0</v>
      </c>
      <c r="Q273" s="137">
        <f>IF(AND(Q$3&gt;=$K273,Q$3&lt;$L273),100*$AM273,0)</f>
        <v>0</v>
      </c>
      <c r="R273" s="137">
        <f>IF(AND(R$3&gt;=$K273,R$3&lt;$L273),100*$AM273,0)</f>
        <v>0</v>
      </c>
      <c r="S273" s="137">
        <f>IF(AND(S$3&gt;=$K273,S$3&lt;$L273),100*$AM273,0)</f>
        <v>0</v>
      </c>
      <c r="T273" s="137">
        <f>IF(AND(T$3&gt;=$K273,T$3&lt;$L273),100*$AM273,0)</f>
        <v>0</v>
      </c>
      <c r="U273" s="137">
        <f>IF(AND(U$3&gt;=$K273,U$3&lt;$L273),100*$AM273,0)</f>
        <v>0</v>
      </c>
      <c r="V273" s="137">
        <f>IF(AND(V$3&gt;=$K273,V$3&lt;$L273),100*$AM273,0)</f>
        <v>100</v>
      </c>
      <c r="W273" s="137">
        <f>IF(AND(W$3&gt;=$K273,W$3&lt;$L273),100*$AM273,0)</f>
        <v>100</v>
      </c>
      <c r="X273" s="137">
        <f>IF(AND(X$3&gt;=$K273,X$3&lt;$L273),100*$AM273,0)</f>
        <v>100</v>
      </c>
      <c r="Y273" s="137">
        <f>IF(AND(Y$3&gt;=$K273,Y$3&lt;$L273),100*$AM273,0)</f>
        <v>100</v>
      </c>
      <c r="Z273" s="137">
        <f>IF(AND(Z$3&gt;=$K273,Z$3&lt;$L273),100*$AM273,0)</f>
        <v>100</v>
      </c>
      <c r="AA273" s="137">
        <f>IF(AND(AA$3&gt;=$K273,AA$3&lt;$L273),100*$AM273,0)</f>
        <v>100</v>
      </c>
      <c r="AB273" s="137">
        <f>IF(AND(AB$3&gt;=$K273,AB$3&lt;$L273),100*$AM273,0)</f>
        <v>100</v>
      </c>
      <c r="AC273" s="137">
        <f>IF(AND(AC$3&gt;=$K273,AC$3&lt;$L273),100*$AM273,0)</f>
        <v>100</v>
      </c>
      <c r="AD273" s="137">
        <f>IF(AND(AD$3&gt;=$K273,AD$3&lt;$L273),100*$AM273,0)</f>
        <v>0</v>
      </c>
      <c r="AE273" s="137">
        <f>IF(AND(AE$3&gt;=$K273,AE$3&lt;$L273),100*$AM273,0)</f>
        <v>0</v>
      </c>
      <c r="AF273" s="137">
        <f>IF(AND(AF$3&gt;=$K273,AF$3&lt;$L273),100*$AM273,0)</f>
        <v>0</v>
      </c>
      <c r="AG273" s="137">
        <f>IF(AND(AG$3&gt;=$K273,AG$3&lt;$L273),100*$AM273,0)</f>
        <v>0</v>
      </c>
      <c r="AH273" s="137">
        <f>IF(AND(AH$3&gt;=$K273,AH$3&lt;$L273),100*$AM273,0)</f>
        <v>0</v>
      </c>
      <c r="AI273" s="137">
        <f>IF(AND(AI$3&gt;=$K273,AI$3&lt;$L273),100*$AM273,0)</f>
        <v>0</v>
      </c>
      <c r="AJ273" s="137">
        <f>IF(AND(AJ$3&gt;=$K273,AJ$3&lt;$L273),100*$AM273,0)</f>
        <v>0</v>
      </c>
      <c r="AK273" s="136">
        <f ca="1">IF(AND(AND($AK$3&lt;=B273,B273&lt;=$AK$1),B273&lt;&gt;""),1,0)</f>
        <v>1</v>
      </c>
      <c r="AL273" s="136">
        <f t="shared" si="5"/>
        <v>1</v>
      </c>
      <c r="AM273" s="136">
        <v>1</v>
      </c>
    </row>
    <row r="274" spans="1:39" ht="36">
      <c r="A274" s="149">
        <v>533</v>
      </c>
      <c r="B274" s="150">
        <v>46414</v>
      </c>
      <c r="C274" s="156">
        <v>9</v>
      </c>
      <c r="D274" s="156">
        <v>17</v>
      </c>
      <c r="E274" s="152" t="s">
        <v>91</v>
      </c>
      <c r="F274" s="151" t="s">
        <v>490</v>
      </c>
      <c r="G274" s="154" t="s">
        <v>493</v>
      </c>
      <c r="H274" s="138" t="str">
        <f>IF(OR(G274="中止",G274="取消"),"998",IF(ISNA(MATCH($E274,施設情報!$B$2:$B$96,0)),"999",INDEX(施設情報!$C$2:$C$96,MATCH($E274,施設情報!$B$2:$B$96,0))))</f>
        <v>998</v>
      </c>
      <c r="I274" s="139">
        <f>B274</f>
        <v>46414</v>
      </c>
      <c r="J274" s="137" t="str">
        <f>H274&amp;"-"&amp;I274</f>
        <v>998-46414</v>
      </c>
      <c r="K274" s="137">
        <f>C274/24</f>
        <v>0.375</v>
      </c>
      <c r="L274" s="137">
        <f>D274/24</f>
        <v>0.70833333333333337</v>
      </c>
      <c r="M274" s="137">
        <f>IF(AND(M$3&gt;=$K274,M$3&lt;$L274),100*$AM274,0)</f>
        <v>0</v>
      </c>
      <c r="N274" s="137">
        <f>IF(AND(N$3&gt;=$K274,N$3&lt;$L274),100*$AM274,0)</f>
        <v>0</v>
      </c>
      <c r="O274" s="137">
        <f>IF(AND(O$3&gt;=$K274,O$3&lt;$L274),100*$AM274,0)</f>
        <v>0</v>
      </c>
      <c r="P274" s="137">
        <f>IF(AND(P$3&gt;=$K274,P$3&lt;$L274),100*$AM274,0)</f>
        <v>0</v>
      </c>
      <c r="Q274" s="137">
        <f>IF(AND(Q$3&gt;=$K274,Q$3&lt;$L274),100*$AM274,0)</f>
        <v>0</v>
      </c>
      <c r="R274" s="137">
        <f>IF(AND(R$3&gt;=$K274,R$3&lt;$L274),100*$AM274,0)</f>
        <v>0</v>
      </c>
      <c r="S274" s="137">
        <f>IF(AND(S$3&gt;=$K274,S$3&lt;$L274),100*$AM274,0)</f>
        <v>0</v>
      </c>
      <c r="T274" s="137">
        <f>IF(AND(T$3&gt;=$K274,T$3&lt;$L274),100*$AM274,0)</f>
        <v>0</v>
      </c>
      <c r="U274" s="137">
        <f>IF(AND(U$3&gt;=$K274,U$3&lt;$L274),100*$AM274,0)</f>
        <v>0</v>
      </c>
      <c r="V274" s="137">
        <f>IF(AND(V$3&gt;=$K274,V$3&lt;$L274),100*$AM274,0)</f>
        <v>100</v>
      </c>
      <c r="W274" s="137">
        <f>IF(AND(W$3&gt;=$K274,W$3&lt;$L274),100*$AM274,0)</f>
        <v>100</v>
      </c>
      <c r="X274" s="137">
        <f>IF(AND(X$3&gt;=$K274,X$3&lt;$L274),100*$AM274,0)</f>
        <v>100</v>
      </c>
      <c r="Y274" s="137">
        <f>IF(AND(Y$3&gt;=$K274,Y$3&lt;$L274),100*$AM274,0)</f>
        <v>100</v>
      </c>
      <c r="Z274" s="137">
        <f>IF(AND(Z$3&gt;=$K274,Z$3&lt;$L274),100*$AM274,0)</f>
        <v>100</v>
      </c>
      <c r="AA274" s="137">
        <f>IF(AND(AA$3&gt;=$K274,AA$3&lt;$L274),100*$AM274,0)</f>
        <v>100</v>
      </c>
      <c r="AB274" s="137">
        <f>IF(AND(AB$3&gt;=$K274,AB$3&lt;$L274),100*$AM274,0)</f>
        <v>100</v>
      </c>
      <c r="AC274" s="137">
        <f>IF(AND(AC$3&gt;=$K274,AC$3&lt;$L274),100*$AM274,0)</f>
        <v>100</v>
      </c>
      <c r="AD274" s="137">
        <f>IF(AND(AD$3&gt;=$K274,AD$3&lt;$L274),100*$AM274,0)</f>
        <v>0</v>
      </c>
      <c r="AE274" s="137">
        <f>IF(AND(AE$3&gt;=$K274,AE$3&lt;$L274),100*$AM274,0)</f>
        <v>0</v>
      </c>
      <c r="AF274" s="137">
        <f>IF(AND(AF$3&gt;=$K274,AF$3&lt;$L274),100*$AM274,0)</f>
        <v>0</v>
      </c>
      <c r="AG274" s="137">
        <f>IF(AND(AG$3&gt;=$K274,AG$3&lt;$L274),100*$AM274,0)</f>
        <v>0</v>
      </c>
      <c r="AH274" s="137">
        <f>IF(AND(AH$3&gt;=$K274,AH$3&lt;$L274),100*$AM274,0)</f>
        <v>0</v>
      </c>
      <c r="AI274" s="137">
        <f>IF(AND(AI$3&gt;=$K274,AI$3&lt;$L274),100*$AM274,0)</f>
        <v>0</v>
      </c>
      <c r="AJ274" s="137">
        <f>IF(AND(AJ$3&gt;=$K274,AJ$3&lt;$L274),100*$AM274,0)</f>
        <v>0</v>
      </c>
      <c r="AK274" s="136">
        <f ca="1">IF(AND(AND($AK$3&lt;=B274,B274&lt;=$AK$1),B274&lt;&gt;""),1,0)</f>
        <v>1</v>
      </c>
      <c r="AL274" s="136">
        <f t="shared" si="5"/>
        <v>1</v>
      </c>
      <c r="AM274" s="136">
        <v>1</v>
      </c>
    </row>
    <row r="275" spans="1:39" ht="72">
      <c r="A275" s="149">
        <v>550</v>
      </c>
      <c r="B275" s="150">
        <v>46414</v>
      </c>
      <c r="C275" s="156">
        <v>9</v>
      </c>
      <c r="D275" s="156">
        <v>17</v>
      </c>
      <c r="E275" s="152" t="s">
        <v>93</v>
      </c>
      <c r="F275" s="151" t="s">
        <v>490</v>
      </c>
      <c r="G275" s="154" t="s">
        <v>493</v>
      </c>
      <c r="H275" s="138" t="str">
        <f>IF(OR(G275="中止",G275="取消"),"998",IF(ISNA(MATCH($E275,施設情報!$B$2:$B$96,0)),"999",INDEX(施設情報!$C$2:$C$96,MATCH($E275,施設情報!$B$2:$B$96,0))))</f>
        <v>998</v>
      </c>
      <c r="I275" s="139">
        <f>B275</f>
        <v>46414</v>
      </c>
      <c r="J275" s="137" t="str">
        <f>H275&amp;"-"&amp;I275</f>
        <v>998-46414</v>
      </c>
      <c r="K275" s="137">
        <f>C275/24</f>
        <v>0.375</v>
      </c>
      <c r="L275" s="137">
        <f>D275/24</f>
        <v>0.70833333333333337</v>
      </c>
      <c r="M275" s="137">
        <f>IF(AND(M$3&gt;=$K275,M$3&lt;$L275),100*$AM275,0)</f>
        <v>0</v>
      </c>
      <c r="N275" s="137">
        <f>IF(AND(N$3&gt;=$K275,N$3&lt;$L275),100*$AM275,0)</f>
        <v>0</v>
      </c>
      <c r="O275" s="137">
        <f>IF(AND(O$3&gt;=$K275,O$3&lt;$L275),100*$AM275,0)</f>
        <v>0</v>
      </c>
      <c r="P275" s="137">
        <f>IF(AND(P$3&gt;=$K275,P$3&lt;$L275),100*$AM275,0)</f>
        <v>0</v>
      </c>
      <c r="Q275" s="137">
        <f>IF(AND(Q$3&gt;=$K275,Q$3&lt;$L275),100*$AM275,0)</f>
        <v>0</v>
      </c>
      <c r="R275" s="137">
        <f>IF(AND(R$3&gt;=$K275,R$3&lt;$L275),100*$AM275,0)</f>
        <v>0</v>
      </c>
      <c r="S275" s="137">
        <f>IF(AND(S$3&gt;=$K275,S$3&lt;$L275),100*$AM275,0)</f>
        <v>0</v>
      </c>
      <c r="T275" s="137">
        <f>IF(AND(T$3&gt;=$K275,T$3&lt;$L275),100*$AM275,0)</f>
        <v>0</v>
      </c>
      <c r="U275" s="137">
        <f>IF(AND(U$3&gt;=$K275,U$3&lt;$L275),100*$AM275,0)</f>
        <v>0</v>
      </c>
      <c r="V275" s="137">
        <f>IF(AND(V$3&gt;=$K275,V$3&lt;$L275),100*$AM275,0)</f>
        <v>100</v>
      </c>
      <c r="W275" s="137">
        <f>IF(AND(W$3&gt;=$K275,W$3&lt;$L275),100*$AM275,0)</f>
        <v>100</v>
      </c>
      <c r="X275" s="137">
        <f>IF(AND(X$3&gt;=$K275,X$3&lt;$L275),100*$AM275,0)</f>
        <v>100</v>
      </c>
      <c r="Y275" s="137">
        <f>IF(AND(Y$3&gt;=$K275,Y$3&lt;$L275),100*$AM275,0)</f>
        <v>100</v>
      </c>
      <c r="Z275" s="137">
        <f>IF(AND(Z$3&gt;=$K275,Z$3&lt;$L275),100*$AM275,0)</f>
        <v>100</v>
      </c>
      <c r="AA275" s="137">
        <f>IF(AND(AA$3&gt;=$K275,AA$3&lt;$L275),100*$AM275,0)</f>
        <v>100</v>
      </c>
      <c r="AB275" s="137">
        <f>IF(AND(AB$3&gt;=$K275,AB$3&lt;$L275),100*$AM275,0)</f>
        <v>100</v>
      </c>
      <c r="AC275" s="137">
        <f>IF(AND(AC$3&gt;=$K275,AC$3&lt;$L275),100*$AM275,0)</f>
        <v>100</v>
      </c>
      <c r="AD275" s="137">
        <f>IF(AND(AD$3&gt;=$K275,AD$3&lt;$L275),100*$AM275,0)</f>
        <v>0</v>
      </c>
      <c r="AE275" s="137">
        <f>IF(AND(AE$3&gt;=$K275,AE$3&lt;$L275),100*$AM275,0)</f>
        <v>0</v>
      </c>
      <c r="AF275" s="137">
        <f>IF(AND(AF$3&gt;=$K275,AF$3&lt;$L275),100*$AM275,0)</f>
        <v>0</v>
      </c>
      <c r="AG275" s="137">
        <f>IF(AND(AG$3&gt;=$K275,AG$3&lt;$L275),100*$AM275,0)</f>
        <v>0</v>
      </c>
      <c r="AH275" s="137">
        <f>IF(AND(AH$3&gt;=$K275,AH$3&lt;$L275),100*$AM275,0)</f>
        <v>0</v>
      </c>
      <c r="AI275" s="137">
        <f>IF(AND(AI$3&gt;=$K275,AI$3&lt;$L275),100*$AM275,0)</f>
        <v>0</v>
      </c>
      <c r="AJ275" s="137">
        <f>IF(AND(AJ$3&gt;=$K275,AJ$3&lt;$L275),100*$AM275,0)</f>
        <v>0</v>
      </c>
      <c r="AK275" s="136">
        <f ca="1">IF(AND(AND($AK$3&lt;=B275,B275&lt;=$AK$1),B275&lt;&gt;""),1,0)</f>
        <v>1</v>
      </c>
      <c r="AL275" s="136">
        <f t="shared" si="5"/>
        <v>1</v>
      </c>
      <c r="AM275" s="136">
        <v>1</v>
      </c>
    </row>
    <row r="276" spans="1:39" ht="90">
      <c r="A276" s="149">
        <v>567</v>
      </c>
      <c r="B276" s="150">
        <v>46414</v>
      </c>
      <c r="C276" s="156">
        <v>9</v>
      </c>
      <c r="D276" s="156">
        <v>17</v>
      </c>
      <c r="E276" s="152" t="s">
        <v>94</v>
      </c>
      <c r="F276" s="151" t="s">
        <v>490</v>
      </c>
      <c r="G276" s="154" t="s">
        <v>493</v>
      </c>
      <c r="H276" s="138" t="str">
        <f>IF(OR(G276="中止",G276="取消"),"998",IF(ISNA(MATCH($E276,施設情報!$B$2:$B$96,0)),"999",INDEX(施設情報!$C$2:$C$96,MATCH($E276,施設情報!$B$2:$B$96,0))))</f>
        <v>998</v>
      </c>
      <c r="I276" s="139">
        <f>B276</f>
        <v>46414</v>
      </c>
      <c r="J276" s="137" t="str">
        <f>H276&amp;"-"&amp;I276</f>
        <v>998-46414</v>
      </c>
      <c r="K276" s="137">
        <f>C276/24</f>
        <v>0.375</v>
      </c>
      <c r="L276" s="137">
        <f>D276/24</f>
        <v>0.70833333333333337</v>
      </c>
      <c r="M276" s="137">
        <f>IF(AND(M$3&gt;=$K276,M$3&lt;$L276),100*$AM276,0)</f>
        <v>0</v>
      </c>
      <c r="N276" s="137">
        <f>IF(AND(N$3&gt;=$K276,N$3&lt;$L276),100*$AM276,0)</f>
        <v>0</v>
      </c>
      <c r="O276" s="137">
        <f>IF(AND(O$3&gt;=$K276,O$3&lt;$L276),100*$AM276,0)</f>
        <v>0</v>
      </c>
      <c r="P276" s="137">
        <f>IF(AND(P$3&gt;=$K276,P$3&lt;$L276),100*$AM276,0)</f>
        <v>0</v>
      </c>
      <c r="Q276" s="137">
        <f>IF(AND(Q$3&gt;=$K276,Q$3&lt;$L276),100*$AM276,0)</f>
        <v>0</v>
      </c>
      <c r="R276" s="137">
        <f>IF(AND(R$3&gt;=$K276,R$3&lt;$L276),100*$AM276,0)</f>
        <v>0</v>
      </c>
      <c r="S276" s="137">
        <f>IF(AND(S$3&gt;=$K276,S$3&lt;$L276),100*$AM276,0)</f>
        <v>0</v>
      </c>
      <c r="T276" s="137">
        <f>IF(AND(T$3&gt;=$K276,T$3&lt;$L276),100*$AM276,0)</f>
        <v>0</v>
      </c>
      <c r="U276" s="137">
        <f>IF(AND(U$3&gt;=$K276,U$3&lt;$L276),100*$AM276,0)</f>
        <v>0</v>
      </c>
      <c r="V276" s="137">
        <f>IF(AND(V$3&gt;=$K276,V$3&lt;$L276),100*$AM276,0)</f>
        <v>100</v>
      </c>
      <c r="W276" s="137">
        <f>IF(AND(W$3&gt;=$K276,W$3&lt;$L276),100*$AM276,0)</f>
        <v>100</v>
      </c>
      <c r="X276" s="137">
        <f>IF(AND(X$3&gt;=$K276,X$3&lt;$L276),100*$AM276,0)</f>
        <v>100</v>
      </c>
      <c r="Y276" s="137">
        <f>IF(AND(Y$3&gt;=$K276,Y$3&lt;$L276),100*$AM276,0)</f>
        <v>100</v>
      </c>
      <c r="Z276" s="137">
        <f>IF(AND(Z$3&gt;=$K276,Z$3&lt;$L276),100*$AM276,0)</f>
        <v>100</v>
      </c>
      <c r="AA276" s="137">
        <f>IF(AND(AA$3&gt;=$K276,AA$3&lt;$L276),100*$AM276,0)</f>
        <v>100</v>
      </c>
      <c r="AB276" s="137">
        <f>IF(AND(AB$3&gt;=$K276,AB$3&lt;$L276),100*$AM276,0)</f>
        <v>100</v>
      </c>
      <c r="AC276" s="137">
        <f>IF(AND(AC$3&gt;=$K276,AC$3&lt;$L276),100*$AM276,0)</f>
        <v>100</v>
      </c>
      <c r="AD276" s="137">
        <f>IF(AND(AD$3&gt;=$K276,AD$3&lt;$L276),100*$AM276,0)</f>
        <v>0</v>
      </c>
      <c r="AE276" s="137">
        <f>IF(AND(AE$3&gt;=$K276,AE$3&lt;$L276),100*$AM276,0)</f>
        <v>0</v>
      </c>
      <c r="AF276" s="137">
        <f>IF(AND(AF$3&gt;=$K276,AF$3&lt;$L276),100*$AM276,0)</f>
        <v>0</v>
      </c>
      <c r="AG276" s="137">
        <f>IF(AND(AG$3&gt;=$K276,AG$3&lt;$L276),100*$AM276,0)</f>
        <v>0</v>
      </c>
      <c r="AH276" s="137">
        <f>IF(AND(AH$3&gt;=$K276,AH$3&lt;$L276),100*$AM276,0)</f>
        <v>0</v>
      </c>
      <c r="AI276" s="137">
        <f>IF(AND(AI$3&gt;=$K276,AI$3&lt;$L276),100*$AM276,0)</f>
        <v>0</v>
      </c>
      <c r="AJ276" s="137">
        <f>IF(AND(AJ$3&gt;=$K276,AJ$3&lt;$L276),100*$AM276,0)</f>
        <v>0</v>
      </c>
      <c r="AK276" s="136">
        <f ca="1">IF(AND(AND($AK$3&lt;=B276,B276&lt;=$AK$1),B276&lt;&gt;""),1,0)</f>
        <v>1</v>
      </c>
      <c r="AL276" s="136">
        <f t="shared" si="5"/>
        <v>1</v>
      </c>
      <c r="AM276" s="136">
        <v>1</v>
      </c>
    </row>
    <row r="277" spans="1:39" ht="72">
      <c r="A277" s="149">
        <v>584</v>
      </c>
      <c r="B277" s="150">
        <v>46414</v>
      </c>
      <c r="C277" s="156">
        <v>9</v>
      </c>
      <c r="D277" s="156">
        <v>17</v>
      </c>
      <c r="E277" s="152" t="s">
        <v>92</v>
      </c>
      <c r="F277" s="151" t="s">
        <v>490</v>
      </c>
      <c r="G277" s="154" t="s">
        <v>493</v>
      </c>
      <c r="H277" s="138" t="str">
        <f>IF(OR(G277="中止",G277="取消"),"998",IF(ISNA(MATCH($E277,施設情報!$B$2:$B$96,0)),"999",INDEX(施設情報!$C$2:$C$96,MATCH($E277,施設情報!$B$2:$B$96,0))))</f>
        <v>998</v>
      </c>
      <c r="I277" s="139">
        <f>B277</f>
        <v>46414</v>
      </c>
      <c r="J277" s="137" t="str">
        <f>H277&amp;"-"&amp;I277</f>
        <v>998-46414</v>
      </c>
      <c r="K277" s="137">
        <f>C277/24</f>
        <v>0.375</v>
      </c>
      <c r="L277" s="137">
        <f>D277/24</f>
        <v>0.70833333333333337</v>
      </c>
      <c r="M277" s="137">
        <f>IF(AND(M$3&gt;=$K277,M$3&lt;$L277),100*$AM277,0)</f>
        <v>0</v>
      </c>
      <c r="N277" s="137">
        <f>IF(AND(N$3&gt;=$K277,N$3&lt;$L277),100*$AM277,0)</f>
        <v>0</v>
      </c>
      <c r="O277" s="137">
        <f>IF(AND(O$3&gt;=$K277,O$3&lt;$L277),100*$AM277,0)</f>
        <v>0</v>
      </c>
      <c r="P277" s="137">
        <f>IF(AND(P$3&gt;=$K277,P$3&lt;$L277),100*$AM277,0)</f>
        <v>0</v>
      </c>
      <c r="Q277" s="137">
        <f>IF(AND(Q$3&gt;=$K277,Q$3&lt;$L277),100*$AM277,0)</f>
        <v>0</v>
      </c>
      <c r="R277" s="137">
        <f>IF(AND(R$3&gt;=$K277,R$3&lt;$L277),100*$AM277,0)</f>
        <v>0</v>
      </c>
      <c r="S277" s="137">
        <f>IF(AND(S$3&gt;=$K277,S$3&lt;$L277),100*$AM277,0)</f>
        <v>0</v>
      </c>
      <c r="T277" s="137">
        <f>IF(AND(T$3&gt;=$K277,T$3&lt;$L277),100*$AM277,0)</f>
        <v>0</v>
      </c>
      <c r="U277" s="137">
        <f>IF(AND(U$3&gt;=$K277,U$3&lt;$L277),100*$AM277,0)</f>
        <v>0</v>
      </c>
      <c r="V277" s="137">
        <f>IF(AND(V$3&gt;=$K277,V$3&lt;$L277),100*$AM277,0)</f>
        <v>100</v>
      </c>
      <c r="W277" s="137">
        <f>IF(AND(W$3&gt;=$K277,W$3&lt;$L277),100*$AM277,0)</f>
        <v>100</v>
      </c>
      <c r="X277" s="137">
        <f>IF(AND(X$3&gt;=$K277,X$3&lt;$L277),100*$AM277,0)</f>
        <v>100</v>
      </c>
      <c r="Y277" s="137">
        <f>IF(AND(Y$3&gt;=$K277,Y$3&lt;$L277),100*$AM277,0)</f>
        <v>100</v>
      </c>
      <c r="Z277" s="137">
        <f>IF(AND(Z$3&gt;=$K277,Z$3&lt;$L277),100*$AM277,0)</f>
        <v>100</v>
      </c>
      <c r="AA277" s="137">
        <f>IF(AND(AA$3&gt;=$K277,AA$3&lt;$L277),100*$AM277,0)</f>
        <v>100</v>
      </c>
      <c r="AB277" s="137">
        <f>IF(AND(AB$3&gt;=$K277,AB$3&lt;$L277),100*$AM277,0)</f>
        <v>100</v>
      </c>
      <c r="AC277" s="137">
        <f>IF(AND(AC$3&gt;=$K277,AC$3&lt;$L277),100*$AM277,0)</f>
        <v>100</v>
      </c>
      <c r="AD277" s="137">
        <f>IF(AND(AD$3&gt;=$K277,AD$3&lt;$L277),100*$AM277,0)</f>
        <v>0</v>
      </c>
      <c r="AE277" s="137">
        <f>IF(AND(AE$3&gt;=$K277,AE$3&lt;$L277),100*$AM277,0)</f>
        <v>0</v>
      </c>
      <c r="AF277" s="137">
        <f>IF(AND(AF$3&gt;=$K277,AF$3&lt;$L277),100*$AM277,0)</f>
        <v>0</v>
      </c>
      <c r="AG277" s="137">
        <f>IF(AND(AG$3&gt;=$K277,AG$3&lt;$L277),100*$AM277,0)</f>
        <v>0</v>
      </c>
      <c r="AH277" s="137">
        <f>IF(AND(AH$3&gt;=$K277,AH$3&lt;$L277),100*$AM277,0)</f>
        <v>0</v>
      </c>
      <c r="AI277" s="137">
        <f>IF(AND(AI$3&gt;=$K277,AI$3&lt;$L277),100*$AM277,0)</f>
        <v>0</v>
      </c>
      <c r="AJ277" s="137">
        <f>IF(AND(AJ$3&gt;=$K277,AJ$3&lt;$L277),100*$AM277,0)</f>
        <v>0</v>
      </c>
      <c r="AK277" s="136">
        <f ca="1">IF(AND(AND($AK$3&lt;=B277,B277&lt;=$AK$1),B277&lt;&gt;""),1,0)</f>
        <v>1</v>
      </c>
      <c r="AL277" s="136">
        <f t="shared" si="5"/>
        <v>1</v>
      </c>
      <c r="AM277" s="136">
        <v>1</v>
      </c>
    </row>
    <row r="278" spans="1:39" ht="36">
      <c r="A278" s="149">
        <v>664</v>
      </c>
      <c r="B278" s="150">
        <v>46414</v>
      </c>
      <c r="C278" s="156">
        <v>9</v>
      </c>
      <c r="D278" s="156">
        <v>17</v>
      </c>
      <c r="E278" s="152" t="s">
        <v>91</v>
      </c>
      <c r="F278" s="151" t="s">
        <v>490</v>
      </c>
      <c r="G278" s="154" t="s">
        <v>494</v>
      </c>
      <c r="H278" s="138" t="str">
        <f>IF(OR(G278="中止",G278="取消"),"998",IF(ISNA(MATCH($E278,施設情報!$B$2:$B$96,0)),"999",INDEX(施設情報!$C$2:$C$96,MATCH($E278,施設情報!$B$2:$B$96,0))))</f>
        <v>009</v>
      </c>
      <c r="I278" s="139">
        <f>B278</f>
        <v>46414</v>
      </c>
      <c r="J278" s="137" t="str">
        <f>H278&amp;"-"&amp;I278</f>
        <v>009-46414</v>
      </c>
      <c r="K278" s="137">
        <f>C278/24</f>
        <v>0.375</v>
      </c>
      <c r="L278" s="137">
        <f>D278/24</f>
        <v>0.70833333333333337</v>
      </c>
      <c r="M278" s="137">
        <f>IF(AND(M$3&gt;=$K278,M$3&lt;$L278),100*$AM278,0)</f>
        <v>0</v>
      </c>
      <c r="N278" s="137">
        <f>IF(AND(N$3&gt;=$K278,N$3&lt;$L278),100*$AM278,0)</f>
        <v>0</v>
      </c>
      <c r="O278" s="137">
        <f>IF(AND(O$3&gt;=$K278,O$3&lt;$L278),100*$AM278,0)</f>
        <v>0</v>
      </c>
      <c r="P278" s="137">
        <f>IF(AND(P$3&gt;=$K278,P$3&lt;$L278),100*$AM278,0)</f>
        <v>0</v>
      </c>
      <c r="Q278" s="137">
        <f>IF(AND(Q$3&gt;=$K278,Q$3&lt;$L278),100*$AM278,0)</f>
        <v>0</v>
      </c>
      <c r="R278" s="137">
        <f>IF(AND(R$3&gt;=$K278,R$3&lt;$L278),100*$AM278,0)</f>
        <v>0</v>
      </c>
      <c r="S278" s="137">
        <f>IF(AND(S$3&gt;=$K278,S$3&lt;$L278),100*$AM278,0)</f>
        <v>0</v>
      </c>
      <c r="T278" s="137">
        <f>IF(AND(T$3&gt;=$K278,T$3&lt;$L278),100*$AM278,0)</f>
        <v>0</v>
      </c>
      <c r="U278" s="137">
        <f>IF(AND(U$3&gt;=$K278,U$3&lt;$L278),100*$AM278,0)</f>
        <v>0</v>
      </c>
      <c r="V278" s="137">
        <f>IF(AND(V$3&gt;=$K278,V$3&lt;$L278),100*$AM278,0)</f>
        <v>100</v>
      </c>
      <c r="W278" s="137">
        <f>IF(AND(W$3&gt;=$K278,W$3&lt;$L278),100*$AM278,0)</f>
        <v>100</v>
      </c>
      <c r="X278" s="137">
        <f>IF(AND(X$3&gt;=$K278,X$3&lt;$L278),100*$AM278,0)</f>
        <v>100</v>
      </c>
      <c r="Y278" s="137">
        <f>IF(AND(Y$3&gt;=$K278,Y$3&lt;$L278),100*$AM278,0)</f>
        <v>100</v>
      </c>
      <c r="Z278" s="137">
        <f>IF(AND(Z$3&gt;=$K278,Z$3&lt;$L278),100*$AM278,0)</f>
        <v>100</v>
      </c>
      <c r="AA278" s="137">
        <f>IF(AND(AA$3&gt;=$K278,AA$3&lt;$L278),100*$AM278,0)</f>
        <v>100</v>
      </c>
      <c r="AB278" s="137">
        <f>IF(AND(AB$3&gt;=$K278,AB$3&lt;$L278),100*$AM278,0)</f>
        <v>100</v>
      </c>
      <c r="AC278" s="137">
        <f>IF(AND(AC$3&gt;=$K278,AC$3&lt;$L278),100*$AM278,0)</f>
        <v>100</v>
      </c>
      <c r="AD278" s="137">
        <f>IF(AND(AD$3&gt;=$K278,AD$3&lt;$L278),100*$AM278,0)</f>
        <v>0</v>
      </c>
      <c r="AE278" s="137">
        <f>IF(AND(AE$3&gt;=$K278,AE$3&lt;$L278),100*$AM278,0)</f>
        <v>0</v>
      </c>
      <c r="AF278" s="137">
        <f>IF(AND(AF$3&gt;=$K278,AF$3&lt;$L278),100*$AM278,0)</f>
        <v>0</v>
      </c>
      <c r="AG278" s="137">
        <f>IF(AND(AG$3&gt;=$K278,AG$3&lt;$L278),100*$AM278,0)</f>
        <v>0</v>
      </c>
      <c r="AH278" s="137">
        <f>IF(AND(AH$3&gt;=$K278,AH$3&lt;$L278),100*$AM278,0)</f>
        <v>0</v>
      </c>
      <c r="AI278" s="137">
        <f>IF(AND(AI$3&gt;=$K278,AI$3&lt;$L278),100*$AM278,0)</f>
        <v>0</v>
      </c>
      <c r="AJ278" s="137">
        <f>IF(AND(AJ$3&gt;=$K278,AJ$3&lt;$L278),100*$AM278,0)</f>
        <v>0</v>
      </c>
      <c r="AK278" s="136">
        <f ca="1">IF(AND(AND($AK$3&lt;=B278,B278&lt;=$AK$1),B278&lt;&gt;""),1,0)</f>
        <v>1</v>
      </c>
      <c r="AL278" s="136">
        <f t="shared" si="5"/>
        <v>1</v>
      </c>
      <c r="AM278" s="136">
        <v>1</v>
      </c>
    </row>
    <row r="279" spans="1:39" ht="72">
      <c r="A279" s="149">
        <v>679</v>
      </c>
      <c r="B279" s="210">
        <v>46414</v>
      </c>
      <c r="C279" s="211">
        <v>9</v>
      </c>
      <c r="D279" s="211">
        <v>17</v>
      </c>
      <c r="E279" s="152" t="s">
        <v>93</v>
      </c>
      <c r="F279" s="151" t="s">
        <v>490</v>
      </c>
      <c r="G279" s="154" t="s">
        <v>494</v>
      </c>
      <c r="H279" s="138" t="str">
        <f>IF(OR(G279="中止",G279="取消"),"998",IF(ISNA(MATCH($E279,施設情報!$B$2:$B$96,0)),"999",INDEX(施設情報!$C$2:$C$96,MATCH($E279,施設情報!$B$2:$B$96,0))))</f>
        <v>012</v>
      </c>
      <c r="I279" s="139">
        <f>B279</f>
        <v>46414</v>
      </c>
      <c r="J279" s="137" t="str">
        <f>H279&amp;"-"&amp;I279</f>
        <v>012-46414</v>
      </c>
      <c r="K279" s="137">
        <f>C279/24</f>
        <v>0.375</v>
      </c>
      <c r="L279" s="137">
        <f>D279/24</f>
        <v>0.70833333333333337</v>
      </c>
      <c r="M279" s="137">
        <f>IF(AND(M$3&gt;=$K279,M$3&lt;$L279),100*$AM279,0)</f>
        <v>0</v>
      </c>
      <c r="N279" s="137">
        <f>IF(AND(N$3&gt;=$K279,N$3&lt;$L279),100*$AM279,0)</f>
        <v>0</v>
      </c>
      <c r="O279" s="137">
        <f>IF(AND(O$3&gt;=$K279,O$3&lt;$L279),100*$AM279,0)</f>
        <v>0</v>
      </c>
      <c r="P279" s="137">
        <f>IF(AND(P$3&gt;=$K279,P$3&lt;$L279),100*$AM279,0)</f>
        <v>0</v>
      </c>
      <c r="Q279" s="137">
        <f>IF(AND(Q$3&gt;=$K279,Q$3&lt;$L279),100*$AM279,0)</f>
        <v>0</v>
      </c>
      <c r="R279" s="137">
        <f>IF(AND(R$3&gt;=$K279,R$3&lt;$L279),100*$AM279,0)</f>
        <v>0</v>
      </c>
      <c r="S279" s="137">
        <f>IF(AND(S$3&gt;=$K279,S$3&lt;$L279),100*$AM279,0)</f>
        <v>0</v>
      </c>
      <c r="T279" s="137">
        <f>IF(AND(T$3&gt;=$K279,T$3&lt;$L279),100*$AM279,0)</f>
        <v>0</v>
      </c>
      <c r="U279" s="137">
        <f>IF(AND(U$3&gt;=$K279,U$3&lt;$L279),100*$AM279,0)</f>
        <v>0</v>
      </c>
      <c r="V279" s="137">
        <f>IF(AND(V$3&gt;=$K279,V$3&lt;$L279),100*$AM279,0)</f>
        <v>100</v>
      </c>
      <c r="W279" s="137">
        <f>IF(AND(W$3&gt;=$K279,W$3&lt;$L279),100*$AM279,0)</f>
        <v>100</v>
      </c>
      <c r="X279" s="137">
        <f>IF(AND(X$3&gt;=$K279,X$3&lt;$L279),100*$AM279,0)</f>
        <v>100</v>
      </c>
      <c r="Y279" s="137">
        <f>IF(AND(Y$3&gt;=$K279,Y$3&lt;$L279),100*$AM279,0)</f>
        <v>100</v>
      </c>
      <c r="Z279" s="137">
        <f>IF(AND(Z$3&gt;=$K279,Z$3&lt;$L279),100*$AM279,0)</f>
        <v>100</v>
      </c>
      <c r="AA279" s="137">
        <f>IF(AND(AA$3&gt;=$K279,AA$3&lt;$L279),100*$AM279,0)</f>
        <v>100</v>
      </c>
      <c r="AB279" s="137">
        <f>IF(AND(AB$3&gt;=$K279,AB$3&lt;$L279),100*$AM279,0)</f>
        <v>100</v>
      </c>
      <c r="AC279" s="137">
        <f>IF(AND(AC$3&gt;=$K279,AC$3&lt;$L279),100*$AM279,0)</f>
        <v>100</v>
      </c>
      <c r="AD279" s="137">
        <f>IF(AND(AD$3&gt;=$K279,AD$3&lt;$L279),100*$AM279,0)</f>
        <v>0</v>
      </c>
      <c r="AE279" s="137">
        <f>IF(AND(AE$3&gt;=$K279,AE$3&lt;$L279),100*$AM279,0)</f>
        <v>0</v>
      </c>
      <c r="AF279" s="137">
        <f>IF(AND(AF$3&gt;=$K279,AF$3&lt;$L279),100*$AM279,0)</f>
        <v>0</v>
      </c>
      <c r="AG279" s="137">
        <f>IF(AND(AG$3&gt;=$K279,AG$3&lt;$L279),100*$AM279,0)</f>
        <v>0</v>
      </c>
      <c r="AH279" s="137">
        <f>IF(AND(AH$3&gt;=$K279,AH$3&lt;$L279),100*$AM279,0)</f>
        <v>0</v>
      </c>
      <c r="AI279" s="137">
        <f>IF(AND(AI$3&gt;=$K279,AI$3&lt;$L279),100*$AM279,0)</f>
        <v>0</v>
      </c>
      <c r="AJ279" s="137">
        <f>IF(AND(AJ$3&gt;=$K279,AJ$3&lt;$L279),100*$AM279,0)</f>
        <v>0</v>
      </c>
      <c r="AK279" s="136">
        <f ca="1">IF(AND(AND($AK$3&lt;=B279,B279&lt;=$AK$1),B279&lt;&gt;""),1,0)</f>
        <v>1</v>
      </c>
      <c r="AL279" s="136">
        <f t="shared" si="5"/>
        <v>1</v>
      </c>
      <c r="AM279" s="136">
        <v>1</v>
      </c>
    </row>
    <row r="280" spans="1:39" ht="90">
      <c r="A280" s="149">
        <v>694</v>
      </c>
      <c r="B280" s="210">
        <v>46414</v>
      </c>
      <c r="C280" s="211">
        <v>9</v>
      </c>
      <c r="D280" s="211">
        <v>17</v>
      </c>
      <c r="E280" s="152" t="s">
        <v>94</v>
      </c>
      <c r="F280" s="151" t="s">
        <v>490</v>
      </c>
      <c r="G280" s="154" t="s">
        <v>494</v>
      </c>
      <c r="H280" s="138" t="str">
        <f>IF(OR(G280="中止",G280="取消"),"998",IF(ISNA(MATCH($E280,施設情報!$B$2:$B$96,0)),"999",INDEX(施設情報!$C$2:$C$96,MATCH($E280,施設情報!$B$2:$B$96,0))))</f>
        <v>011</v>
      </c>
      <c r="I280" s="139">
        <f>B280</f>
        <v>46414</v>
      </c>
      <c r="J280" s="137" t="str">
        <f>H280&amp;"-"&amp;I280</f>
        <v>011-46414</v>
      </c>
      <c r="K280" s="137">
        <f>C280/24</f>
        <v>0.375</v>
      </c>
      <c r="L280" s="137">
        <f>D280/24</f>
        <v>0.70833333333333337</v>
      </c>
      <c r="M280" s="137">
        <f>IF(AND(M$3&gt;=$K280,M$3&lt;$L280),100*$AM280,0)</f>
        <v>0</v>
      </c>
      <c r="N280" s="137">
        <f>IF(AND(N$3&gt;=$K280,N$3&lt;$L280),100*$AM280,0)</f>
        <v>0</v>
      </c>
      <c r="O280" s="137">
        <f>IF(AND(O$3&gt;=$K280,O$3&lt;$L280),100*$AM280,0)</f>
        <v>0</v>
      </c>
      <c r="P280" s="137">
        <f>IF(AND(P$3&gt;=$K280,P$3&lt;$L280),100*$AM280,0)</f>
        <v>0</v>
      </c>
      <c r="Q280" s="137">
        <f>IF(AND(Q$3&gt;=$K280,Q$3&lt;$L280),100*$AM280,0)</f>
        <v>0</v>
      </c>
      <c r="R280" s="137">
        <f>IF(AND(R$3&gt;=$K280,R$3&lt;$L280),100*$AM280,0)</f>
        <v>0</v>
      </c>
      <c r="S280" s="137">
        <f>IF(AND(S$3&gt;=$K280,S$3&lt;$L280),100*$AM280,0)</f>
        <v>0</v>
      </c>
      <c r="T280" s="137">
        <f>IF(AND(T$3&gt;=$K280,T$3&lt;$L280),100*$AM280,0)</f>
        <v>0</v>
      </c>
      <c r="U280" s="137">
        <f>IF(AND(U$3&gt;=$K280,U$3&lt;$L280),100*$AM280,0)</f>
        <v>0</v>
      </c>
      <c r="V280" s="137">
        <f>IF(AND(V$3&gt;=$K280,V$3&lt;$L280),100*$AM280,0)</f>
        <v>100</v>
      </c>
      <c r="W280" s="137">
        <f>IF(AND(W$3&gt;=$K280,W$3&lt;$L280),100*$AM280,0)</f>
        <v>100</v>
      </c>
      <c r="X280" s="137">
        <f>IF(AND(X$3&gt;=$K280,X$3&lt;$L280),100*$AM280,0)</f>
        <v>100</v>
      </c>
      <c r="Y280" s="137">
        <f>IF(AND(Y$3&gt;=$K280,Y$3&lt;$L280),100*$AM280,0)</f>
        <v>100</v>
      </c>
      <c r="Z280" s="137">
        <f>IF(AND(Z$3&gt;=$K280,Z$3&lt;$L280),100*$AM280,0)</f>
        <v>100</v>
      </c>
      <c r="AA280" s="137">
        <f>IF(AND(AA$3&gt;=$K280,AA$3&lt;$L280),100*$AM280,0)</f>
        <v>100</v>
      </c>
      <c r="AB280" s="137">
        <f>IF(AND(AB$3&gt;=$K280,AB$3&lt;$L280),100*$AM280,0)</f>
        <v>100</v>
      </c>
      <c r="AC280" s="137">
        <f>IF(AND(AC$3&gt;=$K280,AC$3&lt;$L280),100*$AM280,0)</f>
        <v>100</v>
      </c>
      <c r="AD280" s="137">
        <f>IF(AND(AD$3&gt;=$K280,AD$3&lt;$L280),100*$AM280,0)</f>
        <v>0</v>
      </c>
      <c r="AE280" s="137">
        <f>IF(AND(AE$3&gt;=$K280,AE$3&lt;$L280),100*$AM280,0)</f>
        <v>0</v>
      </c>
      <c r="AF280" s="137">
        <f>IF(AND(AF$3&gt;=$K280,AF$3&lt;$L280),100*$AM280,0)</f>
        <v>0</v>
      </c>
      <c r="AG280" s="137">
        <f>IF(AND(AG$3&gt;=$K280,AG$3&lt;$L280),100*$AM280,0)</f>
        <v>0</v>
      </c>
      <c r="AH280" s="137">
        <f>IF(AND(AH$3&gt;=$K280,AH$3&lt;$L280),100*$AM280,0)</f>
        <v>0</v>
      </c>
      <c r="AI280" s="137">
        <f>IF(AND(AI$3&gt;=$K280,AI$3&lt;$L280),100*$AM280,0)</f>
        <v>0</v>
      </c>
      <c r="AJ280" s="137">
        <f>IF(AND(AJ$3&gt;=$K280,AJ$3&lt;$L280),100*$AM280,0)</f>
        <v>0</v>
      </c>
      <c r="AK280" s="136">
        <f ca="1">IF(AND(AND($AK$3&lt;=B280,B280&lt;=$AK$1),B280&lt;&gt;""),1,0)</f>
        <v>1</v>
      </c>
      <c r="AL280" s="136">
        <f t="shared" si="5"/>
        <v>1</v>
      </c>
      <c r="AM280" s="136">
        <v>1</v>
      </c>
    </row>
    <row r="281" spans="1:39" ht="72">
      <c r="A281" s="149">
        <v>709</v>
      </c>
      <c r="B281" s="210">
        <v>46414</v>
      </c>
      <c r="C281" s="211">
        <v>9</v>
      </c>
      <c r="D281" s="211">
        <v>17</v>
      </c>
      <c r="E281" s="215" t="s">
        <v>92</v>
      </c>
      <c r="F281" s="151" t="s">
        <v>490</v>
      </c>
      <c r="G281" s="154" t="s">
        <v>494</v>
      </c>
      <c r="H281" s="138" t="str">
        <f>IF(OR(G281="中止",G281="取消"),"998",IF(ISNA(MATCH($E281,施設情報!$B$2:$B$96,0)),"999",INDEX(施設情報!$C$2:$C$96,MATCH($E281,施設情報!$B$2:$B$96,0))))</f>
        <v>010</v>
      </c>
      <c r="I281" s="139">
        <f>B281</f>
        <v>46414</v>
      </c>
      <c r="J281" s="137" t="str">
        <f>H281&amp;"-"&amp;I281</f>
        <v>010-46414</v>
      </c>
      <c r="K281" s="137">
        <f>C281/24</f>
        <v>0.375</v>
      </c>
      <c r="L281" s="137">
        <f>D281/24</f>
        <v>0.70833333333333337</v>
      </c>
      <c r="M281" s="137">
        <f>IF(AND(M$3&gt;=$K281,M$3&lt;$L281),100*$AM281,0)</f>
        <v>0</v>
      </c>
      <c r="N281" s="137">
        <f>IF(AND(N$3&gt;=$K281,N$3&lt;$L281),100*$AM281,0)</f>
        <v>0</v>
      </c>
      <c r="O281" s="137">
        <f>IF(AND(O$3&gt;=$K281,O$3&lt;$L281),100*$AM281,0)</f>
        <v>0</v>
      </c>
      <c r="P281" s="137">
        <f>IF(AND(P$3&gt;=$K281,P$3&lt;$L281),100*$AM281,0)</f>
        <v>0</v>
      </c>
      <c r="Q281" s="137">
        <f>IF(AND(Q$3&gt;=$K281,Q$3&lt;$L281),100*$AM281,0)</f>
        <v>0</v>
      </c>
      <c r="R281" s="137">
        <f>IF(AND(R$3&gt;=$K281,R$3&lt;$L281),100*$AM281,0)</f>
        <v>0</v>
      </c>
      <c r="S281" s="137">
        <f>IF(AND(S$3&gt;=$K281,S$3&lt;$L281),100*$AM281,0)</f>
        <v>0</v>
      </c>
      <c r="T281" s="137">
        <f>IF(AND(T$3&gt;=$K281,T$3&lt;$L281),100*$AM281,0)</f>
        <v>0</v>
      </c>
      <c r="U281" s="137">
        <f>IF(AND(U$3&gt;=$K281,U$3&lt;$L281),100*$AM281,0)</f>
        <v>0</v>
      </c>
      <c r="V281" s="137">
        <f>IF(AND(V$3&gt;=$K281,V$3&lt;$L281),100*$AM281,0)</f>
        <v>100</v>
      </c>
      <c r="W281" s="137">
        <f>IF(AND(W$3&gt;=$K281,W$3&lt;$L281),100*$AM281,0)</f>
        <v>100</v>
      </c>
      <c r="X281" s="137">
        <f>IF(AND(X$3&gt;=$K281,X$3&lt;$L281),100*$AM281,0)</f>
        <v>100</v>
      </c>
      <c r="Y281" s="137">
        <f>IF(AND(Y$3&gt;=$K281,Y$3&lt;$L281),100*$AM281,0)</f>
        <v>100</v>
      </c>
      <c r="Z281" s="137">
        <f>IF(AND(Z$3&gt;=$K281,Z$3&lt;$L281),100*$AM281,0)</f>
        <v>100</v>
      </c>
      <c r="AA281" s="137">
        <f>IF(AND(AA$3&gt;=$K281,AA$3&lt;$L281),100*$AM281,0)</f>
        <v>100</v>
      </c>
      <c r="AB281" s="137">
        <f>IF(AND(AB$3&gt;=$K281,AB$3&lt;$L281),100*$AM281,0)</f>
        <v>100</v>
      </c>
      <c r="AC281" s="137">
        <f>IF(AND(AC$3&gt;=$K281,AC$3&lt;$L281),100*$AM281,0)</f>
        <v>100</v>
      </c>
      <c r="AD281" s="137">
        <f>IF(AND(AD$3&gt;=$K281,AD$3&lt;$L281),100*$AM281,0)</f>
        <v>0</v>
      </c>
      <c r="AE281" s="137">
        <f>IF(AND(AE$3&gt;=$K281,AE$3&lt;$L281),100*$AM281,0)</f>
        <v>0</v>
      </c>
      <c r="AF281" s="137">
        <f>IF(AND(AF$3&gt;=$K281,AF$3&lt;$L281),100*$AM281,0)</f>
        <v>0</v>
      </c>
      <c r="AG281" s="137">
        <f>IF(AND(AG$3&gt;=$K281,AG$3&lt;$L281),100*$AM281,0)</f>
        <v>0</v>
      </c>
      <c r="AH281" s="137">
        <f>IF(AND(AH$3&gt;=$K281,AH$3&lt;$L281),100*$AM281,0)</f>
        <v>0</v>
      </c>
      <c r="AI281" s="137">
        <f>IF(AND(AI$3&gt;=$K281,AI$3&lt;$L281),100*$AM281,0)</f>
        <v>0</v>
      </c>
      <c r="AJ281" s="137">
        <f>IF(AND(AJ$3&gt;=$K281,AJ$3&lt;$L281),100*$AM281,0)</f>
        <v>0</v>
      </c>
      <c r="AK281" s="136">
        <f ca="1">IF(AND(AND($AK$3&lt;=B281,B281&lt;=$AK$1),B281&lt;&gt;""),1,0)</f>
        <v>1</v>
      </c>
      <c r="AL281" s="136">
        <f t="shared" si="5"/>
        <v>1</v>
      </c>
      <c r="AM281" s="136">
        <v>1</v>
      </c>
    </row>
    <row r="282" spans="1:39" ht="56.25">
      <c r="A282" s="149">
        <v>724</v>
      </c>
      <c r="B282" s="210">
        <v>46414</v>
      </c>
      <c r="C282" s="211">
        <v>9</v>
      </c>
      <c r="D282" s="211">
        <v>17</v>
      </c>
      <c r="E282" s="152" t="s">
        <v>44</v>
      </c>
      <c r="F282" s="151" t="s">
        <v>490</v>
      </c>
      <c r="G282" s="154" t="s">
        <v>494</v>
      </c>
      <c r="H282" s="138" t="str">
        <f>IF(OR(G282="中止",G282="取消"),"998",IF(ISNA(MATCH($E282,施設情報!$B$2:$B$96,0)),"999",INDEX(施設情報!$C$2:$C$96,MATCH($E282,施設情報!$B$2:$B$96,0))))</f>
        <v>015</v>
      </c>
      <c r="I282" s="139">
        <f>B282</f>
        <v>46414</v>
      </c>
      <c r="J282" s="137" t="str">
        <f>H282&amp;"-"&amp;I282</f>
        <v>015-46414</v>
      </c>
      <c r="K282" s="137">
        <f>C282/24</f>
        <v>0.375</v>
      </c>
      <c r="L282" s="137">
        <f>D282/24</f>
        <v>0.70833333333333337</v>
      </c>
      <c r="M282" s="137">
        <f>IF(AND(M$3&gt;=$K282,M$3&lt;$L282),100*$AM282,0)</f>
        <v>0</v>
      </c>
      <c r="N282" s="137">
        <f>IF(AND(N$3&gt;=$K282,N$3&lt;$L282),100*$AM282,0)</f>
        <v>0</v>
      </c>
      <c r="O282" s="137">
        <f>IF(AND(O$3&gt;=$K282,O$3&lt;$L282),100*$AM282,0)</f>
        <v>0</v>
      </c>
      <c r="P282" s="137">
        <f>IF(AND(P$3&gt;=$K282,P$3&lt;$L282),100*$AM282,0)</f>
        <v>0</v>
      </c>
      <c r="Q282" s="137">
        <f>IF(AND(Q$3&gt;=$K282,Q$3&lt;$L282),100*$AM282,0)</f>
        <v>0</v>
      </c>
      <c r="R282" s="137">
        <f>IF(AND(R$3&gt;=$K282,R$3&lt;$L282),100*$AM282,0)</f>
        <v>0</v>
      </c>
      <c r="S282" s="137">
        <f>IF(AND(S$3&gt;=$K282,S$3&lt;$L282),100*$AM282,0)</f>
        <v>0</v>
      </c>
      <c r="T282" s="137">
        <f>IF(AND(T$3&gt;=$K282,T$3&lt;$L282),100*$AM282,0)</f>
        <v>0</v>
      </c>
      <c r="U282" s="137">
        <f>IF(AND(U$3&gt;=$K282,U$3&lt;$L282),100*$AM282,0)</f>
        <v>0</v>
      </c>
      <c r="V282" s="137">
        <f>IF(AND(V$3&gt;=$K282,V$3&lt;$L282),100*$AM282,0)</f>
        <v>100</v>
      </c>
      <c r="W282" s="137">
        <f>IF(AND(W$3&gt;=$K282,W$3&lt;$L282),100*$AM282,0)</f>
        <v>100</v>
      </c>
      <c r="X282" s="137">
        <f>IF(AND(X$3&gt;=$K282,X$3&lt;$L282),100*$AM282,0)</f>
        <v>100</v>
      </c>
      <c r="Y282" s="137">
        <f>IF(AND(Y$3&gt;=$K282,Y$3&lt;$L282),100*$AM282,0)</f>
        <v>100</v>
      </c>
      <c r="Z282" s="137">
        <f>IF(AND(Z$3&gt;=$K282,Z$3&lt;$L282),100*$AM282,0)</f>
        <v>100</v>
      </c>
      <c r="AA282" s="137">
        <f>IF(AND(AA$3&gt;=$K282,AA$3&lt;$L282),100*$AM282,0)</f>
        <v>100</v>
      </c>
      <c r="AB282" s="137">
        <f>IF(AND(AB$3&gt;=$K282,AB$3&lt;$L282),100*$AM282,0)</f>
        <v>100</v>
      </c>
      <c r="AC282" s="137">
        <f>IF(AND(AC$3&gt;=$K282,AC$3&lt;$L282),100*$AM282,0)</f>
        <v>100</v>
      </c>
      <c r="AD282" s="137">
        <f>IF(AND(AD$3&gt;=$K282,AD$3&lt;$L282),100*$AM282,0)</f>
        <v>0</v>
      </c>
      <c r="AE282" s="137">
        <f>IF(AND(AE$3&gt;=$K282,AE$3&lt;$L282),100*$AM282,0)</f>
        <v>0</v>
      </c>
      <c r="AF282" s="137">
        <f>IF(AND(AF$3&gt;=$K282,AF$3&lt;$L282),100*$AM282,0)</f>
        <v>0</v>
      </c>
      <c r="AG282" s="137">
        <f>IF(AND(AG$3&gt;=$K282,AG$3&lt;$L282),100*$AM282,0)</f>
        <v>0</v>
      </c>
      <c r="AH282" s="137">
        <f>IF(AND(AH$3&gt;=$K282,AH$3&lt;$L282),100*$AM282,0)</f>
        <v>0</v>
      </c>
      <c r="AI282" s="137">
        <f>IF(AND(AI$3&gt;=$K282,AI$3&lt;$L282),100*$AM282,0)</f>
        <v>0</v>
      </c>
      <c r="AJ282" s="137">
        <f>IF(AND(AJ$3&gt;=$K282,AJ$3&lt;$L282),100*$AM282,0)</f>
        <v>0</v>
      </c>
      <c r="AK282" s="136">
        <f ca="1">IF(AND(AND($AK$3&lt;=B282,B282&lt;=$AK$1),B282&lt;&gt;""),1,0)</f>
        <v>1</v>
      </c>
      <c r="AL282" s="136">
        <f t="shared" si="5"/>
        <v>1</v>
      </c>
      <c r="AM282" s="136">
        <v>1</v>
      </c>
    </row>
    <row r="283" spans="1:39" ht="56.25">
      <c r="A283" s="149">
        <v>331</v>
      </c>
      <c r="B283" s="150">
        <v>46415</v>
      </c>
      <c r="C283" s="156">
        <v>0</v>
      </c>
      <c r="D283" s="156">
        <v>24</v>
      </c>
      <c r="E283" s="152" t="s">
        <v>52</v>
      </c>
      <c r="F283" s="151" t="s">
        <v>95</v>
      </c>
      <c r="G283" s="205" t="s">
        <v>1</v>
      </c>
      <c r="H283" s="138" t="str">
        <f>IF(OR(G283="中止",G283="取消"),"998",IF(ISNA(MATCH($E283,施設情報!$B$2:$B$96,0)),"999",INDEX(施設情報!$C$2:$C$96,MATCH($E283,施設情報!$B$2:$B$96,0))))</f>
        <v>024</v>
      </c>
      <c r="I283" s="139">
        <f>B283</f>
        <v>46415</v>
      </c>
      <c r="J283" s="137" t="str">
        <f>H283&amp;"-"&amp;I283</f>
        <v>024-46415</v>
      </c>
      <c r="K283" s="137">
        <f>C283/24</f>
        <v>0</v>
      </c>
      <c r="L283" s="137">
        <f>D283/24</f>
        <v>1</v>
      </c>
      <c r="M283" s="137">
        <f>IF(AND(M$3&gt;=$K283,M$3&lt;$L283),100*$AM283,0)</f>
        <v>100</v>
      </c>
      <c r="N283" s="137">
        <f>IF(AND(N$3&gt;=$K283,N$3&lt;$L283),100*$AM283,0)</f>
        <v>100</v>
      </c>
      <c r="O283" s="137">
        <f>IF(AND(O$3&gt;=$K283,O$3&lt;$L283),100*$AM283,0)</f>
        <v>100</v>
      </c>
      <c r="P283" s="137">
        <f>IF(AND(P$3&gt;=$K283,P$3&lt;$L283),100*$AM283,0)</f>
        <v>100</v>
      </c>
      <c r="Q283" s="137">
        <f>IF(AND(Q$3&gt;=$K283,Q$3&lt;$L283),100*$AM283,0)</f>
        <v>100</v>
      </c>
      <c r="R283" s="137">
        <f>IF(AND(R$3&gt;=$K283,R$3&lt;$L283),100*$AM283,0)</f>
        <v>100</v>
      </c>
      <c r="S283" s="137">
        <f>IF(AND(S$3&gt;=$K283,S$3&lt;$L283),100*$AM283,0)</f>
        <v>100</v>
      </c>
      <c r="T283" s="137">
        <f>IF(AND(T$3&gt;=$K283,T$3&lt;$L283),100*$AM283,0)</f>
        <v>100</v>
      </c>
      <c r="U283" s="137">
        <f>IF(AND(U$3&gt;=$K283,U$3&lt;$L283),100*$AM283,0)</f>
        <v>100</v>
      </c>
      <c r="V283" s="137">
        <f>IF(AND(V$3&gt;=$K283,V$3&lt;$L283),100*$AM283,0)</f>
        <v>100</v>
      </c>
      <c r="W283" s="137">
        <f>IF(AND(W$3&gt;=$K283,W$3&lt;$L283),100*$AM283,0)</f>
        <v>100</v>
      </c>
      <c r="X283" s="137">
        <f>IF(AND(X$3&gt;=$K283,X$3&lt;$L283),100*$AM283,0)</f>
        <v>100</v>
      </c>
      <c r="Y283" s="137">
        <f>IF(AND(Y$3&gt;=$K283,Y$3&lt;$L283),100*$AM283,0)</f>
        <v>100</v>
      </c>
      <c r="Z283" s="137">
        <f>IF(AND(Z$3&gt;=$K283,Z$3&lt;$L283),100*$AM283,0)</f>
        <v>100</v>
      </c>
      <c r="AA283" s="137">
        <f>IF(AND(AA$3&gt;=$K283,AA$3&lt;$L283),100*$AM283,0)</f>
        <v>100</v>
      </c>
      <c r="AB283" s="137">
        <f>IF(AND(AB$3&gt;=$K283,AB$3&lt;$L283),100*$AM283,0)</f>
        <v>100</v>
      </c>
      <c r="AC283" s="137">
        <f>IF(AND(AC$3&gt;=$K283,AC$3&lt;$L283),100*$AM283,0)</f>
        <v>100</v>
      </c>
      <c r="AD283" s="137">
        <f>IF(AND(AD$3&gt;=$K283,AD$3&lt;$L283),100*$AM283,0)</f>
        <v>100</v>
      </c>
      <c r="AE283" s="137">
        <f>IF(AND(AE$3&gt;=$K283,AE$3&lt;$L283),100*$AM283,0)</f>
        <v>100</v>
      </c>
      <c r="AF283" s="137">
        <f>IF(AND(AF$3&gt;=$K283,AF$3&lt;$L283),100*$AM283,0)</f>
        <v>100</v>
      </c>
      <c r="AG283" s="137">
        <f>IF(AND(AG$3&gt;=$K283,AG$3&lt;$L283),100*$AM283,0)</f>
        <v>100</v>
      </c>
      <c r="AH283" s="137">
        <f>IF(AND(AH$3&gt;=$K283,AH$3&lt;$L283),100*$AM283,0)</f>
        <v>100</v>
      </c>
      <c r="AI283" s="137">
        <f>IF(AND(AI$3&gt;=$K283,AI$3&lt;$L283),100*$AM283,0)</f>
        <v>100</v>
      </c>
      <c r="AJ283" s="137">
        <f>IF(AND(AJ$3&gt;=$K283,AJ$3&lt;$L283),100*$AM283,0)</f>
        <v>100</v>
      </c>
      <c r="AK283" s="136">
        <f ca="1">IF(AND(AND($AK$3&lt;=B283,B283&lt;=$AK$1),B283&lt;&gt;""),1,0)</f>
        <v>1</v>
      </c>
      <c r="AL283" s="136">
        <f t="shared" si="5"/>
        <v>1</v>
      </c>
      <c r="AM283" s="136">
        <v>1</v>
      </c>
    </row>
    <row r="284" spans="1:39" ht="36">
      <c r="A284" s="149">
        <v>474</v>
      </c>
      <c r="B284" s="150">
        <v>46415</v>
      </c>
      <c r="C284" s="156">
        <v>9</v>
      </c>
      <c r="D284" s="156">
        <v>17</v>
      </c>
      <c r="E284" s="152" t="s">
        <v>91</v>
      </c>
      <c r="F284" s="151" t="s">
        <v>490</v>
      </c>
      <c r="G284" s="154" t="s">
        <v>493</v>
      </c>
      <c r="H284" s="138" t="str">
        <f>IF(OR(G284="中止",G284="取消"),"998",IF(ISNA(MATCH($E284,施設情報!$B$2:$B$96,0)),"999",INDEX(施設情報!$C$2:$C$96,MATCH($E284,施設情報!$B$2:$B$96,0))))</f>
        <v>998</v>
      </c>
      <c r="I284" s="139">
        <f>B284</f>
        <v>46415</v>
      </c>
      <c r="J284" s="137" t="str">
        <f>H284&amp;"-"&amp;I284</f>
        <v>998-46415</v>
      </c>
      <c r="K284" s="137">
        <f>C284/24</f>
        <v>0.375</v>
      </c>
      <c r="L284" s="137">
        <f>D284/24</f>
        <v>0.70833333333333337</v>
      </c>
      <c r="M284" s="137">
        <f>IF(AND(M$3&gt;=$K284,M$3&lt;$L284),100*$AM284,0)</f>
        <v>0</v>
      </c>
      <c r="N284" s="137">
        <f>IF(AND(N$3&gt;=$K284,N$3&lt;$L284),100*$AM284,0)</f>
        <v>0</v>
      </c>
      <c r="O284" s="137">
        <f>IF(AND(O$3&gt;=$K284,O$3&lt;$L284),100*$AM284,0)</f>
        <v>0</v>
      </c>
      <c r="P284" s="137">
        <f>IF(AND(P$3&gt;=$K284,P$3&lt;$L284),100*$AM284,0)</f>
        <v>0</v>
      </c>
      <c r="Q284" s="137">
        <f>IF(AND(Q$3&gt;=$K284,Q$3&lt;$L284),100*$AM284,0)</f>
        <v>0</v>
      </c>
      <c r="R284" s="137">
        <f>IF(AND(R$3&gt;=$K284,R$3&lt;$L284),100*$AM284,0)</f>
        <v>0</v>
      </c>
      <c r="S284" s="137">
        <f>IF(AND(S$3&gt;=$K284,S$3&lt;$L284),100*$AM284,0)</f>
        <v>0</v>
      </c>
      <c r="T284" s="137">
        <f>IF(AND(T$3&gt;=$K284,T$3&lt;$L284),100*$AM284,0)</f>
        <v>0</v>
      </c>
      <c r="U284" s="137">
        <f>IF(AND(U$3&gt;=$K284,U$3&lt;$L284),100*$AM284,0)</f>
        <v>0</v>
      </c>
      <c r="V284" s="137">
        <f>IF(AND(V$3&gt;=$K284,V$3&lt;$L284),100*$AM284,0)</f>
        <v>100</v>
      </c>
      <c r="W284" s="137">
        <f>IF(AND(W$3&gt;=$K284,W$3&lt;$L284),100*$AM284,0)</f>
        <v>100</v>
      </c>
      <c r="X284" s="137">
        <f>IF(AND(X$3&gt;=$K284,X$3&lt;$L284),100*$AM284,0)</f>
        <v>100</v>
      </c>
      <c r="Y284" s="137">
        <f>IF(AND(Y$3&gt;=$K284,Y$3&lt;$L284),100*$AM284,0)</f>
        <v>100</v>
      </c>
      <c r="Z284" s="137">
        <f>IF(AND(Z$3&gt;=$K284,Z$3&lt;$L284),100*$AM284,0)</f>
        <v>100</v>
      </c>
      <c r="AA284" s="137">
        <f>IF(AND(AA$3&gt;=$K284,AA$3&lt;$L284),100*$AM284,0)</f>
        <v>100</v>
      </c>
      <c r="AB284" s="137">
        <f>IF(AND(AB$3&gt;=$K284,AB$3&lt;$L284),100*$AM284,0)</f>
        <v>100</v>
      </c>
      <c r="AC284" s="137">
        <f>IF(AND(AC$3&gt;=$K284,AC$3&lt;$L284),100*$AM284,0)</f>
        <v>100</v>
      </c>
      <c r="AD284" s="137">
        <f>IF(AND(AD$3&gt;=$K284,AD$3&lt;$L284),100*$AM284,0)</f>
        <v>0</v>
      </c>
      <c r="AE284" s="137">
        <f>IF(AND(AE$3&gt;=$K284,AE$3&lt;$L284),100*$AM284,0)</f>
        <v>0</v>
      </c>
      <c r="AF284" s="137">
        <f>IF(AND(AF$3&gt;=$K284,AF$3&lt;$L284),100*$AM284,0)</f>
        <v>0</v>
      </c>
      <c r="AG284" s="137">
        <f>IF(AND(AG$3&gt;=$K284,AG$3&lt;$L284),100*$AM284,0)</f>
        <v>0</v>
      </c>
      <c r="AH284" s="137">
        <f>IF(AND(AH$3&gt;=$K284,AH$3&lt;$L284),100*$AM284,0)</f>
        <v>0</v>
      </c>
      <c r="AI284" s="137">
        <f>IF(AND(AI$3&gt;=$K284,AI$3&lt;$L284),100*$AM284,0)</f>
        <v>0</v>
      </c>
      <c r="AJ284" s="137">
        <f>IF(AND(AJ$3&gt;=$K284,AJ$3&lt;$L284),100*$AM284,0)</f>
        <v>0</v>
      </c>
      <c r="AK284" s="136">
        <f ca="1">IF(AND(AND($AK$3&lt;=B284,B284&lt;=$AK$1),B284&lt;&gt;""),1,0)</f>
        <v>1</v>
      </c>
      <c r="AL284" s="136">
        <f t="shared" si="5"/>
        <v>1</v>
      </c>
      <c r="AM284" s="136">
        <v>1</v>
      </c>
    </row>
    <row r="285" spans="1:39" ht="72">
      <c r="A285" s="149">
        <v>489</v>
      </c>
      <c r="B285" s="150">
        <v>46415</v>
      </c>
      <c r="C285" s="156">
        <v>9</v>
      </c>
      <c r="D285" s="156">
        <v>17</v>
      </c>
      <c r="E285" s="152" t="s">
        <v>93</v>
      </c>
      <c r="F285" s="151" t="s">
        <v>490</v>
      </c>
      <c r="G285" s="154" t="s">
        <v>493</v>
      </c>
      <c r="H285" s="138" t="str">
        <f>IF(OR(G285="中止",G285="取消"),"998",IF(ISNA(MATCH($E285,施設情報!$B$2:$B$96,0)),"999",INDEX(施設情報!$C$2:$C$96,MATCH($E285,施設情報!$B$2:$B$96,0))))</f>
        <v>998</v>
      </c>
      <c r="I285" s="139">
        <f>B285</f>
        <v>46415</v>
      </c>
      <c r="J285" s="137" t="str">
        <f>H285&amp;"-"&amp;I285</f>
        <v>998-46415</v>
      </c>
      <c r="K285" s="137">
        <f>C285/24</f>
        <v>0.375</v>
      </c>
      <c r="L285" s="137">
        <f>D285/24</f>
        <v>0.70833333333333337</v>
      </c>
      <c r="M285" s="137">
        <f>IF(AND(M$3&gt;=$K285,M$3&lt;$L285),100*$AM285,0)</f>
        <v>0</v>
      </c>
      <c r="N285" s="137">
        <f>IF(AND(N$3&gt;=$K285,N$3&lt;$L285),100*$AM285,0)</f>
        <v>0</v>
      </c>
      <c r="O285" s="137">
        <f>IF(AND(O$3&gt;=$K285,O$3&lt;$L285),100*$AM285,0)</f>
        <v>0</v>
      </c>
      <c r="P285" s="137">
        <f>IF(AND(P$3&gt;=$K285,P$3&lt;$L285),100*$AM285,0)</f>
        <v>0</v>
      </c>
      <c r="Q285" s="137">
        <f>IF(AND(Q$3&gt;=$K285,Q$3&lt;$L285),100*$AM285,0)</f>
        <v>0</v>
      </c>
      <c r="R285" s="137">
        <f>IF(AND(R$3&gt;=$K285,R$3&lt;$L285),100*$AM285,0)</f>
        <v>0</v>
      </c>
      <c r="S285" s="137">
        <f>IF(AND(S$3&gt;=$K285,S$3&lt;$L285),100*$AM285,0)</f>
        <v>0</v>
      </c>
      <c r="T285" s="137">
        <f>IF(AND(T$3&gt;=$K285,T$3&lt;$L285),100*$AM285,0)</f>
        <v>0</v>
      </c>
      <c r="U285" s="137">
        <f>IF(AND(U$3&gt;=$K285,U$3&lt;$L285),100*$AM285,0)</f>
        <v>0</v>
      </c>
      <c r="V285" s="137">
        <f>IF(AND(V$3&gt;=$K285,V$3&lt;$L285),100*$AM285,0)</f>
        <v>100</v>
      </c>
      <c r="W285" s="137">
        <f>IF(AND(W$3&gt;=$K285,W$3&lt;$L285),100*$AM285,0)</f>
        <v>100</v>
      </c>
      <c r="X285" s="137">
        <f>IF(AND(X$3&gt;=$K285,X$3&lt;$L285),100*$AM285,0)</f>
        <v>100</v>
      </c>
      <c r="Y285" s="137">
        <f>IF(AND(Y$3&gt;=$K285,Y$3&lt;$L285),100*$AM285,0)</f>
        <v>100</v>
      </c>
      <c r="Z285" s="137">
        <f>IF(AND(Z$3&gt;=$K285,Z$3&lt;$L285),100*$AM285,0)</f>
        <v>100</v>
      </c>
      <c r="AA285" s="137">
        <f>IF(AND(AA$3&gt;=$K285,AA$3&lt;$L285),100*$AM285,0)</f>
        <v>100</v>
      </c>
      <c r="AB285" s="137">
        <f>IF(AND(AB$3&gt;=$K285,AB$3&lt;$L285),100*$AM285,0)</f>
        <v>100</v>
      </c>
      <c r="AC285" s="137">
        <f>IF(AND(AC$3&gt;=$K285,AC$3&lt;$L285),100*$AM285,0)</f>
        <v>100</v>
      </c>
      <c r="AD285" s="137">
        <f>IF(AND(AD$3&gt;=$K285,AD$3&lt;$L285),100*$AM285,0)</f>
        <v>0</v>
      </c>
      <c r="AE285" s="137">
        <f>IF(AND(AE$3&gt;=$K285,AE$3&lt;$L285),100*$AM285,0)</f>
        <v>0</v>
      </c>
      <c r="AF285" s="137">
        <f>IF(AND(AF$3&gt;=$K285,AF$3&lt;$L285),100*$AM285,0)</f>
        <v>0</v>
      </c>
      <c r="AG285" s="137">
        <f>IF(AND(AG$3&gt;=$K285,AG$3&lt;$L285),100*$AM285,0)</f>
        <v>0</v>
      </c>
      <c r="AH285" s="137">
        <f>IF(AND(AH$3&gt;=$K285,AH$3&lt;$L285),100*$AM285,0)</f>
        <v>0</v>
      </c>
      <c r="AI285" s="137">
        <f>IF(AND(AI$3&gt;=$K285,AI$3&lt;$L285),100*$AM285,0)</f>
        <v>0</v>
      </c>
      <c r="AJ285" s="137">
        <f>IF(AND(AJ$3&gt;=$K285,AJ$3&lt;$L285),100*$AM285,0)</f>
        <v>0</v>
      </c>
      <c r="AK285" s="136">
        <f ca="1">IF(AND(AND($AK$3&lt;=B285,B285&lt;=$AK$1),B285&lt;&gt;""),1,0)</f>
        <v>1</v>
      </c>
      <c r="AL285" s="136">
        <f t="shared" si="5"/>
        <v>1</v>
      </c>
      <c r="AM285" s="136">
        <v>1</v>
      </c>
    </row>
    <row r="286" spans="1:39" ht="90">
      <c r="A286" s="149">
        <v>504</v>
      </c>
      <c r="B286" s="150">
        <v>46415</v>
      </c>
      <c r="C286" s="156">
        <v>9</v>
      </c>
      <c r="D286" s="156">
        <v>17</v>
      </c>
      <c r="E286" s="2" t="s">
        <v>94</v>
      </c>
      <c r="F286" s="151" t="s">
        <v>490</v>
      </c>
      <c r="G286" s="154" t="s">
        <v>493</v>
      </c>
      <c r="H286" s="138" t="str">
        <f>IF(OR(G286="中止",G286="取消"),"998",IF(ISNA(MATCH($E286,施設情報!$B$2:$B$96,0)),"999",INDEX(施設情報!$C$2:$C$96,MATCH($E286,施設情報!$B$2:$B$96,0))))</f>
        <v>998</v>
      </c>
      <c r="I286" s="139">
        <f>B286</f>
        <v>46415</v>
      </c>
      <c r="J286" s="137" t="str">
        <f>H286&amp;"-"&amp;I286</f>
        <v>998-46415</v>
      </c>
      <c r="K286" s="137">
        <f>C286/24</f>
        <v>0.375</v>
      </c>
      <c r="L286" s="137">
        <f>D286/24</f>
        <v>0.70833333333333337</v>
      </c>
      <c r="M286" s="137">
        <f>IF(AND(M$3&gt;=$K286,M$3&lt;$L286),100*$AM286,0)</f>
        <v>0</v>
      </c>
      <c r="N286" s="137">
        <f>IF(AND(N$3&gt;=$K286,N$3&lt;$L286),100*$AM286,0)</f>
        <v>0</v>
      </c>
      <c r="O286" s="137">
        <f>IF(AND(O$3&gt;=$K286,O$3&lt;$L286),100*$AM286,0)</f>
        <v>0</v>
      </c>
      <c r="P286" s="137">
        <f>IF(AND(P$3&gt;=$K286,P$3&lt;$L286),100*$AM286,0)</f>
        <v>0</v>
      </c>
      <c r="Q286" s="137">
        <f>IF(AND(Q$3&gt;=$K286,Q$3&lt;$L286),100*$AM286,0)</f>
        <v>0</v>
      </c>
      <c r="R286" s="137">
        <f>IF(AND(R$3&gt;=$K286,R$3&lt;$L286),100*$AM286,0)</f>
        <v>0</v>
      </c>
      <c r="S286" s="137">
        <f>IF(AND(S$3&gt;=$K286,S$3&lt;$L286),100*$AM286,0)</f>
        <v>0</v>
      </c>
      <c r="T286" s="137">
        <f>IF(AND(T$3&gt;=$K286,T$3&lt;$L286),100*$AM286,0)</f>
        <v>0</v>
      </c>
      <c r="U286" s="137">
        <f>IF(AND(U$3&gt;=$K286,U$3&lt;$L286),100*$AM286,0)</f>
        <v>0</v>
      </c>
      <c r="V286" s="137">
        <f>IF(AND(V$3&gt;=$K286,V$3&lt;$L286),100*$AM286,0)</f>
        <v>100</v>
      </c>
      <c r="W286" s="137">
        <f>IF(AND(W$3&gt;=$K286,W$3&lt;$L286),100*$AM286,0)</f>
        <v>100</v>
      </c>
      <c r="X286" s="137">
        <f>IF(AND(X$3&gt;=$K286,X$3&lt;$L286),100*$AM286,0)</f>
        <v>100</v>
      </c>
      <c r="Y286" s="137">
        <f>IF(AND(Y$3&gt;=$K286,Y$3&lt;$L286),100*$AM286,0)</f>
        <v>100</v>
      </c>
      <c r="Z286" s="137">
        <f>IF(AND(Z$3&gt;=$K286,Z$3&lt;$L286),100*$AM286,0)</f>
        <v>100</v>
      </c>
      <c r="AA286" s="137">
        <f>IF(AND(AA$3&gt;=$K286,AA$3&lt;$L286),100*$AM286,0)</f>
        <v>100</v>
      </c>
      <c r="AB286" s="137">
        <f>IF(AND(AB$3&gt;=$K286,AB$3&lt;$L286),100*$AM286,0)</f>
        <v>100</v>
      </c>
      <c r="AC286" s="137">
        <f>IF(AND(AC$3&gt;=$K286,AC$3&lt;$L286),100*$AM286,0)</f>
        <v>100</v>
      </c>
      <c r="AD286" s="137">
        <f>IF(AND(AD$3&gt;=$K286,AD$3&lt;$L286),100*$AM286,0)</f>
        <v>0</v>
      </c>
      <c r="AE286" s="137">
        <f>IF(AND(AE$3&gt;=$K286,AE$3&lt;$L286),100*$AM286,0)</f>
        <v>0</v>
      </c>
      <c r="AF286" s="137">
        <f>IF(AND(AF$3&gt;=$K286,AF$3&lt;$L286),100*$AM286,0)</f>
        <v>0</v>
      </c>
      <c r="AG286" s="137">
        <f>IF(AND(AG$3&gt;=$K286,AG$3&lt;$L286),100*$AM286,0)</f>
        <v>0</v>
      </c>
      <c r="AH286" s="137">
        <f>IF(AND(AH$3&gt;=$K286,AH$3&lt;$L286),100*$AM286,0)</f>
        <v>0</v>
      </c>
      <c r="AI286" s="137">
        <f>IF(AND(AI$3&gt;=$K286,AI$3&lt;$L286),100*$AM286,0)</f>
        <v>0</v>
      </c>
      <c r="AJ286" s="137">
        <f>IF(AND(AJ$3&gt;=$K286,AJ$3&lt;$L286),100*$AM286,0)</f>
        <v>0</v>
      </c>
      <c r="AK286" s="136">
        <f ca="1">IF(AND(AND($AK$3&lt;=B286,B286&lt;=$AK$1),B286&lt;&gt;""),1,0)</f>
        <v>1</v>
      </c>
      <c r="AL286" s="136">
        <f t="shared" si="5"/>
        <v>1</v>
      </c>
      <c r="AM286" s="136">
        <v>1</v>
      </c>
    </row>
    <row r="287" spans="1:39" ht="72">
      <c r="A287" s="149">
        <v>519</v>
      </c>
      <c r="B287" s="150">
        <v>46415</v>
      </c>
      <c r="C287" s="156">
        <v>9</v>
      </c>
      <c r="D287" s="156">
        <v>17</v>
      </c>
      <c r="E287" s="2" t="s">
        <v>92</v>
      </c>
      <c r="F287" s="151" t="s">
        <v>490</v>
      </c>
      <c r="G287" s="154" t="s">
        <v>493</v>
      </c>
      <c r="H287" s="138" t="str">
        <f>IF(OR(G287="中止",G287="取消"),"998",IF(ISNA(MATCH($E287,施設情報!$B$2:$B$96,0)),"999",INDEX(施設情報!$C$2:$C$96,MATCH($E287,施設情報!$B$2:$B$96,0))))</f>
        <v>998</v>
      </c>
      <c r="I287" s="139">
        <f>B287</f>
        <v>46415</v>
      </c>
      <c r="J287" s="137" t="str">
        <f>H287&amp;"-"&amp;I287</f>
        <v>998-46415</v>
      </c>
      <c r="K287" s="137">
        <f>C287/24</f>
        <v>0.375</v>
      </c>
      <c r="L287" s="137">
        <f>D287/24</f>
        <v>0.70833333333333337</v>
      </c>
      <c r="M287" s="137">
        <f>IF(AND(M$3&gt;=$K287,M$3&lt;$L287),100*$AM287,0)</f>
        <v>0</v>
      </c>
      <c r="N287" s="137">
        <f>IF(AND(N$3&gt;=$K287,N$3&lt;$L287),100*$AM287,0)</f>
        <v>0</v>
      </c>
      <c r="O287" s="137">
        <f>IF(AND(O$3&gt;=$K287,O$3&lt;$L287),100*$AM287,0)</f>
        <v>0</v>
      </c>
      <c r="P287" s="137">
        <f>IF(AND(P$3&gt;=$K287,P$3&lt;$L287),100*$AM287,0)</f>
        <v>0</v>
      </c>
      <c r="Q287" s="137">
        <f>IF(AND(Q$3&gt;=$K287,Q$3&lt;$L287),100*$AM287,0)</f>
        <v>0</v>
      </c>
      <c r="R287" s="137">
        <f>IF(AND(R$3&gt;=$K287,R$3&lt;$L287),100*$AM287,0)</f>
        <v>0</v>
      </c>
      <c r="S287" s="137">
        <f>IF(AND(S$3&gt;=$K287,S$3&lt;$L287),100*$AM287,0)</f>
        <v>0</v>
      </c>
      <c r="T287" s="137">
        <f>IF(AND(T$3&gt;=$K287,T$3&lt;$L287),100*$AM287,0)</f>
        <v>0</v>
      </c>
      <c r="U287" s="137">
        <f>IF(AND(U$3&gt;=$K287,U$3&lt;$L287),100*$AM287,0)</f>
        <v>0</v>
      </c>
      <c r="V287" s="137">
        <f>IF(AND(V$3&gt;=$K287,V$3&lt;$L287),100*$AM287,0)</f>
        <v>100</v>
      </c>
      <c r="W287" s="137">
        <f>IF(AND(W$3&gt;=$K287,W$3&lt;$L287),100*$AM287,0)</f>
        <v>100</v>
      </c>
      <c r="X287" s="137">
        <f>IF(AND(X$3&gt;=$K287,X$3&lt;$L287),100*$AM287,0)</f>
        <v>100</v>
      </c>
      <c r="Y287" s="137">
        <f>IF(AND(Y$3&gt;=$K287,Y$3&lt;$L287),100*$AM287,0)</f>
        <v>100</v>
      </c>
      <c r="Z287" s="137">
        <f>IF(AND(Z$3&gt;=$K287,Z$3&lt;$L287),100*$AM287,0)</f>
        <v>100</v>
      </c>
      <c r="AA287" s="137">
        <f>IF(AND(AA$3&gt;=$K287,AA$3&lt;$L287),100*$AM287,0)</f>
        <v>100</v>
      </c>
      <c r="AB287" s="137">
        <f>IF(AND(AB$3&gt;=$K287,AB$3&lt;$L287),100*$AM287,0)</f>
        <v>100</v>
      </c>
      <c r="AC287" s="137">
        <f>IF(AND(AC$3&gt;=$K287,AC$3&lt;$L287),100*$AM287,0)</f>
        <v>100</v>
      </c>
      <c r="AD287" s="137">
        <f>IF(AND(AD$3&gt;=$K287,AD$3&lt;$L287),100*$AM287,0)</f>
        <v>0</v>
      </c>
      <c r="AE287" s="137">
        <f>IF(AND(AE$3&gt;=$K287,AE$3&lt;$L287),100*$AM287,0)</f>
        <v>0</v>
      </c>
      <c r="AF287" s="137">
        <f>IF(AND(AF$3&gt;=$K287,AF$3&lt;$L287),100*$AM287,0)</f>
        <v>0</v>
      </c>
      <c r="AG287" s="137">
        <f>IF(AND(AG$3&gt;=$K287,AG$3&lt;$L287),100*$AM287,0)</f>
        <v>0</v>
      </c>
      <c r="AH287" s="137">
        <f>IF(AND(AH$3&gt;=$K287,AH$3&lt;$L287),100*$AM287,0)</f>
        <v>0</v>
      </c>
      <c r="AI287" s="137">
        <f>IF(AND(AI$3&gt;=$K287,AI$3&lt;$L287),100*$AM287,0)</f>
        <v>0</v>
      </c>
      <c r="AJ287" s="137">
        <f>IF(AND(AJ$3&gt;=$K287,AJ$3&lt;$L287),100*$AM287,0)</f>
        <v>0</v>
      </c>
      <c r="AK287" s="136">
        <f ca="1">IF(AND(AND($AK$3&lt;=B287,B287&lt;=$AK$1),B287&lt;&gt;""),1,0)</f>
        <v>1</v>
      </c>
      <c r="AL287" s="136">
        <f t="shared" si="5"/>
        <v>1</v>
      </c>
      <c r="AM287" s="136">
        <v>1</v>
      </c>
    </row>
    <row r="288" spans="1:39" ht="36">
      <c r="A288" s="149">
        <v>534</v>
      </c>
      <c r="B288" s="150">
        <v>46415</v>
      </c>
      <c r="C288" s="156">
        <v>9</v>
      </c>
      <c r="D288" s="156">
        <v>17</v>
      </c>
      <c r="E288" s="152" t="s">
        <v>91</v>
      </c>
      <c r="F288" s="151" t="s">
        <v>490</v>
      </c>
      <c r="G288" s="154" t="s">
        <v>493</v>
      </c>
      <c r="H288" s="138" t="str">
        <f>IF(OR(G288="中止",G288="取消"),"998",IF(ISNA(MATCH($E288,施設情報!$B$2:$B$96,0)),"999",INDEX(施設情報!$C$2:$C$96,MATCH($E288,施設情報!$B$2:$B$96,0))))</f>
        <v>998</v>
      </c>
      <c r="I288" s="139">
        <f>B288</f>
        <v>46415</v>
      </c>
      <c r="J288" s="137" t="str">
        <f>H288&amp;"-"&amp;I288</f>
        <v>998-46415</v>
      </c>
      <c r="K288" s="137">
        <f>C288/24</f>
        <v>0.375</v>
      </c>
      <c r="L288" s="137">
        <f>D288/24</f>
        <v>0.70833333333333337</v>
      </c>
      <c r="M288" s="137">
        <f>IF(AND(M$3&gt;=$K288,M$3&lt;$L288),100*$AM288,0)</f>
        <v>0</v>
      </c>
      <c r="N288" s="137">
        <f>IF(AND(N$3&gt;=$K288,N$3&lt;$L288),100*$AM288,0)</f>
        <v>0</v>
      </c>
      <c r="O288" s="137">
        <f>IF(AND(O$3&gt;=$K288,O$3&lt;$L288),100*$AM288,0)</f>
        <v>0</v>
      </c>
      <c r="P288" s="137">
        <f>IF(AND(P$3&gt;=$K288,P$3&lt;$L288),100*$AM288,0)</f>
        <v>0</v>
      </c>
      <c r="Q288" s="137">
        <f>IF(AND(Q$3&gt;=$K288,Q$3&lt;$L288),100*$AM288,0)</f>
        <v>0</v>
      </c>
      <c r="R288" s="137">
        <f>IF(AND(R$3&gt;=$K288,R$3&lt;$L288),100*$AM288,0)</f>
        <v>0</v>
      </c>
      <c r="S288" s="137">
        <f>IF(AND(S$3&gt;=$K288,S$3&lt;$L288),100*$AM288,0)</f>
        <v>0</v>
      </c>
      <c r="T288" s="137">
        <f>IF(AND(T$3&gt;=$K288,T$3&lt;$L288),100*$AM288,0)</f>
        <v>0</v>
      </c>
      <c r="U288" s="137">
        <f>IF(AND(U$3&gt;=$K288,U$3&lt;$L288),100*$AM288,0)</f>
        <v>0</v>
      </c>
      <c r="V288" s="137">
        <f>IF(AND(V$3&gt;=$K288,V$3&lt;$L288),100*$AM288,0)</f>
        <v>100</v>
      </c>
      <c r="W288" s="137">
        <f>IF(AND(W$3&gt;=$K288,W$3&lt;$L288),100*$AM288,0)</f>
        <v>100</v>
      </c>
      <c r="X288" s="137">
        <f>IF(AND(X$3&gt;=$K288,X$3&lt;$L288),100*$AM288,0)</f>
        <v>100</v>
      </c>
      <c r="Y288" s="137">
        <f>IF(AND(Y$3&gt;=$K288,Y$3&lt;$L288),100*$AM288,0)</f>
        <v>100</v>
      </c>
      <c r="Z288" s="137">
        <f>IF(AND(Z$3&gt;=$K288,Z$3&lt;$L288),100*$AM288,0)</f>
        <v>100</v>
      </c>
      <c r="AA288" s="137">
        <f>IF(AND(AA$3&gt;=$K288,AA$3&lt;$L288),100*$AM288,0)</f>
        <v>100</v>
      </c>
      <c r="AB288" s="137">
        <f>IF(AND(AB$3&gt;=$K288,AB$3&lt;$L288),100*$AM288,0)</f>
        <v>100</v>
      </c>
      <c r="AC288" s="137">
        <f>IF(AND(AC$3&gt;=$K288,AC$3&lt;$L288),100*$AM288,0)</f>
        <v>100</v>
      </c>
      <c r="AD288" s="137">
        <f>IF(AND(AD$3&gt;=$K288,AD$3&lt;$L288),100*$AM288,0)</f>
        <v>0</v>
      </c>
      <c r="AE288" s="137">
        <f>IF(AND(AE$3&gt;=$K288,AE$3&lt;$L288),100*$AM288,0)</f>
        <v>0</v>
      </c>
      <c r="AF288" s="137">
        <f>IF(AND(AF$3&gt;=$K288,AF$3&lt;$L288),100*$AM288,0)</f>
        <v>0</v>
      </c>
      <c r="AG288" s="137">
        <f>IF(AND(AG$3&gt;=$K288,AG$3&lt;$L288),100*$AM288,0)</f>
        <v>0</v>
      </c>
      <c r="AH288" s="137">
        <f>IF(AND(AH$3&gt;=$K288,AH$3&lt;$L288),100*$AM288,0)</f>
        <v>0</v>
      </c>
      <c r="AI288" s="137">
        <f>IF(AND(AI$3&gt;=$K288,AI$3&lt;$L288),100*$AM288,0)</f>
        <v>0</v>
      </c>
      <c r="AJ288" s="137">
        <f>IF(AND(AJ$3&gt;=$K288,AJ$3&lt;$L288),100*$AM288,0)</f>
        <v>0</v>
      </c>
      <c r="AK288" s="136">
        <f ca="1">IF(AND(AND($AK$3&lt;=B288,B288&lt;=$AK$1),B288&lt;&gt;""),1,0)</f>
        <v>1</v>
      </c>
      <c r="AL288" s="136">
        <f t="shared" si="5"/>
        <v>1</v>
      </c>
      <c r="AM288" s="136">
        <v>1</v>
      </c>
    </row>
    <row r="289" spans="1:39" ht="72">
      <c r="A289" s="149">
        <v>551</v>
      </c>
      <c r="B289" s="150">
        <v>46415</v>
      </c>
      <c r="C289" s="156">
        <v>9</v>
      </c>
      <c r="D289" s="156">
        <v>17</v>
      </c>
      <c r="E289" s="152" t="s">
        <v>93</v>
      </c>
      <c r="F289" s="151" t="s">
        <v>490</v>
      </c>
      <c r="G289" s="154" t="s">
        <v>493</v>
      </c>
      <c r="H289" s="138" t="str">
        <f>IF(OR(G289="中止",G289="取消"),"998",IF(ISNA(MATCH($E289,施設情報!$B$2:$B$96,0)),"999",INDEX(施設情報!$C$2:$C$96,MATCH($E289,施設情報!$B$2:$B$96,0))))</f>
        <v>998</v>
      </c>
      <c r="I289" s="139">
        <f>B289</f>
        <v>46415</v>
      </c>
      <c r="J289" s="137" t="str">
        <f>H289&amp;"-"&amp;I289</f>
        <v>998-46415</v>
      </c>
      <c r="K289" s="137">
        <f>C289/24</f>
        <v>0.375</v>
      </c>
      <c r="L289" s="137">
        <f>D289/24</f>
        <v>0.70833333333333337</v>
      </c>
      <c r="M289" s="137">
        <f>IF(AND(M$3&gt;=$K289,M$3&lt;$L289),100*$AM289,0)</f>
        <v>0</v>
      </c>
      <c r="N289" s="137">
        <f>IF(AND(N$3&gt;=$K289,N$3&lt;$L289),100*$AM289,0)</f>
        <v>0</v>
      </c>
      <c r="O289" s="137">
        <f>IF(AND(O$3&gt;=$K289,O$3&lt;$L289),100*$AM289,0)</f>
        <v>0</v>
      </c>
      <c r="P289" s="137">
        <f>IF(AND(P$3&gt;=$K289,P$3&lt;$L289),100*$AM289,0)</f>
        <v>0</v>
      </c>
      <c r="Q289" s="137">
        <f>IF(AND(Q$3&gt;=$K289,Q$3&lt;$L289),100*$AM289,0)</f>
        <v>0</v>
      </c>
      <c r="R289" s="137">
        <f>IF(AND(R$3&gt;=$K289,R$3&lt;$L289),100*$AM289,0)</f>
        <v>0</v>
      </c>
      <c r="S289" s="137">
        <f>IF(AND(S$3&gt;=$K289,S$3&lt;$L289),100*$AM289,0)</f>
        <v>0</v>
      </c>
      <c r="T289" s="137">
        <f>IF(AND(T$3&gt;=$K289,T$3&lt;$L289),100*$AM289,0)</f>
        <v>0</v>
      </c>
      <c r="U289" s="137">
        <f>IF(AND(U$3&gt;=$K289,U$3&lt;$L289),100*$AM289,0)</f>
        <v>0</v>
      </c>
      <c r="V289" s="137">
        <f>IF(AND(V$3&gt;=$K289,V$3&lt;$L289),100*$AM289,0)</f>
        <v>100</v>
      </c>
      <c r="W289" s="137">
        <f>IF(AND(W$3&gt;=$K289,W$3&lt;$L289),100*$AM289,0)</f>
        <v>100</v>
      </c>
      <c r="X289" s="137">
        <f>IF(AND(X$3&gt;=$K289,X$3&lt;$L289),100*$AM289,0)</f>
        <v>100</v>
      </c>
      <c r="Y289" s="137">
        <f>IF(AND(Y$3&gt;=$K289,Y$3&lt;$L289),100*$AM289,0)</f>
        <v>100</v>
      </c>
      <c r="Z289" s="137">
        <f>IF(AND(Z$3&gt;=$K289,Z$3&lt;$L289),100*$AM289,0)</f>
        <v>100</v>
      </c>
      <c r="AA289" s="137">
        <f>IF(AND(AA$3&gt;=$K289,AA$3&lt;$L289),100*$AM289,0)</f>
        <v>100</v>
      </c>
      <c r="AB289" s="137">
        <f>IF(AND(AB$3&gt;=$K289,AB$3&lt;$L289),100*$AM289,0)</f>
        <v>100</v>
      </c>
      <c r="AC289" s="137">
        <f>IF(AND(AC$3&gt;=$K289,AC$3&lt;$L289),100*$AM289,0)</f>
        <v>100</v>
      </c>
      <c r="AD289" s="137">
        <f>IF(AND(AD$3&gt;=$K289,AD$3&lt;$L289),100*$AM289,0)</f>
        <v>0</v>
      </c>
      <c r="AE289" s="137">
        <f>IF(AND(AE$3&gt;=$K289,AE$3&lt;$L289),100*$AM289,0)</f>
        <v>0</v>
      </c>
      <c r="AF289" s="137">
        <f>IF(AND(AF$3&gt;=$K289,AF$3&lt;$L289),100*$AM289,0)</f>
        <v>0</v>
      </c>
      <c r="AG289" s="137">
        <f>IF(AND(AG$3&gt;=$K289,AG$3&lt;$L289),100*$AM289,0)</f>
        <v>0</v>
      </c>
      <c r="AH289" s="137">
        <f>IF(AND(AH$3&gt;=$K289,AH$3&lt;$L289),100*$AM289,0)</f>
        <v>0</v>
      </c>
      <c r="AI289" s="137">
        <f>IF(AND(AI$3&gt;=$K289,AI$3&lt;$L289),100*$AM289,0)</f>
        <v>0</v>
      </c>
      <c r="AJ289" s="137">
        <f>IF(AND(AJ$3&gt;=$K289,AJ$3&lt;$L289),100*$AM289,0)</f>
        <v>0</v>
      </c>
      <c r="AK289" s="136">
        <f ca="1">IF(AND(AND($AK$3&lt;=B289,B289&lt;=$AK$1),B289&lt;&gt;""),1,0)</f>
        <v>1</v>
      </c>
      <c r="AL289" s="136">
        <f t="shared" si="5"/>
        <v>1</v>
      </c>
      <c r="AM289" s="136">
        <v>1</v>
      </c>
    </row>
    <row r="290" spans="1:39" ht="90">
      <c r="A290" s="149">
        <v>568</v>
      </c>
      <c r="B290" s="150">
        <v>46415</v>
      </c>
      <c r="C290" s="156">
        <v>9</v>
      </c>
      <c r="D290" s="156">
        <v>17</v>
      </c>
      <c r="E290" s="152" t="s">
        <v>94</v>
      </c>
      <c r="F290" s="151" t="s">
        <v>490</v>
      </c>
      <c r="G290" s="154" t="s">
        <v>493</v>
      </c>
      <c r="H290" s="138" t="str">
        <f>IF(OR(G290="中止",G290="取消"),"998",IF(ISNA(MATCH($E290,施設情報!$B$2:$B$96,0)),"999",INDEX(施設情報!$C$2:$C$96,MATCH($E290,施設情報!$B$2:$B$96,0))))</f>
        <v>998</v>
      </c>
      <c r="I290" s="139">
        <f>B290</f>
        <v>46415</v>
      </c>
      <c r="J290" s="137" t="str">
        <f>H290&amp;"-"&amp;I290</f>
        <v>998-46415</v>
      </c>
      <c r="K290" s="137">
        <f>C290/24</f>
        <v>0.375</v>
      </c>
      <c r="L290" s="137">
        <f>D290/24</f>
        <v>0.70833333333333337</v>
      </c>
      <c r="M290" s="137">
        <f>IF(AND(M$3&gt;=$K290,M$3&lt;$L290),100*$AM290,0)</f>
        <v>0</v>
      </c>
      <c r="N290" s="137">
        <f>IF(AND(N$3&gt;=$K290,N$3&lt;$L290),100*$AM290,0)</f>
        <v>0</v>
      </c>
      <c r="O290" s="137">
        <f>IF(AND(O$3&gt;=$K290,O$3&lt;$L290),100*$AM290,0)</f>
        <v>0</v>
      </c>
      <c r="P290" s="137">
        <f>IF(AND(P$3&gt;=$K290,P$3&lt;$L290),100*$AM290,0)</f>
        <v>0</v>
      </c>
      <c r="Q290" s="137">
        <f>IF(AND(Q$3&gt;=$K290,Q$3&lt;$L290),100*$AM290,0)</f>
        <v>0</v>
      </c>
      <c r="R290" s="137">
        <f>IF(AND(R$3&gt;=$K290,R$3&lt;$L290),100*$AM290,0)</f>
        <v>0</v>
      </c>
      <c r="S290" s="137">
        <f>IF(AND(S$3&gt;=$K290,S$3&lt;$L290),100*$AM290,0)</f>
        <v>0</v>
      </c>
      <c r="T290" s="137">
        <f>IF(AND(T$3&gt;=$K290,T$3&lt;$L290),100*$AM290,0)</f>
        <v>0</v>
      </c>
      <c r="U290" s="137">
        <f>IF(AND(U$3&gt;=$K290,U$3&lt;$L290),100*$AM290,0)</f>
        <v>0</v>
      </c>
      <c r="V290" s="137">
        <f>IF(AND(V$3&gt;=$K290,V$3&lt;$L290),100*$AM290,0)</f>
        <v>100</v>
      </c>
      <c r="W290" s="137">
        <f>IF(AND(W$3&gt;=$K290,W$3&lt;$L290),100*$AM290,0)</f>
        <v>100</v>
      </c>
      <c r="X290" s="137">
        <f>IF(AND(X$3&gt;=$K290,X$3&lt;$L290),100*$AM290,0)</f>
        <v>100</v>
      </c>
      <c r="Y290" s="137">
        <f>IF(AND(Y$3&gt;=$K290,Y$3&lt;$L290),100*$AM290,0)</f>
        <v>100</v>
      </c>
      <c r="Z290" s="137">
        <f>IF(AND(Z$3&gt;=$K290,Z$3&lt;$L290),100*$AM290,0)</f>
        <v>100</v>
      </c>
      <c r="AA290" s="137">
        <f>IF(AND(AA$3&gt;=$K290,AA$3&lt;$L290),100*$AM290,0)</f>
        <v>100</v>
      </c>
      <c r="AB290" s="137">
        <f>IF(AND(AB$3&gt;=$K290,AB$3&lt;$L290),100*$AM290,0)</f>
        <v>100</v>
      </c>
      <c r="AC290" s="137">
        <f>IF(AND(AC$3&gt;=$K290,AC$3&lt;$L290),100*$AM290,0)</f>
        <v>100</v>
      </c>
      <c r="AD290" s="137">
        <f>IF(AND(AD$3&gt;=$K290,AD$3&lt;$L290),100*$AM290,0)</f>
        <v>0</v>
      </c>
      <c r="AE290" s="137">
        <f>IF(AND(AE$3&gt;=$K290,AE$3&lt;$L290),100*$AM290,0)</f>
        <v>0</v>
      </c>
      <c r="AF290" s="137">
        <f>IF(AND(AF$3&gt;=$K290,AF$3&lt;$L290),100*$AM290,0)</f>
        <v>0</v>
      </c>
      <c r="AG290" s="137">
        <f>IF(AND(AG$3&gt;=$K290,AG$3&lt;$L290),100*$AM290,0)</f>
        <v>0</v>
      </c>
      <c r="AH290" s="137">
        <f>IF(AND(AH$3&gt;=$K290,AH$3&lt;$L290),100*$AM290,0)</f>
        <v>0</v>
      </c>
      <c r="AI290" s="137">
        <f>IF(AND(AI$3&gt;=$K290,AI$3&lt;$L290),100*$AM290,0)</f>
        <v>0</v>
      </c>
      <c r="AJ290" s="137">
        <f>IF(AND(AJ$3&gt;=$K290,AJ$3&lt;$L290),100*$AM290,0)</f>
        <v>0</v>
      </c>
      <c r="AK290" s="136">
        <f ca="1">IF(AND(AND($AK$3&lt;=B290,B290&lt;=$AK$1),B290&lt;&gt;""),1,0)</f>
        <v>1</v>
      </c>
      <c r="AL290" s="136">
        <f t="shared" si="5"/>
        <v>1</v>
      </c>
      <c r="AM290" s="136">
        <v>1</v>
      </c>
    </row>
    <row r="291" spans="1:39" ht="72">
      <c r="A291" s="149">
        <v>585</v>
      </c>
      <c r="B291" s="150">
        <v>46415</v>
      </c>
      <c r="C291" s="156">
        <v>9</v>
      </c>
      <c r="D291" s="156">
        <v>17</v>
      </c>
      <c r="E291" s="152" t="s">
        <v>92</v>
      </c>
      <c r="F291" s="151" t="s">
        <v>490</v>
      </c>
      <c r="G291" s="154" t="s">
        <v>493</v>
      </c>
      <c r="H291" s="138" t="str">
        <f>IF(OR(G291="中止",G291="取消"),"998",IF(ISNA(MATCH($E291,施設情報!$B$2:$B$96,0)),"999",INDEX(施設情報!$C$2:$C$96,MATCH($E291,施設情報!$B$2:$B$96,0))))</f>
        <v>998</v>
      </c>
      <c r="I291" s="139">
        <f>B291</f>
        <v>46415</v>
      </c>
      <c r="J291" s="137" t="str">
        <f>H291&amp;"-"&amp;I291</f>
        <v>998-46415</v>
      </c>
      <c r="K291" s="137">
        <f>C291/24</f>
        <v>0.375</v>
      </c>
      <c r="L291" s="137">
        <f>D291/24</f>
        <v>0.70833333333333337</v>
      </c>
      <c r="M291" s="137">
        <f>IF(AND(M$3&gt;=$K291,M$3&lt;$L291),100*$AM291,0)</f>
        <v>0</v>
      </c>
      <c r="N291" s="137">
        <f>IF(AND(N$3&gt;=$K291,N$3&lt;$L291),100*$AM291,0)</f>
        <v>0</v>
      </c>
      <c r="O291" s="137">
        <f>IF(AND(O$3&gt;=$K291,O$3&lt;$L291),100*$AM291,0)</f>
        <v>0</v>
      </c>
      <c r="P291" s="137">
        <f>IF(AND(P$3&gt;=$K291,P$3&lt;$L291),100*$AM291,0)</f>
        <v>0</v>
      </c>
      <c r="Q291" s="137">
        <f>IF(AND(Q$3&gt;=$K291,Q$3&lt;$L291),100*$AM291,0)</f>
        <v>0</v>
      </c>
      <c r="R291" s="137">
        <f>IF(AND(R$3&gt;=$K291,R$3&lt;$L291),100*$AM291,0)</f>
        <v>0</v>
      </c>
      <c r="S291" s="137">
        <f>IF(AND(S$3&gt;=$K291,S$3&lt;$L291),100*$AM291,0)</f>
        <v>0</v>
      </c>
      <c r="T291" s="137">
        <f>IF(AND(T$3&gt;=$K291,T$3&lt;$L291),100*$AM291,0)</f>
        <v>0</v>
      </c>
      <c r="U291" s="137">
        <f>IF(AND(U$3&gt;=$K291,U$3&lt;$L291),100*$AM291,0)</f>
        <v>0</v>
      </c>
      <c r="V291" s="137">
        <f>IF(AND(V$3&gt;=$K291,V$3&lt;$L291),100*$AM291,0)</f>
        <v>100</v>
      </c>
      <c r="W291" s="137">
        <f>IF(AND(W$3&gt;=$K291,W$3&lt;$L291),100*$AM291,0)</f>
        <v>100</v>
      </c>
      <c r="X291" s="137">
        <f>IF(AND(X$3&gt;=$K291,X$3&lt;$L291),100*$AM291,0)</f>
        <v>100</v>
      </c>
      <c r="Y291" s="137">
        <f>IF(AND(Y$3&gt;=$K291,Y$3&lt;$L291),100*$AM291,0)</f>
        <v>100</v>
      </c>
      <c r="Z291" s="137">
        <f>IF(AND(Z$3&gt;=$K291,Z$3&lt;$L291),100*$AM291,0)</f>
        <v>100</v>
      </c>
      <c r="AA291" s="137">
        <f>IF(AND(AA$3&gt;=$K291,AA$3&lt;$L291),100*$AM291,0)</f>
        <v>100</v>
      </c>
      <c r="AB291" s="137">
        <f>IF(AND(AB$3&gt;=$K291,AB$3&lt;$L291),100*$AM291,0)</f>
        <v>100</v>
      </c>
      <c r="AC291" s="137">
        <f>IF(AND(AC$3&gt;=$K291,AC$3&lt;$L291),100*$AM291,0)</f>
        <v>100</v>
      </c>
      <c r="AD291" s="137">
        <f>IF(AND(AD$3&gt;=$K291,AD$3&lt;$L291),100*$AM291,0)</f>
        <v>0</v>
      </c>
      <c r="AE291" s="137">
        <f>IF(AND(AE$3&gt;=$K291,AE$3&lt;$L291),100*$AM291,0)</f>
        <v>0</v>
      </c>
      <c r="AF291" s="137">
        <f>IF(AND(AF$3&gt;=$K291,AF$3&lt;$L291),100*$AM291,0)</f>
        <v>0</v>
      </c>
      <c r="AG291" s="137">
        <f>IF(AND(AG$3&gt;=$K291,AG$3&lt;$L291),100*$AM291,0)</f>
        <v>0</v>
      </c>
      <c r="AH291" s="137">
        <f>IF(AND(AH$3&gt;=$K291,AH$3&lt;$L291),100*$AM291,0)</f>
        <v>0</v>
      </c>
      <c r="AI291" s="137">
        <f>IF(AND(AI$3&gt;=$K291,AI$3&lt;$L291),100*$AM291,0)</f>
        <v>0</v>
      </c>
      <c r="AJ291" s="137">
        <f>IF(AND(AJ$3&gt;=$K291,AJ$3&lt;$L291),100*$AM291,0)</f>
        <v>0</v>
      </c>
      <c r="AK291" s="136">
        <f ca="1">IF(AND(AND($AK$3&lt;=B291,B291&lt;=$AK$1),B291&lt;&gt;""),1,0)</f>
        <v>1</v>
      </c>
      <c r="AL291" s="136">
        <f t="shared" si="5"/>
        <v>1</v>
      </c>
      <c r="AM291" s="136">
        <v>1</v>
      </c>
    </row>
    <row r="292" spans="1:39" ht="36">
      <c r="A292" s="149">
        <v>665</v>
      </c>
      <c r="B292" s="150">
        <v>46415</v>
      </c>
      <c r="C292" s="156">
        <v>9</v>
      </c>
      <c r="D292" s="156">
        <v>17</v>
      </c>
      <c r="E292" s="152" t="s">
        <v>91</v>
      </c>
      <c r="F292" s="151" t="s">
        <v>490</v>
      </c>
      <c r="G292" s="154" t="s">
        <v>494</v>
      </c>
      <c r="H292" s="138" t="str">
        <f>IF(OR(G292="中止",G292="取消"),"998",IF(ISNA(MATCH($E292,施設情報!$B$2:$B$96,0)),"999",INDEX(施設情報!$C$2:$C$96,MATCH($E292,施設情報!$B$2:$B$96,0))))</f>
        <v>009</v>
      </c>
      <c r="I292" s="139">
        <f>B292</f>
        <v>46415</v>
      </c>
      <c r="J292" s="137" t="str">
        <f>H292&amp;"-"&amp;I292</f>
        <v>009-46415</v>
      </c>
      <c r="K292" s="137">
        <f>C292/24</f>
        <v>0.375</v>
      </c>
      <c r="L292" s="137">
        <f>D292/24</f>
        <v>0.70833333333333337</v>
      </c>
      <c r="M292" s="137">
        <f>IF(AND(M$3&gt;=$K292,M$3&lt;$L292),100*$AM292,0)</f>
        <v>0</v>
      </c>
      <c r="N292" s="137">
        <f>IF(AND(N$3&gt;=$K292,N$3&lt;$L292),100*$AM292,0)</f>
        <v>0</v>
      </c>
      <c r="O292" s="137">
        <f>IF(AND(O$3&gt;=$K292,O$3&lt;$L292),100*$AM292,0)</f>
        <v>0</v>
      </c>
      <c r="P292" s="137">
        <f>IF(AND(P$3&gt;=$K292,P$3&lt;$L292),100*$AM292,0)</f>
        <v>0</v>
      </c>
      <c r="Q292" s="137">
        <f>IF(AND(Q$3&gt;=$K292,Q$3&lt;$L292),100*$AM292,0)</f>
        <v>0</v>
      </c>
      <c r="R292" s="137">
        <f>IF(AND(R$3&gt;=$K292,R$3&lt;$L292),100*$AM292,0)</f>
        <v>0</v>
      </c>
      <c r="S292" s="137">
        <f>IF(AND(S$3&gt;=$K292,S$3&lt;$L292),100*$AM292,0)</f>
        <v>0</v>
      </c>
      <c r="T292" s="137">
        <f>IF(AND(T$3&gt;=$K292,T$3&lt;$L292),100*$AM292,0)</f>
        <v>0</v>
      </c>
      <c r="U292" s="137">
        <f>IF(AND(U$3&gt;=$K292,U$3&lt;$L292),100*$AM292,0)</f>
        <v>0</v>
      </c>
      <c r="V292" s="137">
        <f>IF(AND(V$3&gt;=$K292,V$3&lt;$L292),100*$AM292,0)</f>
        <v>100</v>
      </c>
      <c r="W292" s="137">
        <f>IF(AND(W$3&gt;=$K292,W$3&lt;$L292),100*$AM292,0)</f>
        <v>100</v>
      </c>
      <c r="X292" s="137">
        <f>IF(AND(X$3&gt;=$K292,X$3&lt;$L292),100*$AM292,0)</f>
        <v>100</v>
      </c>
      <c r="Y292" s="137">
        <f>IF(AND(Y$3&gt;=$K292,Y$3&lt;$L292),100*$AM292,0)</f>
        <v>100</v>
      </c>
      <c r="Z292" s="137">
        <f>IF(AND(Z$3&gt;=$K292,Z$3&lt;$L292),100*$AM292,0)</f>
        <v>100</v>
      </c>
      <c r="AA292" s="137">
        <f>IF(AND(AA$3&gt;=$K292,AA$3&lt;$L292),100*$AM292,0)</f>
        <v>100</v>
      </c>
      <c r="AB292" s="137">
        <f>IF(AND(AB$3&gt;=$K292,AB$3&lt;$L292),100*$AM292,0)</f>
        <v>100</v>
      </c>
      <c r="AC292" s="137">
        <f>IF(AND(AC$3&gt;=$K292,AC$3&lt;$L292),100*$AM292,0)</f>
        <v>100</v>
      </c>
      <c r="AD292" s="137">
        <f>IF(AND(AD$3&gt;=$K292,AD$3&lt;$L292),100*$AM292,0)</f>
        <v>0</v>
      </c>
      <c r="AE292" s="137">
        <f>IF(AND(AE$3&gt;=$K292,AE$3&lt;$L292),100*$AM292,0)</f>
        <v>0</v>
      </c>
      <c r="AF292" s="137">
        <f>IF(AND(AF$3&gt;=$K292,AF$3&lt;$L292),100*$AM292,0)</f>
        <v>0</v>
      </c>
      <c r="AG292" s="137">
        <f>IF(AND(AG$3&gt;=$K292,AG$3&lt;$L292),100*$AM292,0)</f>
        <v>0</v>
      </c>
      <c r="AH292" s="137">
        <f>IF(AND(AH$3&gt;=$K292,AH$3&lt;$L292),100*$AM292,0)</f>
        <v>0</v>
      </c>
      <c r="AI292" s="137">
        <f>IF(AND(AI$3&gt;=$K292,AI$3&lt;$L292),100*$AM292,0)</f>
        <v>0</v>
      </c>
      <c r="AJ292" s="137">
        <f>IF(AND(AJ$3&gt;=$K292,AJ$3&lt;$L292),100*$AM292,0)</f>
        <v>0</v>
      </c>
      <c r="AK292" s="136">
        <f ca="1">IF(AND(AND($AK$3&lt;=B292,B292&lt;=$AK$1),B292&lt;&gt;""),1,0)</f>
        <v>1</v>
      </c>
      <c r="AL292" s="136">
        <f t="shared" si="5"/>
        <v>1</v>
      </c>
      <c r="AM292" s="136">
        <v>1</v>
      </c>
    </row>
    <row r="293" spans="1:39" ht="72">
      <c r="A293" s="149">
        <v>680</v>
      </c>
      <c r="B293" s="210">
        <v>46415</v>
      </c>
      <c r="C293" s="211">
        <v>9</v>
      </c>
      <c r="D293" s="211">
        <v>17</v>
      </c>
      <c r="E293" s="152" t="s">
        <v>93</v>
      </c>
      <c r="F293" s="151" t="s">
        <v>490</v>
      </c>
      <c r="G293" s="154" t="s">
        <v>494</v>
      </c>
      <c r="H293" s="138" t="str">
        <f>IF(OR(G293="中止",G293="取消"),"998",IF(ISNA(MATCH($E293,施設情報!$B$2:$B$96,0)),"999",INDEX(施設情報!$C$2:$C$96,MATCH($E293,施設情報!$B$2:$B$96,0))))</f>
        <v>012</v>
      </c>
      <c r="I293" s="139">
        <f>B293</f>
        <v>46415</v>
      </c>
      <c r="J293" s="137" t="str">
        <f>H293&amp;"-"&amp;I293</f>
        <v>012-46415</v>
      </c>
      <c r="K293" s="137">
        <f>C293/24</f>
        <v>0.375</v>
      </c>
      <c r="L293" s="137">
        <f>D293/24</f>
        <v>0.70833333333333337</v>
      </c>
      <c r="M293" s="137">
        <f>IF(AND(M$3&gt;=$K293,M$3&lt;$L293),100*$AM293,0)</f>
        <v>0</v>
      </c>
      <c r="N293" s="137">
        <f>IF(AND(N$3&gt;=$K293,N$3&lt;$L293),100*$AM293,0)</f>
        <v>0</v>
      </c>
      <c r="O293" s="137">
        <f>IF(AND(O$3&gt;=$K293,O$3&lt;$L293),100*$AM293,0)</f>
        <v>0</v>
      </c>
      <c r="P293" s="137">
        <f>IF(AND(P$3&gt;=$K293,P$3&lt;$L293),100*$AM293,0)</f>
        <v>0</v>
      </c>
      <c r="Q293" s="137">
        <f>IF(AND(Q$3&gt;=$K293,Q$3&lt;$L293),100*$AM293,0)</f>
        <v>0</v>
      </c>
      <c r="R293" s="137">
        <f>IF(AND(R$3&gt;=$K293,R$3&lt;$L293),100*$AM293,0)</f>
        <v>0</v>
      </c>
      <c r="S293" s="137">
        <f>IF(AND(S$3&gt;=$K293,S$3&lt;$L293),100*$AM293,0)</f>
        <v>0</v>
      </c>
      <c r="T293" s="137">
        <f>IF(AND(T$3&gt;=$K293,T$3&lt;$L293),100*$AM293,0)</f>
        <v>0</v>
      </c>
      <c r="U293" s="137">
        <f>IF(AND(U$3&gt;=$K293,U$3&lt;$L293),100*$AM293,0)</f>
        <v>0</v>
      </c>
      <c r="V293" s="137">
        <f>IF(AND(V$3&gt;=$K293,V$3&lt;$L293),100*$AM293,0)</f>
        <v>100</v>
      </c>
      <c r="W293" s="137">
        <f>IF(AND(W$3&gt;=$K293,W$3&lt;$L293),100*$AM293,0)</f>
        <v>100</v>
      </c>
      <c r="X293" s="137">
        <f>IF(AND(X$3&gt;=$K293,X$3&lt;$L293),100*$AM293,0)</f>
        <v>100</v>
      </c>
      <c r="Y293" s="137">
        <f>IF(AND(Y$3&gt;=$K293,Y$3&lt;$L293),100*$AM293,0)</f>
        <v>100</v>
      </c>
      <c r="Z293" s="137">
        <f>IF(AND(Z$3&gt;=$K293,Z$3&lt;$L293),100*$AM293,0)</f>
        <v>100</v>
      </c>
      <c r="AA293" s="137">
        <f>IF(AND(AA$3&gt;=$K293,AA$3&lt;$L293),100*$AM293,0)</f>
        <v>100</v>
      </c>
      <c r="AB293" s="137">
        <f>IF(AND(AB$3&gt;=$K293,AB$3&lt;$L293),100*$AM293,0)</f>
        <v>100</v>
      </c>
      <c r="AC293" s="137">
        <f>IF(AND(AC$3&gt;=$K293,AC$3&lt;$L293),100*$AM293,0)</f>
        <v>100</v>
      </c>
      <c r="AD293" s="137">
        <f>IF(AND(AD$3&gt;=$K293,AD$3&lt;$L293),100*$AM293,0)</f>
        <v>0</v>
      </c>
      <c r="AE293" s="137">
        <f>IF(AND(AE$3&gt;=$K293,AE$3&lt;$L293),100*$AM293,0)</f>
        <v>0</v>
      </c>
      <c r="AF293" s="137">
        <f>IF(AND(AF$3&gt;=$K293,AF$3&lt;$L293),100*$AM293,0)</f>
        <v>0</v>
      </c>
      <c r="AG293" s="137">
        <f>IF(AND(AG$3&gt;=$K293,AG$3&lt;$L293),100*$AM293,0)</f>
        <v>0</v>
      </c>
      <c r="AH293" s="137">
        <f>IF(AND(AH$3&gt;=$K293,AH$3&lt;$L293),100*$AM293,0)</f>
        <v>0</v>
      </c>
      <c r="AI293" s="137">
        <f>IF(AND(AI$3&gt;=$K293,AI$3&lt;$L293),100*$AM293,0)</f>
        <v>0</v>
      </c>
      <c r="AJ293" s="137">
        <f>IF(AND(AJ$3&gt;=$K293,AJ$3&lt;$L293),100*$AM293,0)</f>
        <v>0</v>
      </c>
      <c r="AK293" s="136">
        <f ca="1">IF(AND(AND($AK$3&lt;=B293,B293&lt;=$AK$1),B293&lt;&gt;""),1,0)</f>
        <v>1</v>
      </c>
      <c r="AL293" s="136">
        <f t="shared" si="5"/>
        <v>1</v>
      </c>
      <c r="AM293" s="136">
        <v>1</v>
      </c>
    </row>
    <row r="294" spans="1:39" ht="90">
      <c r="A294" s="149">
        <v>695</v>
      </c>
      <c r="B294" s="210">
        <v>46415</v>
      </c>
      <c r="C294" s="211">
        <v>9</v>
      </c>
      <c r="D294" s="211">
        <v>17</v>
      </c>
      <c r="E294" s="152" t="s">
        <v>94</v>
      </c>
      <c r="F294" s="151" t="s">
        <v>490</v>
      </c>
      <c r="G294" s="154" t="s">
        <v>494</v>
      </c>
      <c r="H294" s="138" t="str">
        <f>IF(OR(G294="中止",G294="取消"),"998",IF(ISNA(MATCH($E294,施設情報!$B$2:$B$96,0)),"999",INDEX(施設情報!$C$2:$C$96,MATCH($E294,施設情報!$B$2:$B$96,0))))</f>
        <v>011</v>
      </c>
      <c r="I294" s="139">
        <f>B294</f>
        <v>46415</v>
      </c>
      <c r="J294" s="137" t="str">
        <f>H294&amp;"-"&amp;I294</f>
        <v>011-46415</v>
      </c>
      <c r="K294" s="137">
        <f>C294/24</f>
        <v>0.375</v>
      </c>
      <c r="L294" s="137">
        <f>D294/24</f>
        <v>0.70833333333333337</v>
      </c>
      <c r="M294" s="137">
        <f>IF(AND(M$3&gt;=$K294,M$3&lt;$L294),100*$AM294,0)</f>
        <v>0</v>
      </c>
      <c r="N294" s="137">
        <f>IF(AND(N$3&gt;=$K294,N$3&lt;$L294),100*$AM294,0)</f>
        <v>0</v>
      </c>
      <c r="O294" s="137">
        <f>IF(AND(O$3&gt;=$K294,O$3&lt;$L294),100*$AM294,0)</f>
        <v>0</v>
      </c>
      <c r="P294" s="137">
        <f>IF(AND(P$3&gt;=$K294,P$3&lt;$L294),100*$AM294,0)</f>
        <v>0</v>
      </c>
      <c r="Q294" s="137">
        <f>IF(AND(Q$3&gt;=$K294,Q$3&lt;$L294),100*$AM294,0)</f>
        <v>0</v>
      </c>
      <c r="R294" s="137">
        <f>IF(AND(R$3&gt;=$K294,R$3&lt;$L294),100*$AM294,0)</f>
        <v>0</v>
      </c>
      <c r="S294" s="137">
        <f>IF(AND(S$3&gt;=$K294,S$3&lt;$L294),100*$AM294,0)</f>
        <v>0</v>
      </c>
      <c r="T294" s="137">
        <f>IF(AND(T$3&gt;=$K294,T$3&lt;$L294),100*$AM294,0)</f>
        <v>0</v>
      </c>
      <c r="U294" s="137">
        <f>IF(AND(U$3&gt;=$K294,U$3&lt;$L294),100*$AM294,0)</f>
        <v>0</v>
      </c>
      <c r="V294" s="137">
        <f>IF(AND(V$3&gt;=$K294,V$3&lt;$L294),100*$AM294,0)</f>
        <v>100</v>
      </c>
      <c r="W294" s="137">
        <f>IF(AND(W$3&gt;=$K294,W$3&lt;$L294),100*$AM294,0)</f>
        <v>100</v>
      </c>
      <c r="X294" s="137">
        <f>IF(AND(X$3&gt;=$K294,X$3&lt;$L294),100*$AM294,0)</f>
        <v>100</v>
      </c>
      <c r="Y294" s="137">
        <f>IF(AND(Y$3&gt;=$K294,Y$3&lt;$L294),100*$AM294,0)</f>
        <v>100</v>
      </c>
      <c r="Z294" s="137">
        <f>IF(AND(Z$3&gt;=$K294,Z$3&lt;$L294),100*$AM294,0)</f>
        <v>100</v>
      </c>
      <c r="AA294" s="137">
        <f>IF(AND(AA$3&gt;=$K294,AA$3&lt;$L294),100*$AM294,0)</f>
        <v>100</v>
      </c>
      <c r="AB294" s="137">
        <f>IF(AND(AB$3&gt;=$K294,AB$3&lt;$L294),100*$AM294,0)</f>
        <v>100</v>
      </c>
      <c r="AC294" s="137">
        <f>IF(AND(AC$3&gt;=$K294,AC$3&lt;$L294),100*$AM294,0)</f>
        <v>100</v>
      </c>
      <c r="AD294" s="137">
        <f>IF(AND(AD$3&gt;=$K294,AD$3&lt;$L294),100*$AM294,0)</f>
        <v>0</v>
      </c>
      <c r="AE294" s="137">
        <f>IF(AND(AE$3&gt;=$K294,AE$3&lt;$L294),100*$AM294,0)</f>
        <v>0</v>
      </c>
      <c r="AF294" s="137">
        <f>IF(AND(AF$3&gt;=$K294,AF$3&lt;$L294),100*$AM294,0)</f>
        <v>0</v>
      </c>
      <c r="AG294" s="137">
        <f>IF(AND(AG$3&gt;=$K294,AG$3&lt;$L294),100*$AM294,0)</f>
        <v>0</v>
      </c>
      <c r="AH294" s="137">
        <f>IF(AND(AH$3&gt;=$K294,AH$3&lt;$L294),100*$AM294,0)</f>
        <v>0</v>
      </c>
      <c r="AI294" s="137">
        <f>IF(AND(AI$3&gt;=$K294,AI$3&lt;$L294),100*$AM294,0)</f>
        <v>0</v>
      </c>
      <c r="AJ294" s="137">
        <f>IF(AND(AJ$3&gt;=$K294,AJ$3&lt;$L294),100*$AM294,0)</f>
        <v>0</v>
      </c>
      <c r="AK294" s="136">
        <f ca="1">IF(AND(AND($AK$3&lt;=B294,B294&lt;=$AK$1),B294&lt;&gt;""),1,0)</f>
        <v>1</v>
      </c>
      <c r="AL294" s="136">
        <f t="shared" si="5"/>
        <v>1</v>
      </c>
      <c r="AM294" s="136">
        <v>1</v>
      </c>
    </row>
    <row r="295" spans="1:39" ht="72">
      <c r="A295" s="149">
        <v>710</v>
      </c>
      <c r="B295" s="210">
        <v>46415</v>
      </c>
      <c r="C295" s="211">
        <v>9</v>
      </c>
      <c r="D295" s="211">
        <v>17</v>
      </c>
      <c r="E295" s="215" t="s">
        <v>92</v>
      </c>
      <c r="F295" s="151" t="s">
        <v>490</v>
      </c>
      <c r="G295" s="154" t="s">
        <v>494</v>
      </c>
      <c r="H295" s="138" t="str">
        <f>IF(OR(G295="中止",G295="取消"),"998",IF(ISNA(MATCH($E295,施設情報!$B$2:$B$96,0)),"999",INDEX(施設情報!$C$2:$C$96,MATCH($E295,施設情報!$B$2:$B$96,0))))</f>
        <v>010</v>
      </c>
      <c r="I295" s="139">
        <f>B295</f>
        <v>46415</v>
      </c>
      <c r="J295" s="137" t="str">
        <f>H295&amp;"-"&amp;I295</f>
        <v>010-46415</v>
      </c>
      <c r="K295" s="137">
        <f>C295/24</f>
        <v>0.375</v>
      </c>
      <c r="L295" s="137">
        <f>D295/24</f>
        <v>0.70833333333333337</v>
      </c>
      <c r="M295" s="137">
        <f>IF(AND(M$3&gt;=$K295,M$3&lt;$L295),100*$AM295,0)</f>
        <v>0</v>
      </c>
      <c r="N295" s="137">
        <f>IF(AND(N$3&gt;=$K295,N$3&lt;$L295),100*$AM295,0)</f>
        <v>0</v>
      </c>
      <c r="O295" s="137">
        <f>IF(AND(O$3&gt;=$K295,O$3&lt;$L295),100*$AM295,0)</f>
        <v>0</v>
      </c>
      <c r="P295" s="137">
        <f>IF(AND(P$3&gt;=$K295,P$3&lt;$L295),100*$AM295,0)</f>
        <v>0</v>
      </c>
      <c r="Q295" s="137">
        <f>IF(AND(Q$3&gt;=$K295,Q$3&lt;$L295),100*$AM295,0)</f>
        <v>0</v>
      </c>
      <c r="R295" s="137">
        <f>IF(AND(R$3&gt;=$K295,R$3&lt;$L295),100*$AM295,0)</f>
        <v>0</v>
      </c>
      <c r="S295" s="137">
        <f>IF(AND(S$3&gt;=$K295,S$3&lt;$L295),100*$AM295,0)</f>
        <v>0</v>
      </c>
      <c r="T295" s="137">
        <f>IF(AND(T$3&gt;=$K295,T$3&lt;$L295),100*$AM295,0)</f>
        <v>0</v>
      </c>
      <c r="U295" s="137">
        <f>IF(AND(U$3&gt;=$K295,U$3&lt;$L295),100*$AM295,0)</f>
        <v>0</v>
      </c>
      <c r="V295" s="137">
        <f>IF(AND(V$3&gt;=$K295,V$3&lt;$L295),100*$AM295,0)</f>
        <v>100</v>
      </c>
      <c r="W295" s="137">
        <f>IF(AND(W$3&gt;=$K295,W$3&lt;$L295),100*$AM295,0)</f>
        <v>100</v>
      </c>
      <c r="X295" s="137">
        <f>IF(AND(X$3&gt;=$K295,X$3&lt;$L295),100*$AM295,0)</f>
        <v>100</v>
      </c>
      <c r="Y295" s="137">
        <f>IF(AND(Y$3&gt;=$K295,Y$3&lt;$L295),100*$AM295,0)</f>
        <v>100</v>
      </c>
      <c r="Z295" s="137">
        <f>IF(AND(Z$3&gt;=$K295,Z$3&lt;$L295),100*$AM295,0)</f>
        <v>100</v>
      </c>
      <c r="AA295" s="137">
        <f>IF(AND(AA$3&gt;=$K295,AA$3&lt;$L295),100*$AM295,0)</f>
        <v>100</v>
      </c>
      <c r="AB295" s="137">
        <f>IF(AND(AB$3&gt;=$K295,AB$3&lt;$L295),100*$AM295,0)</f>
        <v>100</v>
      </c>
      <c r="AC295" s="137">
        <f>IF(AND(AC$3&gt;=$K295,AC$3&lt;$L295),100*$AM295,0)</f>
        <v>100</v>
      </c>
      <c r="AD295" s="137">
        <f>IF(AND(AD$3&gt;=$K295,AD$3&lt;$L295),100*$AM295,0)</f>
        <v>0</v>
      </c>
      <c r="AE295" s="137">
        <f>IF(AND(AE$3&gt;=$K295,AE$3&lt;$L295),100*$AM295,0)</f>
        <v>0</v>
      </c>
      <c r="AF295" s="137">
        <f>IF(AND(AF$3&gt;=$K295,AF$3&lt;$L295),100*$AM295,0)</f>
        <v>0</v>
      </c>
      <c r="AG295" s="137">
        <f>IF(AND(AG$3&gt;=$K295,AG$3&lt;$L295),100*$AM295,0)</f>
        <v>0</v>
      </c>
      <c r="AH295" s="137">
        <f>IF(AND(AH$3&gt;=$K295,AH$3&lt;$L295),100*$AM295,0)</f>
        <v>0</v>
      </c>
      <c r="AI295" s="137">
        <f>IF(AND(AI$3&gt;=$K295,AI$3&lt;$L295),100*$AM295,0)</f>
        <v>0</v>
      </c>
      <c r="AJ295" s="137">
        <f>IF(AND(AJ$3&gt;=$K295,AJ$3&lt;$L295),100*$AM295,0)</f>
        <v>0</v>
      </c>
      <c r="AK295" s="136">
        <f ca="1">IF(AND(AND($AK$3&lt;=B295,B295&lt;=$AK$1),B295&lt;&gt;""),1,0)</f>
        <v>1</v>
      </c>
      <c r="AL295" s="136">
        <f t="shared" si="5"/>
        <v>1</v>
      </c>
      <c r="AM295" s="136">
        <v>1</v>
      </c>
    </row>
    <row r="296" spans="1:39" ht="56.25">
      <c r="A296" s="149">
        <v>725</v>
      </c>
      <c r="B296" s="210">
        <v>46415</v>
      </c>
      <c r="C296" s="211">
        <v>9</v>
      </c>
      <c r="D296" s="211">
        <v>17</v>
      </c>
      <c r="E296" s="152" t="s">
        <v>44</v>
      </c>
      <c r="F296" s="151" t="s">
        <v>490</v>
      </c>
      <c r="G296" s="154" t="s">
        <v>494</v>
      </c>
      <c r="H296" s="138" t="str">
        <f>IF(OR(G296="中止",G296="取消"),"998",IF(ISNA(MATCH($E296,施設情報!$B$2:$B$96,0)),"999",INDEX(施設情報!$C$2:$C$96,MATCH($E296,施設情報!$B$2:$B$96,0))))</f>
        <v>015</v>
      </c>
      <c r="I296" s="139">
        <f>B296</f>
        <v>46415</v>
      </c>
      <c r="J296" s="137" t="str">
        <f>H296&amp;"-"&amp;I296</f>
        <v>015-46415</v>
      </c>
      <c r="K296" s="137">
        <f>C296/24</f>
        <v>0.375</v>
      </c>
      <c r="L296" s="137">
        <f>D296/24</f>
        <v>0.70833333333333337</v>
      </c>
      <c r="M296" s="137">
        <f>IF(AND(M$3&gt;=$K296,M$3&lt;$L296),100*$AM296,0)</f>
        <v>0</v>
      </c>
      <c r="N296" s="137">
        <f>IF(AND(N$3&gt;=$K296,N$3&lt;$L296),100*$AM296,0)</f>
        <v>0</v>
      </c>
      <c r="O296" s="137">
        <f>IF(AND(O$3&gt;=$K296,O$3&lt;$L296),100*$AM296,0)</f>
        <v>0</v>
      </c>
      <c r="P296" s="137">
        <f>IF(AND(P$3&gt;=$K296,P$3&lt;$L296),100*$AM296,0)</f>
        <v>0</v>
      </c>
      <c r="Q296" s="137">
        <f>IF(AND(Q$3&gt;=$K296,Q$3&lt;$L296),100*$AM296,0)</f>
        <v>0</v>
      </c>
      <c r="R296" s="137">
        <f>IF(AND(R$3&gt;=$K296,R$3&lt;$L296),100*$AM296,0)</f>
        <v>0</v>
      </c>
      <c r="S296" s="137">
        <f>IF(AND(S$3&gt;=$K296,S$3&lt;$L296),100*$AM296,0)</f>
        <v>0</v>
      </c>
      <c r="T296" s="137">
        <f>IF(AND(T$3&gt;=$K296,T$3&lt;$L296),100*$AM296,0)</f>
        <v>0</v>
      </c>
      <c r="U296" s="137">
        <f>IF(AND(U$3&gt;=$K296,U$3&lt;$L296),100*$AM296,0)</f>
        <v>0</v>
      </c>
      <c r="V296" s="137">
        <f>IF(AND(V$3&gt;=$K296,V$3&lt;$L296),100*$AM296,0)</f>
        <v>100</v>
      </c>
      <c r="W296" s="137">
        <f>IF(AND(W$3&gt;=$K296,W$3&lt;$L296),100*$AM296,0)</f>
        <v>100</v>
      </c>
      <c r="X296" s="137">
        <f>IF(AND(X$3&gt;=$K296,X$3&lt;$L296),100*$AM296,0)</f>
        <v>100</v>
      </c>
      <c r="Y296" s="137">
        <f>IF(AND(Y$3&gt;=$K296,Y$3&lt;$L296),100*$AM296,0)</f>
        <v>100</v>
      </c>
      <c r="Z296" s="137">
        <f>IF(AND(Z$3&gt;=$K296,Z$3&lt;$L296),100*$AM296,0)</f>
        <v>100</v>
      </c>
      <c r="AA296" s="137">
        <f>IF(AND(AA$3&gt;=$K296,AA$3&lt;$L296),100*$AM296,0)</f>
        <v>100</v>
      </c>
      <c r="AB296" s="137">
        <f>IF(AND(AB$3&gt;=$K296,AB$3&lt;$L296),100*$AM296,0)</f>
        <v>100</v>
      </c>
      <c r="AC296" s="137">
        <f>IF(AND(AC$3&gt;=$K296,AC$3&lt;$L296),100*$AM296,0)</f>
        <v>100</v>
      </c>
      <c r="AD296" s="137">
        <f>IF(AND(AD$3&gt;=$K296,AD$3&lt;$L296),100*$AM296,0)</f>
        <v>0</v>
      </c>
      <c r="AE296" s="137">
        <f>IF(AND(AE$3&gt;=$K296,AE$3&lt;$L296),100*$AM296,0)</f>
        <v>0</v>
      </c>
      <c r="AF296" s="137">
        <f>IF(AND(AF$3&gt;=$K296,AF$3&lt;$L296),100*$AM296,0)</f>
        <v>0</v>
      </c>
      <c r="AG296" s="137">
        <f>IF(AND(AG$3&gt;=$K296,AG$3&lt;$L296),100*$AM296,0)</f>
        <v>0</v>
      </c>
      <c r="AH296" s="137">
        <f>IF(AND(AH$3&gt;=$K296,AH$3&lt;$L296),100*$AM296,0)</f>
        <v>0</v>
      </c>
      <c r="AI296" s="137">
        <f>IF(AND(AI$3&gt;=$K296,AI$3&lt;$L296),100*$AM296,0)</f>
        <v>0</v>
      </c>
      <c r="AJ296" s="137">
        <f>IF(AND(AJ$3&gt;=$K296,AJ$3&lt;$L296),100*$AM296,0)</f>
        <v>0</v>
      </c>
      <c r="AK296" s="136">
        <f ca="1">IF(AND(AND($AK$3&lt;=B296,B296&lt;=$AK$1),B296&lt;&gt;""),1,0)</f>
        <v>1</v>
      </c>
      <c r="AL296" s="136">
        <f t="shared" si="5"/>
        <v>1</v>
      </c>
      <c r="AM296" s="136">
        <v>1</v>
      </c>
    </row>
    <row r="297" spans="1:39" ht="56.25">
      <c r="A297" s="149">
        <v>332</v>
      </c>
      <c r="B297" s="150">
        <v>46416</v>
      </c>
      <c r="C297" s="156">
        <v>0</v>
      </c>
      <c r="D297" s="156">
        <v>24</v>
      </c>
      <c r="E297" s="152" t="s">
        <v>52</v>
      </c>
      <c r="F297" s="151" t="s">
        <v>95</v>
      </c>
      <c r="G297" s="205" t="s">
        <v>1</v>
      </c>
      <c r="H297" s="138" t="str">
        <f>IF(OR(G297="中止",G297="取消"),"998",IF(ISNA(MATCH($E297,施設情報!$B$2:$B$96,0)),"999",INDEX(施設情報!$C$2:$C$96,MATCH($E297,施設情報!$B$2:$B$96,0))))</f>
        <v>024</v>
      </c>
      <c r="I297" s="139">
        <f>B297</f>
        <v>46416</v>
      </c>
      <c r="J297" s="137" t="str">
        <f>H297&amp;"-"&amp;I297</f>
        <v>024-46416</v>
      </c>
      <c r="K297" s="137">
        <f>C297/24</f>
        <v>0</v>
      </c>
      <c r="L297" s="137">
        <f>D297/24</f>
        <v>1</v>
      </c>
      <c r="M297" s="137">
        <f>IF(AND(M$3&gt;=$K297,M$3&lt;$L297),100*$AM297,0)</f>
        <v>100</v>
      </c>
      <c r="N297" s="137">
        <f>IF(AND(N$3&gt;=$K297,N$3&lt;$L297),100*$AM297,0)</f>
        <v>100</v>
      </c>
      <c r="O297" s="137">
        <f>IF(AND(O$3&gt;=$K297,O$3&lt;$L297),100*$AM297,0)</f>
        <v>100</v>
      </c>
      <c r="P297" s="137">
        <f>IF(AND(P$3&gt;=$K297,P$3&lt;$L297),100*$AM297,0)</f>
        <v>100</v>
      </c>
      <c r="Q297" s="137">
        <f>IF(AND(Q$3&gt;=$K297,Q$3&lt;$L297),100*$AM297,0)</f>
        <v>100</v>
      </c>
      <c r="R297" s="137">
        <f>IF(AND(R$3&gt;=$K297,R$3&lt;$L297),100*$AM297,0)</f>
        <v>100</v>
      </c>
      <c r="S297" s="137">
        <f>IF(AND(S$3&gt;=$K297,S$3&lt;$L297),100*$AM297,0)</f>
        <v>100</v>
      </c>
      <c r="T297" s="137">
        <f>IF(AND(T$3&gt;=$K297,T$3&lt;$L297),100*$AM297,0)</f>
        <v>100</v>
      </c>
      <c r="U297" s="137">
        <f>IF(AND(U$3&gt;=$K297,U$3&lt;$L297),100*$AM297,0)</f>
        <v>100</v>
      </c>
      <c r="V297" s="137">
        <f>IF(AND(V$3&gt;=$K297,V$3&lt;$L297),100*$AM297,0)</f>
        <v>100</v>
      </c>
      <c r="W297" s="137">
        <f>IF(AND(W$3&gt;=$K297,W$3&lt;$L297),100*$AM297,0)</f>
        <v>100</v>
      </c>
      <c r="X297" s="137">
        <f>IF(AND(X$3&gt;=$K297,X$3&lt;$L297),100*$AM297,0)</f>
        <v>100</v>
      </c>
      <c r="Y297" s="137">
        <f>IF(AND(Y$3&gt;=$K297,Y$3&lt;$L297),100*$AM297,0)</f>
        <v>100</v>
      </c>
      <c r="Z297" s="137">
        <f>IF(AND(Z$3&gt;=$K297,Z$3&lt;$L297),100*$AM297,0)</f>
        <v>100</v>
      </c>
      <c r="AA297" s="137">
        <f>IF(AND(AA$3&gt;=$K297,AA$3&lt;$L297),100*$AM297,0)</f>
        <v>100</v>
      </c>
      <c r="AB297" s="137">
        <f>IF(AND(AB$3&gt;=$K297,AB$3&lt;$L297),100*$AM297,0)</f>
        <v>100</v>
      </c>
      <c r="AC297" s="137">
        <f>IF(AND(AC$3&gt;=$K297,AC$3&lt;$L297),100*$AM297,0)</f>
        <v>100</v>
      </c>
      <c r="AD297" s="137">
        <f>IF(AND(AD$3&gt;=$K297,AD$3&lt;$L297),100*$AM297,0)</f>
        <v>100</v>
      </c>
      <c r="AE297" s="137">
        <f>IF(AND(AE$3&gt;=$K297,AE$3&lt;$L297),100*$AM297,0)</f>
        <v>100</v>
      </c>
      <c r="AF297" s="137">
        <f>IF(AND(AF$3&gt;=$K297,AF$3&lt;$L297),100*$AM297,0)</f>
        <v>100</v>
      </c>
      <c r="AG297" s="137">
        <f>IF(AND(AG$3&gt;=$K297,AG$3&lt;$L297),100*$AM297,0)</f>
        <v>100</v>
      </c>
      <c r="AH297" s="137">
        <f>IF(AND(AH$3&gt;=$K297,AH$3&lt;$L297),100*$AM297,0)</f>
        <v>100</v>
      </c>
      <c r="AI297" s="137">
        <f>IF(AND(AI$3&gt;=$K297,AI$3&lt;$L297),100*$AM297,0)</f>
        <v>100</v>
      </c>
      <c r="AJ297" s="137">
        <f>IF(AND(AJ$3&gt;=$K297,AJ$3&lt;$L297),100*$AM297,0)</f>
        <v>100</v>
      </c>
      <c r="AK297" s="136">
        <f ca="1">IF(AND(AND($AK$3&lt;=B297,B297&lt;=$AK$1),B297&lt;&gt;""),1,0)</f>
        <v>1</v>
      </c>
      <c r="AL297" s="136">
        <f t="shared" si="5"/>
        <v>1</v>
      </c>
      <c r="AM297" s="136">
        <v>1</v>
      </c>
    </row>
    <row r="298" spans="1:39" ht="36">
      <c r="A298" s="149">
        <v>475</v>
      </c>
      <c r="B298" s="150">
        <v>46416</v>
      </c>
      <c r="C298" s="156">
        <v>9</v>
      </c>
      <c r="D298" s="156">
        <v>17</v>
      </c>
      <c r="E298" s="152" t="s">
        <v>91</v>
      </c>
      <c r="F298" s="151" t="s">
        <v>490</v>
      </c>
      <c r="G298" s="154" t="s">
        <v>493</v>
      </c>
      <c r="H298" s="138" t="str">
        <f>IF(OR(G298="中止",G298="取消"),"998",IF(ISNA(MATCH($E298,施設情報!$B$2:$B$96,0)),"999",INDEX(施設情報!$C$2:$C$96,MATCH($E298,施設情報!$B$2:$B$96,0))))</f>
        <v>998</v>
      </c>
      <c r="I298" s="139">
        <f>B298</f>
        <v>46416</v>
      </c>
      <c r="J298" s="137" t="str">
        <f>H298&amp;"-"&amp;I298</f>
        <v>998-46416</v>
      </c>
      <c r="K298" s="137">
        <f>C298/24</f>
        <v>0.375</v>
      </c>
      <c r="L298" s="137">
        <f>D298/24</f>
        <v>0.70833333333333337</v>
      </c>
      <c r="M298" s="137">
        <f>IF(AND(M$3&gt;=$K298,M$3&lt;$L298),100*$AM298,0)</f>
        <v>0</v>
      </c>
      <c r="N298" s="137">
        <f>IF(AND(N$3&gt;=$K298,N$3&lt;$L298),100*$AM298,0)</f>
        <v>0</v>
      </c>
      <c r="O298" s="137">
        <f>IF(AND(O$3&gt;=$K298,O$3&lt;$L298),100*$AM298,0)</f>
        <v>0</v>
      </c>
      <c r="P298" s="137">
        <f>IF(AND(P$3&gt;=$K298,P$3&lt;$L298),100*$AM298,0)</f>
        <v>0</v>
      </c>
      <c r="Q298" s="137">
        <f>IF(AND(Q$3&gt;=$K298,Q$3&lt;$L298),100*$AM298,0)</f>
        <v>0</v>
      </c>
      <c r="R298" s="137">
        <f>IF(AND(R$3&gt;=$K298,R$3&lt;$L298),100*$AM298,0)</f>
        <v>0</v>
      </c>
      <c r="S298" s="137">
        <f>IF(AND(S$3&gt;=$K298,S$3&lt;$L298),100*$AM298,0)</f>
        <v>0</v>
      </c>
      <c r="T298" s="137">
        <f>IF(AND(T$3&gt;=$K298,T$3&lt;$L298),100*$AM298,0)</f>
        <v>0</v>
      </c>
      <c r="U298" s="137">
        <f>IF(AND(U$3&gt;=$K298,U$3&lt;$L298),100*$AM298,0)</f>
        <v>0</v>
      </c>
      <c r="V298" s="137">
        <f>IF(AND(V$3&gt;=$K298,V$3&lt;$L298),100*$AM298,0)</f>
        <v>100</v>
      </c>
      <c r="W298" s="137">
        <f>IF(AND(W$3&gt;=$K298,W$3&lt;$L298),100*$AM298,0)</f>
        <v>100</v>
      </c>
      <c r="X298" s="137">
        <f>IF(AND(X$3&gt;=$K298,X$3&lt;$L298),100*$AM298,0)</f>
        <v>100</v>
      </c>
      <c r="Y298" s="137">
        <f>IF(AND(Y$3&gt;=$K298,Y$3&lt;$L298),100*$AM298,0)</f>
        <v>100</v>
      </c>
      <c r="Z298" s="137">
        <f>IF(AND(Z$3&gt;=$K298,Z$3&lt;$L298),100*$AM298,0)</f>
        <v>100</v>
      </c>
      <c r="AA298" s="137">
        <f>IF(AND(AA$3&gt;=$K298,AA$3&lt;$L298),100*$AM298,0)</f>
        <v>100</v>
      </c>
      <c r="AB298" s="137">
        <f>IF(AND(AB$3&gt;=$K298,AB$3&lt;$L298),100*$AM298,0)</f>
        <v>100</v>
      </c>
      <c r="AC298" s="137">
        <f>IF(AND(AC$3&gt;=$K298,AC$3&lt;$L298),100*$AM298,0)</f>
        <v>100</v>
      </c>
      <c r="AD298" s="137">
        <f>IF(AND(AD$3&gt;=$K298,AD$3&lt;$L298),100*$AM298,0)</f>
        <v>0</v>
      </c>
      <c r="AE298" s="137">
        <f>IF(AND(AE$3&gt;=$K298,AE$3&lt;$L298),100*$AM298,0)</f>
        <v>0</v>
      </c>
      <c r="AF298" s="137">
        <f>IF(AND(AF$3&gt;=$K298,AF$3&lt;$L298),100*$AM298,0)</f>
        <v>0</v>
      </c>
      <c r="AG298" s="137">
        <f>IF(AND(AG$3&gt;=$K298,AG$3&lt;$L298),100*$AM298,0)</f>
        <v>0</v>
      </c>
      <c r="AH298" s="137">
        <f>IF(AND(AH$3&gt;=$K298,AH$3&lt;$L298),100*$AM298,0)</f>
        <v>0</v>
      </c>
      <c r="AI298" s="137">
        <f>IF(AND(AI$3&gt;=$K298,AI$3&lt;$L298),100*$AM298,0)</f>
        <v>0</v>
      </c>
      <c r="AJ298" s="137">
        <f>IF(AND(AJ$3&gt;=$K298,AJ$3&lt;$L298),100*$AM298,0)</f>
        <v>0</v>
      </c>
      <c r="AK298" s="136">
        <f ca="1">IF(AND(AND($AK$3&lt;=B298,B298&lt;=$AK$1),B298&lt;&gt;""),1,0)</f>
        <v>1</v>
      </c>
      <c r="AL298" s="136">
        <f t="shared" si="5"/>
        <v>1</v>
      </c>
      <c r="AM298" s="136">
        <v>1</v>
      </c>
    </row>
    <row r="299" spans="1:39" ht="72">
      <c r="A299" s="149">
        <v>490</v>
      </c>
      <c r="B299" s="150">
        <v>46416</v>
      </c>
      <c r="C299" s="156">
        <v>9</v>
      </c>
      <c r="D299" s="156">
        <v>17</v>
      </c>
      <c r="E299" s="152" t="s">
        <v>93</v>
      </c>
      <c r="F299" s="151" t="s">
        <v>490</v>
      </c>
      <c r="G299" s="154" t="s">
        <v>493</v>
      </c>
      <c r="H299" s="138" t="str">
        <f>IF(OR(G299="中止",G299="取消"),"998",IF(ISNA(MATCH($E299,施設情報!$B$2:$B$96,0)),"999",INDEX(施設情報!$C$2:$C$96,MATCH($E299,施設情報!$B$2:$B$96,0))))</f>
        <v>998</v>
      </c>
      <c r="I299" s="139">
        <f>B299</f>
        <v>46416</v>
      </c>
      <c r="J299" s="137" t="str">
        <f>H299&amp;"-"&amp;I299</f>
        <v>998-46416</v>
      </c>
      <c r="K299" s="137">
        <f>C299/24</f>
        <v>0.375</v>
      </c>
      <c r="L299" s="137">
        <f>D299/24</f>
        <v>0.70833333333333337</v>
      </c>
      <c r="M299" s="137">
        <f>IF(AND(M$3&gt;=$K299,M$3&lt;$L299),100*$AM299,0)</f>
        <v>0</v>
      </c>
      <c r="N299" s="137">
        <f>IF(AND(N$3&gt;=$K299,N$3&lt;$L299),100*$AM299,0)</f>
        <v>0</v>
      </c>
      <c r="O299" s="137">
        <f>IF(AND(O$3&gt;=$K299,O$3&lt;$L299),100*$AM299,0)</f>
        <v>0</v>
      </c>
      <c r="P299" s="137">
        <f>IF(AND(P$3&gt;=$K299,P$3&lt;$L299),100*$AM299,0)</f>
        <v>0</v>
      </c>
      <c r="Q299" s="137">
        <f>IF(AND(Q$3&gt;=$K299,Q$3&lt;$L299),100*$AM299,0)</f>
        <v>0</v>
      </c>
      <c r="R299" s="137">
        <f>IF(AND(R$3&gt;=$K299,R$3&lt;$L299),100*$AM299,0)</f>
        <v>0</v>
      </c>
      <c r="S299" s="137">
        <f>IF(AND(S$3&gt;=$K299,S$3&lt;$L299),100*$AM299,0)</f>
        <v>0</v>
      </c>
      <c r="T299" s="137">
        <f>IF(AND(T$3&gt;=$K299,T$3&lt;$L299),100*$AM299,0)</f>
        <v>0</v>
      </c>
      <c r="U299" s="137">
        <f>IF(AND(U$3&gt;=$K299,U$3&lt;$L299),100*$AM299,0)</f>
        <v>0</v>
      </c>
      <c r="V299" s="137">
        <f>IF(AND(V$3&gt;=$K299,V$3&lt;$L299),100*$AM299,0)</f>
        <v>100</v>
      </c>
      <c r="W299" s="137">
        <f>IF(AND(W$3&gt;=$K299,W$3&lt;$L299),100*$AM299,0)</f>
        <v>100</v>
      </c>
      <c r="X299" s="137">
        <f>IF(AND(X$3&gt;=$K299,X$3&lt;$L299),100*$AM299,0)</f>
        <v>100</v>
      </c>
      <c r="Y299" s="137">
        <f>IF(AND(Y$3&gt;=$K299,Y$3&lt;$L299),100*$AM299,0)</f>
        <v>100</v>
      </c>
      <c r="Z299" s="137">
        <f>IF(AND(Z$3&gt;=$K299,Z$3&lt;$L299),100*$AM299,0)</f>
        <v>100</v>
      </c>
      <c r="AA299" s="137">
        <f>IF(AND(AA$3&gt;=$K299,AA$3&lt;$L299),100*$AM299,0)</f>
        <v>100</v>
      </c>
      <c r="AB299" s="137">
        <f>IF(AND(AB$3&gt;=$K299,AB$3&lt;$L299),100*$AM299,0)</f>
        <v>100</v>
      </c>
      <c r="AC299" s="137">
        <f>IF(AND(AC$3&gt;=$K299,AC$3&lt;$L299),100*$AM299,0)</f>
        <v>100</v>
      </c>
      <c r="AD299" s="137">
        <f>IF(AND(AD$3&gt;=$K299,AD$3&lt;$L299),100*$AM299,0)</f>
        <v>0</v>
      </c>
      <c r="AE299" s="137">
        <f>IF(AND(AE$3&gt;=$K299,AE$3&lt;$L299),100*$AM299,0)</f>
        <v>0</v>
      </c>
      <c r="AF299" s="137">
        <f>IF(AND(AF$3&gt;=$K299,AF$3&lt;$L299),100*$AM299,0)</f>
        <v>0</v>
      </c>
      <c r="AG299" s="137">
        <f>IF(AND(AG$3&gt;=$K299,AG$3&lt;$L299),100*$AM299,0)</f>
        <v>0</v>
      </c>
      <c r="AH299" s="137">
        <f>IF(AND(AH$3&gt;=$K299,AH$3&lt;$L299),100*$AM299,0)</f>
        <v>0</v>
      </c>
      <c r="AI299" s="137">
        <f>IF(AND(AI$3&gt;=$K299,AI$3&lt;$L299),100*$AM299,0)</f>
        <v>0</v>
      </c>
      <c r="AJ299" s="137">
        <f>IF(AND(AJ$3&gt;=$K299,AJ$3&lt;$L299),100*$AM299,0)</f>
        <v>0</v>
      </c>
      <c r="AK299" s="136">
        <f ca="1">IF(AND(AND($AK$3&lt;=B299,B299&lt;=$AK$1),B299&lt;&gt;""),1,0)</f>
        <v>1</v>
      </c>
      <c r="AL299" s="136">
        <f t="shared" si="5"/>
        <v>1</v>
      </c>
      <c r="AM299" s="136">
        <v>1</v>
      </c>
    </row>
    <row r="300" spans="1:39" ht="90">
      <c r="A300" s="149">
        <v>505</v>
      </c>
      <c r="B300" s="150">
        <v>46416</v>
      </c>
      <c r="C300" s="156">
        <v>9</v>
      </c>
      <c r="D300" s="156">
        <v>17</v>
      </c>
      <c r="E300" s="2" t="s">
        <v>94</v>
      </c>
      <c r="F300" s="151" t="s">
        <v>490</v>
      </c>
      <c r="G300" s="154" t="s">
        <v>493</v>
      </c>
      <c r="H300" s="138" t="str">
        <f>IF(OR(G300="中止",G300="取消"),"998",IF(ISNA(MATCH($E300,施設情報!$B$2:$B$96,0)),"999",INDEX(施設情報!$C$2:$C$96,MATCH($E300,施設情報!$B$2:$B$96,0))))</f>
        <v>998</v>
      </c>
      <c r="I300" s="139">
        <f>B300</f>
        <v>46416</v>
      </c>
      <c r="J300" s="137" t="str">
        <f>H300&amp;"-"&amp;I300</f>
        <v>998-46416</v>
      </c>
      <c r="K300" s="137">
        <f>C300/24</f>
        <v>0.375</v>
      </c>
      <c r="L300" s="137">
        <f>D300/24</f>
        <v>0.70833333333333337</v>
      </c>
      <c r="M300" s="137">
        <f>IF(AND(M$3&gt;=$K300,M$3&lt;$L300),100*$AM300,0)</f>
        <v>0</v>
      </c>
      <c r="N300" s="137">
        <f>IF(AND(N$3&gt;=$K300,N$3&lt;$L300),100*$AM300,0)</f>
        <v>0</v>
      </c>
      <c r="O300" s="137">
        <f>IF(AND(O$3&gt;=$K300,O$3&lt;$L300),100*$AM300,0)</f>
        <v>0</v>
      </c>
      <c r="P300" s="137">
        <f>IF(AND(P$3&gt;=$K300,P$3&lt;$L300),100*$AM300,0)</f>
        <v>0</v>
      </c>
      <c r="Q300" s="137">
        <f>IF(AND(Q$3&gt;=$K300,Q$3&lt;$L300),100*$AM300,0)</f>
        <v>0</v>
      </c>
      <c r="R300" s="137">
        <f>IF(AND(R$3&gt;=$K300,R$3&lt;$L300),100*$AM300,0)</f>
        <v>0</v>
      </c>
      <c r="S300" s="137">
        <f>IF(AND(S$3&gt;=$K300,S$3&lt;$L300),100*$AM300,0)</f>
        <v>0</v>
      </c>
      <c r="T300" s="137">
        <f>IF(AND(T$3&gt;=$K300,T$3&lt;$L300),100*$AM300,0)</f>
        <v>0</v>
      </c>
      <c r="U300" s="137">
        <f>IF(AND(U$3&gt;=$K300,U$3&lt;$L300),100*$AM300,0)</f>
        <v>0</v>
      </c>
      <c r="V300" s="137">
        <f>IF(AND(V$3&gt;=$K300,V$3&lt;$L300),100*$AM300,0)</f>
        <v>100</v>
      </c>
      <c r="W300" s="137">
        <f>IF(AND(W$3&gt;=$K300,W$3&lt;$L300),100*$AM300,0)</f>
        <v>100</v>
      </c>
      <c r="X300" s="137">
        <f>IF(AND(X$3&gt;=$K300,X$3&lt;$L300),100*$AM300,0)</f>
        <v>100</v>
      </c>
      <c r="Y300" s="137">
        <f>IF(AND(Y$3&gt;=$K300,Y$3&lt;$L300),100*$AM300,0)</f>
        <v>100</v>
      </c>
      <c r="Z300" s="137">
        <f>IF(AND(Z$3&gt;=$K300,Z$3&lt;$L300),100*$AM300,0)</f>
        <v>100</v>
      </c>
      <c r="AA300" s="137">
        <f>IF(AND(AA$3&gt;=$K300,AA$3&lt;$L300),100*$AM300,0)</f>
        <v>100</v>
      </c>
      <c r="AB300" s="137">
        <f>IF(AND(AB$3&gt;=$K300,AB$3&lt;$L300),100*$AM300,0)</f>
        <v>100</v>
      </c>
      <c r="AC300" s="137">
        <f>IF(AND(AC$3&gt;=$K300,AC$3&lt;$L300),100*$AM300,0)</f>
        <v>100</v>
      </c>
      <c r="AD300" s="137">
        <f>IF(AND(AD$3&gt;=$K300,AD$3&lt;$L300),100*$AM300,0)</f>
        <v>0</v>
      </c>
      <c r="AE300" s="137">
        <f>IF(AND(AE$3&gt;=$K300,AE$3&lt;$L300),100*$AM300,0)</f>
        <v>0</v>
      </c>
      <c r="AF300" s="137">
        <f>IF(AND(AF$3&gt;=$K300,AF$3&lt;$L300),100*$AM300,0)</f>
        <v>0</v>
      </c>
      <c r="AG300" s="137">
        <f>IF(AND(AG$3&gt;=$K300,AG$3&lt;$L300),100*$AM300,0)</f>
        <v>0</v>
      </c>
      <c r="AH300" s="137">
        <f>IF(AND(AH$3&gt;=$K300,AH$3&lt;$L300),100*$AM300,0)</f>
        <v>0</v>
      </c>
      <c r="AI300" s="137">
        <f>IF(AND(AI$3&gt;=$K300,AI$3&lt;$L300),100*$AM300,0)</f>
        <v>0</v>
      </c>
      <c r="AJ300" s="137">
        <f>IF(AND(AJ$3&gt;=$K300,AJ$3&lt;$L300),100*$AM300,0)</f>
        <v>0</v>
      </c>
      <c r="AK300" s="136">
        <f ca="1">IF(AND(AND($AK$3&lt;=B300,B300&lt;=$AK$1),B300&lt;&gt;""),1,0)</f>
        <v>1</v>
      </c>
      <c r="AL300" s="136">
        <f t="shared" si="5"/>
        <v>1</v>
      </c>
      <c r="AM300" s="136">
        <v>1</v>
      </c>
    </row>
    <row r="301" spans="1:39" ht="72">
      <c r="A301" s="149">
        <v>520</v>
      </c>
      <c r="B301" s="150">
        <v>46416</v>
      </c>
      <c r="C301" s="156">
        <v>9</v>
      </c>
      <c r="D301" s="156">
        <v>17</v>
      </c>
      <c r="E301" s="2" t="s">
        <v>92</v>
      </c>
      <c r="F301" s="151" t="s">
        <v>490</v>
      </c>
      <c r="G301" s="154" t="s">
        <v>493</v>
      </c>
      <c r="H301" s="138" t="str">
        <f>IF(OR(G301="中止",G301="取消"),"998",IF(ISNA(MATCH($E301,施設情報!$B$2:$B$96,0)),"999",INDEX(施設情報!$C$2:$C$96,MATCH($E301,施設情報!$B$2:$B$96,0))))</f>
        <v>998</v>
      </c>
      <c r="I301" s="139">
        <f>B301</f>
        <v>46416</v>
      </c>
      <c r="J301" s="137" t="str">
        <f>H301&amp;"-"&amp;I301</f>
        <v>998-46416</v>
      </c>
      <c r="K301" s="137">
        <f>C301/24</f>
        <v>0.375</v>
      </c>
      <c r="L301" s="137">
        <f>D301/24</f>
        <v>0.70833333333333337</v>
      </c>
      <c r="M301" s="137">
        <f>IF(AND(M$3&gt;=$K301,M$3&lt;$L301),100*$AM301,0)</f>
        <v>0</v>
      </c>
      <c r="N301" s="137">
        <f>IF(AND(N$3&gt;=$K301,N$3&lt;$L301),100*$AM301,0)</f>
        <v>0</v>
      </c>
      <c r="O301" s="137">
        <f>IF(AND(O$3&gt;=$K301,O$3&lt;$L301),100*$AM301,0)</f>
        <v>0</v>
      </c>
      <c r="P301" s="137">
        <f>IF(AND(P$3&gt;=$K301,P$3&lt;$L301),100*$AM301,0)</f>
        <v>0</v>
      </c>
      <c r="Q301" s="137">
        <f>IF(AND(Q$3&gt;=$K301,Q$3&lt;$L301),100*$AM301,0)</f>
        <v>0</v>
      </c>
      <c r="R301" s="137">
        <f>IF(AND(R$3&gt;=$K301,R$3&lt;$L301),100*$AM301,0)</f>
        <v>0</v>
      </c>
      <c r="S301" s="137">
        <f>IF(AND(S$3&gt;=$K301,S$3&lt;$L301),100*$AM301,0)</f>
        <v>0</v>
      </c>
      <c r="T301" s="137">
        <f>IF(AND(T$3&gt;=$K301,T$3&lt;$L301),100*$AM301,0)</f>
        <v>0</v>
      </c>
      <c r="U301" s="137">
        <f>IF(AND(U$3&gt;=$K301,U$3&lt;$L301),100*$AM301,0)</f>
        <v>0</v>
      </c>
      <c r="V301" s="137">
        <f>IF(AND(V$3&gt;=$K301,V$3&lt;$L301),100*$AM301,0)</f>
        <v>100</v>
      </c>
      <c r="W301" s="137">
        <f>IF(AND(W$3&gt;=$K301,W$3&lt;$L301),100*$AM301,0)</f>
        <v>100</v>
      </c>
      <c r="X301" s="137">
        <f>IF(AND(X$3&gt;=$K301,X$3&lt;$L301),100*$AM301,0)</f>
        <v>100</v>
      </c>
      <c r="Y301" s="137">
        <f>IF(AND(Y$3&gt;=$K301,Y$3&lt;$L301),100*$AM301,0)</f>
        <v>100</v>
      </c>
      <c r="Z301" s="137">
        <f>IF(AND(Z$3&gt;=$K301,Z$3&lt;$L301),100*$AM301,0)</f>
        <v>100</v>
      </c>
      <c r="AA301" s="137">
        <f>IF(AND(AA$3&gt;=$K301,AA$3&lt;$L301),100*$AM301,0)</f>
        <v>100</v>
      </c>
      <c r="AB301" s="137">
        <f>IF(AND(AB$3&gt;=$K301,AB$3&lt;$L301),100*$AM301,0)</f>
        <v>100</v>
      </c>
      <c r="AC301" s="137">
        <f>IF(AND(AC$3&gt;=$K301,AC$3&lt;$L301),100*$AM301,0)</f>
        <v>100</v>
      </c>
      <c r="AD301" s="137">
        <f>IF(AND(AD$3&gt;=$K301,AD$3&lt;$L301),100*$AM301,0)</f>
        <v>0</v>
      </c>
      <c r="AE301" s="137">
        <f>IF(AND(AE$3&gt;=$K301,AE$3&lt;$L301),100*$AM301,0)</f>
        <v>0</v>
      </c>
      <c r="AF301" s="137">
        <f>IF(AND(AF$3&gt;=$K301,AF$3&lt;$L301),100*$AM301,0)</f>
        <v>0</v>
      </c>
      <c r="AG301" s="137">
        <f>IF(AND(AG$3&gt;=$K301,AG$3&lt;$L301),100*$AM301,0)</f>
        <v>0</v>
      </c>
      <c r="AH301" s="137">
        <f>IF(AND(AH$3&gt;=$K301,AH$3&lt;$L301),100*$AM301,0)</f>
        <v>0</v>
      </c>
      <c r="AI301" s="137">
        <f>IF(AND(AI$3&gt;=$K301,AI$3&lt;$L301),100*$AM301,0)</f>
        <v>0</v>
      </c>
      <c r="AJ301" s="137">
        <f>IF(AND(AJ$3&gt;=$K301,AJ$3&lt;$L301),100*$AM301,0)</f>
        <v>0</v>
      </c>
      <c r="AK301" s="136">
        <f ca="1">IF(AND(AND($AK$3&lt;=B301,B301&lt;=$AK$1),B301&lt;&gt;""),1,0)</f>
        <v>1</v>
      </c>
      <c r="AL301" s="136">
        <f t="shared" si="5"/>
        <v>1</v>
      </c>
      <c r="AM301" s="136">
        <v>1</v>
      </c>
    </row>
    <row r="302" spans="1:39" ht="36">
      <c r="A302" s="149">
        <v>535</v>
      </c>
      <c r="B302" s="150">
        <v>46416</v>
      </c>
      <c r="C302" s="156">
        <v>9</v>
      </c>
      <c r="D302" s="156">
        <v>17</v>
      </c>
      <c r="E302" s="152" t="s">
        <v>91</v>
      </c>
      <c r="F302" s="151" t="s">
        <v>490</v>
      </c>
      <c r="G302" s="154" t="s">
        <v>493</v>
      </c>
      <c r="H302" s="138" t="str">
        <f>IF(OR(G302="中止",G302="取消"),"998",IF(ISNA(MATCH($E302,施設情報!$B$2:$B$96,0)),"999",INDEX(施設情報!$C$2:$C$96,MATCH($E302,施設情報!$B$2:$B$96,0))))</f>
        <v>998</v>
      </c>
      <c r="I302" s="139">
        <f>B302</f>
        <v>46416</v>
      </c>
      <c r="J302" s="137" t="str">
        <f>H302&amp;"-"&amp;I302</f>
        <v>998-46416</v>
      </c>
      <c r="K302" s="137">
        <f>C302/24</f>
        <v>0.375</v>
      </c>
      <c r="L302" s="137">
        <f>D302/24</f>
        <v>0.70833333333333337</v>
      </c>
      <c r="M302" s="137">
        <f>IF(AND(M$3&gt;=$K302,M$3&lt;$L302),100*$AM302,0)</f>
        <v>0</v>
      </c>
      <c r="N302" s="137">
        <f>IF(AND(N$3&gt;=$K302,N$3&lt;$L302),100*$AM302,0)</f>
        <v>0</v>
      </c>
      <c r="O302" s="137">
        <f>IF(AND(O$3&gt;=$K302,O$3&lt;$L302),100*$AM302,0)</f>
        <v>0</v>
      </c>
      <c r="P302" s="137">
        <f>IF(AND(P$3&gt;=$K302,P$3&lt;$L302),100*$AM302,0)</f>
        <v>0</v>
      </c>
      <c r="Q302" s="137">
        <f>IF(AND(Q$3&gt;=$K302,Q$3&lt;$L302),100*$AM302,0)</f>
        <v>0</v>
      </c>
      <c r="R302" s="137">
        <f>IF(AND(R$3&gt;=$K302,R$3&lt;$L302),100*$AM302,0)</f>
        <v>0</v>
      </c>
      <c r="S302" s="137">
        <f>IF(AND(S$3&gt;=$K302,S$3&lt;$L302),100*$AM302,0)</f>
        <v>0</v>
      </c>
      <c r="T302" s="137">
        <f>IF(AND(T$3&gt;=$K302,T$3&lt;$L302),100*$AM302,0)</f>
        <v>0</v>
      </c>
      <c r="U302" s="137">
        <f>IF(AND(U$3&gt;=$K302,U$3&lt;$L302),100*$AM302,0)</f>
        <v>0</v>
      </c>
      <c r="V302" s="137">
        <f>IF(AND(V$3&gt;=$K302,V$3&lt;$L302),100*$AM302,0)</f>
        <v>100</v>
      </c>
      <c r="W302" s="137">
        <f>IF(AND(W$3&gt;=$K302,W$3&lt;$L302),100*$AM302,0)</f>
        <v>100</v>
      </c>
      <c r="X302" s="137">
        <f>IF(AND(X$3&gt;=$K302,X$3&lt;$L302),100*$AM302,0)</f>
        <v>100</v>
      </c>
      <c r="Y302" s="137">
        <f>IF(AND(Y$3&gt;=$K302,Y$3&lt;$L302),100*$AM302,0)</f>
        <v>100</v>
      </c>
      <c r="Z302" s="137">
        <f>IF(AND(Z$3&gt;=$K302,Z$3&lt;$L302),100*$AM302,0)</f>
        <v>100</v>
      </c>
      <c r="AA302" s="137">
        <f>IF(AND(AA$3&gt;=$K302,AA$3&lt;$L302),100*$AM302,0)</f>
        <v>100</v>
      </c>
      <c r="AB302" s="137">
        <f>IF(AND(AB$3&gt;=$K302,AB$3&lt;$L302),100*$AM302,0)</f>
        <v>100</v>
      </c>
      <c r="AC302" s="137">
        <f>IF(AND(AC$3&gt;=$K302,AC$3&lt;$L302),100*$AM302,0)</f>
        <v>100</v>
      </c>
      <c r="AD302" s="137">
        <f>IF(AND(AD$3&gt;=$K302,AD$3&lt;$L302),100*$AM302,0)</f>
        <v>0</v>
      </c>
      <c r="AE302" s="137">
        <f>IF(AND(AE$3&gt;=$K302,AE$3&lt;$L302),100*$AM302,0)</f>
        <v>0</v>
      </c>
      <c r="AF302" s="137">
        <f>IF(AND(AF$3&gt;=$K302,AF$3&lt;$L302),100*$AM302,0)</f>
        <v>0</v>
      </c>
      <c r="AG302" s="137">
        <f>IF(AND(AG$3&gt;=$K302,AG$3&lt;$L302),100*$AM302,0)</f>
        <v>0</v>
      </c>
      <c r="AH302" s="137">
        <f>IF(AND(AH$3&gt;=$K302,AH$3&lt;$L302),100*$AM302,0)</f>
        <v>0</v>
      </c>
      <c r="AI302" s="137">
        <f>IF(AND(AI$3&gt;=$K302,AI$3&lt;$L302),100*$AM302,0)</f>
        <v>0</v>
      </c>
      <c r="AJ302" s="137">
        <f>IF(AND(AJ$3&gt;=$K302,AJ$3&lt;$L302),100*$AM302,0)</f>
        <v>0</v>
      </c>
      <c r="AK302" s="136">
        <f ca="1">IF(AND(AND($AK$3&lt;=B302,B302&lt;=$AK$1),B302&lt;&gt;""),1,0)</f>
        <v>1</v>
      </c>
      <c r="AL302" s="136">
        <f t="shared" si="5"/>
        <v>1</v>
      </c>
      <c r="AM302" s="136">
        <v>1</v>
      </c>
    </row>
    <row r="303" spans="1:39" ht="72">
      <c r="A303" s="149">
        <v>552</v>
      </c>
      <c r="B303" s="150">
        <v>46416</v>
      </c>
      <c r="C303" s="156">
        <v>9</v>
      </c>
      <c r="D303" s="156">
        <v>17</v>
      </c>
      <c r="E303" s="152" t="s">
        <v>93</v>
      </c>
      <c r="F303" s="151" t="s">
        <v>490</v>
      </c>
      <c r="G303" s="154" t="s">
        <v>493</v>
      </c>
      <c r="H303" s="138" t="str">
        <f>IF(OR(G303="中止",G303="取消"),"998",IF(ISNA(MATCH($E303,施設情報!$B$2:$B$96,0)),"999",INDEX(施設情報!$C$2:$C$96,MATCH($E303,施設情報!$B$2:$B$96,0))))</f>
        <v>998</v>
      </c>
      <c r="I303" s="139">
        <f>B303</f>
        <v>46416</v>
      </c>
      <c r="J303" s="137" t="str">
        <f>H303&amp;"-"&amp;I303</f>
        <v>998-46416</v>
      </c>
      <c r="K303" s="137">
        <f>C303/24</f>
        <v>0.375</v>
      </c>
      <c r="L303" s="137">
        <f>D303/24</f>
        <v>0.70833333333333337</v>
      </c>
      <c r="M303" s="137">
        <f>IF(AND(M$3&gt;=$K303,M$3&lt;$L303),100*$AM303,0)</f>
        <v>0</v>
      </c>
      <c r="N303" s="137">
        <f>IF(AND(N$3&gt;=$K303,N$3&lt;$L303),100*$AM303,0)</f>
        <v>0</v>
      </c>
      <c r="O303" s="137">
        <f>IF(AND(O$3&gt;=$K303,O$3&lt;$L303),100*$AM303,0)</f>
        <v>0</v>
      </c>
      <c r="P303" s="137">
        <f>IF(AND(P$3&gt;=$K303,P$3&lt;$L303),100*$AM303,0)</f>
        <v>0</v>
      </c>
      <c r="Q303" s="137">
        <f>IF(AND(Q$3&gt;=$K303,Q$3&lt;$L303),100*$AM303,0)</f>
        <v>0</v>
      </c>
      <c r="R303" s="137">
        <f>IF(AND(R$3&gt;=$K303,R$3&lt;$L303),100*$AM303,0)</f>
        <v>0</v>
      </c>
      <c r="S303" s="137">
        <f>IF(AND(S$3&gt;=$K303,S$3&lt;$L303),100*$AM303,0)</f>
        <v>0</v>
      </c>
      <c r="T303" s="137">
        <f>IF(AND(T$3&gt;=$K303,T$3&lt;$L303),100*$AM303,0)</f>
        <v>0</v>
      </c>
      <c r="U303" s="137">
        <f>IF(AND(U$3&gt;=$K303,U$3&lt;$L303),100*$AM303,0)</f>
        <v>0</v>
      </c>
      <c r="V303" s="137">
        <f>IF(AND(V$3&gt;=$K303,V$3&lt;$L303),100*$AM303,0)</f>
        <v>100</v>
      </c>
      <c r="W303" s="137">
        <f>IF(AND(W$3&gt;=$K303,W$3&lt;$L303),100*$AM303,0)</f>
        <v>100</v>
      </c>
      <c r="X303" s="137">
        <f>IF(AND(X$3&gt;=$K303,X$3&lt;$L303),100*$AM303,0)</f>
        <v>100</v>
      </c>
      <c r="Y303" s="137">
        <f>IF(AND(Y$3&gt;=$K303,Y$3&lt;$L303),100*$AM303,0)</f>
        <v>100</v>
      </c>
      <c r="Z303" s="137">
        <f>IF(AND(Z$3&gt;=$K303,Z$3&lt;$L303),100*$AM303,0)</f>
        <v>100</v>
      </c>
      <c r="AA303" s="137">
        <f>IF(AND(AA$3&gt;=$K303,AA$3&lt;$L303),100*$AM303,0)</f>
        <v>100</v>
      </c>
      <c r="AB303" s="137">
        <f>IF(AND(AB$3&gt;=$K303,AB$3&lt;$L303),100*$AM303,0)</f>
        <v>100</v>
      </c>
      <c r="AC303" s="137">
        <f>IF(AND(AC$3&gt;=$K303,AC$3&lt;$L303),100*$AM303,0)</f>
        <v>100</v>
      </c>
      <c r="AD303" s="137">
        <f>IF(AND(AD$3&gt;=$K303,AD$3&lt;$L303),100*$AM303,0)</f>
        <v>0</v>
      </c>
      <c r="AE303" s="137">
        <f>IF(AND(AE$3&gt;=$K303,AE$3&lt;$L303),100*$AM303,0)</f>
        <v>0</v>
      </c>
      <c r="AF303" s="137">
        <f>IF(AND(AF$3&gt;=$K303,AF$3&lt;$L303),100*$AM303,0)</f>
        <v>0</v>
      </c>
      <c r="AG303" s="137">
        <f>IF(AND(AG$3&gt;=$K303,AG$3&lt;$L303),100*$AM303,0)</f>
        <v>0</v>
      </c>
      <c r="AH303" s="137">
        <f>IF(AND(AH$3&gt;=$K303,AH$3&lt;$L303),100*$AM303,0)</f>
        <v>0</v>
      </c>
      <c r="AI303" s="137">
        <f>IF(AND(AI$3&gt;=$K303,AI$3&lt;$L303),100*$AM303,0)</f>
        <v>0</v>
      </c>
      <c r="AJ303" s="137">
        <f>IF(AND(AJ$3&gt;=$K303,AJ$3&lt;$L303),100*$AM303,0)</f>
        <v>0</v>
      </c>
      <c r="AK303" s="136">
        <f ca="1">IF(AND(AND($AK$3&lt;=B303,B303&lt;=$AK$1),B303&lt;&gt;""),1,0)</f>
        <v>1</v>
      </c>
      <c r="AL303" s="136">
        <f t="shared" si="5"/>
        <v>1</v>
      </c>
      <c r="AM303" s="136">
        <v>1</v>
      </c>
    </row>
    <row r="304" spans="1:39" ht="90">
      <c r="A304" s="149">
        <v>569</v>
      </c>
      <c r="B304" s="150">
        <v>46416</v>
      </c>
      <c r="C304" s="156">
        <v>9</v>
      </c>
      <c r="D304" s="156">
        <v>17</v>
      </c>
      <c r="E304" s="152" t="s">
        <v>94</v>
      </c>
      <c r="F304" s="151" t="s">
        <v>490</v>
      </c>
      <c r="G304" s="154" t="s">
        <v>493</v>
      </c>
      <c r="H304" s="138" t="str">
        <f>IF(OR(G304="中止",G304="取消"),"998",IF(ISNA(MATCH($E304,施設情報!$B$2:$B$96,0)),"999",INDEX(施設情報!$C$2:$C$96,MATCH($E304,施設情報!$B$2:$B$96,0))))</f>
        <v>998</v>
      </c>
      <c r="I304" s="139">
        <f>B304</f>
        <v>46416</v>
      </c>
      <c r="J304" s="137" t="str">
        <f>H304&amp;"-"&amp;I304</f>
        <v>998-46416</v>
      </c>
      <c r="K304" s="137">
        <f>C304/24</f>
        <v>0.375</v>
      </c>
      <c r="L304" s="137">
        <f>D304/24</f>
        <v>0.70833333333333337</v>
      </c>
      <c r="M304" s="137">
        <f>IF(AND(M$3&gt;=$K304,M$3&lt;$L304),100*$AM304,0)</f>
        <v>0</v>
      </c>
      <c r="N304" s="137">
        <f>IF(AND(N$3&gt;=$K304,N$3&lt;$L304),100*$AM304,0)</f>
        <v>0</v>
      </c>
      <c r="O304" s="137">
        <f>IF(AND(O$3&gt;=$K304,O$3&lt;$L304),100*$AM304,0)</f>
        <v>0</v>
      </c>
      <c r="P304" s="137">
        <f>IF(AND(P$3&gt;=$K304,P$3&lt;$L304),100*$AM304,0)</f>
        <v>0</v>
      </c>
      <c r="Q304" s="137">
        <f>IF(AND(Q$3&gt;=$K304,Q$3&lt;$L304),100*$AM304,0)</f>
        <v>0</v>
      </c>
      <c r="R304" s="137">
        <f>IF(AND(R$3&gt;=$K304,R$3&lt;$L304),100*$AM304,0)</f>
        <v>0</v>
      </c>
      <c r="S304" s="137">
        <f>IF(AND(S$3&gt;=$K304,S$3&lt;$L304),100*$AM304,0)</f>
        <v>0</v>
      </c>
      <c r="T304" s="137">
        <f>IF(AND(T$3&gt;=$K304,T$3&lt;$L304),100*$AM304,0)</f>
        <v>0</v>
      </c>
      <c r="U304" s="137">
        <f>IF(AND(U$3&gt;=$K304,U$3&lt;$L304),100*$AM304,0)</f>
        <v>0</v>
      </c>
      <c r="V304" s="137">
        <f>IF(AND(V$3&gt;=$K304,V$3&lt;$L304),100*$AM304,0)</f>
        <v>100</v>
      </c>
      <c r="W304" s="137">
        <f>IF(AND(W$3&gt;=$K304,W$3&lt;$L304),100*$AM304,0)</f>
        <v>100</v>
      </c>
      <c r="X304" s="137">
        <f>IF(AND(X$3&gt;=$K304,X$3&lt;$L304),100*$AM304,0)</f>
        <v>100</v>
      </c>
      <c r="Y304" s="137">
        <f>IF(AND(Y$3&gt;=$K304,Y$3&lt;$L304),100*$AM304,0)</f>
        <v>100</v>
      </c>
      <c r="Z304" s="137">
        <f>IF(AND(Z$3&gt;=$K304,Z$3&lt;$L304),100*$AM304,0)</f>
        <v>100</v>
      </c>
      <c r="AA304" s="137">
        <f>IF(AND(AA$3&gt;=$K304,AA$3&lt;$L304),100*$AM304,0)</f>
        <v>100</v>
      </c>
      <c r="AB304" s="137">
        <f>IF(AND(AB$3&gt;=$K304,AB$3&lt;$L304),100*$AM304,0)</f>
        <v>100</v>
      </c>
      <c r="AC304" s="137">
        <f>IF(AND(AC$3&gt;=$K304,AC$3&lt;$L304),100*$AM304,0)</f>
        <v>100</v>
      </c>
      <c r="AD304" s="137">
        <f>IF(AND(AD$3&gt;=$K304,AD$3&lt;$L304),100*$AM304,0)</f>
        <v>0</v>
      </c>
      <c r="AE304" s="137">
        <f>IF(AND(AE$3&gt;=$K304,AE$3&lt;$L304),100*$AM304,0)</f>
        <v>0</v>
      </c>
      <c r="AF304" s="137">
        <f>IF(AND(AF$3&gt;=$K304,AF$3&lt;$L304),100*$AM304,0)</f>
        <v>0</v>
      </c>
      <c r="AG304" s="137">
        <f>IF(AND(AG$3&gt;=$K304,AG$3&lt;$L304),100*$AM304,0)</f>
        <v>0</v>
      </c>
      <c r="AH304" s="137">
        <f>IF(AND(AH$3&gt;=$K304,AH$3&lt;$L304),100*$AM304,0)</f>
        <v>0</v>
      </c>
      <c r="AI304" s="137">
        <f>IF(AND(AI$3&gt;=$K304,AI$3&lt;$L304),100*$AM304,0)</f>
        <v>0</v>
      </c>
      <c r="AJ304" s="137">
        <f>IF(AND(AJ$3&gt;=$K304,AJ$3&lt;$L304),100*$AM304,0)</f>
        <v>0</v>
      </c>
      <c r="AK304" s="136">
        <f ca="1">IF(AND(AND($AK$3&lt;=B304,B304&lt;=$AK$1),B304&lt;&gt;""),1,0)</f>
        <v>1</v>
      </c>
      <c r="AL304" s="136">
        <f t="shared" si="5"/>
        <v>1</v>
      </c>
      <c r="AM304" s="136">
        <v>1</v>
      </c>
    </row>
    <row r="305" spans="1:39" ht="72">
      <c r="A305" s="149">
        <v>586</v>
      </c>
      <c r="B305" s="150">
        <v>46416</v>
      </c>
      <c r="C305" s="156">
        <v>9</v>
      </c>
      <c r="D305" s="156">
        <v>17</v>
      </c>
      <c r="E305" s="152" t="s">
        <v>92</v>
      </c>
      <c r="F305" s="151" t="s">
        <v>490</v>
      </c>
      <c r="G305" s="154" t="s">
        <v>493</v>
      </c>
      <c r="H305" s="138" t="str">
        <f>IF(OR(G305="中止",G305="取消"),"998",IF(ISNA(MATCH($E305,施設情報!$B$2:$B$96,0)),"999",INDEX(施設情報!$C$2:$C$96,MATCH($E305,施設情報!$B$2:$B$96,0))))</f>
        <v>998</v>
      </c>
      <c r="I305" s="139">
        <f>B305</f>
        <v>46416</v>
      </c>
      <c r="J305" s="137" t="str">
        <f>H305&amp;"-"&amp;I305</f>
        <v>998-46416</v>
      </c>
      <c r="K305" s="137">
        <f>C305/24</f>
        <v>0.375</v>
      </c>
      <c r="L305" s="137">
        <f>D305/24</f>
        <v>0.70833333333333337</v>
      </c>
      <c r="M305" s="137">
        <f>IF(AND(M$3&gt;=$K305,M$3&lt;$L305),100*$AM305,0)</f>
        <v>0</v>
      </c>
      <c r="N305" s="137">
        <f>IF(AND(N$3&gt;=$K305,N$3&lt;$L305),100*$AM305,0)</f>
        <v>0</v>
      </c>
      <c r="O305" s="137">
        <f>IF(AND(O$3&gt;=$K305,O$3&lt;$L305),100*$AM305,0)</f>
        <v>0</v>
      </c>
      <c r="P305" s="137">
        <f>IF(AND(P$3&gt;=$K305,P$3&lt;$L305),100*$AM305,0)</f>
        <v>0</v>
      </c>
      <c r="Q305" s="137">
        <f>IF(AND(Q$3&gt;=$K305,Q$3&lt;$L305),100*$AM305,0)</f>
        <v>0</v>
      </c>
      <c r="R305" s="137">
        <f>IF(AND(R$3&gt;=$K305,R$3&lt;$L305),100*$AM305,0)</f>
        <v>0</v>
      </c>
      <c r="S305" s="137">
        <f>IF(AND(S$3&gt;=$K305,S$3&lt;$L305),100*$AM305,0)</f>
        <v>0</v>
      </c>
      <c r="T305" s="137">
        <f>IF(AND(T$3&gt;=$K305,T$3&lt;$L305),100*$AM305,0)</f>
        <v>0</v>
      </c>
      <c r="U305" s="137">
        <f>IF(AND(U$3&gt;=$K305,U$3&lt;$L305),100*$AM305,0)</f>
        <v>0</v>
      </c>
      <c r="V305" s="137">
        <f>IF(AND(V$3&gt;=$K305,V$3&lt;$L305),100*$AM305,0)</f>
        <v>100</v>
      </c>
      <c r="W305" s="137">
        <f>IF(AND(W$3&gt;=$K305,W$3&lt;$L305),100*$AM305,0)</f>
        <v>100</v>
      </c>
      <c r="X305" s="137">
        <f>IF(AND(X$3&gt;=$K305,X$3&lt;$L305),100*$AM305,0)</f>
        <v>100</v>
      </c>
      <c r="Y305" s="137">
        <f>IF(AND(Y$3&gt;=$K305,Y$3&lt;$L305),100*$AM305,0)</f>
        <v>100</v>
      </c>
      <c r="Z305" s="137">
        <f>IF(AND(Z$3&gt;=$K305,Z$3&lt;$L305),100*$AM305,0)</f>
        <v>100</v>
      </c>
      <c r="AA305" s="137">
        <f>IF(AND(AA$3&gt;=$K305,AA$3&lt;$L305),100*$AM305,0)</f>
        <v>100</v>
      </c>
      <c r="AB305" s="137">
        <f>IF(AND(AB$3&gt;=$K305,AB$3&lt;$L305),100*$AM305,0)</f>
        <v>100</v>
      </c>
      <c r="AC305" s="137">
        <f>IF(AND(AC$3&gt;=$K305,AC$3&lt;$L305),100*$AM305,0)</f>
        <v>100</v>
      </c>
      <c r="AD305" s="137">
        <f>IF(AND(AD$3&gt;=$K305,AD$3&lt;$L305),100*$AM305,0)</f>
        <v>0</v>
      </c>
      <c r="AE305" s="137">
        <f>IF(AND(AE$3&gt;=$K305,AE$3&lt;$L305),100*$AM305,0)</f>
        <v>0</v>
      </c>
      <c r="AF305" s="137">
        <f>IF(AND(AF$3&gt;=$K305,AF$3&lt;$L305),100*$AM305,0)</f>
        <v>0</v>
      </c>
      <c r="AG305" s="137">
        <f>IF(AND(AG$3&gt;=$K305,AG$3&lt;$L305),100*$AM305,0)</f>
        <v>0</v>
      </c>
      <c r="AH305" s="137">
        <f>IF(AND(AH$3&gt;=$K305,AH$3&lt;$L305),100*$AM305,0)</f>
        <v>0</v>
      </c>
      <c r="AI305" s="137">
        <f>IF(AND(AI$3&gt;=$K305,AI$3&lt;$L305),100*$AM305,0)</f>
        <v>0</v>
      </c>
      <c r="AJ305" s="137">
        <f>IF(AND(AJ$3&gt;=$K305,AJ$3&lt;$L305),100*$AM305,0)</f>
        <v>0</v>
      </c>
      <c r="AK305" s="136">
        <f ca="1">IF(AND(AND($AK$3&lt;=B305,B305&lt;=$AK$1),B305&lt;&gt;""),1,0)</f>
        <v>1</v>
      </c>
      <c r="AL305" s="136">
        <f t="shared" si="5"/>
        <v>1</v>
      </c>
      <c r="AM305" s="136">
        <v>1</v>
      </c>
    </row>
    <row r="306" spans="1:39" ht="36">
      <c r="A306" s="149">
        <v>666</v>
      </c>
      <c r="B306" s="150">
        <v>46416</v>
      </c>
      <c r="C306" s="156">
        <v>9</v>
      </c>
      <c r="D306" s="156">
        <v>17</v>
      </c>
      <c r="E306" s="152" t="s">
        <v>91</v>
      </c>
      <c r="F306" s="151" t="s">
        <v>490</v>
      </c>
      <c r="G306" s="154" t="s">
        <v>494</v>
      </c>
      <c r="H306" s="138" t="str">
        <f>IF(OR(G306="中止",G306="取消"),"998",IF(ISNA(MATCH($E306,施設情報!$B$2:$B$96,0)),"999",INDEX(施設情報!$C$2:$C$96,MATCH($E306,施設情報!$B$2:$B$96,0))))</f>
        <v>009</v>
      </c>
      <c r="I306" s="139">
        <f>B306</f>
        <v>46416</v>
      </c>
      <c r="J306" s="137" t="str">
        <f>H306&amp;"-"&amp;I306</f>
        <v>009-46416</v>
      </c>
      <c r="K306" s="137">
        <f>C306/24</f>
        <v>0.375</v>
      </c>
      <c r="L306" s="137">
        <f>D306/24</f>
        <v>0.70833333333333337</v>
      </c>
      <c r="M306" s="137">
        <f>IF(AND(M$3&gt;=$K306,M$3&lt;$L306),100*$AM306,0)</f>
        <v>0</v>
      </c>
      <c r="N306" s="137">
        <f>IF(AND(N$3&gt;=$K306,N$3&lt;$L306),100*$AM306,0)</f>
        <v>0</v>
      </c>
      <c r="O306" s="137">
        <f>IF(AND(O$3&gt;=$K306,O$3&lt;$L306),100*$AM306,0)</f>
        <v>0</v>
      </c>
      <c r="P306" s="137">
        <f>IF(AND(P$3&gt;=$K306,P$3&lt;$L306),100*$AM306,0)</f>
        <v>0</v>
      </c>
      <c r="Q306" s="137">
        <f>IF(AND(Q$3&gt;=$K306,Q$3&lt;$L306),100*$AM306,0)</f>
        <v>0</v>
      </c>
      <c r="R306" s="137">
        <f>IF(AND(R$3&gt;=$K306,R$3&lt;$L306),100*$AM306,0)</f>
        <v>0</v>
      </c>
      <c r="S306" s="137">
        <f>IF(AND(S$3&gt;=$K306,S$3&lt;$L306),100*$AM306,0)</f>
        <v>0</v>
      </c>
      <c r="T306" s="137">
        <f>IF(AND(T$3&gt;=$K306,T$3&lt;$L306),100*$AM306,0)</f>
        <v>0</v>
      </c>
      <c r="U306" s="137">
        <f>IF(AND(U$3&gt;=$K306,U$3&lt;$L306),100*$AM306,0)</f>
        <v>0</v>
      </c>
      <c r="V306" s="137">
        <f>IF(AND(V$3&gt;=$K306,V$3&lt;$L306),100*$AM306,0)</f>
        <v>100</v>
      </c>
      <c r="W306" s="137">
        <f>IF(AND(W$3&gt;=$K306,W$3&lt;$L306),100*$AM306,0)</f>
        <v>100</v>
      </c>
      <c r="X306" s="137">
        <f>IF(AND(X$3&gt;=$K306,X$3&lt;$L306),100*$AM306,0)</f>
        <v>100</v>
      </c>
      <c r="Y306" s="137">
        <f>IF(AND(Y$3&gt;=$K306,Y$3&lt;$L306),100*$AM306,0)</f>
        <v>100</v>
      </c>
      <c r="Z306" s="137">
        <f>IF(AND(Z$3&gt;=$K306,Z$3&lt;$L306),100*$AM306,0)</f>
        <v>100</v>
      </c>
      <c r="AA306" s="137">
        <f>IF(AND(AA$3&gt;=$K306,AA$3&lt;$L306),100*$AM306,0)</f>
        <v>100</v>
      </c>
      <c r="AB306" s="137">
        <f>IF(AND(AB$3&gt;=$K306,AB$3&lt;$L306),100*$AM306,0)</f>
        <v>100</v>
      </c>
      <c r="AC306" s="137">
        <f>IF(AND(AC$3&gt;=$K306,AC$3&lt;$L306),100*$AM306,0)</f>
        <v>100</v>
      </c>
      <c r="AD306" s="137">
        <f>IF(AND(AD$3&gt;=$K306,AD$3&lt;$L306),100*$AM306,0)</f>
        <v>0</v>
      </c>
      <c r="AE306" s="137">
        <f>IF(AND(AE$3&gt;=$K306,AE$3&lt;$L306),100*$AM306,0)</f>
        <v>0</v>
      </c>
      <c r="AF306" s="137">
        <f>IF(AND(AF$3&gt;=$K306,AF$3&lt;$L306),100*$AM306,0)</f>
        <v>0</v>
      </c>
      <c r="AG306" s="137">
        <f>IF(AND(AG$3&gt;=$K306,AG$3&lt;$L306),100*$AM306,0)</f>
        <v>0</v>
      </c>
      <c r="AH306" s="137">
        <f>IF(AND(AH$3&gt;=$K306,AH$3&lt;$L306),100*$AM306,0)</f>
        <v>0</v>
      </c>
      <c r="AI306" s="137">
        <f>IF(AND(AI$3&gt;=$K306,AI$3&lt;$L306),100*$AM306,0)</f>
        <v>0</v>
      </c>
      <c r="AJ306" s="137">
        <f>IF(AND(AJ$3&gt;=$K306,AJ$3&lt;$L306),100*$AM306,0)</f>
        <v>0</v>
      </c>
      <c r="AK306" s="136">
        <f ca="1">IF(AND(AND($AK$3&lt;=B306,B306&lt;=$AK$1),B306&lt;&gt;""),1,0)</f>
        <v>1</v>
      </c>
      <c r="AL306" s="136">
        <f t="shared" si="5"/>
        <v>1</v>
      </c>
      <c r="AM306" s="136">
        <v>1</v>
      </c>
    </row>
    <row r="307" spans="1:39" ht="72">
      <c r="A307" s="149">
        <v>681</v>
      </c>
      <c r="B307" s="210">
        <v>46416</v>
      </c>
      <c r="C307" s="211">
        <v>9</v>
      </c>
      <c r="D307" s="211">
        <v>17</v>
      </c>
      <c r="E307" s="152" t="s">
        <v>93</v>
      </c>
      <c r="F307" s="151" t="s">
        <v>490</v>
      </c>
      <c r="G307" s="154" t="s">
        <v>494</v>
      </c>
      <c r="H307" s="138" t="str">
        <f>IF(OR(G307="中止",G307="取消"),"998",IF(ISNA(MATCH($E307,施設情報!$B$2:$B$96,0)),"999",INDEX(施設情報!$C$2:$C$96,MATCH($E307,施設情報!$B$2:$B$96,0))))</f>
        <v>012</v>
      </c>
      <c r="I307" s="139">
        <f>B307</f>
        <v>46416</v>
      </c>
      <c r="J307" s="137" t="str">
        <f>H307&amp;"-"&amp;I307</f>
        <v>012-46416</v>
      </c>
      <c r="K307" s="137">
        <f>C307/24</f>
        <v>0.375</v>
      </c>
      <c r="L307" s="137">
        <f>D307/24</f>
        <v>0.70833333333333337</v>
      </c>
      <c r="M307" s="137">
        <f>IF(AND(M$3&gt;=$K307,M$3&lt;$L307),100*$AM307,0)</f>
        <v>0</v>
      </c>
      <c r="N307" s="137">
        <f>IF(AND(N$3&gt;=$K307,N$3&lt;$L307),100*$AM307,0)</f>
        <v>0</v>
      </c>
      <c r="O307" s="137">
        <f>IF(AND(O$3&gt;=$K307,O$3&lt;$L307),100*$AM307,0)</f>
        <v>0</v>
      </c>
      <c r="P307" s="137">
        <f>IF(AND(P$3&gt;=$K307,P$3&lt;$L307),100*$AM307,0)</f>
        <v>0</v>
      </c>
      <c r="Q307" s="137">
        <f>IF(AND(Q$3&gt;=$K307,Q$3&lt;$L307),100*$AM307,0)</f>
        <v>0</v>
      </c>
      <c r="R307" s="137">
        <f>IF(AND(R$3&gt;=$K307,R$3&lt;$L307),100*$AM307,0)</f>
        <v>0</v>
      </c>
      <c r="S307" s="137">
        <f>IF(AND(S$3&gt;=$K307,S$3&lt;$L307),100*$AM307,0)</f>
        <v>0</v>
      </c>
      <c r="T307" s="137">
        <f>IF(AND(T$3&gt;=$K307,T$3&lt;$L307),100*$AM307,0)</f>
        <v>0</v>
      </c>
      <c r="U307" s="137">
        <f>IF(AND(U$3&gt;=$K307,U$3&lt;$L307),100*$AM307,0)</f>
        <v>0</v>
      </c>
      <c r="V307" s="137">
        <f>IF(AND(V$3&gt;=$K307,V$3&lt;$L307),100*$AM307,0)</f>
        <v>100</v>
      </c>
      <c r="W307" s="137">
        <f>IF(AND(W$3&gt;=$K307,W$3&lt;$L307),100*$AM307,0)</f>
        <v>100</v>
      </c>
      <c r="X307" s="137">
        <f>IF(AND(X$3&gt;=$K307,X$3&lt;$L307),100*$AM307,0)</f>
        <v>100</v>
      </c>
      <c r="Y307" s="137">
        <f>IF(AND(Y$3&gt;=$K307,Y$3&lt;$L307),100*$AM307,0)</f>
        <v>100</v>
      </c>
      <c r="Z307" s="137">
        <f>IF(AND(Z$3&gt;=$K307,Z$3&lt;$L307),100*$AM307,0)</f>
        <v>100</v>
      </c>
      <c r="AA307" s="137">
        <f>IF(AND(AA$3&gt;=$K307,AA$3&lt;$L307),100*$AM307,0)</f>
        <v>100</v>
      </c>
      <c r="AB307" s="137">
        <f>IF(AND(AB$3&gt;=$K307,AB$3&lt;$L307),100*$AM307,0)</f>
        <v>100</v>
      </c>
      <c r="AC307" s="137">
        <f>IF(AND(AC$3&gt;=$K307,AC$3&lt;$L307),100*$AM307,0)</f>
        <v>100</v>
      </c>
      <c r="AD307" s="137">
        <f>IF(AND(AD$3&gt;=$K307,AD$3&lt;$L307),100*$AM307,0)</f>
        <v>0</v>
      </c>
      <c r="AE307" s="137">
        <f>IF(AND(AE$3&gt;=$K307,AE$3&lt;$L307),100*$AM307,0)</f>
        <v>0</v>
      </c>
      <c r="AF307" s="137">
        <f>IF(AND(AF$3&gt;=$K307,AF$3&lt;$L307),100*$AM307,0)</f>
        <v>0</v>
      </c>
      <c r="AG307" s="137">
        <f>IF(AND(AG$3&gt;=$K307,AG$3&lt;$L307),100*$AM307,0)</f>
        <v>0</v>
      </c>
      <c r="AH307" s="137">
        <f>IF(AND(AH$3&gt;=$K307,AH$3&lt;$L307),100*$AM307,0)</f>
        <v>0</v>
      </c>
      <c r="AI307" s="137">
        <f>IF(AND(AI$3&gt;=$K307,AI$3&lt;$L307),100*$AM307,0)</f>
        <v>0</v>
      </c>
      <c r="AJ307" s="137">
        <f>IF(AND(AJ$3&gt;=$K307,AJ$3&lt;$L307),100*$AM307,0)</f>
        <v>0</v>
      </c>
      <c r="AK307" s="136">
        <f ca="1">IF(AND(AND($AK$3&lt;=B307,B307&lt;=$AK$1),B307&lt;&gt;""),1,0)</f>
        <v>1</v>
      </c>
      <c r="AL307" s="136">
        <f t="shared" si="5"/>
        <v>1</v>
      </c>
      <c r="AM307" s="136">
        <v>1</v>
      </c>
    </row>
    <row r="308" spans="1:39" ht="90">
      <c r="A308" s="149">
        <v>696</v>
      </c>
      <c r="B308" s="210">
        <v>46416</v>
      </c>
      <c r="C308" s="211">
        <v>9</v>
      </c>
      <c r="D308" s="211">
        <v>17</v>
      </c>
      <c r="E308" s="152" t="s">
        <v>94</v>
      </c>
      <c r="F308" s="151" t="s">
        <v>490</v>
      </c>
      <c r="G308" s="154" t="s">
        <v>494</v>
      </c>
      <c r="H308" s="138" t="str">
        <f>IF(OR(G308="中止",G308="取消"),"998",IF(ISNA(MATCH($E308,施設情報!$B$2:$B$96,0)),"999",INDEX(施設情報!$C$2:$C$96,MATCH($E308,施設情報!$B$2:$B$96,0))))</f>
        <v>011</v>
      </c>
      <c r="I308" s="139">
        <f>B308</f>
        <v>46416</v>
      </c>
      <c r="J308" s="137" t="str">
        <f>H308&amp;"-"&amp;I308</f>
        <v>011-46416</v>
      </c>
      <c r="K308" s="137">
        <f>C308/24</f>
        <v>0.375</v>
      </c>
      <c r="L308" s="137">
        <f>D308/24</f>
        <v>0.70833333333333337</v>
      </c>
      <c r="M308" s="137">
        <f>IF(AND(M$3&gt;=$K308,M$3&lt;$L308),100*$AM308,0)</f>
        <v>0</v>
      </c>
      <c r="N308" s="137">
        <f>IF(AND(N$3&gt;=$K308,N$3&lt;$L308),100*$AM308,0)</f>
        <v>0</v>
      </c>
      <c r="O308" s="137">
        <f>IF(AND(O$3&gt;=$K308,O$3&lt;$L308),100*$AM308,0)</f>
        <v>0</v>
      </c>
      <c r="P308" s="137">
        <f>IF(AND(P$3&gt;=$K308,P$3&lt;$L308),100*$AM308,0)</f>
        <v>0</v>
      </c>
      <c r="Q308" s="137">
        <f>IF(AND(Q$3&gt;=$K308,Q$3&lt;$L308),100*$AM308,0)</f>
        <v>0</v>
      </c>
      <c r="R308" s="137">
        <f>IF(AND(R$3&gt;=$K308,R$3&lt;$L308),100*$AM308,0)</f>
        <v>0</v>
      </c>
      <c r="S308" s="137">
        <f>IF(AND(S$3&gt;=$K308,S$3&lt;$L308),100*$AM308,0)</f>
        <v>0</v>
      </c>
      <c r="T308" s="137">
        <f>IF(AND(T$3&gt;=$K308,T$3&lt;$L308),100*$AM308,0)</f>
        <v>0</v>
      </c>
      <c r="U308" s="137">
        <f>IF(AND(U$3&gt;=$K308,U$3&lt;$L308),100*$AM308,0)</f>
        <v>0</v>
      </c>
      <c r="V308" s="137">
        <f>IF(AND(V$3&gt;=$K308,V$3&lt;$L308),100*$AM308,0)</f>
        <v>100</v>
      </c>
      <c r="W308" s="137">
        <f>IF(AND(W$3&gt;=$K308,W$3&lt;$L308),100*$AM308,0)</f>
        <v>100</v>
      </c>
      <c r="X308" s="137">
        <f>IF(AND(X$3&gt;=$K308,X$3&lt;$L308),100*$AM308,0)</f>
        <v>100</v>
      </c>
      <c r="Y308" s="137">
        <f>IF(AND(Y$3&gt;=$K308,Y$3&lt;$L308),100*$AM308,0)</f>
        <v>100</v>
      </c>
      <c r="Z308" s="137">
        <f>IF(AND(Z$3&gt;=$K308,Z$3&lt;$L308),100*$AM308,0)</f>
        <v>100</v>
      </c>
      <c r="AA308" s="137">
        <f>IF(AND(AA$3&gt;=$K308,AA$3&lt;$L308),100*$AM308,0)</f>
        <v>100</v>
      </c>
      <c r="AB308" s="137">
        <f>IF(AND(AB$3&gt;=$K308,AB$3&lt;$L308),100*$AM308,0)</f>
        <v>100</v>
      </c>
      <c r="AC308" s="137">
        <f>IF(AND(AC$3&gt;=$K308,AC$3&lt;$L308),100*$AM308,0)</f>
        <v>100</v>
      </c>
      <c r="AD308" s="137">
        <f>IF(AND(AD$3&gt;=$K308,AD$3&lt;$L308),100*$AM308,0)</f>
        <v>0</v>
      </c>
      <c r="AE308" s="137">
        <f>IF(AND(AE$3&gt;=$K308,AE$3&lt;$L308),100*$AM308,0)</f>
        <v>0</v>
      </c>
      <c r="AF308" s="137">
        <f>IF(AND(AF$3&gt;=$K308,AF$3&lt;$L308),100*$AM308,0)</f>
        <v>0</v>
      </c>
      <c r="AG308" s="137">
        <f>IF(AND(AG$3&gt;=$K308,AG$3&lt;$L308),100*$AM308,0)</f>
        <v>0</v>
      </c>
      <c r="AH308" s="137">
        <f>IF(AND(AH$3&gt;=$K308,AH$3&lt;$L308),100*$AM308,0)</f>
        <v>0</v>
      </c>
      <c r="AI308" s="137">
        <f>IF(AND(AI$3&gt;=$K308,AI$3&lt;$L308),100*$AM308,0)</f>
        <v>0</v>
      </c>
      <c r="AJ308" s="137">
        <f>IF(AND(AJ$3&gt;=$K308,AJ$3&lt;$L308),100*$AM308,0)</f>
        <v>0</v>
      </c>
      <c r="AK308" s="136">
        <f ca="1">IF(AND(AND($AK$3&lt;=B308,B308&lt;=$AK$1),B308&lt;&gt;""),1,0)</f>
        <v>1</v>
      </c>
      <c r="AL308" s="136">
        <f t="shared" si="5"/>
        <v>1</v>
      </c>
      <c r="AM308" s="136">
        <v>1</v>
      </c>
    </row>
    <row r="309" spans="1:39" ht="72">
      <c r="A309" s="149">
        <v>711</v>
      </c>
      <c r="B309" s="210">
        <v>46416</v>
      </c>
      <c r="C309" s="211">
        <v>9</v>
      </c>
      <c r="D309" s="211">
        <v>17</v>
      </c>
      <c r="E309" s="215" t="s">
        <v>92</v>
      </c>
      <c r="F309" s="151" t="s">
        <v>490</v>
      </c>
      <c r="G309" s="154" t="s">
        <v>494</v>
      </c>
      <c r="H309" s="138" t="str">
        <f>IF(OR(G309="中止",G309="取消"),"998",IF(ISNA(MATCH($E309,施設情報!$B$2:$B$96,0)),"999",INDEX(施設情報!$C$2:$C$96,MATCH($E309,施設情報!$B$2:$B$96,0))))</f>
        <v>010</v>
      </c>
      <c r="I309" s="139">
        <f>B309</f>
        <v>46416</v>
      </c>
      <c r="J309" s="137" t="str">
        <f>H309&amp;"-"&amp;I309</f>
        <v>010-46416</v>
      </c>
      <c r="K309" s="137">
        <f>C309/24</f>
        <v>0.375</v>
      </c>
      <c r="L309" s="137">
        <f>D309/24</f>
        <v>0.70833333333333337</v>
      </c>
      <c r="M309" s="137">
        <f>IF(AND(M$3&gt;=$K309,M$3&lt;$L309),100*$AM309,0)</f>
        <v>0</v>
      </c>
      <c r="N309" s="137">
        <f>IF(AND(N$3&gt;=$K309,N$3&lt;$L309),100*$AM309,0)</f>
        <v>0</v>
      </c>
      <c r="O309" s="137">
        <f>IF(AND(O$3&gt;=$K309,O$3&lt;$L309),100*$AM309,0)</f>
        <v>0</v>
      </c>
      <c r="P309" s="137">
        <f>IF(AND(P$3&gt;=$K309,P$3&lt;$L309),100*$AM309,0)</f>
        <v>0</v>
      </c>
      <c r="Q309" s="137">
        <f>IF(AND(Q$3&gt;=$K309,Q$3&lt;$L309),100*$AM309,0)</f>
        <v>0</v>
      </c>
      <c r="R309" s="137">
        <f>IF(AND(R$3&gt;=$K309,R$3&lt;$L309),100*$AM309,0)</f>
        <v>0</v>
      </c>
      <c r="S309" s="137">
        <f>IF(AND(S$3&gt;=$K309,S$3&lt;$L309),100*$AM309,0)</f>
        <v>0</v>
      </c>
      <c r="T309" s="137">
        <f>IF(AND(T$3&gt;=$K309,T$3&lt;$L309),100*$AM309,0)</f>
        <v>0</v>
      </c>
      <c r="U309" s="137">
        <f>IF(AND(U$3&gt;=$K309,U$3&lt;$L309),100*$AM309,0)</f>
        <v>0</v>
      </c>
      <c r="V309" s="137">
        <f>IF(AND(V$3&gt;=$K309,V$3&lt;$L309),100*$AM309,0)</f>
        <v>100</v>
      </c>
      <c r="W309" s="137">
        <f>IF(AND(W$3&gt;=$K309,W$3&lt;$L309),100*$AM309,0)</f>
        <v>100</v>
      </c>
      <c r="X309" s="137">
        <f>IF(AND(X$3&gt;=$K309,X$3&lt;$L309),100*$AM309,0)</f>
        <v>100</v>
      </c>
      <c r="Y309" s="137">
        <f>IF(AND(Y$3&gt;=$K309,Y$3&lt;$L309),100*$AM309,0)</f>
        <v>100</v>
      </c>
      <c r="Z309" s="137">
        <f>IF(AND(Z$3&gt;=$K309,Z$3&lt;$L309),100*$AM309,0)</f>
        <v>100</v>
      </c>
      <c r="AA309" s="137">
        <f>IF(AND(AA$3&gt;=$K309,AA$3&lt;$L309),100*$AM309,0)</f>
        <v>100</v>
      </c>
      <c r="AB309" s="137">
        <f>IF(AND(AB$3&gt;=$K309,AB$3&lt;$L309),100*$AM309,0)</f>
        <v>100</v>
      </c>
      <c r="AC309" s="137">
        <f>IF(AND(AC$3&gt;=$K309,AC$3&lt;$L309),100*$AM309,0)</f>
        <v>100</v>
      </c>
      <c r="AD309" s="137">
        <f>IF(AND(AD$3&gt;=$K309,AD$3&lt;$L309),100*$AM309,0)</f>
        <v>0</v>
      </c>
      <c r="AE309" s="137">
        <f>IF(AND(AE$3&gt;=$K309,AE$3&lt;$L309),100*$AM309,0)</f>
        <v>0</v>
      </c>
      <c r="AF309" s="137">
        <f>IF(AND(AF$3&gt;=$K309,AF$3&lt;$L309),100*$AM309,0)</f>
        <v>0</v>
      </c>
      <c r="AG309" s="137">
        <f>IF(AND(AG$3&gt;=$K309,AG$3&lt;$L309),100*$AM309,0)</f>
        <v>0</v>
      </c>
      <c r="AH309" s="137">
        <f>IF(AND(AH$3&gt;=$K309,AH$3&lt;$L309),100*$AM309,0)</f>
        <v>0</v>
      </c>
      <c r="AI309" s="137">
        <f>IF(AND(AI$3&gt;=$K309,AI$3&lt;$L309),100*$AM309,0)</f>
        <v>0</v>
      </c>
      <c r="AJ309" s="137">
        <f>IF(AND(AJ$3&gt;=$K309,AJ$3&lt;$L309),100*$AM309,0)</f>
        <v>0</v>
      </c>
      <c r="AK309" s="136">
        <f ca="1">IF(AND(AND($AK$3&lt;=B309,B309&lt;=$AK$1),B309&lt;&gt;""),1,0)</f>
        <v>1</v>
      </c>
      <c r="AL309" s="136">
        <f t="shared" si="5"/>
        <v>1</v>
      </c>
      <c r="AM309" s="136">
        <v>1</v>
      </c>
    </row>
    <row r="310" spans="1:39" ht="56.25">
      <c r="A310" s="149">
        <v>726</v>
      </c>
      <c r="B310" s="210">
        <v>46416</v>
      </c>
      <c r="C310" s="211">
        <v>9</v>
      </c>
      <c r="D310" s="211">
        <v>17</v>
      </c>
      <c r="E310" s="152" t="s">
        <v>44</v>
      </c>
      <c r="F310" s="151" t="s">
        <v>490</v>
      </c>
      <c r="G310" s="154" t="s">
        <v>494</v>
      </c>
      <c r="H310" s="138" t="str">
        <f>IF(OR(G310="中止",G310="取消"),"998",IF(ISNA(MATCH($E310,施設情報!$B$2:$B$96,0)),"999",INDEX(施設情報!$C$2:$C$96,MATCH($E310,施設情報!$B$2:$B$96,0))))</f>
        <v>015</v>
      </c>
      <c r="I310" s="139">
        <f>B310</f>
        <v>46416</v>
      </c>
      <c r="J310" s="137" t="str">
        <f>H310&amp;"-"&amp;I310</f>
        <v>015-46416</v>
      </c>
      <c r="K310" s="137">
        <f>C310/24</f>
        <v>0.375</v>
      </c>
      <c r="L310" s="137">
        <f>D310/24</f>
        <v>0.70833333333333337</v>
      </c>
      <c r="M310" s="137">
        <f>IF(AND(M$3&gt;=$K310,M$3&lt;$L310),100*$AM310,0)</f>
        <v>0</v>
      </c>
      <c r="N310" s="137">
        <f>IF(AND(N$3&gt;=$K310,N$3&lt;$L310),100*$AM310,0)</f>
        <v>0</v>
      </c>
      <c r="O310" s="137">
        <f>IF(AND(O$3&gt;=$K310,O$3&lt;$L310),100*$AM310,0)</f>
        <v>0</v>
      </c>
      <c r="P310" s="137">
        <f>IF(AND(P$3&gt;=$K310,P$3&lt;$L310),100*$AM310,0)</f>
        <v>0</v>
      </c>
      <c r="Q310" s="137">
        <f>IF(AND(Q$3&gt;=$K310,Q$3&lt;$L310),100*$AM310,0)</f>
        <v>0</v>
      </c>
      <c r="R310" s="137">
        <f>IF(AND(R$3&gt;=$K310,R$3&lt;$L310),100*$AM310,0)</f>
        <v>0</v>
      </c>
      <c r="S310" s="137">
        <f>IF(AND(S$3&gt;=$K310,S$3&lt;$L310),100*$AM310,0)</f>
        <v>0</v>
      </c>
      <c r="T310" s="137">
        <f>IF(AND(T$3&gt;=$K310,T$3&lt;$L310),100*$AM310,0)</f>
        <v>0</v>
      </c>
      <c r="U310" s="137">
        <f>IF(AND(U$3&gt;=$K310,U$3&lt;$L310),100*$AM310,0)</f>
        <v>0</v>
      </c>
      <c r="V310" s="137">
        <f>IF(AND(V$3&gt;=$K310,V$3&lt;$L310),100*$AM310,0)</f>
        <v>100</v>
      </c>
      <c r="W310" s="137">
        <f>IF(AND(W$3&gt;=$K310,W$3&lt;$L310),100*$AM310,0)</f>
        <v>100</v>
      </c>
      <c r="X310" s="137">
        <f>IF(AND(X$3&gt;=$K310,X$3&lt;$L310),100*$AM310,0)</f>
        <v>100</v>
      </c>
      <c r="Y310" s="137">
        <f>IF(AND(Y$3&gt;=$K310,Y$3&lt;$L310),100*$AM310,0)</f>
        <v>100</v>
      </c>
      <c r="Z310" s="137">
        <f>IF(AND(Z$3&gt;=$K310,Z$3&lt;$L310),100*$AM310,0)</f>
        <v>100</v>
      </c>
      <c r="AA310" s="137">
        <f>IF(AND(AA$3&gt;=$K310,AA$3&lt;$L310),100*$AM310,0)</f>
        <v>100</v>
      </c>
      <c r="AB310" s="137">
        <f>IF(AND(AB$3&gt;=$K310,AB$3&lt;$L310),100*$AM310,0)</f>
        <v>100</v>
      </c>
      <c r="AC310" s="137">
        <f>IF(AND(AC$3&gt;=$K310,AC$3&lt;$L310),100*$AM310,0)</f>
        <v>100</v>
      </c>
      <c r="AD310" s="137">
        <f>IF(AND(AD$3&gt;=$K310,AD$3&lt;$L310),100*$AM310,0)</f>
        <v>0</v>
      </c>
      <c r="AE310" s="137">
        <f>IF(AND(AE$3&gt;=$K310,AE$3&lt;$L310),100*$AM310,0)</f>
        <v>0</v>
      </c>
      <c r="AF310" s="137">
        <f>IF(AND(AF$3&gt;=$K310,AF$3&lt;$L310),100*$AM310,0)</f>
        <v>0</v>
      </c>
      <c r="AG310" s="137">
        <f>IF(AND(AG$3&gt;=$K310,AG$3&lt;$L310),100*$AM310,0)</f>
        <v>0</v>
      </c>
      <c r="AH310" s="137">
        <f>IF(AND(AH$3&gt;=$K310,AH$3&lt;$L310),100*$AM310,0)</f>
        <v>0</v>
      </c>
      <c r="AI310" s="137">
        <f>IF(AND(AI$3&gt;=$K310,AI$3&lt;$L310),100*$AM310,0)</f>
        <v>0</v>
      </c>
      <c r="AJ310" s="137">
        <f>IF(AND(AJ$3&gt;=$K310,AJ$3&lt;$L310),100*$AM310,0)</f>
        <v>0</v>
      </c>
      <c r="AK310" s="136">
        <f ca="1">IF(AND(AND($AK$3&lt;=B310,B310&lt;=$AK$1),B310&lt;&gt;""),1,0)</f>
        <v>1</v>
      </c>
      <c r="AL310" s="136">
        <f t="shared" si="5"/>
        <v>1</v>
      </c>
      <c r="AM310" s="136">
        <v>1</v>
      </c>
    </row>
    <row r="311" spans="1:39" ht="37.5">
      <c r="A311" s="149">
        <v>9</v>
      </c>
      <c r="B311" s="150">
        <v>46417</v>
      </c>
      <c r="C311" s="156">
        <v>0</v>
      </c>
      <c r="D311" s="156">
        <v>24</v>
      </c>
      <c r="E311" s="152" t="s">
        <v>28</v>
      </c>
      <c r="F311" s="151" t="s">
        <v>29</v>
      </c>
      <c r="G311" s="154" t="s">
        <v>1</v>
      </c>
      <c r="H311" s="138" t="str">
        <f>IF(OR(G311="中止",G311="取消"),"998",IF(ISNA(MATCH($E311,施設情報!$B$2:$B$96,0)),"999",INDEX(施設情報!$C$2:$C$96,MATCH($E311,施設情報!$B$2:$B$96,0))))</f>
        <v>001</v>
      </c>
      <c r="I311" s="139">
        <f>B311</f>
        <v>46417</v>
      </c>
      <c r="J311" s="137" t="str">
        <f>H311&amp;"-"&amp;I311</f>
        <v>001-46417</v>
      </c>
      <c r="K311" s="137">
        <f>C311/24</f>
        <v>0</v>
      </c>
      <c r="L311" s="137">
        <f>D311/24</f>
        <v>1</v>
      </c>
      <c r="M311" s="137">
        <f>IF(AND(M$3&gt;=$K311,M$3&lt;$L311),100*$AM311,0)</f>
        <v>100</v>
      </c>
      <c r="N311" s="137">
        <f>IF(AND(N$3&gt;=$K311,N$3&lt;$L311),100*$AM311,0)</f>
        <v>100</v>
      </c>
      <c r="O311" s="137">
        <f>IF(AND(O$3&gt;=$K311,O$3&lt;$L311),100*$AM311,0)</f>
        <v>100</v>
      </c>
      <c r="P311" s="137">
        <f>IF(AND(P$3&gt;=$K311,P$3&lt;$L311),100*$AM311,0)</f>
        <v>100</v>
      </c>
      <c r="Q311" s="137">
        <f>IF(AND(Q$3&gt;=$K311,Q$3&lt;$L311),100*$AM311,0)</f>
        <v>100</v>
      </c>
      <c r="R311" s="137">
        <f>IF(AND(R$3&gt;=$K311,R$3&lt;$L311),100*$AM311,0)</f>
        <v>100</v>
      </c>
      <c r="S311" s="137">
        <f>IF(AND(S$3&gt;=$K311,S$3&lt;$L311),100*$AM311,0)</f>
        <v>100</v>
      </c>
      <c r="T311" s="137">
        <f>IF(AND(T$3&gt;=$K311,T$3&lt;$L311),100*$AM311,0)</f>
        <v>100</v>
      </c>
      <c r="U311" s="137">
        <f>IF(AND(U$3&gt;=$K311,U$3&lt;$L311),100*$AM311,0)</f>
        <v>100</v>
      </c>
      <c r="V311" s="137">
        <f>IF(AND(V$3&gt;=$K311,V$3&lt;$L311),100*$AM311,0)</f>
        <v>100</v>
      </c>
      <c r="W311" s="137">
        <f>IF(AND(W$3&gt;=$K311,W$3&lt;$L311),100*$AM311,0)</f>
        <v>100</v>
      </c>
      <c r="X311" s="137">
        <f>IF(AND(X$3&gt;=$K311,X$3&lt;$L311),100*$AM311,0)</f>
        <v>100</v>
      </c>
      <c r="Y311" s="137">
        <f>IF(AND(Y$3&gt;=$K311,Y$3&lt;$L311),100*$AM311,0)</f>
        <v>100</v>
      </c>
      <c r="Z311" s="137">
        <f>IF(AND(Z$3&gt;=$K311,Z$3&lt;$L311),100*$AM311,0)</f>
        <v>100</v>
      </c>
      <c r="AA311" s="137">
        <f>IF(AND(AA$3&gt;=$K311,AA$3&lt;$L311),100*$AM311,0)</f>
        <v>100</v>
      </c>
      <c r="AB311" s="137">
        <f>IF(AND(AB$3&gt;=$K311,AB$3&lt;$L311),100*$AM311,0)</f>
        <v>100</v>
      </c>
      <c r="AC311" s="137">
        <f>IF(AND(AC$3&gt;=$K311,AC$3&lt;$L311),100*$AM311,0)</f>
        <v>100</v>
      </c>
      <c r="AD311" s="137">
        <f>IF(AND(AD$3&gt;=$K311,AD$3&lt;$L311),100*$AM311,0)</f>
        <v>100</v>
      </c>
      <c r="AE311" s="137">
        <f>IF(AND(AE$3&gt;=$K311,AE$3&lt;$L311),100*$AM311,0)</f>
        <v>100</v>
      </c>
      <c r="AF311" s="137">
        <f>IF(AND(AF$3&gt;=$K311,AF$3&lt;$L311),100*$AM311,0)</f>
        <v>100</v>
      </c>
      <c r="AG311" s="137">
        <f>IF(AND(AG$3&gt;=$K311,AG$3&lt;$L311),100*$AM311,0)</f>
        <v>100</v>
      </c>
      <c r="AH311" s="137">
        <f>IF(AND(AH$3&gt;=$K311,AH$3&lt;$L311),100*$AM311,0)</f>
        <v>100</v>
      </c>
      <c r="AI311" s="137">
        <f>IF(AND(AI$3&gt;=$K311,AI$3&lt;$L311),100*$AM311,0)</f>
        <v>100</v>
      </c>
      <c r="AJ311" s="137">
        <f>IF(AND(AJ$3&gt;=$K311,AJ$3&lt;$L311),100*$AM311,0)</f>
        <v>100</v>
      </c>
      <c r="AK311" s="136">
        <f ca="1">IF(AND(AND($AK$3&lt;=B311,B311&lt;=$AK$1),B311&lt;&gt;""),1,0)</f>
        <v>1</v>
      </c>
      <c r="AL311" s="136">
        <f t="shared" si="5"/>
        <v>1</v>
      </c>
      <c r="AM311" s="136">
        <v>1</v>
      </c>
    </row>
    <row r="312" spans="1:39" ht="56.25">
      <c r="A312" s="149">
        <v>333</v>
      </c>
      <c r="B312" s="150">
        <v>46417</v>
      </c>
      <c r="C312" s="156">
        <v>0</v>
      </c>
      <c r="D312" s="156">
        <v>24</v>
      </c>
      <c r="E312" s="152" t="s">
        <v>52</v>
      </c>
      <c r="F312" s="151" t="s">
        <v>95</v>
      </c>
      <c r="G312" s="205" t="s">
        <v>1</v>
      </c>
      <c r="H312" s="138" t="str">
        <f>IF(OR(G312="中止",G312="取消"),"998",IF(ISNA(MATCH($E312,施設情報!$B$2:$B$96,0)),"999",INDEX(施設情報!$C$2:$C$96,MATCH($E312,施設情報!$B$2:$B$96,0))))</f>
        <v>024</v>
      </c>
      <c r="I312" s="139">
        <f>B312</f>
        <v>46417</v>
      </c>
      <c r="J312" s="137" t="str">
        <f>H312&amp;"-"&amp;I312</f>
        <v>024-46417</v>
      </c>
      <c r="K312" s="137">
        <f>C312/24</f>
        <v>0</v>
      </c>
      <c r="L312" s="137">
        <f>D312/24</f>
        <v>1</v>
      </c>
      <c r="M312" s="137">
        <f>IF(AND(M$3&gt;=$K312,M$3&lt;$L312),100*$AM312,0)</f>
        <v>100</v>
      </c>
      <c r="N312" s="137">
        <f>IF(AND(N$3&gt;=$K312,N$3&lt;$L312),100*$AM312,0)</f>
        <v>100</v>
      </c>
      <c r="O312" s="137">
        <f>IF(AND(O$3&gt;=$K312,O$3&lt;$L312),100*$AM312,0)</f>
        <v>100</v>
      </c>
      <c r="P312" s="137">
        <f>IF(AND(P$3&gt;=$K312,P$3&lt;$L312),100*$AM312,0)</f>
        <v>100</v>
      </c>
      <c r="Q312" s="137">
        <f>IF(AND(Q$3&gt;=$K312,Q$3&lt;$L312),100*$AM312,0)</f>
        <v>100</v>
      </c>
      <c r="R312" s="137">
        <f>IF(AND(R$3&gt;=$K312,R$3&lt;$L312),100*$AM312,0)</f>
        <v>100</v>
      </c>
      <c r="S312" s="137">
        <f>IF(AND(S$3&gt;=$K312,S$3&lt;$L312),100*$AM312,0)</f>
        <v>100</v>
      </c>
      <c r="T312" s="137">
        <f>IF(AND(T$3&gt;=$K312,T$3&lt;$L312),100*$AM312,0)</f>
        <v>100</v>
      </c>
      <c r="U312" s="137">
        <f>IF(AND(U$3&gt;=$K312,U$3&lt;$L312),100*$AM312,0)</f>
        <v>100</v>
      </c>
      <c r="V312" s="137">
        <f>IF(AND(V$3&gt;=$K312,V$3&lt;$L312),100*$AM312,0)</f>
        <v>100</v>
      </c>
      <c r="W312" s="137">
        <f>IF(AND(W$3&gt;=$K312,W$3&lt;$L312),100*$AM312,0)</f>
        <v>100</v>
      </c>
      <c r="X312" s="137">
        <f>IF(AND(X$3&gt;=$K312,X$3&lt;$L312),100*$AM312,0)</f>
        <v>100</v>
      </c>
      <c r="Y312" s="137">
        <f>IF(AND(Y$3&gt;=$K312,Y$3&lt;$L312),100*$AM312,0)</f>
        <v>100</v>
      </c>
      <c r="Z312" s="137">
        <f>IF(AND(Z$3&gt;=$K312,Z$3&lt;$L312),100*$AM312,0)</f>
        <v>100</v>
      </c>
      <c r="AA312" s="137">
        <f>IF(AND(AA$3&gt;=$K312,AA$3&lt;$L312),100*$AM312,0)</f>
        <v>100</v>
      </c>
      <c r="AB312" s="137">
        <f>IF(AND(AB$3&gt;=$K312,AB$3&lt;$L312),100*$AM312,0)</f>
        <v>100</v>
      </c>
      <c r="AC312" s="137">
        <f>IF(AND(AC$3&gt;=$K312,AC$3&lt;$L312),100*$AM312,0)</f>
        <v>100</v>
      </c>
      <c r="AD312" s="137">
        <f>IF(AND(AD$3&gt;=$K312,AD$3&lt;$L312),100*$AM312,0)</f>
        <v>100</v>
      </c>
      <c r="AE312" s="137">
        <f>IF(AND(AE$3&gt;=$K312,AE$3&lt;$L312),100*$AM312,0)</f>
        <v>100</v>
      </c>
      <c r="AF312" s="137">
        <f>IF(AND(AF$3&gt;=$K312,AF$3&lt;$L312),100*$AM312,0)</f>
        <v>100</v>
      </c>
      <c r="AG312" s="137">
        <f>IF(AND(AG$3&gt;=$K312,AG$3&lt;$L312),100*$AM312,0)</f>
        <v>100</v>
      </c>
      <c r="AH312" s="137">
        <f>IF(AND(AH$3&gt;=$K312,AH$3&lt;$L312),100*$AM312,0)</f>
        <v>100</v>
      </c>
      <c r="AI312" s="137">
        <f>IF(AND(AI$3&gt;=$K312,AI$3&lt;$L312),100*$AM312,0)</f>
        <v>100</v>
      </c>
      <c r="AJ312" s="137">
        <f>IF(AND(AJ$3&gt;=$K312,AJ$3&lt;$L312),100*$AM312,0)</f>
        <v>100</v>
      </c>
      <c r="AK312" s="136">
        <f ca="1">IF(AND(AND($AK$3&lt;=B312,B312&lt;=$AK$1),B312&lt;&gt;""),1,0)</f>
        <v>1</v>
      </c>
      <c r="AL312" s="136">
        <f t="shared" si="5"/>
        <v>1</v>
      </c>
      <c r="AM312" s="136">
        <v>1</v>
      </c>
    </row>
    <row r="313" spans="1:39" ht="37.5">
      <c r="A313" s="149">
        <v>10</v>
      </c>
      <c r="B313" s="150">
        <v>46418</v>
      </c>
      <c r="C313" s="156">
        <v>0</v>
      </c>
      <c r="D313" s="156">
        <v>24</v>
      </c>
      <c r="E313" s="152" t="s">
        <v>28</v>
      </c>
      <c r="F313" s="151" t="s">
        <v>29</v>
      </c>
      <c r="G313" s="154" t="s">
        <v>1</v>
      </c>
      <c r="H313" s="138" t="str">
        <f>IF(OR(G313="中止",G313="取消"),"998",IF(ISNA(MATCH($E313,施設情報!$B$2:$B$96,0)),"999",INDEX(施設情報!$C$2:$C$96,MATCH($E313,施設情報!$B$2:$B$96,0))))</f>
        <v>001</v>
      </c>
      <c r="I313" s="139">
        <f>B313</f>
        <v>46418</v>
      </c>
      <c r="J313" s="137" t="str">
        <f>H313&amp;"-"&amp;I313</f>
        <v>001-46418</v>
      </c>
      <c r="K313" s="137">
        <f>C313/24</f>
        <v>0</v>
      </c>
      <c r="L313" s="137">
        <f>D313/24</f>
        <v>1</v>
      </c>
      <c r="M313" s="137">
        <f>IF(AND(M$3&gt;=$K313,M$3&lt;$L313),100*$AM313,0)</f>
        <v>100</v>
      </c>
      <c r="N313" s="137">
        <f>IF(AND(N$3&gt;=$K313,N$3&lt;$L313),100*$AM313,0)</f>
        <v>100</v>
      </c>
      <c r="O313" s="137">
        <f>IF(AND(O$3&gt;=$K313,O$3&lt;$L313),100*$AM313,0)</f>
        <v>100</v>
      </c>
      <c r="P313" s="137">
        <f>IF(AND(P$3&gt;=$K313,P$3&lt;$L313),100*$AM313,0)</f>
        <v>100</v>
      </c>
      <c r="Q313" s="137">
        <f>IF(AND(Q$3&gt;=$K313,Q$3&lt;$L313),100*$AM313,0)</f>
        <v>100</v>
      </c>
      <c r="R313" s="137">
        <f>IF(AND(R$3&gt;=$K313,R$3&lt;$L313),100*$AM313,0)</f>
        <v>100</v>
      </c>
      <c r="S313" s="137">
        <f>IF(AND(S$3&gt;=$K313,S$3&lt;$L313),100*$AM313,0)</f>
        <v>100</v>
      </c>
      <c r="T313" s="137">
        <f>IF(AND(T$3&gt;=$K313,T$3&lt;$L313),100*$AM313,0)</f>
        <v>100</v>
      </c>
      <c r="U313" s="137">
        <f>IF(AND(U$3&gt;=$K313,U$3&lt;$L313),100*$AM313,0)</f>
        <v>100</v>
      </c>
      <c r="V313" s="137">
        <f>IF(AND(V$3&gt;=$K313,V$3&lt;$L313),100*$AM313,0)</f>
        <v>100</v>
      </c>
      <c r="W313" s="137">
        <f>IF(AND(W$3&gt;=$K313,W$3&lt;$L313),100*$AM313,0)</f>
        <v>100</v>
      </c>
      <c r="X313" s="137">
        <f>IF(AND(X$3&gt;=$K313,X$3&lt;$L313),100*$AM313,0)</f>
        <v>100</v>
      </c>
      <c r="Y313" s="137">
        <f>IF(AND(Y$3&gt;=$K313,Y$3&lt;$L313),100*$AM313,0)</f>
        <v>100</v>
      </c>
      <c r="Z313" s="137">
        <f>IF(AND(Z$3&gt;=$K313,Z$3&lt;$L313),100*$AM313,0)</f>
        <v>100</v>
      </c>
      <c r="AA313" s="137">
        <f>IF(AND(AA$3&gt;=$K313,AA$3&lt;$L313),100*$AM313,0)</f>
        <v>100</v>
      </c>
      <c r="AB313" s="137">
        <f>IF(AND(AB$3&gt;=$K313,AB$3&lt;$L313),100*$AM313,0)</f>
        <v>100</v>
      </c>
      <c r="AC313" s="137">
        <f>IF(AND(AC$3&gt;=$K313,AC$3&lt;$L313),100*$AM313,0)</f>
        <v>100</v>
      </c>
      <c r="AD313" s="137">
        <f>IF(AND(AD$3&gt;=$K313,AD$3&lt;$L313),100*$AM313,0)</f>
        <v>100</v>
      </c>
      <c r="AE313" s="137">
        <f>IF(AND(AE$3&gt;=$K313,AE$3&lt;$L313),100*$AM313,0)</f>
        <v>100</v>
      </c>
      <c r="AF313" s="137">
        <f>IF(AND(AF$3&gt;=$K313,AF$3&lt;$L313),100*$AM313,0)</f>
        <v>100</v>
      </c>
      <c r="AG313" s="137">
        <f>IF(AND(AG$3&gt;=$K313,AG$3&lt;$L313),100*$AM313,0)</f>
        <v>100</v>
      </c>
      <c r="AH313" s="137">
        <f>IF(AND(AH$3&gt;=$K313,AH$3&lt;$L313),100*$AM313,0)</f>
        <v>100</v>
      </c>
      <c r="AI313" s="137">
        <f>IF(AND(AI$3&gt;=$K313,AI$3&lt;$L313),100*$AM313,0)</f>
        <v>100</v>
      </c>
      <c r="AJ313" s="137">
        <f>IF(AND(AJ$3&gt;=$K313,AJ$3&lt;$L313),100*$AM313,0)</f>
        <v>100</v>
      </c>
      <c r="AK313" s="136">
        <f ca="1">IF(AND(AND($AK$3&lt;=B313,B313&lt;=$AK$1),B313&lt;&gt;""),1,0)</f>
        <v>1</v>
      </c>
      <c r="AL313" s="136">
        <f t="shared" si="5"/>
        <v>1</v>
      </c>
      <c r="AM313" s="136">
        <v>1</v>
      </c>
    </row>
    <row r="314" spans="1:39" ht="56.25">
      <c r="A314" s="149">
        <v>334</v>
      </c>
      <c r="B314" s="150">
        <v>46418</v>
      </c>
      <c r="C314" s="156">
        <v>0</v>
      </c>
      <c r="D314" s="156">
        <v>24</v>
      </c>
      <c r="E314" s="152" t="s">
        <v>52</v>
      </c>
      <c r="F314" s="151" t="s">
        <v>95</v>
      </c>
      <c r="G314" s="205" t="s">
        <v>1</v>
      </c>
      <c r="H314" s="138" t="str">
        <f>IF(OR(G314="中止",G314="取消"),"998",IF(ISNA(MATCH($E314,施設情報!$B$2:$B$96,0)),"999",INDEX(施設情報!$C$2:$C$96,MATCH($E314,施設情報!$B$2:$B$96,0))))</f>
        <v>024</v>
      </c>
      <c r="I314" s="139">
        <f>B314</f>
        <v>46418</v>
      </c>
      <c r="J314" s="137" t="str">
        <f>H314&amp;"-"&amp;I314</f>
        <v>024-46418</v>
      </c>
      <c r="K314" s="137">
        <f>C314/24</f>
        <v>0</v>
      </c>
      <c r="L314" s="137">
        <f>D314/24</f>
        <v>1</v>
      </c>
      <c r="M314" s="137">
        <f>IF(AND(M$3&gt;=$K314,M$3&lt;$L314),100*$AM314,0)</f>
        <v>100</v>
      </c>
      <c r="N314" s="137">
        <f>IF(AND(N$3&gt;=$K314,N$3&lt;$L314),100*$AM314,0)</f>
        <v>100</v>
      </c>
      <c r="O314" s="137">
        <f>IF(AND(O$3&gt;=$K314,O$3&lt;$L314),100*$AM314,0)</f>
        <v>100</v>
      </c>
      <c r="P314" s="137">
        <f>IF(AND(P$3&gt;=$K314,P$3&lt;$L314),100*$AM314,0)</f>
        <v>100</v>
      </c>
      <c r="Q314" s="137">
        <f>IF(AND(Q$3&gt;=$K314,Q$3&lt;$L314),100*$AM314,0)</f>
        <v>100</v>
      </c>
      <c r="R314" s="137">
        <f>IF(AND(R$3&gt;=$K314,R$3&lt;$L314),100*$AM314,0)</f>
        <v>100</v>
      </c>
      <c r="S314" s="137">
        <f>IF(AND(S$3&gt;=$K314,S$3&lt;$L314),100*$AM314,0)</f>
        <v>100</v>
      </c>
      <c r="T314" s="137">
        <f>IF(AND(T$3&gt;=$K314,T$3&lt;$L314),100*$AM314,0)</f>
        <v>100</v>
      </c>
      <c r="U314" s="137">
        <f>IF(AND(U$3&gt;=$K314,U$3&lt;$L314),100*$AM314,0)</f>
        <v>100</v>
      </c>
      <c r="V314" s="137">
        <f>IF(AND(V$3&gt;=$K314,V$3&lt;$L314),100*$AM314,0)</f>
        <v>100</v>
      </c>
      <c r="W314" s="137">
        <f>IF(AND(W$3&gt;=$K314,W$3&lt;$L314),100*$AM314,0)</f>
        <v>100</v>
      </c>
      <c r="X314" s="137">
        <f>IF(AND(X$3&gt;=$K314,X$3&lt;$L314),100*$AM314,0)</f>
        <v>100</v>
      </c>
      <c r="Y314" s="137">
        <f>IF(AND(Y$3&gt;=$K314,Y$3&lt;$L314),100*$AM314,0)</f>
        <v>100</v>
      </c>
      <c r="Z314" s="137">
        <f>IF(AND(Z$3&gt;=$K314,Z$3&lt;$L314),100*$AM314,0)</f>
        <v>100</v>
      </c>
      <c r="AA314" s="137">
        <f>IF(AND(AA$3&gt;=$K314,AA$3&lt;$L314),100*$AM314,0)</f>
        <v>100</v>
      </c>
      <c r="AB314" s="137">
        <f>IF(AND(AB$3&gt;=$K314,AB$3&lt;$L314),100*$AM314,0)</f>
        <v>100</v>
      </c>
      <c r="AC314" s="137">
        <f>IF(AND(AC$3&gt;=$K314,AC$3&lt;$L314),100*$AM314,0)</f>
        <v>100</v>
      </c>
      <c r="AD314" s="137">
        <f>IF(AND(AD$3&gt;=$K314,AD$3&lt;$L314),100*$AM314,0)</f>
        <v>100</v>
      </c>
      <c r="AE314" s="137">
        <f>IF(AND(AE$3&gt;=$K314,AE$3&lt;$L314),100*$AM314,0)</f>
        <v>100</v>
      </c>
      <c r="AF314" s="137">
        <f>IF(AND(AF$3&gt;=$K314,AF$3&lt;$L314),100*$AM314,0)</f>
        <v>100</v>
      </c>
      <c r="AG314" s="137">
        <f>IF(AND(AG$3&gt;=$K314,AG$3&lt;$L314),100*$AM314,0)</f>
        <v>100</v>
      </c>
      <c r="AH314" s="137">
        <f>IF(AND(AH$3&gt;=$K314,AH$3&lt;$L314),100*$AM314,0)</f>
        <v>100</v>
      </c>
      <c r="AI314" s="137">
        <f>IF(AND(AI$3&gt;=$K314,AI$3&lt;$L314),100*$AM314,0)</f>
        <v>100</v>
      </c>
      <c r="AJ314" s="137">
        <f>IF(AND(AJ$3&gt;=$K314,AJ$3&lt;$L314),100*$AM314,0)</f>
        <v>100</v>
      </c>
      <c r="AK314" s="136">
        <f ca="1">IF(AND(AND($AK$3&lt;=B314,B314&lt;=$AK$1),B314&lt;&gt;""),1,0)</f>
        <v>1</v>
      </c>
      <c r="AL314" s="136">
        <f t="shared" si="5"/>
        <v>1</v>
      </c>
      <c r="AM314" s="136">
        <v>1</v>
      </c>
    </row>
    <row r="315" spans="1:39" ht="56.25">
      <c r="A315" s="149">
        <v>335</v>
      </c>
      <c r="B315" s="150">
        <v>46419</v>
      </c>
      <c r="C315" s="156">
        <v>0</v>
      </c>
      <c r="D315" s="156">
        <v>24</v>
      </c>
      <c r="E315" s="152" t="s">
        <v>52</v>
      </c>
      <c r="F315" s="151" t="s">
        <v>95</v>
      </c>
      <c r="G315" s="205" t="s">
        <v>1</v>
      </c>
      <c r="H315" s="138" t="str">
        <f>IF(OR(G315="中止",G315="取消"),"998",IF(ISNA(MATCH($E315,施設情報!$B$2:$B$96,0)),"999",INDEX(施設情報!$C$2:$C$96,MATCH($E315,施設情報!$B$2:$B$96,0))))</f>
        <v>024</v>
      </c>
      <c r="I315" s="139">
        <f>B315</f>
        <v>46419</v>
      </c>
      <c r="J315" s="137" t="str">
        <f>H315&amp;"-"&amp;I315</f>
        <v>024-46419</v>
      </c>
      <c r="K315" s="137">
        <f>C315/24</f>
        <v>0</v>
      </c>
      <c r="L315" s="137">
        <f>D315/24</f>
        <v>1</v>
      </c>
      <c r="M315" s="137">
        <f>IF(AND(M$3&gt;=$K315,M$3&lt;$L315),100*$AM315,0)</f>
        <v>100</v>
      </c>
      <c r="N315" s="137">
        <f>IF(AND(N$3&gt;=$K315,N$3&lt;$L315),100*$AM315,0)</f>
        <v>100</v>
      </c>
      <c r="O315" s="137">
        <f>IF(AND(O$3&gt;=$K315,O$3&lt;$L315),100*$AM315,0)</f>
        <v>100</v>
      </c>
      <c r="P315" s="137">
        <f>IF(AND(P$3&gt;=$K315,P$3&lt;$L315),100*$AM315,0)</f>
        <v>100</v>
      </c>
      <c r="Q315" s="137">
        <f>IF(AND(Q$3&gt;=$K315,Q$3&lt;$L315),100*$AM315,0)</f>
        <v>100</v>
      </c>
      <c r="R315" s="137">
        <f>IF(AND(R$3&gt;=$K315,R$3&lt;$L315),100*$AM315,0)</f>
        <v>100</v>
      </c>
      <c r="S315" s="137">
        <f>IF(AND(S$3&gt;=$K315,S$3&lt;$L315),100*$AM315,0)</f>
        <v>100</v>
      </c>
      <c r="T315" s="137">
        <f>IF(AND(T$3&gt;=$K315,T$3&lt;$L315),100*$AM315,0)</f>
        <v>100</v>
      </c>
      <c r="U315" s="137">
        <f>IF(AND(U$3&gt;=$K315,U$3&lt;$L315),100*$AM315,0)</f>
        <v>100</v>
      </c>
      <c r="V315" s="137">
        <f>IF(AND(V$3&gt;=$K315,V$3&lt;$L315),100*$AM315,0)</f>
        <v>100</v>
      </c>
      <c r="W315" s="137">
        <f>IF(AND(W$3&gt;=$K315,W$3&lt;$L315),100*$AM315,0)</f>
        <v>100</v>
      </c>
      <c r="X315" s="137">
        <f>IF(AND(X$3&gt;=$K315,X$3&lt;$L315),100*$AM315,0)</f>
        <v>100</v>
      </c>
      <c r="Y315" s="137">
        <f>IF(AND(Y$3&gt;=$K315,Y$3&lt;$L315),100*$AM315,0)</f>
        <v>100</v>
      </c>
      <c r="Z315" s="137">
        <f>IF(AND(Z$3&gt;=$K315,Z$3&lt;$L315),100*$AM315,0)</f>
        <v>100</v>
      </c>
      <c r="AA315" s="137">
        <f>IF(AND(AA$3&gt;=$K315,AA$3&lt;$L315),100*$AM315,0)</f>
        <v>100</v>
      </c>
      <c r="AB315" s="137">
        <f>IF(AND(AB$3&gt;=$K315,AB$3&lt;$L315),100*$AM315,0)</f>
        <v>100</v>
      </c>
      <c r="AC315" s="137">
        <f>IF(AND(AC$3&gt;=$K315,AC$3&lt;$L315),100*$AM315,0)</f>
        <v>100</v>
      </c>
      <c r="AD315" s="137">
        <f>IF(AND(AD$3&gt;=$K315,AD$3&lt;$L315),100*$AM315,0)</f>
        <v>100</v>
      </c>
      <c r="AE315" s="137">
        <f>IF(AND(AE$3&gt;=$K315,AE$3&lt;$L315),100*$AM315,0)</f>
        <v>100</v>
      </c>
      <c r="AF315" s="137">
        <f>IF(AND(AF$3&gt;=$K315,AF$3&lt;$L315),100*$AM315,0)</f>
        <v>100</v>
      </c>
      <c r="AG315" s="137">
        <f>IF(AND(AG$3&gt;=$K315,AG$3&lt;$L315),100*$AM315,0)</f>
        <v>100</v>
      </c>
      <c r="AH315" s="137">
        <f>IF(AND(AH$3&gt;=$K315,AH$3&lt;$L315),100*$AM315,0)</f>
        <v>100</v>
      </c>
      <c r="AI315" s="137">
        <f>IF(AND(AI$3&gt;=$K315,AI$3&lt;$L315),100*$AM315,0)</f>
        <v>100</v>
      </c>
      <c r="AJ315" s="137">
        <f>IF(AND(AJ$3&gt;=$K315,AJ$3&lt;$L315),100*$AM315,0)</f>
        <v>100</v>
      </c>
      <c r="AK315" s="136">
        <f ca="1">IF(AND(AND($AK$3&lt;=B315,B315&lt;=$AK$1),B315&lt;&gt;""),1,0)</f>
        <v>1</v>
      </c>
      <c r="AL315" s="136">
        <f t="shared" si="5"/>
        <v>1</v>
      </c>
      <c r="AM315" s="136">
        <v>1</v>
      </c>
    </row>
    <row r="316" spans="1:39" ht="36">
      <c r="A316" s="149">
        <v>536</v>
      </c>
      <c r="B316" s="150">
        <v>46419</v>
      </c>
      <c r="C316" s="156">
        <v>9</v>
      </c>
      <c r="D316" s="156">
        <v>17</v>
      </c>
      <c r="E316" s="152" t="s">
        <v>91</v>
      </c>
      <c r="F316" s="151" t="s">
        <v>490</v>
      </c>
      <c r="G316" s="154" t="s">
        <v>493</v>
      </c>
      <c r="H316" s="138" t="str">
        <f>IF(OR(G316="中止",G316="取消"),"998",IF(ISNA(MATCH($E316,施設情報!$B$2:$B$96,0)),"999",INDEX(施設情報!$C$2:$C$96,MATCH($E316,施設情報!$B$2:$B$96,0))))</f>
        <v>998</v>
      </c>
      <c r="I316" s="139">
        <f>B316</f>
        <v>46419</v>
      </c>
      <c r="J316" s="137" t="str">
        <f>H316&amp;"-"&amp;I316</f>
        <v>998-46419</v>
      </c>
      <c r="K316" s="137">
        <f>C316/24</f>
        <v>0.375</v>
      </c>
      <c r="L316" s="137">
        <f>D316/24</f>
        <v>0.70833333333333337</v>
      </c>
      <c r="M316" s="137">
        <f>IF(AND(M$3&gt;=$K316,M$3&lt;$L316),100*$AM316,0)</f>
        <v>0</v>
      </c>
      <c r="N316" s="137">
        <f>IF(AND(N$3&gt;=$K316,N$3&lt;$L316),100*$AM316,0)</f>
        <v>0</v>
      </c>
      <c r="O316" s="137">
        <f>IF(AND(O$3&gt;=$K316,O$3&lt;$L316),100*$AM316,0)</f>
        <v>0</v>
      </c>
      <c r="P316" s="137">
        <f>IF(AND(P$3&gt;=$K316,P$3&lt;$L316),100*$AM316,0)</f>
        <v>0</v>
      </c>
      <c r="Q316" s="137">
        <f>IF(AND(Q$3&gt;=$K316,Q$3&lt;$L316),100*$AM316,0)</f>
        <v>0</v>
      </c>
      <c r="R316" s="137">
        <f>IF(AND(R$3&gt;=$K316,R$3&lt;$L316),100*$AM316,0)</f>
        <v>0</v>
      </c>
      <c r="S316" s="137">
        <f>IF(AND(S$3&gt;=$K316,S$3&lt;$L316),100*$AM316,0)</f>
        <v>0</v>
      </c>
      <c r="T316" s="137">
        <f>IF(AND(T$3&gt;=$K316,T$3&lt;$L316),100*$AM316,0)</f>
        <v>0</v>
      </c>
      <c r="U316" s="137">
        <f>IF(AND(U$3&gt;=$K316,U$3&lt;$L316),100*$AM316,0)</f>
        <v>0</v>
      </c>
      <c r="V316" s="137">
        <f>IF(AND(V$3&gt;=$K316,V$3&lt;$L316),100*$AM316,0)</f>
        <v>100</v>
      </c>
      <c r="W316" s="137">
        <f>IF(AND(W$3&gt;=$K316,W$3&lt;$L316),100*$AM316,0)</f>
        <v>100</v>
      </c>
      <c r="X316" s="137">
        <f>IF(AND(X$3&gt;=$K316,X$3&lt;$L316),100*$AM316,0)</f>
        <v>100</v>
      </c>
      <c r="Y316" s="137">
        <f>IF(AND(Y$3&gt;=$K316,Y$3&lt;$L316),100*$AM316,0)</f>
        <v>100</v>
      </c>
      <c r="Z316" s="137">
        <f>IF(AND(Z$3&gt;=$K316,Z$3&lt;$L316),100*$AM316,0)</f>
        <v>100</v>
      </c>
      <c r="AA316" s="137">
        <f>IF(AND(AA$3&gt;=$K316,AA$3&lt;$L316),100*$AM316,0)</f>
        <v>100</v>
      </c>
      <c r="AB316" s="137">
        <f>IF(AND(AB$3&gt;=$K316,AB$3&lt;$L316),100*$AM316,0)</f>
        <v>100</v>
      </c>
      <c r="AC316" s="137">
        <f>IF(AND(AC$3&gt;=$K316,AC$3&lt;$L316),100*$AM316,0)</f>
        <v>100</v>
      </c>
      <c r="AD316" s="137">
        <f>IF(AND(AD$3&gt;=$K316,AD$3&lt;$L316),100*$AM316,0)</f>
        <v>0</v>
      </c>
      <c r="AE316" s="137">
        <f>IF(AND(AE$3&gt;=$K316,AE$3&lt;$L316),100*$AM316,0)</f>
        <v>0</v>
      </c>
      <c r="AF316" s="137">
        <f>IF(AND(AF$3&gt;=$K316,AF$3&lt;$L316),100*$AM316,0)</f>
        <v>0</v>
      </c>
      <c r="AG316" s="137">
        <f>IF(AND(AG$3&gt;=$K316,AG$3&lt;$L316),100*$AM316,0)</f>
        <v>0</v>
      </c>
      <c r="AH316" s="137">
        <f>IF(AND(AH$3&gt;=$K316,AH$3&lt;$L316),100*$AM316,0)</f>
        <v>0</v>
      </c>
      <c r="AI316" s="137">
        <f>IF(AND(AI$3&gt;=$K316,AI$3&lt;$L316),100*$AM316,0)</f>
        <v>0</v>
      </c>
      <c r="AJ316" s="137">
        <f>IF(AND(AJ$3&gt;=$K316,AJ$3&lt;$L316),100*$AM316,0)</f>
        <v>0</v>
      </c>
      <c r="AK316" s="136">
        <f ca="1">IF(AND(AND($AK$3&lt;=B316,B316&lt;=$AK$1),B316&lt;&gt;""),1,0)</f>
        <v>1</v>
      </c>
      <c r="AL316" s="136">
        <f t="shared" si="5"/>
        <v>1</v>
      </c>
      <c r="AM316" s="136">
        <v>1</v>
      </c>
    </row>
    <row r="317" spans="1:39" ht="72">
      <c r="A317" s="149">
        <v>553</v>
      </c>
      <c r="B317" s="150">
        <v>46419</v>
      </c>
      <c r="C317" s="156">
        <v>9</v>
      </c>
      <c r="D317" s="156">
        <v>17</v>
      </c>
      <c r="E317" s="152" t="s">
        <v>93</v>
      </c>
      <c r="F317" s="151" t="s">
        <v>490</v>
      </c>
      <c r="G317" s="154" t="s">
        <v>493</v>
      </c>
      <c r="H317" s="138" t="str">
        <f>IF(OR(G317="中止",G317="取消"),"998",IF(ISNA(MATCH($E317,施設情報!$B$2:$B$96,0)),"999",INDEX(施設情報!$C$2:$C$96,MATCH($E317,施設情報!$B$2:$B$96,0))))</f>
        <v>998</v>
      </c>
      <c r="I317" s="139">
        <f>B317</f>
        <v>46419</v>
      </c>
      <c r="J317" s="137" t="str">
        <f>H317&amp;"-"&amp;I317</f>
        <v>998-46419</v>
      </c>
      <c r="K317" s="137">
        <f>C317/24</f>
        <v>0.375</v>
      </c>
      <c r="L317" s="137">
        <f>D317/24</f>
        <v>0.70833333333333337</v>
      </c>
      <c r="M317" s="137">
        <f>IF(AND(M$3&gt;=$K317,M$3&lt;$L317),100*$AM317,0)</f>
        <v>0</v>
      </c>
      <c r="N317" s="137">
        <f>IF(AND(N$3&gt;=$K317,N$3&lt;$L317),100*$AM317,0)</f>
        <v>0</v>
      </c>
      <c r="O317" s="137">
        <f>IF(AND(O$3&gt;=$K317,O$3&lt;$L317),100*$AM317,0)</f>
        <v>0</v>
      </c>
      <c r="P317" s="137">
        <f>IF(AND(P$3&gt;=$K317,P$3&lt;$L317),100*$AM317,0)</f>
        <v>0</v>
      </c>
      <c r="Q317" s="137">
        <f>IF(AND(Q$3&gt;=$K317,Q$3&lt;$L317),100*$AM317,0)</f>
        <v>0</v>
      </c>
      <c r="R317" s="137">
        <f>IF(AND(R$3&gt;=$K317,R$3&lt;$L317),100*$AM317,0)</f>
        <v>0</v>
      </c>
      <c r="S317" s="137">
        <f>IF(AND(S$3&gt;=$K317,S$3&lt;$L317),100*$AM317,0)</f>
        <v>0</v>
      </c>
      <c r="T317" s="137">
        <f>IF(AND(T$3&gt;=$K317,T$3&lt;$L317),100*$AM317,0)</f>
        <v>0</v>
      </c>
      <c r="U317" s="137">
        <f>IF(AND(U$3&gt;=$K317,U$3&lt;$L317),100*$AM317,0)</f>
        <v>0</v>
      </c>
      <c r="V317" s="137">
        <f>IF(AND(V$3&gt;=$K317,V$3&lt;$L317),100*$AM317,0)</f>
        <v>100</v>
      </c>
      <c r="W317" s="137">
        <f>IF(AND(W$3&gt;=$K317,W$3&lt;$L317),100*$AM317,0)</f>
        <v>100</v>
      </c>
      <c r="X317" s="137">
        <f>IF(AND(X$3&gt;=$K317,X$3&lt;$L317),100*$AM317,0)</f>
        <v>100</v>
      </c>
      <c r="Y317" s="137">
        <f>IF(AND(Y$3&gt;=$K317,Y$3&lt;$L317),100*$AM317,0)</f>
        <v>100</v>
      </c>
      <c r="Z317" s="137">
        <f>IF(AND(Z$3&gt;=$K317,Z$3&lt;$L317),100*$AM317,0)</f>
        <v>100</v>
      </c>
      <c r="AA317" s="137">
        <f>IF(AND(AA$3&gt;=$K317,AA$3&lt;$L317),100*$AM317,0)</f>
        <v>100</v>
      </c>
      <c r="AB317" s="137">
        <f>IF(AND(AB$3&gt;=$K317,AB$3&lt;$L317),100*$AM317,0)</f>
        <v>100</v>
      </c>
      <c r="AC317" s="137">
        <f>IF(AND(AC$3&gt;=$K317,AC$3&lt;$L317),100*$AM317,0)</f>
        <v>100</v>
      </c>
      <c r="AD317" s="137">
        <f>IF(AND(AD$3&gt;=$K317,AD$3&lt;$L317),100*$AM317,0)</f>
        <v>0</v>
      </c>
      <c r="AE317" s="137">
        <f>IF(AND(AE$3&gt;=$K317,AE$3&lt;$L317),100*$AM317,0)</f>
        <v>0</v>
      </c>
      <c r="AF317" s="137">
        <f>IF(AND(AF$3&gt;=$K317,AF$3&lt;$L317),100*$AM317,0)</f>
        <v>0</v>
      </c>
      <c r="AG317" s="137">
        <f>IF(AND(AG$3&gt;=$K317,AG$3&lt;$L317),100*$AM317,0)</f>
        <v>0</v>
      </c>
      <c r="AH317" s="137">
        <f>IF(AND(AH$3&gt;=$K317,AH$3&lt;$L317),100*$AM317,0)</f>
        <v>0</v>
      </c>
      <c r="AI317" s="137">
        <f>IF(AND(AI$3&gt;=$K317,AI$3&lt;$L317),100*$AM317,0)</f>
        <v>0</v>
      </c>
      <c r="AJ317" s="137">
        <f>IF(AND(AJ$3&gt;=$K317,AJ$3&lt;$L317),100*$AM317,0)</f>
        <v>0</v>
      </c>
      <c r="AK317" s="136">
        <f ca="1">IF(AND(AND($AK$3&lt;=B317,B317&lt;=$AK$1),B317&lt;&gt;""),1,0)</f>
        <v>1</v>
      </c>
      <c r="AL317" s="136">
        <f t="shared" si="5"/>
        <v>1</v>
      </c>
      <c r="AM317" s="136">
        <v>1</v>
      </c>
    </row>
    <row r="318" spans="1:39" ht="90">
      <c r="A318" s="149">
        <v>570</v>
      </c>
      <c r="B318" s="150">
        <v>46419</v>
      </c>
      <c r="C318" s="156">
        <v>9</v>
      </c>
      <c r="D318" s="156">
        <v>17</v>
      </c>
      <c r="E318" s="152" t="s">
        <v>94</v>
      </c>
      <c r="F318" s="151" t="s">
        <v>490</v>
      </c>
      <c r="G318" s="154" t="s">
        <v>493</v>
      </c>
      <c r="H318" s="138" t="str">
        <f>IF(OR(G318="中止",G318="取消"),"998",IF(ISNA(MATCH($E318,施設情報!$B$2:$B$96,0)),"999",INDEX(施設情報!$C$2:$C$96,MATCH($E318,施設情報!$B$2:$B$96,0))))</f>
        <v>998</v>
      </c>
      <c r="I318" s="139">
        <f>B318</f>
        <v>46419</v>
      </c>
      <c r="J318" s="137" t="str">
        <f>H318&amp;"-"&amp;I318</f>
        <v>998-46419</v>
      </c>
      <c r="K318" s="137">
        <f>C318/24</f>
        <v>0.375</v>
      </c>
      <c r="L318" s="137">
        <f>D318/24</f>
        <v>0.70833333333333337</v>
      </c>
      <c r="M318" s="137">
        <f>IF(AND(M$3&gt;=$K318,M$3&lt;$L318),100*$AM318,0)</f>
        <v>0</v>
      </c>
      <c r="N318" s="137">
        <f>IF(AND(N$3&gt;=$K318,N$3&lt;$L318),100*$AM318,0)</f>
        <v>0</v>
      </c>
      <c r="O318" s="137">
        <f>IF(AND(O$3&gt;=$K318,O$3&lt;$L318),100*$AM318,0)</f>
        <v>0</v>
      </c>
      <c r="P318" s="137">
        <f>IF(AND(P$3&gt;=$K318,P$3&lt;$L318),100*$AM318,0)</f>
        <v>0</v>
      </c>
      <c r="Q318" s="137">
        <f>IF(AND(Q$3&gt;=$K318,Q$3&lt;$L318),100*$AM318,0)</f>
        <v>0</v>
      </c>
      <c r="R318" s="137">
        <f>IF(AND(R$3&gt;=$K318,R$3&lt;$L318),100*$AM318,0)</f>
        <v>0</v>
      </c>
      <c r="S318" s="137">
        <f>IF(AND(S$3&gt;=$K318,S$3&lt;$L318),100*$AM318,0)</f>
        <v>0</v>
      </c>
      <c r="T318" s="137">
        <f>IF(AND(T$3&gt;=$K318,T$3&lt;$L318),100*$AM318,0)</f>
        <v>0</v>
      </c>
      <c r="U318" s="137">
        <f>IF(AND(U$3&gt;=$K318,U$3&lt;$L318),100*$AM318,0)</f>
        <v>0</v>
      </c>
      <c r="V318" s="137">
        <f>IF(AND(V$3&gt;=$K318,V$3&lt;$L318),100*$AM318,0)</f>
        <v>100</v>
      </c>
      <c r="W318" s="137">
        <f>IF(AND(W$3&gt;=$K318,W$3&lt;$L318),100*$AM318,0)</f>
        <v>100</v>
      </c>
      <c r="X318" s="137">
        <f>IF(AND(X$3&gt;=$K318,X$3&lt;$L318),100*$AM318,0)</f>
        <v>100</v>
      </c>
      <c r="Y318" s="137">
        <f>IF(AND(Y$3&gt;=$K318,Y$3&lt;$L318),100*$AM318,0)</f>
        <v>100</v>
      </c>
      <c r="Z318" s="137">
        <f>IF(AND(Z$3&gt;=$K318,Z$3&lt;$L318),100*$AM318,0)</f>
        <v>100</v>
      </c>
      <c r="AA318" s="137">
        <f>IF(AND(AA$3&gt;=$K318,AA$3&lt;$L318),100*$AM318,0)</f>
        <v>100</v>
      </c>
      <c r="AB318" s="137">
        <f>IF(AND(AB$3&gt;=$K318,AB$3&lt;$L318),100*$AM318,0)</f>
        <v>100</v>
      </c>
      <c r="AC318" s="137">
        <f>IF(AND(AC$3&gt;=$K318,AC$3&lt;$L318),100*$AM318,0)</f>
        <v>100</v>
      </c>
      <c r="AD318" s="137">
        <f>IF(AND(AD$3&gt;=$K318,AD$3&lt;$L318),100*$AM318,0)</f>
        <v>0</v>
      </c>
      <c r="AE318" s="137">
        <f>IF(AND(AE$3&gt;=$K318,AE$3&lt;$L318),100*$AM318,0)</f>
        <v>0</v>
      </c>
      <c r="AF318" s="137">
        <f>IF(AND(AF$3&gt;=$K318,AF$3&lt;$L318),100*$AM318,0)</f>
        <v>0</v>
      </c>
      <c r="AG318" s="137">
        <f>IF(AND(AG$3&gt;=$K318,AG$3&lt;$L318),100*$AM318,0)</f>
        <v>0</v>
      </c>
      <c r="AH318" s="137">
        <f>IF(AND(AH$3&gt;=$K318,AH$3&lt;$L318),100*$AM318,0)</f>
        <v>0</v>
      </c>
      <c r="AI318" s="137">
        <f>IF(AND(AI$3&gt;=$K318,AI$3&lt;$L318),100*$AM318,0)</f>
        <v>0</v>
      </c>
      <c r="AJ318" s="137">
        <f>IF(AND(AJ$3&gt;=$K318,AJ$3&lt;$L318),100*$AM318,0)</f>
        <v>0</v>
      </c>
      <c r="AK318" s="136">
        <f ca="1">IF(AND(AND($AK$3&lt;=B318,B318&lt;=$AK$1),B318&lt;&gt;""),1,0)</f>
        <v>1</v>
      </c>
      <c r="AL318" s="136">
        <f t="shared" si="5"/>
        <v>1</v>
      </c>
      <c r="AM318" s="136">
        <v>1</v>
      </c>
    </row>
    <row r="319" spans="1:39" ht="72">
      <c r="A319" s="149">
        <v>587</v>
      </c>
      <c r="B319" s="150">
        <v>46419</v>
      </c>
      <c r="C319" s="156">
        <v>9</v>
      </c>
      <c r="D319" s="156">
        <v>17</v>
      </c>
      <c r="E319" s="152" t="s">
        <v>92</v>
      </c>
      <c r="F319" s="151" t="s">
        <v>490</v>
      </c>
      <c r="G319" s="154" t="s">
        <v>493</v>
      </c>
      <c r="H319" s="138" t="str">
        <f>IF(OR(G319="中止",G319="取消"),"998",IF(ISNA(MATCH($E319,施設情報!$B$2:$B$96,0)),"999",INDEX(施設情報!$C$2:$C$96,MATCH($E319,施設情報!$B$2:$B$96,0))))</f>
        <v>998</v>
      </c>
      <c r="I319" s="139">
        <f>B319</f>
        <v>46419</v>
      </c>
      <c r="J319" s="137" t="str">
        <f>H319&amp;"-"&amp;I319</f>
        <v>998-46419</v>
      </c>
      <c r="K319" s="137">
        <f>C319/24</f>
        <v>0.375</v>
      </c>
      <c r="L319" s="137">
        <f>D319/24</f>
        <v>0.70833333333333337</v>
      </c>
      <c r="M319" s="137">
        <f>IF(AND(M$3&gt;=$K319,M$3&lt;$L319),100*$AM319,0)</f>
        <v>0</v>
      </c>
      <c r="N319" s="137">
        <f>IF(AND(N$3&gt;=$K319,N$3&lt;$L319),100*$AM319,0)</f>
        <v>0</v>
      </c>
      <c r="O319" s="137">
        <f>IF(AND(O$3&gt;=$K319,O$3&lt;$L319),100*$AM319,0)</f>
        <v>0</v>
      </c>
      <c r="P319" s="137">
        <f>IF(AND(P$3&gt;=$K319,P$3&lt;$L319),100*$AM319,0)</f>
        <v>0</v>
      </c>
      <c r="Q319" s="137">
        <f>IF(AND(Q$3&gt;=$K319,Q$3&lt;$L319),100*$AM319,0)</f>
        <v>0</v>
      </c>
      <c r="R319" s="137">
        <f>IF(AND(R$3&gt;=$K319,R$3&lt;$L319),100*$AM319,0)</f>
        <v>0</v>
      </c>
      <c r="S319" s="137">
        <f>IF(AND(S$3&gt;=$K319,S$3&lt;$L319),100*$AM319,0)</f>
        <v>0</v>
      </c>
      <c r="T319" s="137">
        <f>IF(AND(T$3&gt;=$K319,T$3&lt;$L319),100*$AM319,0)</f>
        <v>0</v>
      </c>
      <c r="U319" s="137">
        <f>IF(AND(U$3&gt;=$K319,U$3&lt;$L319),100*$AM319,0)</f>
        <v>0</v>
      </c>
      <c r="V319" s="137">
        <f>IF(AND(V$3&gt;=$K319,V$3&lt;$L319),100*$AM319,0)</f>
        <v>100</v>
      </c>
      <c r="W319" s="137">
        <f>IF(AND(W$3&gt;=$K319,W$3&lt;$L319),100*$AM319,0)</f>
        <v>100</v>
      </c>
      <c r="X319" s="137">
        <f>IF(AND(X$3&gt;=$K319,X$3&lt;$L319),100*$AM319,0)</f>
        <v>100</v>
      </c>
      <c r="Y319" s="137">
        <f>IF(AND(Y$3&gt;=$K319,Y$3&lt;$L319),100*$AM319,0)</f>
        <v>100</v>
      </c>
      <c r="Z319" s="137">
        <f>IF(AND(Z$3&gt;=$K319,Z$3&lt;$L319),100*$AM319,0)</f>
        <v>100</v>
      </c>
      <c r="AA319" s="137">
        <f>IF(AND(AA$3&gt;=$K319,AA$3&lt;$L319),100*$AM319,0)</f>
        <v>100</v>
      </c>
      <c r="AB319" s="137">
        <f>IF(AND(AB$3&gt;=$K319,AB$3&lt;$L319),100*$AM319,0)</f>
        <v>100</v>
      </c>
      <c r="AC319" s="137">
        <f>IF(AND(AC$3&gt;=$K319,AC$3&lt;$L319),100*$AM319,0)</f>
        <v>100</v>
      </c>
      <c r="AD319" s="137">
        <f>IF(AND(AD$3&gt;=$K319,AD$3&lt;$L319),100*$AM319,0)</f>
        <v>0</v>
      </c>
      <c r="AE319" s="137">
        <f>IF(AND(AE$3&gt;=$K319,AE$3&lt;$L319),100*$AM319,0)</f>
        <v>0</v>
      </c>
      <c r="AF319" s="137">
        <f>IF(AND(AF$3&gt;=$K319,AF$3&lt;$L319),100*$AM319,0)</f>
        <v>0</v>
      </c>
      <c r="AG319" s="137">
        <f>IF(AND(AG$3&gt;=$K319,AG$3&lt;$L319),100*$AM319,0)</f>
        <v>0</v>
      </c>
      <c r="AH319" s="137">
        <f>IF(AND(AH$3&gt;=$K319,AH$3&lt;$L319),100*$AM319,0)</f>
        <v>0</v>
      </c>
      <c r="AI319" s="137">
        <f>IF(AND(AI$3&gt;=$K319,AI$3&lt;$L319),100*$AM319,0)</f>
        <v>0</v>
      </c>
      <c r="AJ319" s="137">
        <f>IF(AND(AJ$3&gt;=$K319,AJ$3&lt;$L319),100*$AM319,0)</f>
        <v>0</v>
      </c>
      <c r="AK319" s="136">
        <f ca="1">IF(AND(AND($AK$3&lt;=B319,B319&lt;=$AK$1),B319&lt;&gt;""),1,0)</f>
        <v>1</v>
      </c>
      <c r="AL319" s="136">
        <f t="shared" si="5"/>
        <v>1</v>
      </c>
      <c r="AM319" s="136">
        <v>1</v>
      </c>
    </row>
    <row r="320" spans="1:39" ht="36">
      <c r="A320" s="149">
        <v>667</v>
      </c>
      <c r="B320" s="150">
        <v>46419</v>
      </c>
      <c r="C320" s="156">
        <v>9</v>
      </c>
      <c r="D320" s="156">
        <v>17</v>
      </c>
      <c r="E320" s="152" t="s">
        <v>91</v>
      </c>
      <c r="F320" s="151" t="s">
        <v>490</v>
      </c>
      <c r="G320" s="154" t="s">
        <v>494</v>
      </c>
      <c r="H320" s="138" t="str">
        <f>IF(OR(G320="中止",G320="取消"),"998",IF(ISNA(MATCH($E320,施設情報!$B$2:$B$96,0)),"999",INDEX(施設情報!$C$2:$C$96,MATCH($E320,施設情報!$B$2:$B$96,0))))</f>
        <v>009</v>
      </c>
      <c r="I320" s="139">
        <f>B320</f>
        <v>46419</v>
      </c>
      <c r="J320" s="137" t="str">
        <f>H320&amp;"-"&amp;I320</f>
        <v>009-46419</v>
      </c>
      <c r="K320" s="137">
        <f>C320/24</f>
        <v>0.375</v>
      </c>
      <c r="L320" s="137">
        <f>D320/24</f>
        <v>0.70833333333333337</v>
      </c>
      <c r="M320" s="137">
        <f>IF(AND(M$3&gt;=$K320,M$3&lt;$L320),100*$AM320,0)</f>
        <v>0</v>
      </c>
      <c r="N320" s="137">
        <f>IF(AND(N$3&gt;=$K320,N$3&lt;$L320),100*$AM320,0)</f>
        <v>0</v>
      </c>
      <c r="O320" s="137">
        <f>IF(AND(O$3&gt;=$K320,O$3&lt;$L320),100*$AM320,0)</f>
        <v>0</v>
      </c>
      <c r="P320" s="137">
        <f>IF(AND(P$3&gt;=$K320,P$3&lt;$L320),100*$AM320,0)</f>
        <v>0</v>
      </c>
      <c r="Q320" s="137">
        <f>IF(AND(Q$3&gt;=$K320,Q$3&lt;$L320),100*$AM320,0)</f>
        <v>0</v>
      </c>
      <c r="R320" s="137">
        <f>IF(AND(R$3&gt;=$K320,R$3&lt;$L320),100*$AM320,0)</f>
        <v>0</v>
      </c>
      <c r="S320" s="137">
        <f>IF(AND(S$3&gt;=$K320,S$3&lt;$L320),100*$AM320,0)</f>
        <v>0</v>
      </c>
      <c r="T320" s="137">
        <f>IF(AND(T$3&gt;=$K320,T$3&lt;$L320),100*$AM320,0)</f>
        <v>0</v>
      </c>
      <c r="U320" s="137">
        <f>IF(AND(U$3&gt;=$K320,U$3&lt;$L320),100*$AM320,0)</f>
        <v>0</v>
      </c>
      <c r="V320" s="137">
        <f>IF(AND(V$3&gt;=$K320,V$3&lt;$L320),100*$AM320,0)</f>
        <v>100</v>
      </c>
      <c r="W320" s="137">
        <f>IF(AND(W$3&gt;=$K320,W$3&lt;$L320),100*$AM320,0)</f>
        <v>100</v>
      </c>
      <c r="X320" s="137">
        <f>IF(AND(X$3&gt;=$K320,X$3&lt;$L320),100*$AM320,0)</f>
        <v>100</v>
      </c>
      <c r="Y320" s="137">
        <f>IF(AND(Y$3&gt;=$K320,Y$3&lt;$L320),100*$AM320,0)</f>
        <v>100</v>
      </c>
      <c r="Z320" s="137">
        <f>IF(AND(Z$3&gt;=$K320,Z$3&lt;$L320),100*$AM320,0)</f>
        <v>100</v>
      </c>
      <c r="AA320" s="137">
        <f>IF(AND(AA$3&gt;=$K320,AA$3&lt;$L320),100*$AM320,0)</f>
        <v>100</v>
      </c>
      <c r="AB320" s="137">
        <f>IF(AND(AB$3&gt;=$K320,AB$3&lt;$L320),100*$AM320,0)</f>
        <v>100</v>
      </c>
      <c r="AC320" s="137">
        <f>IF(AND(AC$3&gt;=$K320,AC$3&lt;$L320),100*$AM320,0)</f>
        <v>100</v>
      </c>
      <c r="AD320" s="137">
        <f>IF(AND(AD$3&gt;=$K320,AD$3&lt;$L320),100*$AM320,0)</f>
        <v>0</v>
      </c>
      <c r="AE320" s="137">
        <f>IF(AND(AE$3&gt;=$K320,AE$3&lt;$L320),100*$AM320,0)</f>
        <v>0</v>
      </c>
      <c r="AF320" s="137">
        <f>IF(AND(AF$3&gt;=$K320,AF$3&lt;$L320),100*$AM320,0)</f>
        <v>0</v>
      </c>
      <c r="AG320" s="137">
        <f>IF(AND(AG$3&gt;=$K320,AG$3&lt;$L320),100*$AM320,0)</f>
        <v>0</v>
      </c>
      <c r="AH320" s="137">
        <f>IF(AND(AH$3&gt;=$K320,AH$3&lt;$L320),100*$AM320,0)</f>
        <v>0</v>
      </c>
      <c r="AI320" s="137">
        <f>IF(AND(AI$3&gt;=$K320,AI$3&lt;$L320),100*$AM320,0)</f>
        <v>0</v>
      </c>
      <c r="AJ320" s="137">
        <f>IF(AND(AJ$3&gt;=$K320,AJ$3&lt;$L320),100*$AM320,0)</f>
        <v>0</v>
      </c>
      <c r="AK320" s="136">
        <f ca="1">IF(AND(AND($AK$3&lt;=B320,B320&lt;=$AK$1),B320&lt;&gt;""),1,0)</f>
        <v>1</v>
      </c>
      <c r="AL320" s="136">
        <f t="shared" si="5"/>
        <v>1</v>
      </c>
      <c r="AM320" s="136">
        <v>1</v>
      </c>
    </row>
    <row r="321" spans="1:39" ht="72">
      <c r="A321" s="149">
        <v>682</v>
      </c>
      <c r="B321" s="210">
        <v>46419</v>
      </c>
      <c r="C321" s="211">
        <v>9</v>
      </c>
      <c r="D321" s="211">
        <v>17</v>
      </c>
      <c r="E321" s="152" t="s">
        <v>93</v>
      </c>
      <c r="F321" s="151" t="s">
        <v>490</v>
      </c>
      <c r="G321" s="154" t="s">
        <v>494</v>
      </c>
      <c r="H321" s="138" t="str">
        <f>IF(OR(G321="中止",G321="取消"),"998",IF(ISNA(MATCH($E321,施設情報!$B$2:$B$96,0)),"999",INDEX(施設情報!$C$2:$C$96,MATCH($E321,施設情報!$B$2:$B$96,0))))</f>
        <v>012</v>
      </c>
      <c r="I321" s="139">
        <f>B321</f>
        <v>46419</v>
      </c>
      <c r="J321" s="137" t="str">
        <f>H321&amp;"-"&amp;I321</f>
        <v>012-46419</v>
      </c>
      <c r="K321" s="137">
        <f>C321/24</f>
        <v>0.375</v>
      </c>
      <c r="L321" s="137">
        <f>D321/24</f>
        <v>0.70833333333333337</v>
      </c>
      <c r="M321" s="137">
        <f>IF(AND(M$3&gt;=$K321,M$3&lt;$L321),100*$AM321,0)</f>
        <v>0</v>
      </c>
      <c r="N321" s="137">
        <f>IF(AND(N$3&gt;=$K321,N$3&lt;$L321),100*$AM321,0)</f>
        <v>0</v>
      </c>
      <c r="O321" s="137">
        <f>IF(AND(O$3&gt;=$K321,O$3&lt;$L321),100*$AM321,0)</f>
        <v>0</v>
      </c>
      <c r="P321" s="137">
        <f>IF(AND(P$3&gt;=$K321,P$3&lt;$L321),100*$AM321,0)</f>
        <v>0</v>
      </c>
      <c r="Q321" s="137">
        <f>IF(AND(Q$3&gt;=$K321,Q$3&lt;$L321),100*$AM321,0)</f>
        <v>0</v>
      </c>
      <c r="R321" s="137">
        <f>IF(AND(R$3&gt;=$K321,R$3&lt;$L321),100*$AM321,0)</f>
        <v>0</v>
      </c>
      <c r="S321" s="137">
        <f>IF(AND(S$3&gt;=$K321,S$3&lt;$L321),100*$AM321,0)</f>
        <v>0</v>
      </c>
      <c r="T321" s="137">
        <f>IF(AND(T$3&gt;=$K321,T$3&lt;$L321),100*$AM321,0)</f>
        <v>0</v>
      </c>
      <c r="U321" s="137">
        <f>IF(AND(U$3&gt;=$K321,U$3&lt;$L321),100*$AM321,0)</f>
        <v>0</v>
      </c>
      <c r="V321" s="137">
        <f>IF(AND(V$3&gt;=$K321,V$3&lt;$L321),100*$AM321,0)</f>
        <v>100</v>
      </c>
      <c r="W321" s="137">
        <f>IF(AND(W$3&gt;=$K321,W$3&lt;$L321),100*$AM321,0)</f>
        <v>100</v>
      </c>
      <c r="X321" s="137">
        <f>IF(AND(X$3&gt;=$K321,X$3&lt;$L321),100*$AM321,0)</f>
        <v>100</v>
      </c>
      <c r="Y321" s="137">
        <f>IF(AND(Y$3&gt;=$K321,Y$3&lt;$L321),100*$AM321,0)</f>
        <v>100</v>
      </c>
      <c r="Z321" s="137">
        <f>IF(AND(Z$3&gt;=$K321,Z$3&lt;$L321),100*$AM321,0)</f>
        <v>100</v>
      </c>
      <c r="AA321" s="137">
        <f>IF(AND(AA$3&gt;=$K321,AA$3&lt;$L321),100*$AM321,0)</f>
        <v>100</v>
      </c>
      <c r="AB321" s="137">
        <f>IF(AND(AB$3&gt;=$K321,AB$3&lt;$L321),100*$AM321,0)</f>
        <v>100</v>
      </c>
      <c r="AC321" s="137">
        <f>IF(AND(AC$3&gt;=$K321,AC$3&lt;$L321),100*$AM321,0)</f>
        <v>100</v>
      </c>
      <c r="AD321" s="137">
        <f>IF(AND(AD$3&gt;=$K321,AD$3&lt;$L321),100*$AM321,0)</f>
        <v>0</v>
      </c>
      <c r="AE321" s="137">
        <f>IF(AND(AE$3&gt;=$K321,AE$3&lt;$L321),100*$AM321,0)</f>
        <v>0</v>
      </c>
      <c r="AF321" s="137">
        <f>IF(AND(AF$3&gt;=$K321,AF$3&lt;$L321),100*$AM321,0)</f>
        <v>0</v>
      </c>
      <c r="AG321" s="137">
        <f>IF(AND(AG$3&gt;=$K321,AG$3&lt;$L321),100*$AM321,0)</f>
        <v>0</v>
      </c>
      <c r="AH321" s="137">
        <f>IF(AND(AH$3&gt;=$K321,AH$3&lt;$L321),100*$AM321,0)</f>
        <v>0</v>
      </c>
      <c r="AI321" s="137">
        <f>IF(AND(AI$3&gt;=$K321,AI$3&lt;$L321),100*$AM321,0)</f>
        <v>0</v>
      </c>
      <c r="AJ321" s="137">
        <f>IF(AND(AJ$3&gt;=$K321,AJ$3&lt;$L321),100*$AM321,0)</f>
        <v>0</v>
      </c>
      <c r="AK321" s="136">
        <f ca="1">IF(AND(AND($AK$3&lt;=B321,B321&lt;=$AK$1),B321&lt;&gt;""),1,0)</f>
        <v>1</v>
      </c>
      <c r="AL321" s="136">
        <f t="shared" si="5"/>
        <v>1</v>
      </c>
      <c r="AM321" s="136">
        <v>1</v>
      </c>
    </row>
    <row r="322" spans="1:39" ht="90">
      <c r="A322" s="149">
        <v>697</v>
      </c>
      <c r="B322" s="210">
        <v>46419</v>
      </c>
      <c r="C322" s="211">
        <v>9</v>
      </c>
      <c r="D322" s="211">
        <v>17</v>
      </c>
      <c r="E322" s="152" t="s">
        <v>94</v>
      </c>
      <c r="F322" s="151" t="s">
        <v>490</v>
      </c>
      <c r="G322" s="154" t="s">
        <v>494</v>
      </c>
      <c r="H322" s="138" t="str">
        <f>IF(OR(G322="中止",G322="取消"),"998",IF(ISNA(MATCH($E322,施設情報!$B$2:$B$96,0)),"999",INDEX(施設情報!$C$2:$C$96,MATCH($E322,施設情報!$B$2:$B$96,0))))</f>
        <v>011</v>
      </c>
      <c r="I322" s="139">
        <f>B322</f>
        <v>46419</v>
      </c>
      <c r="J322" s="137" t="str">
        <f>H322&amp;"-"&amp;I322</f>
        <v>011-46419</v>
      </c>
      <c r="K322" s="137">
        <f>C322/24</f>
        <v>0.375</v>
      </c>
      <c r="L322" s="137">
        <f>D322/24</f>
        <v>0.70833333333333337</v>
      </c>
      <c r="M322" s="137">
        <f>IF(AND(M$3&gt;=$K322,M$3&lt;$L322),100*$AM322,0)</f>
        <v>0</v>
      </c>
      <c r="N322" s="137">
        <f>IF(AND(N$3&gt;=$K322,N$3&lt;$L322),100*$AM322,0)</f>
        <v>0</v>
      </c>
      <c r="O322" s="137">
        <f>IF(AND(O$3&gt;=$K322,O$3&lt;$L322),100*$AM322,0)</f>
        <v>0</v>
      </c>
      <c r="P322" s="137">
        <f>IF(AND(P$3&gt;=$K322,P$3&lt;$L322),100*$AM322,0)</f>
        <v>0</v>
      </c>
      <c r="Q322" s="137">
        <f>IF(AND(Q$3&gt;=$K322,Q$3&lt;$L322),100*$AM322,0)</f>
        <v>0</v>
      </c>
      <c r="R322" s="137">
        <f>IF(AND(R$3&gt;=$K322,R$3&lt;$L322),100*$AM322,0)</f>
        <v>0</v>
      </c>
      <c r="S322" s="137">
        <f>IF(AND(S$3&gt;=$K322,S$3&lt;$L322),100*$AM322,0)</f>
        <v>0</v>
      </c>
      <c r="T322" s="137">
        <f>IF(AND(T$3&gt;=$K322,T$3&lt;$L322),100*$AM322,0)</f>
        <v>0</v>
      </c>
      <c r="U322" s="137">
        <f>IF(AND(U$3&gt;=$K322,U$3&lt;$L322),100*$AM322,0)</f>
        <v>0</v>
      </c>
      <c r="V322" s="137">
        <f>IF(AND(V$3&gt;=$K322,V$3&lt;$L322),100*$AM322,0)</f>
        <v>100</v>
      </c>
      <c r="W322" s="137">
        <f>IF(AND(W$3&gt;=$K322,W$3&lt;$L322),100*$AM322,0)</f>
        <v>100</v>
      </c>
      <c r="X322" s="137">
        <f>IF(AND(X$3&gt;=$K322,X$3&lt;$L322),100*$AM322,0)</f>
        <v>100</v>
      </c>
      <c r="Y322" s="137">
        <f>IF(AND(Y$3&gt;=$K322,Y$3&lt;$L322),100*$AM322,0)</f>
        <v>100</v>
      </c>
      <c r="Z322" s="137">
        <f>IF(AND(Z$3&gt;=$K322,Z$3&lt;$L322),100*$AM322,0)</f>
        <v>100</v>
      </c>
      <c r="AA322" s="137">
        <f>IF(AND(AA$3&gt;=$K322,AA$3&lt;$L322),100*$AM322,0)</f>
        <v>100</v>
      </c>
      <c r="AB322" s="137">
        <f>IF(AND(AB$3&gt;=$K322,AB$3&lt;$L322),100*$AM322,0)</f>
        <v>100</v>
      </c>
      <c r="AC322" s="137">
        <f>IF(AND(AC$3&gt;=$K322,AC$3&lt;$L322),100*$AM322,0)</f>
        <v>100</v>
      </c>
      <c r="AD322" s="137">
        <f>IF(AND(AD$3&gt;=$K322,AD$3&lt;$L322),100*$AM322,0)</f>
        <v>0</v>
      </c>
      <c r="AE322" s="137">
        <f>IF(AND(AE$3&gt;=$K322,AE$3&lt;$L322),100*$AM322,0)</f>
        <v>0</v>
      </c>
      <c r="AF322" s="137">
        <f>IF(AND(AF$3&gt;=$K322,AF$3&lt;$L322),100*$AM322,0)</f>
        <v>0</v>
      </c>
      <c r="AG322" s="137">
        <f>IF(AND(AG$3&gt;=$K322,AG$3&lt;$L322),100*$AM322,0)</f>
        <v>0</v>
      </c>
      <c r="AH322" s="137">
        <f>IF(AND(AH$3&gt;=$K322,AH$3&lt;$L322),100*$AM322,0)</f>
        <v>0</v>
      </c>
      <c r="AI322" s="137">
        <f>IF(AND(AI$3&gt;=$K322,AI$3&lt;$L322),100*$AM322,0)</f>
        <v>0</v>
      </c>
      <c r="AJ322" s="137">
        <f>IF(AND(AJ$3&gt;=$K322,AJ$3&lt;$L322),100*$AM322,0)</f>
        <v>0</v>
      </c>
      <c r="AK322" s="136">
        <f ca="1">IF(AND(AND($AK$3&lt;=B322,B322&lt;=$AK$1),B322&lt;&gt;""),1,0)</f>
        <v>1</v>
      </c>
      <c r="AL322" s="136">
        <f t="shared" si="5"/>
        <v>1</v>
      </c>
      <c r="AM322" s="136">
        <v>1</v>
      </c>
    </row>
    <row r="323" spans="1:39" ht="72">
      <c r="A323" s="149">
        <v>712</v>
      </c>
      <c r="B323" s="210">
        <v>46419</v>
      </c>
      <c r="C323" s="211">
        <v>9</v>
      </c>
      <c r="D323" s="211">
        <v>17</v>
      </c>
      <c r="E323" s="215" t="s">
        <v>92</v>
      </c>
      <c r="F323" s="151" t="s">
        <v>490</v>
      </c>
      <c r="G323" s="154" t="s">
        <v>494</v>
      </c>
      <c r="H323" s="138" t="str">
        <f>IF(OR(G323="中止",G323="取消"),"998",IF(ISNA(MATCH($E323,施設情報!$B$2:$B$96,0)),"999",INDEX(施設情報!$C$2:$C$96,MATCH($E323,施設情報!$B$2:$B$96,0))))</f>
        <v>010</v>
      </c>
      <c r="I323" s="139">
        <f>B323</f>
        <v>46419</v>
      </c>
      <c r="J323" s="137" t="str">
        <f>H323&amp;"-"&amp;I323</f>
        <v>010-46419</v>
      </c>
      <c r="K323" s="137">
        <f>C323/24</f>
        <v>0.375</v>
      </c>
      <c r="L323" s="137">
        <f>D323/24</f>
        <v>0.70833333333333337</v>
      </c>
      <c r="M323" s="137">
        <f>IF(AND(M$3&gt;=$K323,M$3&lt;$L323),100*$AM323,0)</f>
        <v>0</v>
      </c>
      <c r="N323" s="137">
        <f>IF(AND(N$3&gt;=$K323,N$3&lt;$L323),100*$AM323,0)</f>
        <v>0</v>
      </c>
      <c r="O323" s="137">
        <f>IF(AND(O$3&gt;=$K323,O$3&lt;$L323),100*$AM323,0)</f>
        <v>0</v>
      </c>
      <c r="P323" s="137">
        <f>IF(AND(P$3&gt;=$K323,P$3&lt;$L323),100*$AM323,0)</f>
        <v>0</v>
      </c>
      <c r="Q323" s="137">
        <f>IF(AND(Q$3&gt;=$K323,Q$3&lt;$L323),100*$AM323,0)</f>
        <v>0</v>
      </c>
      <c r="R323" s="137">
        <f>IF(AND(R$3&gt;=$K323,R$3&lt;$L323),100*$AM323,0)</f>
        <v>0</v>
      </c>
      <c r="S323" s="137">
        <f>IF(AND(S$3&gt;=$K323,S$3&lt;$L323),100*$AM323,0)</f>
        <v>0</v>
      </c>
      <c r="T323" s="137">
        <f>IF(AND(T$3&gt;=$K323,T$3&lt;$L323),100*$AM323,0)</f>
        <v>0</v>
      </c>
      <c r="U323" s="137">
        <f>IF(AND(U$3&gt;=$K323,U$3&lt;$L323),100*$AM323,0)</f>
        <v>0</v>
      </c>
      <c r="V323" s="137">
        <f>IF(AND(V$3&gt;=$K323,V$3&lt;$L323),100*$AM323,0)</f>
        <v>100</v>
      </c>
      <c r="W323" s="137">
        <f>IF(AND(W$3&gt;=$K323,W$3&lt;$L323),100*$AM323,0)</f>
        <v>100</v>
      </c>
      <c r="X323" s="137">
        <f>IF(AND(X$3&gt;=$K323,X$3&lt;$L323),100*$AM323,0)</f>
        <v>100</v>
      </c>
      <c r="Y323" s="137">
        <f>IF(AND(Y$3&gt;=$K323,Y$3&lt;$L323),100*$AM323,0)</f>
        <v>100</v>
      </c>
      <c r="Z323" s="137">
        <f>IF(AND(Z$3&gt;=$K323,Z$3&lt;$L323),100*$AM323,0)</f>
        <v>100</v>
      </c>
      <c r="AA323" s="137">
        <f>IF(AND(AA$3&gt;=$K323,AA$3&lt;$L323),100*$AM323,0)</f>
        <v>100</v>
      </c>
      <c r="AB323" s="137">
        <f>IF(AND(AB$3&gt;=$K323,AB$3&lt;$L323),100*$AM323,0)</f>
        <v>100</v>
      </c>
      <c r="AC323" s="137">
        <f>IF(AND(AC$3&gt;=$K323,AC$3&lt;$L323),100*$AM323,0)</f>
        <v>100</v>
      </c>
      <c r="AD323" s="137">
        <f>IF(AND(AD$3&gt;=$K323,AD$3&lt;$L323),100*$AM323,0)</f>
        <v>0</v>
      </c>
      <c r="AE323" s="137">
        <f>IF(AND(AE$3&gt;=$K323,AE$3&lt;$L323),100*$AM323,0)</f>
        <v>0</v>
      </c>
      <c r="AF323" s="137">
        <f>IF(AND(AF$3&gt;=$K323,AF$3&lt;$L323),100*$AM323,0)</f>
        <v>0</v>
      </c>
      <c r="AG323" s="137">
        <f>IF(AND(AG$3&gt;=$K323,AG$3&lt;$L323),100*$AM323,0)</f>
        <v>0</v>
      </c>
      <c r="AH323" s="137">
        <f>IF(AND(AH$3&gt;=$K323,AH$3&lt;$L323),100*$AM323,0)</f>
        <v>0</v>
      </c>
      <c r="AI323" s="137">
        <f>IF(AND(AI$3&gt;=$K323,AI$3&lt;$L323),100*$AM323,0)</f>
        <v>0</v>
      </c>
      <c r="AJ323" s="137">
        <f>IF(AND(AJ$3&gt;=$K323,AJ$3&lt;$L323),100*$AM323,0)</f>
        <v>0</v>
      </c>
      <c r="AK323" s="136">
        <f ca="1">IF(AND(AND($AK$3&lt;=B323,B323&lt;=$AK$1),B323&lt;&gt;""),1,0)</f>
        <v>1</v>
      </c>
      <c r="AL323" s="136">
        <f t="shared" si="5"/>
        <v>1</v>
      </c>
      <c r="AM323" s="136">
        <v>1</v>
      </c>
    </row>
    <row r="324" spans="1:39" ht="56.25">
      <c r="A324" s="149">
        <v>727</v>
      </c>
      <c r="B324" s="210">
        <v>46419</v>
      </c>
      <c r="C324" s="211">
        <v>9</v>
      </c>
      <c r="D324" s="211">
        <v>17</v>
      </c>
      <c r="E324" s="152" t="s">
        <v>44</v>
      </c>
      <c r="F324" s="151" t="s">
        <v>490</v>
      </c>
      <c r="G324" s="154" t="s">
        <v>494</v>
      </c>
      <c r="H324" s="138" t="str">
        <f>IF(OR(G324="中止",G324="取消"),"998",IF(ISNA(MATCH($E324,施設情報!$B$2:$B$96,0)),"999",INDEX(施設情報!$C$2:$C$96,MATCH($E324,施設情報!$B$2:$B$96,0))))</f>
        <v>015</v>
      </c>
      <c r="I324" s="139">
        <f>B324</f>
        <v>46419</v>
      </c>
      <c r="J324" s="137" t="str">
        <f>H324&amp;"-"&amp;I324</f>
        <v>015-46419</v>
      </c>
      <c r="K324" s="137">
        <f>C324/24</f>
        <v>0.375</v>
      </c>
      <c r="L324" s="137">
        <f>D324/24</f>
        <v>0.70833333333333337</v>
      </c>
      <c r="M324" s="137">
        <f>IF(AND(M$3&gt;=$K324,M$3&lt;$L324),100*$AM324,0)</f>
        <v>0</v>
      </c>
      <c r="N324" s="137">
        <f>IF(AND(N$3&gt;=$K324,N$3&lt;$L324),100*$AM324,0)</f>
        <v>0</v>
      </c>
      <c r="O324" s="137">
        <f>IF(AND(O$3&gt;=$K324,O$3&lt;$L324),100*$AM324,0)</f>
        <v>0</v>
      </c>
      <c r="P324" s="137">
        <f>IF(AND(P$3&gt;=$K324,P$3&lt;$L324),100*$AM324,0)</f>
        <v>0</v>
      </c>
      <c r="Q324" s="137">
        <f>IF(AND(Q$3&gt;=$K324,Q$3&lt;$L324),100*$AM324,0)</f>
        <v>0</v>
      </c>
      <c r="R324" s="137">
        <f>IF(AND(R$3&gt;=$K324,R$3&lt;$L324),100*$AM324,0)</f>
        <v>0</v>
      </c>
      <c r="S324" s="137">
        <f>IF(AND(S$3&gt;=$K324,S$3&lt;$L324),100*$AM324,0)</f>
        <v>0</v>
      </c>
      <c r="T324" s="137">
        <f>IF(AND(T$3&gt;=$K324,T$3&lt;$L324),100*$AM324,0)</f>
        <v>0</v>
      </c>
      <c r="U324" s="137">
        <f>IF(AND(U$3&gt;=$K324,U$3&lt;$L324),100*$AM324,0)</f>
        <v>0</v>
      </c>
      <c r="V324" s="137">
        <f>IF(AND(V$3&gt;=$K324,V$3&lt;$L324),100*$AM324,0)</f>
        <v>100</v>
      </c>
      <c r="W324" s="137">
        <f>IF(AND(W$3&gt;=$K324,W$3&lt;$L324),100*$AM324,0)</f>
        <v>100</v>
      </c>
      <c r="X324" s="137">
        <f>IF(AND(X$3&gt;=$K324,X$3&lt;$L324),100*$AM324,0)</f>
        <v>100</v>
      </c>
      <c r="Y324" s="137">
        <f>IF(AND(Y$3&gt;=$K324,Y$3&lt;$L324),100*$AM324,0)</f>
        <v>100</v>
      </c>
      <c r="Z324" s="137">
        <f>IF(AND(Z$3&gt;=$K324,Z$3&lt;$L324),100*$AM324,0)</f>
        <v>100</v>
      </c>
      <c r="AA324" s="137">
        <f>IF(AND(AA$3&gt;=$K324,AA$3&lt;$L324),100*$AM324,0)</f>
        <v>100</v>
      </c>
      <c r="AB324" s="137">
        <f>IF(AND(AB$3&gt;=$K324,AB$3&lt;$L324),100*$AM324,0)</f>
        <v>100</v>
      </c>
      <c r="AC324" s="137">
        <f>IF(AND(AC$3&gt;=$K324,AC$3&lt;$L324),100*$AM324,0)</f>
        <v>100</v>
      </c>
      <c r="AD324" s="137">
        <f>IF(AND(AD$3&gt;=$K324,AD$3&lt;$L324),100*$AM324,0)</f>
        <v>0</v>
      </c>
      <c r="AE324" s="137">
        <f>IF(AND(AE$3&gt;=$K324,AE$3&lt;$L324),100*$AM324,0)</f>
        <v>0</v>
      </c>
      <c r="AF324" s="137">
        <f>IF(AND(AF$3&gt;=$K324,AF$3&lt;$L324),100*$AM324,0)</f>
        <v>0</v>
      </c>
      <c r="AG324" s="137">
        <f>IF(AND(AG$3&gt;=$K324,AG$3&lt;$L324),100*$AM324,0)</f>
        <v>0</v>
      </c>
      <c r="AH324" s="137">
        <f>IF(AND(AH$3&gt;=$K324,AH$3&lt;$L324),100*$AM324,0)</f>
        <v>0</v>
      </c>
      <c r="AI324" s="137">
        <f>IF(AND(AI$3&gt;=$K324,AI$3&lt;$L324),100*$AM324,0)</f>
        <v>0</v>
      </c>
      <c r="AJ324" s="137">
        <f>IF(AND(AJ$3&gt;=$K324,AJ$3&lt;$L324),100*$AM324,0)</f>
        <v>0</v>
      </c>
      <c r="AK324" s="136">
        <f ca="1">IF(AND(AND($AK$3&lt;=B324,B324&lt;=$AK$1),B324&lt;&gt;""),1,0)</f>
        <v>1</v>
      </c>
      <c r="AL324" s="136">
        <f t="shared" si="5"/>
        <v>1</v>
      </c>
      <c r="AM324" s="136">
        <v>1</v>
      </c>
    </row>
    <row r="325" spans="1:39" ht="56.25">
      <c r="A325" s="149">
        <v>336</v>
      </c>
      <c r="B325" s="150">
        <v>46420</v>
      </c>
      <c r="C325" s="156">
        <v>0</v>
      </c>
      <c r="D325" s="156">
        <v>24</v>
      </c>
      <c r="E325" s="152" t="s">
        <v>52</v>
      </c>
      <c r="F325" s="151" t="s">
        <v>95</v>
      </c>
      <c r="G325" s="205" t="s">
        <v>1</v>
      </c>
      <c r="H325" s="138" t="str">
        <f>IF(OR(G325="中止",G325="取消"),"998",IF(ISNA(MATCH($E325,施設情報!$B$2:$B$96,0)),"999",INDEX(施設情報!$C$2:$C$96,MATCH($E325,施設情報!$B$2:$B$96,0))))</f>
        <v>024</v>
      </c>
      <c r="I325" s="139">
        <f>B325</f>
        <v>46420</v>
      </c>
      <c r="J325" s="137" t="str">
        <f>H325&amp;"-"&amp;I325</f>
        <v>024-46420</v>
      </c>
      <c r="K325" s="137">
        <f>C325/24</f>
        <v>0</v>
      </c>
      <c r="L325" s="137">
        <f>D325/24</f>
        <v>1</v>
      </c>
      <c r="M325" s="137">
        <f>IF(AND(M$3&gt;=$K325,M$3&lt;$L325),100*$AM325,0)</f>
        <v>100</v>
      </c>
      <c r="N325" s="137">
        <f>IF(AND(N$3&gt;=$K325,N$3&lt;$L325),100*$AM325,0)</f>
        <v>100</v>
      </c>
      <c r="O325" s="137">
        <f>IF(AND(O$3&gt;=$K325,O$3&lt;$L325),100*$AM325,0)</f>
        <v>100</v>
      </c>
      <c r="P325" s="137">
        <f>IF(AND(P$3&gt;=$K325,P$3&lt;$L325),100*$AM325,0)</f>
        <v>100</v>
      </c>
      <c r="Q325" s="137">
        <f>IF(AND(Q$3&gt;=$K325,Q$3&lt;$L325),100*$AM325,0)</f>
        <v>100</v>
      </c>
      <c r="R325" s="137">
        <f>IF(AND(R$3&gt;=$K325,R$3&lt;$L325),100*$AM325,0)</f>
        <v>100</v>
      </c>
      <c r="S325" s="137">
        <f>IF(AND(S$3&gt;=$K325,S$3&lt;$L325),100*$AM325,0)</f>
        <v>100</v>
      </c>
      <c r="T325" s="137">
        <f>IF(AND(T$3&gt;=$K325,T$3&lt;$L325),100*$AM325,0)</f>
        <v>100</v>
      </c>
      <c r="U325" s="137">
        <f>IF(AND(U$3&gt;=$K325,U$3&lt;$L325),100*$AM325,0)</f>
        <v>100</v>
      </c>
      <c r="V325" s="137">
        <f>IF(AND(V$3&gt;=$K325,V$3&lt;$L325),100*$AM325,0)</f>
        <v>100</v>
      </c>
      <c r="W325" s="137">
        <f>IF(AND(W$3&gt;=$K325,W$3&lt;$L325),100*$AM325,0)</f>
        <v>100</v>
      </c>
      <c r="X325" s="137">
        <f>IF(AND(X$3&gt;=$K325,X$3&lt;$L325),100*$AM325,0)</f>
        <v>100</v>
      </c>
      <c r="Y325" s="137">
        <f>IF(AND(Y$3&gt;=$K325,Y$3&lt;$L325),100*$AM325,0)</f>
        <v>100</v>
      </c>
      <c r="Z325" s="137">
        <f>IF(AND(Z$3&gt;=$K325,Z$3&lt;$L325),100*$AM325,0)</f>
        <v>100</v>
      </c>
      <c r="AA325" s="137">
        <f>IF(AND(AA$3&gt;=$K325,AA$3&lt;$L325),100*$AM325,0)</f>
        <v>100</v>
      </c>
      <c r="AB325" s="137">
        <f>IF(AND(AB$3&gt;=$K325,AB$3&lt;$L325),100*$AM325,0)</f>
        <v>100</v>
      </c>
      <c r="AC325" s="137">
        <f>IF(AND(AC$3&gt;=$K325,AC$3&lt;$L325),100*$AM325,0)</f>
        <v>100</v>
      </c>
      <c r="AD325" s="137">
        <f>IF(AND(AD$3&gt;=$K325,AD$3&lt;$L325),100*$AM325,0)</f>
        <v>100</v>
      </c>
      <c r="AE325" s="137">
        <f>IF(AND(AE$3&gt;=$K325,AE$3&lt;$L325),100*$AM325,0)</f>
        <v>100</v>
      </c>
      <c r="AF325" s="137">
        <f>IF(AND(AF$3&gt;=$K325,AF$3&lt;$L325),100*$AM325,0)</f>
        <v>100</v>
      </c>
      <c r="AG325" s="137">
        <f>IF(AND(AG$3&gt;=$K325,AG$3&lt;$L325),100*$AM325,0)</f>
        <v>100</v>
      </c>
      <c r="AH325" s="137">
        <f>IF(AND(AH$3&gt;=$K325,AH$3&lt;$L325),100*$AM325,0)</f>
        <v>100</v>
      </c>
      <c r="AI325" s="137">
        <f>IF(AND(AI$3&gt;=$K325,AI$3&lt;$L325),100*$AM325,0)</f>
        <v>100</v>
      </c>
      <c r="AJ325" s="137">
        <f>IF(AND(AJ$3&gt;=$K325,AJ$3&lt;$L325),100*$AM325,0)</f>
        <v>100</v>
      </c>
      <c r="AK325" s="136">
        <f ca="1">IF(AND(AND($AK$3&lt;=B325,B325&lt;=$AK$1),B325&lt;&gt;""),1,0)</f>
        <v>1</v>
      </c>
      <c r="AL325" s="136">
        <f t="shared" ref="AL325:AL388" si="6">IF(OR(F325="工事・メンテ（共用可）",F325="要調整"),0.5,IF(F325="ヘリ訓練日",0.4,1))</f>
        <v>1</v>
      </c>
      <c r="AM325" s="136">
        <v>1</v>
      </c>
    </row>
    <row r="326" spans="1:39" ht="36">
      <c r="A326" s="149">
        <v>537</v>
      </c>
      <c r="B326" s="150">
        <v>46420</v>
      </c>
      <c r="C326" s="156">
        <v>9</v>
      </c>
      <c r="D326" s="156">
        <v>17</v>
      </c>
      <c r="E326" s="152" t="s">
        <v>91</v>
      </c>
      <c r="F326" s="151" t="s">
        <v>490</v>
      </c>
      <c r="G326" s="154" t="s">
        <v>493</v>
      </c>
      <c r="H326" s="138" t="str">
        <f>IF(OR(G326="中止",G326="取消"),"998",IF(ISNA(MATCH($E326,施設情報!$B$2:$B$96,0)),"999",INDEX(施設情報!$C$2:$C$96,MATCH($E326,施設情報!$B$2:$B$96,0))))</f>
        <v>998</v>
      </c>
      <c r="I326" s="139">
        <f>B326</f>
        <v>46420</v>
      </c>
      <c r="J326" s="137" t="str">
        <f>H326&amp;"-"&amp;I326</f>
        <v>998-46420</v>
      </c>
      <c r="K326" s="137">
        <f>C326/24</f>
        <v>0.375</v>
      </c>
      <c r="L326" s="137">
        <f>D326/24</f>
        <v>0.70833333333333337</v>
      </c>
      <c r="M326" s="137">
        <f>IF(AND(M$3&gt;=$K326,M$3&lt;$L326),100*$AM326,0)</f>
        <v>0</v>
      </c>
      <c r="N326" s="137">
        <f>IF(AND(N$3&gt;=$K326,N$3&lt;$L326),100*$AM326,0)</f>
        <v>0</v>
      </c>
      <c r="O326" s="137">
        <f>IF(AND(O$3&gt;=$K326,O$3&lt;$L326),100*$AM326,0)</f>
        <v>0</v>
      </c>
      <c r="P326" s="137">
        <f>IF(AND(P$3&gt;=$K326,P$3&lt;$L326),100*$AM326,0)</f>
        <v>0</v>
      </c>
      <c r="Q326" s="137">
        <f>IF(AND(Q$3&gt;=$K326,Q$3&lt;$L326),100*$AM326,0)</f>
        <v>0</v>
      </c>
      <c r="R326" s="137">
        <f>IF(AND(R$3&gt;=$K326,R$3&lt;$L326),100*$AM326,0)</f>
        <v>0</v>
      </c>
      <c r="S326" s="137">
        <f>IF(AND(S$3&gt;=$K326,S$3&lt;$L326),100*$AM326,0)</f>
        <v>0</v>
      </c>
      <c r="T326" s="137">
        <f>IF(AND(T$3&gt;=$K326,T$3&lt;$L326),100*$AM326,0)</f>
        <v>0</v>
      </c>
      <c r="U326" s="137">
        <f>IF(AND(U$3&gt;=$K326,U$3&lt;$L326),100*$AM326,0)</f>
        <v>0</v>
      </c>
      <c r="V326" s="137">
        <f>IF(AND(V$3&gt;=$K326,V$3&lt;$L326),100*$AM326,0)</f>
        <v>100</v>
      </c>
      <c r="W326" s="137">
        <f>IF(AND(W$3&gt;=$K326,W$3&lt;$L326),100*$AM326,0)</f>
        <v>100</v>
      </c>
      <c r="X326" s="137">
        <f>IF(AND(X$3&gt;=$K326,X$3&lt;$L326),100*$AM326,0)</f>
        <v>100</v>
      </c>
      <c r="Y326" s="137">
        <f>IF(AND(Y$3&gt;=$K326,Y$3&lt;$L326),100*$AM326,0)</f>
        <v>100</v>
      </c>
      <c r="Z326" s="137">
        <f>IF(AND(Z$3&gt;=$K326,Z$3&lt;$L326),100*$AM326,0)</f>
        <v>100</v>
      </c>
      <c r="AA326" s="137">
        <f>IF(AND(AA$3&gt;=$K326,AA$3&lt;$L326),100*$AM326,0)</f>
        <v>100</v>
      </c>
      <c r="AB326" s="137">
        <f>IF(AND(AB$3&gt;=$K326,AB$3&lt;$L326),100*$AM326,0)</f>
        <v>100</v>
      </c>
      <c r="AC326" s="137">
        <f>IF(AND(AC$3&gt;=$K326,AC$3&lt;$L326),100*$AM326,0)</f>
        <v>100</v>
      </c>
      <c r="AD326" s="137">
        <f>IF(AND(AD$3&gt;=$K326,AD$3&lt;$L326),100*$AM326,0)</f>
        <v>0</v>
      </c>
      <c r="AE326" s="137">
        <f>IF(AND(AE$3&gt;=$K326,AE$3&lt;$L326),100*$AM326,0)</f>
        <v>0</v>
      </c>
      <c r="AF326" s="137">
        <f>IF(AND(AF$3&gt;=$K326,AF$3&lt;$L326),100*$AM326,0)</f>
        <v>0</v>
      </c>
      <c r="AG326" s="137">
        <f>IF(AND(AG$3&gt;=$K326,AG$3&lt;$L326),100*$AM326,0)</f>
        <v>0</v>
      </c>
      <c r="AH326" s="137">
        <f>IF(AND(AH$3&gt;=$K326,AH$3&lt;$L326),100*$AM326,0)</f>
        <v>0</v>
      </c>
      <c r="AI326" s="137">
        <f>IF(AND(AI$3&gt;=$K326,AI$3&lt;$L326),100*$AM326,0)</f>
        <v>0</v>
      </c>
      <c r="AJ326" s="137">
        <f>IF(AND(AJ$3&gt;=$K326,AJ$3&lt;$L326),100*$AM326,0)</f>
        <v>0</v>
      </c>
      <c r="AK326" s="136">
        <f ca="1">IF(AND(AND($AK$3&lt;=B326,B326&lt;=$AK$1),B326&lt;&gt;""),1,0)</f>
        <v>1</v>
      </c>
      <c r="AL326" s="136">
        <f t="shared" si="6"/>
        <v>1</v>
      </c>
      <c r="AM326" s="136">
        <v>1</v>
      </c>
    </row>
    <row r="327" spans="1:39" ht="72">
      <c r="A327" s="149">
        <v>554</v>
      </c>
      <c r="B327" s="150">
        <v>46420</v>
      </c>
      <c r="C327" s="156">
        <v>9</v>
      </c>
      <c r="D327" s="156">
        <v>17</v>
      </c>
      <c r="E327" s="152" t="s">
        <v>93</v>
      </c>
      <c r="F327" s="151" t="s">
        <v>490</v>
      </c>
      <c r="G327" s="154" t="s">
        <v>493</v>
      </c>
      <c r="H327" s="138" t="str">
        <f>IF(OR(G327="中止",G327="取消"),"998",IF(ISNA(MATCH($E327,施設情報!$B$2:$B$96,0)),"999",INDEX(施設情報!$C$2:$C$96,MATCH($E327,施設情報!$B$2:$B$96,0))))</f>
        <v>998</v>
      </c>
      <c r="I327" s="139">
        <f>B327</f>
        <v>46420</v>
      </c>
      <c r="J327" s="137" t="str">
        <f>H327&amp;"-"&amp;I327</f>
        <v>998-46420</v>
      </c>
      <c r="K327" s="137">
        <f>C327/24</f>
        <v>0.375</v>
      </c>
      <c r="L327" s="137">
        <f>D327/24</f>
        <v>0.70833333333333337</v>
      </c>
      <c r="M327" s="137">
        <f>IF(AND(M$3&gt;=$K327,M$3&lt;$L327),100*$AM327,0)</f>
        <v>0</v>
      </c>
      <c r="N327" s="137">
        <f>IF(AND(N$3&gt;=$K327,N$3&lt;$L327),100*$AM327,0)</f>
        <v>0</v>
      </c>
      <c r="O327" s="137">
        <f>IF(AND(O$3&gt;=$K327,O$3&lt;$L327),100*$AM327,0)</f>
        <v>0</v>
      </c>
      <c r="P327" s="137">
        <f>IF(AND(P$3&gt;=$K327,P$3&lt;$L327),100*$AM327,0)</f>
        <v>0</v>
      </c>
      <c r="Q327" s="137">
        <f>IF(AND(Q$3&gt;=$K327,Q$3&lt;$L327),100*$AM327,0)</f>
        <v>0</v>
      </c>
      <c r="R327" s="137">
        <f>IF(AND(R$3&gt;=$K327,R$3&lt;$L327),100*$AM327,0)</f>
        <v>0</v>
      </c>
      <c r="S327" s="137">
        <f>IF(AND(S$3&gt;=$K327,S$3&lt;$L327),100*$AM327,0)</f>
        <v>0</v>
      </c>
      <c r="T327" s="137">
        <f>IF(AND(T$3&gt;=$K327,T$3&lt;$L327),100*$AM327,0)</f>
        <v>0</v>
      </c>
      <c r="U327" s="137">
        <f>IF(AND(U$3&gt;=$K327,U$3&lt;$L327),100*$AM327,0)</f>
        <v>0</v>
      </c>
      <c r="V327" s="137">
        <f>IF(AND(V$3&gt;=$K327,V$3&lt;$L327),100*$AM327,0)</f>
        <v>100</v>
      </c>
      <c r="W327" s="137">
        <f>IF(AND(W$3&gt;=$K327,W$3&lt;$L327),100*$AM327,0)</f>
        <v>100</v>
      </c>
      <c r="X327" s="137">
        <f>IF(AND(X$3&gt;=$K327,X$3&lt;$L327),100*$AM327,0)</f>
        <v>100</v>
      </c>
      <c r="Y327" s="137">
        <f>IF(AND(Y$3&gt;=$K327,Y$3&lt;$L327),100*$AM327,0)</f>
        <v>100</v>
      </c>
      <c r="Z327" s="137">
        <f>IF(AND(Z$3&gt;=$K327,Z$3&lt;$L327),100*$AM327,0)</f>
        <v>100</v>
      </c>
      <c r="AA327" s="137">
        <f>IF(AND(AA$3&gt;=$K327,AA$3&lt;$L327),100*$AM327,0)</f>
        <v>100</v>
      </c>
      <c r="AB327" s="137">
        <f>IF(AND(AB$3&gt;=$K327,AB$3&lt;$L327),100*$AM327,0)</f>
        <v>100</v>
      </c>
      <c r="AC327" s="137">
        <f>IF(AND(AC$3&gt;=$K327,AC$3&lt;$L327),100*$AM327,0)</f>
        <v>100</v>
      </c>
      <c r="AD327" s="137">
        <f>IF(AND(AD$3&gt;=$K327,AD$3&lt;$L327),100*$AM327,0)</f>
        <v>0</v>
      </c>
      <c r="AE327" s="137">
        <f>IF(AND(AE$3&gt;=$K327,AE$3&lt;$L327),100*$AM327,0)</f>
        <v>0</v>
      </c>
      <c r="AF327" s="137">
        <f>IF(AND(AF$3&gt;=$K327,AF$3&lt;$L327),100*$AM327,0)</f>
        <v>0</v>
      </c>
      <c r="AG327" s="137">
        <f>IF(AND(AG$3&gt;=$K327,AG$3&lt;$L327),100*$AM327,0)</f>
        <v>0</v>
      </c>
      <c r="AH327" s="137">
        <f>IF(AND(AH$3&gt;=$K327,AH$3&lt;$L327),100*$AM327,0)</f>
        <v>0</v>
      </c>
      <c r="AI327" s="137">
        <f>IF(AND(AI$3&gt;=$K327,AI$3&lt;$L327),100*$AM327,0)</f>
        <v>0</v>
      </c>
      <c r="AJ327" s="137">
        <f>IF(AND(AJ$3&gt;=$K327,AJ$3&lt;$L327),100*$AM327,0)</f>
        <v>0</v>
      </c>
      <c r="AK327" s="136">
        <f ca="1">IF(AND(AND($AK$3&lt;=B327,B327&lt;=$AK$1),B327&lt;&gt;""),1,0)</f>
        <v>1</v>
      </c>
      <c r="AL327" s="136">
        <f t="shared" si="6"/>
        <v>1</v>
      </c>
      <c r="AM327" s="136">
        <v>1</v>
      </c>
    </row>
    <row r="328" spans="1:39" ht="90">
      <c r="A328" s="149">
        <v>571</v>
      </c>
      <c r="B328" s="150">
        <v>46420</v>
      </c>
      <c r="C328" s="156">
        <v>9</v>
      </c>
      <c r="D328" s="156">
        <v>17</v>
      </c>
      <c r="E328" s="152" t="s">
        <v>94</v>
      </c>
      <c r="F328" s="151" t="s">
        <v>490</v>
      </c>
      <c r="G328" s="154" t="s">
        <v>493</v>
      </c>
      <c r="H328" s="138" t="str">
        <f>IF(OR(G328="中止",G328="取消"),"998",IF(ISNA(MATCH($E328,施設情報!$B$2:$B$96,0)),"999",INDEX(施設情報!$C$2:$C$96,MATCH($E328,施設情報!$B$2:$B$96,0))))</f>
        <v>998</v>
      </c>
      <c r="I328" s="139">
        <f>B328</f>
        <v>46420</v>
      </c>
      <c r="J328" s="137" t="str">
        <f>H328&amp;"-"&amp;I328</f>
        <v>998-46420</v>
      </c>
      <c r="K328" s="137">
        <f>C328/24</f>
        <v>0.375</v>
      </c>
      <c r="L328" s="137">
        <f>D328/24</f>
        <v>0.70833333333333337</v>
      </c>
      <c r="M328" s="137">
        <f>IF(AND(M$3&gt;=$K328,M$3&lt;$L328),100*$AM328,0)</f>
        <v>0</v>
      </c>
      <c r="N328" s="137">
        <f>IF(AND(N$3&gt;=$K328,N$3&lt;$L328),100*$AM328,0)</f>
        <v>0</v>
      </c>
      <c r="O328" s="137">
        <f>IF(AND(O$3&gt;=$K328,O$3&lt;$L328),100*$AM328,0)</f>
        <v>0</v>
      </c>
      <c r="P328" s="137">
        <f>IF(AND(P$3&gt;=$K328,P$3&lt;$L328),100*$AM328,0)</f>
        <v>0</v>
      </c>
      <c r="Q328" s="137">
        <f>IF(AND(Q$3&gt;=$K328,Q$3&lt;$L328),100*$AM328,0)</f>
        <v>0</v>
      </c>
      <c r="R328" s="137">
        <f>IF(AND(R$3&gt;=$K328,R$3&lt;$L328),100*$AM328,0)</f>
        <v>0</v>
      </c>
      <c r="S328" s="137">
        <f>IF(AND(S$3&gt;=$K328,S$3&lt;$L328),100*$AM328,0)</f>
        <v>0</v>
      </c>
      <c r="T328" s="137">
        <f>IF(AND(T$3&gt;=$K328,T$3&lt;$L328),100*$AM328,0)</f>
        <v>0</v>
      </c>
      <c r="U328" s="137">
        <f>IF(AND(U$3&gt;=$K328,U$3&lt;$L328),100*$AM328,0)</f>
        <v>0</v>
      </c>
      <c r="V328" s="137">
        <f>IF(AND(V$3&gt;=$K328,V$3&lt;$L328),100*$AM328,0)</f>
        <v>100</v>
      </c>
      <c r="W328" s="137">
        <f>IF(AND(W$3&gt;=$K328,W$3&lt;$L328),100*$AM328,0)</f>
        <v>100</v>
      </c>
      <c r="X328" s="137">
        <f>IF(AND(X$3&gt;=$K328,X$3&lt;$L328),100*$AM328,0)</f>
        <v>100</v>
      </c>
      <c r="Y328" s="137">
        <f>IF(AND(Y$3&gt;=$K328,Y$3&lt;$L328),100*$AM328,0)</f>
        <v>100</v>
      </c>
      <c r="Z328" s="137">
        <f>IF(AND(Z$3&gt;=$K328,Z$3&lt;$L328),100*$AM328,0)</f>
        <v>100</v>
      </c>
      <c r="AA328" s="137">
        <f>IF(AND(AA$3&gt;=$K328,AA$3&lt;$L328),100*$AM328,0)</f>
        <v>100</v>
      </c>
      <c r="AB328" s="137">
        <f>IF(AND(AB$3&gt;=$K328,AB$3&lt;$L328),100*$AM328,0)</f>
        <v>100</v>
      </c>
      <c r="AC328" s="137">
        <f>IF(AND(AC$3&gt;=$K328,AC$3&lt;$L328),100*$AM328,0)</f>
        <v>100</v>
      </c>
      <c r="AD328" s="137">
        <f>IF(AND(AD$3&gt;=$K328,AD$3&lt;$L328),100*$AM328,0)</f>
        <v>0</v>
      </c>
      <c r="AE328" s="137">
        <f>IF(AND(AE$3&gt;=$K328,AE$3&lt;$L328),100*$AM328,0)</f>
        <v>0</v>
      </c>
      <c r="AF328" s="137">
        <f>IF(AND(AF$3&gt;=$K328,AF$3&lt;$L328),100*$AM328,0)</f>
        <v>0</v>
      </c>
      <c r="AG328" s="137">
        <f>IF(AND(AG$3&gt;=$K328,AG$3&lt;$L328),100*$AM328,0)</f>
        <v>0</v>
      </c>
      <c r="AH328" s="137">
        <f>IF(AND(AH$3&gt;=$K328,AH$3&lt;$L328),100*$AM328,0)</f>
        <v>0</v>
      </c>
      <c r="AI328" s="137">
        <f>IF(AND(AI$3&gt;=$K328,AI$3&lt;$L328),100*$AM328,0)</f>
        <v>0</v>
      </c>
      <c r="AJ328" s="137">
        <f>IF(AND(AJ$3&gt;=$K328,AJ$3&lt;$L328),100*$AM328,0)</f>
        <v>0</v>
      </c>
      <c r="AK328" s="136">
        <f ca="1">IF(AND(AND($AK$3&lt;=B328,B328&lt;=$AK$1),B328&lt;&gt;""),1,0)</f>
        <v>1</v>
      </c>
      <c r="AL328" s="136">
        <f t="shared" si="6"/>
        <v>1</v>
      </c>
      <c r="AM328" s="136">
        <v>1</v>
      </c>
    </row>
    <row r="329" spans="1:39" ht="72">
      <c r="A329" s="149">
        <v>588</v>
      </c>
      <c r="B329" s="150">
        <v>46420</v>
      </c>
      <c r="C329" s="156">
        <v>9</v>
      </c>
      <c r="D329" s="156">
        <v>17</v>
      </c>
      <c r="E329" s="152" t="s">
        <v>92</v>
      </c>
      <c r="F329" s="151" t="s">
        <v>490</v>
      </c>
      <c r="G329" s="154" t="s">
        <v>493</v>
      </c>
      <c r="H329" s="138" t="str">
        <f>IF(OR(G329="中止",G329="取消"),"998",IF(ISNA(MATCH($E329,施設情報!$B$2:$B$96,0)),"999",INDEX(施設情報!$C$2:$C$96,MATCH($E329,施設情報!$B$2:$B$96,0))))</f>
        <v>998</v>
      </c>
      <c r="I329" s="139">
        <f>B329</f>
        <v>46420</v>
      </c>
      <c r="J329" s="137" t="str">
        <f>H329&amp;"-"&amp;I329</f>
        <v>998-46420</v>
      </c>
      <c r="K329" s="137">
        <f>C329/24</f>
        <v>0.375</v>
      </c>
      <c r="L329" s="137">
        <f>D329/24</f>
        <v>0.70833333333333337</v>
      </c>
      <c r="M329" s="137">
        <f>IF(AND(M$3&gt;=$K329,M$3&lt;$L329),100*$AM329,0)</f>
        <v>0</v>
      </c>
      <c r="N329" s="137">
        <f>IF(AND(N$3&gt;=$K329,N$3&lt;$L329),100*$AM329,0)</f>
        <v>0</v>
      </c>
      <c r="O329" s="137">
        <f>IF(AND(O$3&gt;=$K329,O$3&lt;$L329),100*$AM329,0)</f>
        <v>0</v>
      </c>
      <c r="P329" s="137">
        <f>IF(AND(P$3&gt;=$K329,P$3&lt;$L329),100*$AM329,0)</f>
        <v>0</v>
      </c>
      <c r="Q329" s="137">
        <f>IF(AND(Q$3&gt;=$K329,Q$3&lt;$L329),100*$AM329,0)</f>
        <v>0</v>
      </c>
      <c r="R329" s="137">
        <f>IF(AND(R$3&gt;=$K329,R$3&lt;$L329),100*$AM329,0)</f>
        <v>0</v>
      </c>
      <c r="S329" s="137">
        <f>IF(AND(S$3&gt;=$K329,S$3&lt;$L329),100*$AM329,0)</f>
        <v>0</v>
      </c>
      <c r="T329" s="137">
        <f>IF(AND(T$3&gt;=$K329,T$3&lt;$L329),100*$AM329,0)</f>
        <v>0</v>
      </c>
      <c r="U329" s="137">
        <f>IF(AND(U$3&gt;=$K329,U$3&lt;$L329),100*$AM329,0)</f>
        <v>0</v>
      </c>
      <c r="V329" s="137">
        <f>IF(AND(V$3&gt;=$K329,V$3&lt;$L329),100*$AM329,0)</f>
        <v>100</v>
      </c>
      <c r="W329" s="137">
        <f>IF(AND(W$3&gt;=$K329,W$3&lt;$L329),100*$AM329,0)</f>
        <v>100</v>
      </c>
      <c r="X329" s="137">
        <f>IF(AND(X$3&gt;=$K329,X$3&lt;$L329),100*$AM329,0)</f>
        <v>100</v>
      </c>
      <c r="Y329" s="137">
        <f>IF(AND(Y$3&gt;=$K329,Y$3&lt;$L329),100*$AM329,0)</f>
        <v>100</v>
      </c>
      <c r="Z329" s="137">
        <f>IF(AND(Z$3&gt;=$K329,Z$3&lt;$L329),100*$AM329,0)</f>
        <v>100</v>
      </c>
      <c r="AA329" s="137">
        <f>IF(AND(AA$3&gt;=$K329,AA$3&lt;$L329),100*$AM329,0)</f>
        <v>100</v>
      </c>
      <c r="AB329" s="137">
        <f>IF(AND(AB$3&gt;=$K329,AB$3&lt;$L329),100*$AM329,0)</f>
        <v>100</v>
      </c>
      <c r="AC329" s="137">
        <f>IF(AND(AC$3&gt;=$K329,AC$3&lt;$L329),100*$AM329,0)</f>
        <v>100</v>
      </c>
      <c r="AD329" s="137">
        <f>IF(AND(AD$3&gt;=$K329,AD$3&lt;$L329),100*$AM329,0)</f>
        <v>0</v>
      </c>
      <c r="AE329" s="137">
        <f>IF(AND(AE$3&gt;=$K329,AE$3&lt;$L329),100*$AM329,0)</f>
        <v>0</v>
      </c>
      <c r="AF329" s="137">
        <f>IF(AND(AF$3&gt;=$K329,AF$3&lt;$L329),100*$AM329,0)</f>
        <v>0</v>
      </c>
      <c r="AG329" s="137">
        <f>IF(AND(AG$3&gt;=$K329,AG$3&lt;$L329),100*$AM329,0)</f>
        <v>0</v>
      </c>
      <c r="AH329" s="137">
        <f>IF(AND(AH$3&gt;=$K329,AH$3&lt;$L329),100*$AM329,0)</f>
        <v>0</v>
      </c>
      <c r="AI329" s="137">
        <f>IF(AND(AI$3&gt;=$K329,AI$3&lt;$L329),100*$AM329,0)</f>
        <v>0</v>
      </c>
      <c r="AJ329" s="137">
        <f>IF(AND(AJ$3&gt;=$K329,AJ$3&lt;$L329),100*$AM329,0)</f>
        <v>0</v>
      </c>
      <c r="AK329" s="136">
        <f ca="1">IF(AND(AND($AK$3&lt;=B329,B329&lt;=$AK$1),B329&lt;&gt;""),1,0)</f>
        <v>1</v>
      </c>
      <c r="AL329" s="136">
        <f t="shared" si="6"/>
        <v>1</v>
      </c>
      <c r="AM329" s="136">
        <v>1</v>
      </c>
    </row>
    <row r="330" spans="1:39" ht="36">
      <c r="A330" s="149">
        <v>668</v>
      </c>
      <c r="B330" s="150">
        <v>46420</v>
      </c>
      <c r="C330" s="156">
        <v>9</v>
      </c>
      <c r="D330" s="156">
        <v>17</v>
      </c>
      <c r="E330" s="152" t="s">
        <v>91</v>
      </c>
      <c r="F330" s="151" t="s">
        <v>490</v>
      </c>
      <c r="G330" s="154" t="s">
        <v>494</v>
      </c>
      <c r="H330" s="138" t="str">
        <f>IF(OR(G330="中止",G330="取消"),"998",IF(ISNA(MATCH($E330,施設情報!$B$2:$B$96,0)),"999",INDEX(施設情報!$C$2:$C$96,MATCH($E330,施設情報!$B$2:$B$96,0))))</f>
        <v>009</v>
      </c>
      <c r="I330" s="139">
        <f>B330</f>
        <v>46420</v>
      </c>
      <c r="J330" s="137" t="str">
        <f>H330&amp;"-"&amp;I330</f>
        <v>009-46420</v>
      </c>
      <c r="K330" s="137">
        <f>C330/24</f>
        <v>0.375</v>
      </c>
      <c r="L330" s="137">
        <f>D330/24</f>
        <v>0.70833333333333337</v>
      </c>
      <c r="M330" s="137">
        <f>IF(AND(M$3&gt;=$K330,M$3&lt;$L330),100*$AM330,0)</f>
        <v>0</v>
      </c>
      <c r="N330" s="137">
        <f>IF(AND(N$3&gt;=$K330,N$3&lt;$L330),100*$AM330,0)</f>
        <v>0</v>
      </c>
      <c r="O330" s="137">
        <f>IF(AND(O$3&gt;=$K330,O$3&lt;$L330),100*$AM330,0)</f>
        <v>0</v>
      </c>
      <c r="P330" s="137">
        <f>IF(AND(P$3&gt;=$K330,P$3&lt;$L330),100*$AM330,0)</f>
        <v>0</v>
      </c>
      <c r="Q330" s="137">
        <f>IF(AND(Q$3&gt;=$K330,Q$3&lt;$L330),100*$AM330,0)</f>
        <v>0</v>
      </c>
      <c r="R330" s="137">
        <f>IF(AND(R$3&gt;=$K330,R$3&lt;$L330),100*$AM330,0)</f>
        <v>0</v>
      </c>
      <c r="S330" s="137">
        <f>IF(AND(S$3&gt;=$K330,S$3&lt;$L330),100*$AM330,0)</f>
        <v>0</v>
      </c>
      <c r="T330" s="137">
        <f>IF(AND(T$3&gt;=$K330,T$3&lt;$L330),100*$AM330,0)</f>
        <v>0</v>
      </c>
      <c r="U330" s="137">
        <f>IF(AND(U$3&gt;=$K330,U$3&lt;$L330),100*$AM330,0)</f>
        <v>0</v>
      </c>
      <c r="V330" s="137">
        <f>IF(AND(V$3&gt;=$K330,V$3&lt;$L330),100*$AM330,0)</f>
        <v>100</v>
      </c>
      <c r="W330" s="137">
        <f>IF(AND(W$3&gt;=$K330,W$3&lt;$L330),100*$AM330,0)</f>
        <v>100</v>
      </c>
      <c r="X330" s="137">
        <f>IF(AND(X$3&gt;=$K330,X$3&lt;$L330),100*$AM330,0)</f>
        <v>100</v>
      </c>
      <c r="Y330" s="137">
        <f>IF(AND(Y$3&gt;=$K330,Y$3&lt;$L330),100*$AM330,0)</f>
        <v>100</v>
      </c>
      <c r="Z330" s="137">
        <f>IF(AND(Z$3&gt;=$K330,Z$3&lt;$L330),100*$AM330,0)</f>
        <v>100</v>
      </c>
      <c r="AA330" s="137">
        <f>IF(AND(AA$3&gt;=$K330,AA$3&lt;$L330),100*$AM330,0)</f>
        <v>100</v>
      </c>
      <c r="AB330" s="137">
        <f>IF(AND(AB$3&gt;=$K330,AB$3&lt;$L330),100*$AM330,0)</f>
        <v>100</v>
      </c>
      <c r="AC330" s="137">
        <f>IF(AND(AC$3&gt;=$K330,AC$3&lt;$L330),100*$AM330,0)</f>
        <v>100</v>
      </c>
      <c r="AD330" s="137">
        <f>IF(AND(AD$3&gt;=$K330,AD$3&lt;$L330),100*$AM330,0)</f>
        <v>0</v>
      </c>
      <c r="AE330" s="137">
        <f>IF(AND(AE$3&gt;=$K330,AE$3&lt;$L330),100*$AM330,0)</f>
        <v>0</v>
      </c>
      <c r="AF330" s="137">
        <f>IF(AND(AF$3&gt;=$K330,AF$3&lt;$L330),100*$AM330,0)</f>
        <v>0</v>
      </c>
      <c r="AG330" s="137">
        <f>IF(AND(AG$3&gt;=$K330,AG$3&lt;$L330),100*$AM330,0)</f>
        <v>0</v>
      </c>
      <c r="AH330" s="137">
        <f>IF(AND(AH$3&gt;=$K330,AH$3&lt;$L330),100*$AM330,0)</f>
        <v>0</v>
      </c>
      <c r="AI330" s="137">
        <f>IF(AND(AI$3&gt;=$K330,AI$3&lt;$L330),100*$AM330,0)</f>
        <v>0</v>
      </c>
      <c r="AJ330" s="137">
        <f>IF(AND(AJ$3&gt;=$K330,AJ$3&lt;$L330),100*$AM330,0)</f>
        <v>0</v>
      </c>
      <c r="AK330" s="136">
        <f ca="1">IF(AND(AND($AK$3&lt;=B330,B330&lt;=$AK$1),B330&lt;&gt;""),1,0)</f>
        <v>1</v>
      </c>
      <c r="AL330" s="136">
        <f t="shared" si="6"/>
        <v>1</v>
      </c>
      <c r="AM330" s="136">
        <v>1</v>
      </c>
    </row>
    <row r="331" spans="1:39" ht="72">
      <c r="A331" s="149">
        <v>683</v>
      </c>
      <c r="B331" s="210">
        <v>46420</v>
      </c>
      <c r="C331" s="211">
        <v>9</v>
      </c>
      <c r="D331" s="211">
        <v>17</v>
      </c>
      <c r="E331" s="152" t="s">
        <v>93</v>
      </c>
      <c r="F331" s="151" t="s">
        <v>490</v>
      </c>
      <c r="G331" s="154" t="s">
        <v>494</v>
      </c>
      <c r="H331" s="138" t="str">
        <f>IF(OR(G331="中止",G331="取消"),"998",IF(ISNA(MATCH($E331,施設情報!$B$2:$B$96,0)),"999",INDEX(施設情報!$C$2:$C$96,MATCH($E331,施設情報!$B$2:$B$96,0))))</f>
        <v>012</v>
      </c>
      <c r="I331" s="139">
        <f>B331</f>
        <v>46420</v>
      </c>
      <c r="J331" s="137" t="str">
        <f>H331&amp;"-"&amp;I331</f>
        <v>012-46420</v>
      </c>
      <c r="K331" s="137">
        <f>C331/24</f>
        <v>0.375</v>
      </c>
      <c r="L331" s="137">
        <f>D331/24</f>
        <v>0.70833333333333337</v>
      </c>
      <c r="M331" s="137">
        <f>IF(AND(M$3&gt;=$K331,M$3&lt;$L331),100*$AM331,0)</f>
        <v>0</v>
      </c>
      <c r="N331" s="137">
        <f>IF(AND(N$3&gt;=$K331,N$3&lt;$L331),100*$AM331,0)</f>
        <v>0</v>
      </c>
      <c r="O331" s="137">
        <f>IF(AND(O$3&gt;=$K331,O$3&lt;$L331),100*$AM331,0)</f>
        <v>0</v>
      </c>
      <c r="P331" s="137">
        <f>IF(AND(P$3&gt;=$K331,P$3&lt;$L331),100*$AM331,0)</f>
        <v>0</v>
      </c>
      <c r="Q331" s="137">
        <f>IF(AND(Q$3&gt;=$K331,Q$3&lt;$L331),100*$AM331,0)</f>
        <v>0</v>
      </c>
      <c r="R331" s="137">
        <f>IF(AND(R$3&gt;=$K331,R$3&lt;$L331),100*$AM331,0)</f>
        <v>0</v>
      </c>
      <c r="S331" s="137">
        <f>IF(AND(S$3&gt;=$K331,S$3&lt;$L331),100*$AM331,0)</f>
        <v>0</v>
      </c>
      <c r="T331" s="137">
        <f>IF(AND(T$3&gt;=$K331,T$3&lt;$L331),100*$AM331,0)</f>
        <v>0</v>
      </c>
      <c r="U331" s="137">
        <f>IF(AND(U$3&gt;=$K331,U$3&lt;$L331),100*$AM331,0)</f>
        <v>0</v>
      </c>
      <c r="V331" s="137">
        <f>IF(AND(V$3&gt;=$K331,V$3&lt;$L331),100*$AM331,0)</f>
        <v>100</v>
      </c>
      <c r="W331" s="137">
        <f>IF(AND(W$3&gt;=$K331,W$3&lt;$L331),100*$AM331,0)</f>
        <v>100</v>
      </c>
      <c r="X331" s="137">
        <f>IF(AND(X$3&gt;=$K331,X$3&lt;$L331),100*$AM331,0)</f>
        <v>100</v>
      </c>
      <c r="Y331" s="137">
        <f>IF(AND(Y$3&gt;=$K331,Y$3&lt;$L331),100*$AM331,0)</f>
        <v>100</v>
      </c>
      <c r="Z331" s="137">
        <f>IF(AND(Z$3&gt;=$K331,Z$3&lt;$L331),100*$AM331,0)</f>
        <v>100</v>
      </c>
      <c r="AA331" s="137">
        <f>IF(AND(AA$3&gt;=$K331,AA$3&lt;$L331),100*$AM331,0)</f>
        <v>100</v>
      </c>
      <c r="AB331" s="137">
        <f>IF(AND(AB$3&gt;=$K331,AB$3&lt;$L331),100*$AM331,0)</f>
        <v>100</v>
      </c>
      <c r="AC331" s="137">
        <f>IF(AND(AC$3&gt;=$K331,AC$3&lt;$L331),100*$AM331,0)</f>
        <v>100</v>
      </c>
      <c r="AD331" s="137">
        <f>IF(AND(AD$3&gt;=$K331,AD$3&lt;$L331),100*$AM331,0)</f>
        <v>0</v>
      </c>
      <c r="AE331" s="137">
        <f>IF(AND(AE$3&gt;=$K331,AE$3&lt;$L331),100*$AM331,0)</f>
        <v>0</v>
      </c>
      <c r="AF331" s="137">
        <f>IF(AND(AF$3&gt;=$K331,AF$3&lt;$L331),100*$AM331,0)</f>
        <v>0</v>
      </c>
      <c r="AG331" s="137">
        <f>IF(AND(AG$3&gt;=$K331,AG$3&lt;$L331),100*$AM331,0)</f>
        <v>0</v>
      </c>
      <c r="AH331" s="137">
        <f>IF(AND(AH$3&gt;=$K331,AH$3&lt;$L331),100*$AM331,0)</f>
        <v>0</v>
      </c>
      <c r="AI331" s="137">
        <f>IF(AND(AI$3&gt;=$K331,AI$3&lt;$L331),100*$AM331,0)</f>
        <v>0</v>
      </c>
      <c r="AJ331" s="137">
        <f>IF(AND(AJ$3&gt;=$K331,AJ$3&lt;$L331),100*$AM331,0)</f>
        <v>0</v>
      </c>
      <c r="AK331" s="136">
        <f ca="1">IF(AND(AND($AK$3&lt;=B331,B331&lt;=$AK$1),B331&lt;&gt;""),1,0)</f>
        <v>1</v>
      </c>
      <c r="AL331" s="136">
        <f t="shared" si="6"/>
        <v>1</v>
      </c>
      <c r="AM331" s="136">
        <v>1</v>
      </c>
    </row>
    <row r="332" spans="1:39" ht="90">
      <c r="A332" s="149">
        <v>698</v>
      </c>
      <c r="B332" s="210">
        <v>46420</v>
      </c>
      <c r="C332" s="211">
        <v>9</v>
      </c>
      <c r="D332" s="211">
        <v>17</v>
      </c>
      <c r="E332" s="152" t="s">
        <v>94</v>
      </c>
      <c r="F332" s="151" t="s">
        <v>490</v>
      </c>
      <c r="G332" s="154" t="s">
        <v>494</v>
      </c>
      <c r="H332" s="138" t="str">
        <f>IF(OR(G332="中止",G332="取消"),"998",IF(ISNA(MATCH($E332,施設情報!$B$2:$B$96,0)),"999",INDEX(施設情報!$C$2:$C$96,MATCH($E332,施設情報!$B$2:$B$96,0))))</f>
        <v>011</v>
      </c>
      <c r="I332" s="139">
        <f>B332</f>
        <v>46420</v>
      </c>
      <c r="J332" s="137" t="str">
        <f>H332&amp;"-"&amp;I332</f>
        <v>011-46420</v>
      </c>
      <c r="K332" s="137">
        <f>C332/24</f>
        <v>0.375</v>
      </c>
      <c r="L332" s="137">
        <f>D332/24</f>
        <v>0.70833333333333337</v>
      </c>
      <c r="M332" s="137">
        <f>IF(AND(M$3&gt;=$K332,M$3&lt;$L332),100*$AM332,0)</f>
        <v>0</v>
      </c>
      <c r="N332" s="137">
        <f>IF(AND(N$3&gt;=$K332,N$3&lt;$L332),100*$AM332,0)</f>
        <v>0</v>
      </c>
      <c r="O332" s="137">
        <f>IF(AND(O$3&gt;=$K332,O$3&lt;$L332),100*$AM332,0)</f>
        <v>0</v>
      </c>
      <c r="P332" s="137">
        <f>IF(AND(P$3&gt;=$K332,P$3&lt;$L332),100*$AM332,0)</f>
        <v>0</v>
      </c>
      <c r="Q332" s="137">
        <f>IF(AND(Q$3&gt;=$K332,Q$3&lt;$L332),100*$AM332,0)</f>
        <v>0</v>
      </c>
      <c r="R332" s="137">
        <f>IF(AND(R$3&gt;=$K332,R$3&lt;$L332),100*$AM332,0)</f>
        <v>0</v>
      </c>
      <c r="S332" s="137">
        <f>IF(AND(S$3&gt;=$K332,S$3&lt;$L332),100*$AM332,0)</f>
        <v>0</v>
      </c>
      <c r="T332" s="137">
        <f>IF(AND(T$3&gt;=$K332,T$3&lt;$L332),100*$AM332,0)</f>
        <v>0</v>
      </c>
      <c r="U332" s="137">
        <f>IF(AND(U$3&gt;=$K332,U$3&lt;$L332),100*$AM332,0)</f>
        <v>0</v>
      </c>
      <c r="V332" s="137">
        <f>IF(AND(V$3&gt;=$K332,V$3&lt;$L332),100*$AM332,0)</f>
        <v>100</v>
      </c>
      <c r="W332" s="137">
        <f>IF(AND(W$3&gt;=$K332,W$3&lt;$L332),100*$AM332,0)</f>
        <v>100</v>
      </c>
      <c r="X332" s="137">
        <f>IF(AND(X$3&gt;=$K332,X$3&lt;$L332),100*$AM332,0)</f>
        <v>100</v>
      </c>
      <c r="Y332" s="137">
        <f>IF(AND(Y$3&gt;=$K332,Y$3&lt;$L332),100*$AM332,0)</f>
        <v>100</v>
      </c>
      <c r="Z332" s="137">
        <f>IF(AND(Z$3&gt;=$K332,Z$3&lt;$L332),100*$AM332,0)</f>
        <v>100</v>
      </c>
      <c r="AA332" s="137">
        <f>IF(AND(AA$3&gt;=$K332,AA$3&lt;$L332),100*$AM332,0)</f>
        <v>100</v>
      </c>
      <c r="AB332" s="137">
        <f>IF(AND(AB$3&gt;=$K332,AB$3&lt;$L332),100*$AM332,0)</f>
        <v>100</v>
      </c>
      <c r="AC332" s="137">
        <f>IF(AND(AC$3&gt;=$K332,AC$3&lt;$L332),100*$AM332,0)</f>
        <v>100</v>
      </c>
      <c r="AD332" s="137">
        <f>IF(AND(AD$3&gt;=$K332,AD$3&lt;$L332),100*$AM332,0)</f>
        <v>0</v>
      </c>
      <c r="AE332" s="137">
        <f>IF(AND(AE$3&gt;=$K332,AE$3&lt;$L332),100*$AM332,0)</f>
        <v>0</v>
      </c>
      <c r="AF332" s="137">
        <f>IF(AND(AF$3&gt;=$K332,AF$3&lt;$L332),100*$AM332,0)</f>
        <v>0</v>
      </c>
      <c r="AG332" s="137">
        <f>IF(AND(AG$3&gt;=$K332,AG$3&lt;$L332),100*$AM332,0)</f>
        <v>0</v>
      </c>
      <c r="AH332" s="137">
        <f>IF(AND(AH$3&gt;=$K332,AH$3&lt;$L332),100*$AM332,0)</f>
        <v>0</v>
      </c>
      <c r="AI332" s="137">
        <f>IF(AND(AI$3&gt;=$K332,AI$3&lt;$L332),100*$AM332,0)</f>
        <v>0</v>
      </c>
      <c r="AJ332" s="137">
        <f>IF(AND(AJ$3&gt;=$K332,AJ$3&lt;$L332),100*$AM332,0)</f>
        <v>0</v>
      </c>
      <c r="AK332" s="136">
        <f ca="1">IF(AND(AND($AK$3&lt;=B332,B332&lt;=$AK$1),B332&lt;&gt;""),1,0)</f>
        <v>1</v>
      </c>
      <c r="AL332" s="136">
        <f t="shared" si="6"/>
        <v>1</v>
      </c>
      <c r="AM332" s="136">
        <v>1</v>
      </c>
    </row>
    <row r="333" spans="1:39" ht="72">
      <c r="A333" s="149">
        <v>713</v>
      </c>
      <c r="B333" s="210">
        <v>46420</v>
      </c>
      <c r="C333" s="211">
        <v>9</v>
      </c>
      <c r="D333" s="211">
        <v>17</v>
      </c>
      <c r="E333" s="215" t="s">
        <v>92</v>
      </c>
      <c r="F333" s="151" t="s">
        <v>490</v>
      </c>
      <c r="G333" s="154" t="s">
        <v>494</v>
      </c>
      <c r="H333" s="138" t="str">
        <f>IF(OR(G333="中止",G333="取消"),"998",IF(ISNA(MATCH($E333,施設情報!$B$2:$B$96,0)),"999",INDEX(施設情報!$C$2:$C$96,MATCH($E333,施設情報!$B$2:$B$96,0))))</f>
        <v>010</v>
      </c>
      <c r="I333" s="139">
        <f>B333</f>
        <v>46420</v>
      </c>
      <c r="J333" s="137" t="str">
        <f>H333&amp;"-"&amp;I333</f>
        <v>010-46420</v>
      </c>
      <c r="K333" s="137">
        <f>C333/24</f>
        <v>0.375</v>
      </c>
      <c r="L333" s="137">
        <f>D333/24</f>
        <v>0.70833333333333337</v>
      </c>
      <c r="M333" s="137">
        <f>IF(AND(M$3&gt;=$K333,M$3&lt;$L333),100*$AM333,0)</f>
        <v>0</v>
      </c>
      <c r="N333" s="137">
        <f>IF(AND(N$3&gt;=$K333,N$3&lt;$L333),100*$AM333,0)</f>
        <v>0</v>
      </c>
      <c r="O333" s="137">
        <f>IF(AND(O$3&gt;=$K333,O$3&lt;$L333),100*$AM333,0)</f>
        <v>0</v>
      </c>
      <c r="P333" s="137">
        <f>IF(AND(P$3&gt;=$K333,P$3&lt;$L333),100*$AM333,0)</f>
        <v>0</v>
      </c>
      <c r="Q333" s="137">
        <f>IF(AND(Q$3&gt;=$K333,Q$3&lt;$L333),100*$AM333,0)</f>
        <v>0</v>
      </c>
      <c r="R333" s="137">
        <f>IF(AND(R$3&gt;=$K333,R$3&lt;$L333),100*$AM333,0)</f>
        <v>0</v>
      </c>
      <c r="S333" s="137">
        <f>IF(AND(S$3&gt;=$K333,S$3&lt;$L333),100*$AM333,0)</f>
        <v>0</v>
      </c>
      <c r="T333" s="137">
        <f>IF(AND(T$3&gt;=$K333,T$3&lt;$L333),100*$AM333,0)</f>
        <v>0</v>
      </c>
      <c r="U333" s="137">
        <f>IF(AND(U$3&gt;=$K333,U$3&lt;$L333),100*$AM333,0)</f>
        <v>0</v>
      </c>
      <c r="V333" s="137">
        <f>IF(AND(V$3&gt;=$K333,V$3&lt;$L333),100*$AM333,0)</f>
        <v>100</v>
      </c>
      <c r="W333" s="137">
        <f>IF(AND(W$3&gt;=$K333,W$3&lt;$L333),100*$AM333,0)</f>
        <v>100</v>
      </c>
      <c r="X333" s="137">
        <f>IF(AND(X$3&gt;=$K333,X$3&lt;$L333),100*$AM333,0)</f>
        <v>100</v>
      </c>
      <c r="Y333" s="137">
        <f>IF(AND(Y$3&gt;=$K333,Y$3&lt;$L333),100*$AM333,0)</f>
        <v>100</v>
      </c>
      <c r="Z333" s="137">
        <f>IF(AND(Z$3&gt;=$K333,Z$3&lt;$L333),100*$AM333,0)</f>
        <v>100</v>
      </c>
      <c r="AA333" s="137">
        <f>IF(AND(AA$3&gt;=$K333,AA$3&lt;$L333),100*$AM333,0)</f>
        <v>100</v>
      </c>
      <c r="AB333" s="137">
        <f>IF(AND(AB$3&gt;=$K333,AB$3&lt;$L333),100*$AM333,0)</f>
        <v>100</v>
      </c>
      <c r="AC333" s="137">
        <f>IF(AND(AC$3&gt;=$K333,AC$3&lt;$L333),100*$AM333,0)</f>
        <v>100</v>
      </c>
      <c r="AD333" s="137">
        <f>IF(AND(AD$3&gt;=$K333,AD$3&lt;$L333),100*$AM333,0)</f>
        <v>0</v>
      </c>
      <c r="AE333" s="137">
        <f>IF(AND(AE$3&gt;=$K333,AE$3&lt;$L333),100*$AM333,0)</f>
        <v>0</v>
      </c>
      <c r="AF333" s="137">
        <f>IF(AND(AF$3&gt;=$K333,AF$3&lt;$L333),100*$AM333,0)</f>
        <v>0</v>
      </c>
      <c r="AG333" s="137">
        <f>IF(AND(AG$3&gt;=$K333,AG$3&lt;$L333),100*$AM333,0)</f>
        <v>0</v>
      </c>
      <c r="AH333" s="137">
        <f>IF(AND(AH$3&gt;=$K333,AH$3&lt;$L333),100*$AM333,0)</f>
        <v>0</v>
      </c>
      <c r="AI333" s="137">
        <f>IF(AND(AI$3&gt;=$K333,AI$3&lt;$L333),100*$AM333,0)</f>
        <v>0</v>
      </c>
      <c r="AJ333" s="137">
        <f>IF(AND(AJ$3&gt;=$K333,AJ$3&lt;$L333),100*$AM333,0)</f>
        <v>0</v>
      </c>
      <c r="AK333" s="136">
        <f ca="1">IF(AND(AND($AK$3&lt;=B333,B333&lt;=$AK$1),B333&lt;&gt;""),1,0)</f>
        <v>1</v>
      </c>
      <c r="AL333" s="136">
        <f t="shared" si="6"/>
        <v>1</v>
      </c>
      <c r="AM333" s="136">
        <v>1</v>
      </c>
    </row>
    <row r="334" spans="1:39" ht="56.25">
      <c r="A334" s="149">
        <v>728</v>
      </c>
      <c r="B334" s="210">
        <v>46420</v>
      </c>
      <c r="C334" s="211">
        <v>9</v>
      </c>
      <c r="D334" s="211">
        <v>17</v>
      </c>
      <c r="E334" s="152" t="s">
        <v>44</v>
      </c>
      <c r="F334" s="151" t="s">
        <v>490</v>
      </c>
      <c r="G334" s="154" t="s">
        <v>494</v>
      </c>
      <c r="H334" s="138" t="str">
        <f>IF(OR(G334="中止",G334="取消"),"998",IF(ISNA(MATCH($E334,施設情報!$B$2:$B$96,0)),"999",INDEX(施設情報!$C$2:$C$96,MATCH($E334,施設情報!$B$2:$B$96,0))))</f>
        <v>015</v>
      </c>
      <c r="I334" s="139">
        <f>B334</f>
        <v>46420</v>
      </c>
      <c r="J334" s="137" t="str">
        <f>H334&amp;"-"&amp;I334</f>
        <v>015-46420</v>
      </c>
      <c r="K334" s="137">
        <f>C334/24</f>
        <v>0.375</v>
      </c>
      <c r="L334" s="137">
        <f>D334/24</f>
        <v>0.70833333333333337</v>
      </c>
      <c r="M334" s="137">
        <f>IF(AND(M$3&gt;=$K334,M$3&lt;$L334),100*$AM334,0)</f>
        <v>0</v>
      </c>
      <c r="N334" s="137">
        <f>IF(AND(N$3&gt;=$K334,N$3&lt;$L334),100*$AM334,0)</f>
        <v>0</v>
      </c>
      <c r="O334" s="137">
        <f>IF(AND(O$3&gt;=$K334,O$3&lt;$L334),100*$AM334,0)</f>
        <v>0</v>
      </c>
      <c r="P334" s="137">
        <f>IF(AND(P$3&gt;=$K334,P$3&lt;$L334),100*$AM334,0)</f>
        <v>0</v>
      </c>
      <c r="Q334" s="137">
        <f>IF(AND(Q$3&gt;=$K334,Q$3&lt;$L334),100*$AM334,0)</f>
        <v>0</v>
      </c>
      <c r="R334" s="137">
        <f>IF(AND(R$3&gt;=$K334,R$3&lt;$L334),100*$AM334,0)</f>
        <v>0</v>
      </c>
      <c r="S334" s="137">
        <f>IF(AND(S$3&gt;=$K334,S$3&lt;$L334),100*$AM334,0)</f>
        <v>0</v>
      </c>
      <c r="T334" s="137">
        <f>IF(AND(T$3&gt;=$K334,T$3&lt;$L334),100*$AM334,0)</f>
        <v>0</v>
      </c>
      <c r="U334" s="137">
        <f>IF(AND(U$3&gt;=$K334,U$3&lt;$L334),100*$AM334,0)</f>
        <v>0</v>
      </c>
      <c r="V334" s="137">
        <f>IF(AND(V$3&gt;=$K334,V$3&lt;$L334),100*$AM334,0)</f>
        <v>100</v>
      </c>
      <c r="W334" s="137">
        <f>IF(AND(W$3&gt;=$K334,W$3&lt;$L334),100*$AM334,0)</f>
        <v>100</v>
      </c>
      <c r="X334" s="137">
        <f>IF(AND(X$3&gt;=$K334,X$3&lt;$L334),100*$AM334,0)</f>
        <v>100</v>
      </c>
      <c r="Y334" s="137">
        <f>IF(AND(Y$3&gt;=$K334,Y$3&lt;$L334),100*$AM334,0)</f>
        <v>100</v>
      </c>
      <c r="Z334" s="137">
        <f>IF(AND(Z$3&gt;=$K334,Z$3&lt;$L334),100*$AM334,0)</f>
        <v>100</v>
      </c>
      <c r="AA334" s="137">
        <f>IF(AND(AA$3&gt;=$K334,AA$3&lt;$L334),100*$AM334,0)</f>
        <v>100</v>
      </c>
      <c r="AB334" s="137">
        <f>IF(AND(AB$3&gt;=$K334,AB$3&lt;$L334),100*$AM334,0)</f>
        <v>100</v>
      </c>
      <c r="AC334" s="137">
        <f>IF(AND(AC$3&gt;=$K334,AC$3&lt;$L334),100*$AM334,0)</f>
        <v>100</v>
      </c>
      <c r="AD334" s="137">
        <f>IF(AND(AD$3&gt;=$K334,AD$3&lt;$L334),100*$AM334,0)</f>
        <v>0</v>
      </c>
      <c r="AE334" s="137">
        <f>IF(AND(AE$3&gt;=$K334,AE$3&lt;$L334),100*$AM334,0)</f>
        <v>0</v>
      </c>
      <c r="AF334" s="137">
        <f>IF(AND(AF$3&gt;=$K334,AF$3&lt;$L334),100*$AM334,0)</f>
        <v>0</v>
      </c>
      <c r="AG334" s="137">
        <f>IF(AND(AG$3&gt;=$K334,AG$3&lt;$L334),100*$AM334,0)</f>
        <v>0</v>
      </c>
      <c r="AH334" s="137">
        <f>IF(AND(AH$3&gt;=$K334,AH$3&lt;$L334),100*$AM334,0)</f>
        <v>0</v>
      </c>
      <c r="AI334" s="137">
        <f>IF(AND(AI$3&gt;=$K334,AI$3&lt;$L334),100*$AM334,0)</f>
        <v>0</v>
      </c>
      <c r="AJ334" s="137">
        <f>IF(AND(AJ$3&gt;=$K334,AJ$3&lt;$L334),100*$AM334,0)</f>
        <v>0</v>
      </c>
      <c r="AK334" s="136">
        <f ca="1">IF(AND(AND($AK$3&lt;=B334,B334&lt;=$AK$1),B334&lt;&gt;""),1,0)</f>
        <v>1</v>
      </c>
      <c r="AL334" s="136">
        <f t="shared" si="6"/>
        <v>1</v>
      </c>
      <c r="AM334" s="136">
        <v>1</v>
      </c>
    </row>
    <row r="335" spans="1:39" ht="56.25">
      <c r="A335" s="149">
        <v>337</v>
      </c>
      <c r="B335" s="150">
        <v>46421</v>
      </c>
      <c r="C335" s="156">
        <v>0</v>
      </c>
      <c r="D335" s="156">
        <v>24</v>
      </c>
      <c r="E335" s="152" t="s">
        <v>52</v>
      </c>
      <c r="F335" s="151" t="s">
        <v>95</v>
      </c>
      <c r="G335" s="205" t="s">
        <v>1</v>
      </c>
      <c r="H335" s="138" t="str">
        <f>IF(OR(G335="中止",G335="取消"),"998",IF(ISNA(MATCH($E335,施設情報!$B$2:$B$96,0)),"999",INDEX(施設情報!$C$2:$C$96,MATCH($E335,施設情報!$B$2:$B$96,0))))</f>
        <v>024</v>
      </c>
      <c r="I335" s="139">
        <f>B335</f>
        <v>46421</v>
      </c>
      <c r="J335" s="137" t="str">
        <f>H335&amp;"-"&amp;I335</f>
        <v>024-46421</v>
      </c>
      <c r="K335" s="137">
        <f>C335/24</f>
        <v>0</v>
      </c>
      <c r="L335" s="137">
        <f>D335/24</f>
        <v>1</v>
      </c>
      <c r="M335" s="137">
        <f>IF(AND(M$3&gt;=$K335,M$3&lt;$L335),100*$AM335,0)</f>
        <v>100</v>
      </c>
      <c r="N335" s="137">
        <f>IF(AND(N$3&gt;=$K335,N$3&lt;$L335),100*$AM335,0)</f>
        <v>100</v>
      </c>
      <c r="O335" s="137">
        <f>IF(AND(O$3&gt;=$K335,O$3&lt;$L335),100*$AM335,0)</f>
        <v>100</v>
      </c>
      <c r="P335" s="137">
        <f>IF(AND(P$3&gt;=$K335,P$3&lt;$L335),100*$AM335,0)</f>
        <v>100</v>
      </c>
      <c r="Q335" s="137">
        <f>IF(AND(Q$3&gt;=$K335,Q$3&lt;$L335),100*$AM335,0)</f>
        <v>100</v>
      </c>
      <c r="R335" s="137">
        <f>IF(AND(R$3&gt;=$K335,R$3&lt;$L335),100*$AM335,0)</f>
        <v>100</v>
      </c>
      <c r="S335" s="137">
        <f>IF(AND(S$3&gt;=$K335,S$3&lt;$L335),100*$AM335,0)</f>
        <v>100</v>
      </c>
      <c r="T335" s="137">
        <f>IF(AND(T$3&gt;=$K335,T$3&lt;$L335),100*$AM335,0)</f>
        <v>100</v>
      </c>
      <c r="U335" s="137">
        <f>IF(AND(U$3&gt;=$K335,U$3&lt;$L335),100*$AM335,0)</f>
        <v>100</v>
      </c>
      <c r="V335" s="137">
        <f>IF(AND(V$3&gt;=$K335,V$3&lt;$L335),100*$AM335,0)</f>
        <v>100</v>
      </c>
      <c r="W335" s="137">
        <f>IF(AND(W$3&gt;=$K335,W$3&lt;$L335),100*$AM335,0)</f>
        <v>100</v>
      </c>
      <c r="X335" s="137">
        <f>IF(AND(X$3&gt;=$K335,X$3&lt;$L335),100*$AM335,0)</f>
        <v>100</v>
      </c>
      <c r="Y335" s="137">
        <f>IF(AND(Y$3&gt;=$K335,Y$3&lt;$L335),100*$AM335,0)</f>
        <v>100</v>
      </c>
      <c r="Z335" s="137">
        <f>IF(AND(Z$3&gt;=$K335,Z$3&lt;$L335),100*$AM335,0)</f>
        <v>100</v>
      </c>
      <c r="AA335" s="137">
        <f>IF(AND(AA$3&gt;=$K335,AA$3&lt;$L335),100*$AM335,0)</f>
        <v>100</v>
      </c>
      <c r="AB335" s="137">
        <f>IF(AND(AB$3&gt;=$K335,AB$3&lt;$L335),100*$AM335,0)</f>
        <v>100</v>
      </c>
      <c r="AC335" s="137">
        <f>IF(AND(AC$3&gt;=$K335,AC$3&lt;$L335),100*$AM335,0)</f>
        <v>100</v>
      </c>
      <c r="AD335" s="137">
        <f>IF(AND(AD$3&gt;=$K335,AD$3&lt;$L335),100*$AM335,0)</f>
        <v>100</v>
      </c>
      <c r="AE335" s="137">
        <f>IF(AND(AE$3&gt;=$K335,AE$3&lt;$L335),100*$AM335,0)</f>
        <v>100</v>
      </c>
      <c r="AF335" s="137">
        <f>IF(AND(AF$3&gt;=$K335,AF$3&lt;$L335),100*$AM335,0)</f>
        <v>100</v>
      </c>
      <c r="AG335" s="137">
        <f>IF(AND(AG$3&gt;=$K335,AG$3&lt;$L335),100*$AM335,0)</f>
        <v>100</v>
      </c>
      <c r="AH335" s="137">
        <f>IF(AND(AH$3&gt;=$K335,AH$3&lt;$L335),100*$AM335,0)</f>
        <v>100</v>
      </c>
      <c r="AI335" s="137">
        <f>IF(AND(AI$3&gt;=$K335,AI$3&lt;$L335),100*$AM335,0)</f>
        <v>100</v>
      </c>
      <c r="AJ335" s="137">
        <f>IF(AND(AJ$3&gt;=$K335,AJ$3&lt;$L335),100*$AM335,0)</f>
        <v>100</v>
      </c>
      <c r="AK335" s="136">
        <f ca="1">IF(AND(AND($AK$3&lt;=B335,B335&lt;=$AK$1),B335&lt;&gt;""),1,0)</f>
        <v>1</v>
      </c>
      <c r="AL335" s="136">
        <f t="shared" si="6"/>
        <v>1</v>
      </c>
      <c r="AM335" s="136">
        <v>1</v>
      </c>
    </row>
    <row r="336" spans="1:39" ht="56.25">
      <c r="A336" s="149">
        <v>338</v>
      </c>
      <c r="B336" s="150">
        <v>46422</v>
      </c>
      <c r="C336" s="156">
        <v>0</v>
      </c>
      <c r="D336" s="156">
        <v>24</v>
      </c>
      <c r="E336" s="152" t="s">
        <v>52</v>
      </c>
      <c r="F336" s="151" t="s">
        <v>95</v>
      </c>
      <c r="G336" s="205" t="s">
        <v>1</v>
      </c>
      <c r="H336" s="138" t="str">
        <f>IF(OR(G336="中止",G336="取消"),"998",IF(ISNA(MATCH($E336,施設情報!$B$2:$B$96,0)),"999",INDEX(施設情報!$C$2:$C$96,MATCH($E336,施設情報!$B$2:$B$96,0))))</f>
        <v>024</v>
      </c>
      <c r="I336" s="139">
        <f>B336</f>
        <v>46422</v>
      </c>
      <c r="J336" s="137" t="str">
        <f>H336&amp;"-"&amp;I336</f>
        <v>024-46422</v>
      </c>
      <c r="K336" s="137">
        <f>C336/24</f>
        <v>0</v>
      </c>
      <c r="L336" s="137">
        <f>D336/24</f>
        <v>1</v>
      </c>
      <c r="M336" s="137">
        <f>IF(AND(M$3&gt;=$K336,M$3&lt;$L336),100*$AM336,0)</f>
        <v>100</v>
      </c>
      <c r="N336" s="137">
        <f>IF(AND(N$3&gt;=$K336,N$3&lt;$L336),100*$AM336,0)</f>
        <v>100</v>
      </c>
      <c r="O336" s="137">
        <f>IF(AND(O$3&gt;=$K336,O$3&lt;$L336),100*$AM336,0)</f>
        <v>100</v>
      </c>
      <c r="P336" s="137">
        <f>IF(AND(P$3&gt;=$K336,P$3&lt;$L336),100*$AM336,0)</f>
        <v>100</v>
      </c>
      <c r="Q336" s="137">
        <f>IF(AND(Q$3&gt;=$K336,Q$3&lt;$L336),100*$AM336,0)</f>
        <v>100</v>
      </c>
      <c r="R336" s="137">
        <f>IF(AND(R$3&gt;=$K336,R$3&lt;$L336),100*$AM336,0)</f>
        <v>100</v>
      </c>
      <c r="S336" s="137">
        <f>IF(AND(S$3&gt;=$K336,S$3&lt;$L336),100*$AM336,0)</f>
        <v>100</v>
      </c>
      <c r="T336" s="137">
        <f>IF(AND(T$3&gt;=$K336,T$3&lt;$L336),100*$AM336,0)</f>
        <v>100</v>
      </c>
      <c r="U336" s="137">
        <f>IF(AND(U$3&gt;=$K336,U$3&lt;$L336),100*$AM336,0)</f>
        <v>100</v>
      </c>
      <c r="V336" s="137">
        <f>IF(AND(V$3&gt;=$K336,V$3&lt;$L336),100*$AM336,0)</f>
        <v>100</v>
      </c>
      <c r="W336" s="137">
        <f>IF(AND(W$3&gt;=$K336,W$3&lt;$L336),100*$AM336,0)</f>
        <v>100</v>
      </c>
      <c r="X336" s="137">
        <f>IF(AND(X$3&gt;=$K336,X$3&lt;$L336),100*$AM336,0)</f>
        <v>100</v>
      </c>
      <c r="Y336" s="137">
        <f>IF(AND(Y$3&gt;=$K336,Y$3&lt;$L336),100*$AM336,0)</f>
        <v>100</v>
      </c>
      <c r="Z336" s="137">
        <f>IF(AND(Z$3&gt;=$K336,Z$3&lt;$L336),100*$AM336,0)</f>
        <v>100</v>
      </c>
      <c r="AA336" s="137">
        <f>IF(AND(AA$3&gt;=$K336,AA$3&lt;$L336),100*$AM336,0)</f>
        <v>100</v>
      </c>
      <c r="AB336" s="137">
        <f>IF(AND(AB$3&gt;=$K336,AB$3&lt;$L336),100*$AM336,0)</f>
        <v>100</v>
      </c>
      <c r="AC336" s="137">
        <f>IF(AND(AC$3&gt;=$K336,AC$3&lt;$L336),100*$AM336,0)</f>
        <v>100</v>
      </c>
      <c r="AD336" s="137">
        <f>IF(AND(AD$3&gt;=$K336,AD$3&lt;$L336),100*$AM336,0)</f>
        <v>100</v>
      </c>
      <c r="AE336" s="137">
        <f>IF(AND(AE$3&gt;=$K336,AE$3&lt;$L336),100*$AM336,0)</f>
        <v>100</v>
      </c>
      <c r="AF336" s="137">
        <f>IF(AND(AF$3&gt;=$K336,AF$3&lt;$L336),100*$AM336,0)</f>
        <v>100</v>
      </c>
      <c r="AG336" s="137">
        <f>IF(AND(AG$3&gt;=$K336,AG$3&lt;$L336),100*$AM336,0)</f>
        <v>100</v>
      </c>
      <c r="AH336" s="137">
        <f>IF(AND(AH$3&gt;=$K336,AH$3&lt;$L336),100*$AM336,0)</f>
        <v>100</v>
      </c>
      <c r="AI336" s="137">
        <f>IF(AND(AI$3&gt;=$K336,AI$3&lt;$L336),100*$AM336,0)</f>
        <v>100</v>
      </c>
      <c r="AJ336" s="137">
        <f>IF(AND(AJ$3&gt;=$K336,AJ$3&lt;$L336),100*$AM336,0)</f>
        <v>100</v>
      </c>
      <c r="AK336" s="136">
        <f ca="1">IF(AND(AND($AK$3&lt;=B336,B336&lt;=$AK$1),B336&lt;&gt;""),1,0)</f>
        <v>1</v>
      </c>
      <c r="AL336" s="136">
        <f t="shared" si="6"/>
        <v>1</v>
      </c>
      <c r="AM336" s="136">
        <v>1</v>
      </c>
    </row>
    <row r="337" spans="1:39" ht="56.25">
      <c r="A337" s="149">
        <v>339</v>
      </c>
      <c r="B337" s="150">
        <v>46423</v>
      </c>
      <c r="C337" s="156">
        <v>0</v>
      </c>
      <c r="D337" s="156">
        <v>24</v>
      </c>
      <c r="E337" s="152" t="s">
        <v>52</v>
      </c>
      <c r="F337" s="151" t="s">
        <v>95</v>
      </c>
      <c r="G337" s="205" t="s">
        <v>1</v>
      </c>
      <c r="H337" s="138" t="str">
        <f>IF(OR(G337="中止",G337="取消"),"998",IF(ISNA(MATCH($E337,施設情報!$B$2:$B$96,0)),"999",INDEX(施設情報!$C$2:$C$96,MATCH($E337,施設情報!$B$2:$B$96,0))))</f>
        <v>024</v>
      </c>
      <c r="I337" s="139">
        <f>B337</f>
        <v>46423</v>
      </c>
      <c r="J337" s="137" t="str">
        <f>H337&amp;"-"&amp;I337</f>
        <v>024-46423</v>
      </c>
      <c r="K337" s="137">
        <f>C337/24</f>
        <v>0</v>
      </c>
      <c r="L337" s="137">
        <f>D337/24</f>
        <v>1</v>
      </c>
      <c r="M337" s="137">
        <f>IF(AND(M$3&gt;=$K337,M$3&lt;$L337),100*$AM337,0)</f>
        <v>100</v>
      </c>
      <c r="N337" s="137">
        <f>IF(AND(N$3&gt;=$K337,N$3&lt;$L337),100*$AM337,0)</f>
        <v>100</v>
      </c>
      <c r="O337" s="137">
        <f>IF(AND(O$3&gt;=$K337,O$3&lt;$L337),100*$AM337,0)</f>
        <v>100</v>
      </c>
      <c r="P337" s="137">
        <f>IF(AND(P$3&gt;=$K337,P$3&lt;$L337),100*$AM337,0)</f>
        <v>100</v>
      </c>
      <c r="Q337" s="137">
        <f>IF(AND(Q$3&gt;=$K337,Q$3&lt;$L337),100*$AM337,0)</f>
        <v>100</v>
      </c>
      <c r="R337" s="137">
        <f>IF(AND(R$3&gt;=$K337,R$3&lt;$L337),100*$AM337,0)</f>
        <v>100</v>
      </c>
      <c r="S337" s="137">
        <f>IF(AND(S$3&gt;=$K337,S$3&lt;$L337),100*$AM337,0)</f>
        <v>100</v>
      </c>
      <c r="T337" s="137">
        <f>IF(AND(T$3&gt;=$K337,T$3&lt;$L337),100*$AM337,0)</f>
        <v>100</v>
      </c>
      <c r="U337" s="137">
        <f>IF(AND(U$3&gt;=$K337,U$3&lt;$L337),100*$AM337,0)</f>
        <v>100</v>
      </c>
      <c r="V337" s="137">
        <f>IF(AND(V$3&gt;=$K337,V$3&lt;$L337),100*$AM337,0)</f>
        <v>100</v>
      </c>
      <c r="W337" s="137">
        <f>IF(AND(W$3&gt;=$K337,W$3&lt;$L337),100*$AM337,0)</f>
        <v>100</v>
      </c>
      <c r="X337" s="137">
        <f>IF(AND(X$3&gt;=$K337,X$3&lt;$L337),100*$AM337,0)</f>
        <v>100</v>
      </c>
      <c r="Y337" s="137">
        <f>IF(AND(Y$3&gt;=$K337,Y$3&lt;$L337),100*$AM337,0)</f>
        <v>100</v>
      </c>
      <c r="Z337" s="137">
        <f>IF(AND(Z$3&gt;=$K337,Z$3&lt;$L337),100*$AM337,0)</f>
        <v>100</v>
      </c>
      <c r="AA337" s="137">
        <f>IF(AND(AA$3&gt;=$K337,AA$3&lt;$L337),100*$AM337,0)</f>
        <v>100</v>
      </c>
      <c r="AB337" s="137">
        <f>IF(AND(AB$3&gt;=$K337,AB$3&lt;$L337),100*$AM337,0)</f>
        <v>100</v>
      </c>
      <c r="AC337" s="137">
        <f>IF(AND(AC$3&gt;=$K337,AC$3&lt;$L337),100*$AM337,0)</f>
        <v>100</v>
      </c>
      <c r="AD337" s="137">
        <f>IF(AND(AD$3&gt;=$K337,AD$3&lt;$L337),100*$AM337,0)</f>
        <v>100</v>
      </c>
      <c r="AE337" s="137">
        <f>IF(AND(AE$3&gt;=$K337,AE$3&lt;$L337),100*$AM337,0)</f>
        <v>100</v>
      </c>
      <c r="AF337" s="137">
        <f>IF(AND(AF$3&gt;=$K337,AF$3&lt;$L337),100*$AM337,0)</f>
        <v>100</v>
      </c>
      <c r="AG337" s="137">
        <f>IF(AND(AG$3&gt;=$K337,AG$3&lt;$L337),100*$AM337,0)</f>
        <v>100</v>
      </c>
      <c r="AH337" s="137">
        <f>IF(AND(AH$3&gt;=$K337,AH$3&lt;$L337),100*$AM337,0)</f>
        <v>100</v>
      </c>
      <c r="AI337" s="137">
        <f>IF(AND(AI$3&gt;=$K337,AI$3&lt;$L337),100*$AM337,0)</f>
        <v>100</v>
      </c>
      <c r="AJ337" s="137">
        <f>IF(AND(AJ$3&gt;=$K337,AJ$3&lt;$L337),100*$AM337,0)</f>
        <v>100</v>
      </c>
      <c r="AK337" s="136">
        <f ca="1">IF(AND(AND($AK$3&lt;=B337,B337&lt;=$AK$1),B337&lt;&gt;""),1,0)</f>
        <v>1</v>
      </c>
      <c r="AL337" s="136">
        <f t="shared" si="6"/>
        <v>1</v>
      </c>
      <c r="AM337" s="136">
        <v>1</v>
      </c>
    </row>
    <row r="338" spans="1:39" ht="37.5">
      <c r="A338" s="149">
        <v>11</v>
      </c>
      <c r="B338" s="150">
        <v>46424</v>
      </c>
      <c r="C338" s="156">
        <v>0</v>
      </c>
      <c r="D338" s="156">
        <v>24</v>
      </c>
      <c r="E338" s="152" t="s">
        <v>28</v>
      </c>
      <c r="F338" s="151" t="s">
        <v>29</v>
      </c>
      <c r="G338" s="154" t="s">
        <v>1</v>
      </c>
      <c r="H338" s="138" t="str">
        <f>IF(OR(G338="中止",G338="取消"),"998",IF(ISNA(MATCH($E338,施設情報!$B$2:$B$96,0)),"999",INDEX(施設情報!$C$2:$C$96,MATCH($E338,施設情報!$B$2:$B$96,0))))</f>
        <v>001</v>
      </c>
      <c r="I338" s="139">
        <f>B338</f>
        <v>46424</v>
      </c>
      <c r="J338" s="137" t="str">
        <f>H338&amp;"-"&amp;I338</f>
        <v>001-46424</v>
      </c>
      <c r="K338" s="137">
        <f>C338/24</f>
        <v>0</v>
      </c>
      <c r="L338" s="137">
        <f>D338/24</f>
        <v>1</v>
      </c>
      <c r="M338" s="137">
        <f>IF(AND(M$3&gt;=$K338,M$3&lt;$L338),100*$AM338,0)</f>
        <v>100</v>
      </c>
      <c r="N338" s="137">
        <f>IF(AND(N$3&gt;=$K338,N$3&lt;$L338),100*$AM338,0)</f>
        <v>100</v>
      </c>
      <c r="O338" s="137">
        <f>IF(AND(O$3&gt;=$K338,O$3&lt;$L338),100*$AM338,0)</f>
        <v>100</v>
      </c>
      <c r="P338" s="137">
        <f>IF(AND(P$3&gt;=$K338,P$3&lt;$L338),100*$AM338,0)</f>
        <v>100</v>
      </c>
      <c r="Q338" s="137">
        <f>IF(AND(Q$3&gt;=$K338,Q$3&lt;$L338),100*$AM338,0)</f>
        <v>100</v>
      </c>
      <c r="R338" s="137">
        <f>IF(AND(R$3&gt;=$K338,R$3&lt;$L338),100*$AM338,0)</f>
        <v>100</v>
      </c>
      <c r="S338" s="137">
        <f>IF(AND(S$3&gt;=$K338,S$3&lt;$L338),100*$AM338,0)</f>
        <v>100</v>
      </c>
      <c r="T338" s="137">
        <f>IF(AND(T$3&gt;=$K338,T$3&lt;$L338),100*$AM338,0)</f>
        <v>100</v>
      </c>
      <c r="U338" s="137">
        <f>IF(AND(U$3&gt;=$K338,U$3&lt;$L338),100*$AM338,0)</f>
        <v>100</v>
      </c>
      <c r="V338" s="137">
        <f>IF(AND(V$3&gt;=$K338,V$3&lt;$L338),100*$AM338,0)</f>
        <v>100</v>
      </c>
      <c r="W338" s="137">
        <f>IF(AND(W$3&gt;=$K338,W$3&lt;$L338),100*$AM338,0)</f>
        <v>100</v>
      </c>
      <c r="X338" s="137">
        <f>IF(AND(X$3&gt;=$K338,X$3&lt;$L338),100*$AM338,0)</f>
        <v>100</v>
      </c>
      <c r="Y338" s="137">
        <f>IF(AND(Y$3&gt;=$K338,Y$3&lt;$L338),100*$AM338,0)</f>
        <v>100</v>
      </c>
      <c r="Z338" s="137">
        <f>IF(AND(Z$3&gt;=$K338,Z$3&lt;$L338),100*$AM338,0)</f>
        <v>100</v>
      </c>
      <c r="AA338" s="137">
        <f>IF(AND(AA$3&gt;=$K338,AA$3&lt;$L338),100*$AM338,0)</f>
        <v>100</v>
      </c>
      <c r="AB338" s="137">
        <f>IF(AND(AB$3&gt;=$K338,AB$3&lt;$L338),100*$AM338,0)</f>
        <v>100</v>
      </c>
      <c r="AC338" s="137">
        <f>IF(AND(AC$3&gt;=$K338,AC$3&lt;$L338),100*$AM338,0)</f>
        <v>100</v>
      </c>
      <c r="AD338" s="137">
        <f>IF(AND(AD$3&gt;=$K338,AD$3&lt;$L338),100*$AM338,0)</f>
        <v>100</v>
      </c>
      <c r="AE338" s="137">
        <f>IF(AND(AE$3&gt;=$K338,AE$3&lt;$L338),100*$AM338,0)</f>
        <v>100</v>
      </c>
      <c r="AF338" s="137">
        <f>IF(AND(AF$3&gt;=$K338,AF$3&lt;$L338),100*$AM338,0)</f>
        <v>100</v>
      </c>
      <c r="AG338" s="137">
        <f>IF(AND(AG$3&gt;=$K338,AG$3&lt;$L338),100*$AM338,0)</f>
        <v>100</v>
      </c>
      <c r="AH338" s="137">
        <f>IF(AND(AH$3&gt;=$K338,AH$3&lt;$L338),100*$AM338,0)</f>
        <v>100</v>
      </c>
      <c r="AI338" s="137">
        <f>IF(AND(AI$3&gt;=$K338,AI$3&lt;$L338),100*$AM338,0)</f>
        <v>100</v>
      </c>
      <c r="AJ338" s="137">
        <f>IF(AND(AJ$3&gt;=$K338,AJ$3&lt;$L338),100*$AM338,0)</f>
        <v>100</v>
      </c>
      <c r="AK338" s="136">
        <f ca="1">IF(AND(AND($AK$3&lt;=B338,B338&lt;=$AK$1),B338&lt;&gt;""),1,0)</f>
        <v>1</v>
      </c>
      <c r="AL338" s="136">
        <f t="shared" si="6"/>
        <v>1</v>
      </c>
      <c r="AM338" s="136">
        <v>1</v>
      </c>
    </row>
    <row r="339" spans="1:39" ht="56.25">
      <c r="A339" s="149">
        <v>340</v>
      </c>
      <c r="B339" s="150">
        <v>46424</v>
      </c>
      <c r="C339" s="156">
        <v>0</v>
      </c>
      <c r="D339" s="156">
        <v>24</v>
      </c>
      <c r="E339" s="152" t="s">
        <v>52</v>
      </c>
      <c r="F339" s="151" t="s">
        <v>95</v>
      </c>
      <c r="G339" s="205" t="s">
        <v>1</v>
      </c>
      <c r="H339" s="138" t="str">
        <f>IF(OR(G339="中止",G339="取消"),"998",IF(ISNA(MATCH($E339,施設情報!$B$2:$B$96,0)),"999",INDEX(施設情報!$C$2:$C$96,MATCH($E339,施設情報!$B$2:$B$96,0))))</f>
        <v>024</v>
      </c>
      <c r="I339" s="139">
        <f>B339</f>
        <v>46424</v>
      </c>
      <c r="J339" s="137" t="str">
        <f>H339&amp;"-"&amp;I339</f>
        <v>024-46424</v>
      </c>
      <c r="K339" s="137">
        <f>C339/24</f>
        <v>0</v>
      </c>
      <c r="L339" s="137">
        <f>D339/24</f>
        <v>1</v>
      </c>
      <c r="M339" s="137">
        <f>IF(AND(M$3&gt;=$K339,M$3&lt;$L339),100*$AM339,0)</f>
        <v>100</v>
      </c>
      <c r="N339" s="137">
        <f>IF(AND(N$3&gt;=$K339,N$3&lt;$L339),100*$AM339,0)</f>
        <v>100</v>
      </c>
      <c r="O339" s="137">
        <f>IF(AND(O$3&gt;=$K339,O$3&lt;$L339),100*$AM339,0)</f>
        <v>100</v>
      </c>
      <c r="P339" s="137">
        <f>IF(AND(P$3&gt;=$K339,P$3&lt;$L339),100*$AM339,0)</f>
        <v>100</v>
      </c>
      <c r="Q339" s="137">
        <f>IF(AND(Q$3&gt;=$K339,Q$3&lt;$L339),100*$AM339,0)</f>
        <v>100</v>
      </c>
      <c r="R339" s="137">
        <f>IF(AND(R$3&gt;=$K339,R$3&lt;$L339),100*$AM339,0)</f>
        <v>100</v>
      </c>
      <c r="S339" s="137">
        <f>IF(AND(S$3&gt;=$K339,S$3&lt;$L339),100*$AM339,0)</f>
        <v>100</v>
      </c>
      <c r="T339" s="137">
        <f>IF(AND(T$3&gt;=$K339,T$3&lt;$L339),100*$AM339,0)</f>
        <v>100</v>
      </c>
      <c r="U339" s="137">
        <f>IF(AND(U$3&gt;=$K339,U$3&lt;$L339),100*$AM339,0)</f>
        <v>100</v>
      </c>
      <c r="V339" s="137">
        <f>IF(AND(V$3&gt;=$K339,V$3&lt;$L339),100*$AM339,0)</f>
        <v>100</v>
      </c>
      <c r="W339" s="137">
        <f>IF(AND(W$3&gt;=$K339,W$3&lt;$L339),100*$AM339,0)</f>
        <v>100</v>
      </c>
      <c r="X339" s="137">
        <f>IF(AND(X$3&gt;=$K339,X$3&lt;$L339),100*$AM339,0)</f>
        <v>100</v>
      </c>
      <c r="Y339" s="137">
        <f>IF(AND(Y$3&gt;=$K339,Y$3&lt;$L339),100*$AM339,0)</f>
        <v>100</v>
      </c>
      <c r="Z339" s="137">
        <f>IF(AND(Z$3&gt;=$K339,Z$3&lt;$L339),100*$AM339,0)</f>
        <v>100</v>
      </c>
      <c r="AA339" s="137">
        <f>IF(AND(AA$3&gt;=$K339,AA$3&lt;$L339),100*$AM339,0)</f>
        <v>100</v>
      </c>
      <c r="AB339" s="137">
        <f>IF(AND(AB$3&gt;=$K339,AB$3&lt;$L339),100*$AM339,0)</f>
        <v>100</v>
      </c>
      <c r="AC339" s="137">
        <f>IF(AND(AC$3&gt;=$K339,AC$3&lt;$L339),100*$AM339,0)</f>
        <v>100</v>
      </c>
      <c r="AD339" s="137">
        <f>IF(AND(AD$3&gt;=$K339,AD$3&lt;$L339),100*$AM339,0)</f>
        <v>100</v>
      </c>
      <c r="AE339" s="137">
        <f>IF(AND(AE$3&gt;=$K339,AE$3&lt;$L339),100*$AM339,0)</f>
        <v>100</v>
      </c>
      <c r="AF339" s="137">
        <f>IF(AND(AF$3&gt;=$K339,AF$3&lt;$L339),100*$AM339,0)</f>
        <v>100</v>
      </c>
      <c r="AG339" s="137">
        <f>IF(AND(AG$3&gt;=$K339,AG$3&lt;$L339),100*$AM339,0)</f>
        <v>100</v>
      </c>
      <c r="AH339" s="137">
        <f>IF(AND(AH$3&gt;=$K339,AH$3&lt;$L339),100*$AM339,0)</f>
        <v>100</v>
      </c>
      <c r="AI339" s="137">
        <f>IF(AND(AI$3&gt;=$K339,AI$3&lt;$L339),100*$AM339,0)</f>
        <v>100</v>
      </c>
      <c r="AJ339" s="137">
        <f>IF(AND(AJ$3&gt;=$K339,AJ$3&lt;$L339),100*$AM339,0)</f>
        <v>100</v>
      </c>
      <c r="AK339" s="136">
        <f ca="1">IF(AND(AND($AK$3&lt;=B339,B339&lt;=$AK$1),B339&lt;&gt;""),1,0)</f>
        <v>1</v>
      </c>
      <c r="AL339" s="136">
        <f t="shared" si="6"/>
        <v>1</v>
      </c>
      <c r="AM339" s="136">
        <v>1</v>
      </c>
    </row>
    <row r="340" spans="1:39" ht="37.5">
      <c r="A340" s="149">
        <v>12</v>
      </c>
      <c r="B340" s="150">
        <v>46425</v>
      </c>
      <c r="C340" s="156">
        <v>0</v>
      </c>
      <c r="D340" s="156">
        <v>24</v>
      </c>
      <c r="E340" s="152" t="s">
        <v>28</v>
      </c>
      <c r="F340" s="151" t="s">
        <v>29</v>
      </c>
      <c r="G340" s="154" t="s">
        <v>1</v>
      </c>
      <c r="H340" s="138" t="str">
        <f>IF(OR(G340="中止",G340="取消"),"998",IF(ISNA(MATCH($E340,施設情報!$B$2:$B$96,0)),"999",INDEX(施設情報!$C$2:$C$96,MATCH($E340,施設情報!$B$2:$B$96,0))))</f>
        <v>001</v>
      </c>
      <c r="I340" s="139">
        <f>B340</f>
        <v>46425</v>
      </c>
      <c r="J340" s="137" t="str">
        <f>H340&amp;"-"&amp;I340</f>
        <v>001-46425</v>
      </c>
      <c r="K340" s="137">
        <f>C340/24</f>
        <v>0</v>
      </c>
      <c r="L340" s="137">
        <f>D340/24</f>
        <v>1</v>
      </c>
      <c r="M340" s="137">
        <f>IF(AND(M$3&gt;=$K340,M$3&lt;$L340),100*$AM340,0)</f>
        <v>100</v>
      </c>
      <c r="N340" s="137">
        <f>IF(AND(N$3&gt;=$K340,N$3&lt;$L340),100*$AM340,0)</f>
        <v>100</v>
      </c>
      <c r="O340" s="137">
        <f>IF(AND(O$3&gt;=$K340,O$3&lt;$L340),100*$AM340,0)</f>
        <v>100</v>
      </c>
      <c r="P340" s="137">
        <f>IF(AND(P$3&gt;=$K340,P$3&lt;$L340),100*$AM340,0)</f>
        <v>100</v>
      </c>
      <c r="Q340" s="137">
        <f>IF(AND(Q$3&gt;=$K340,Q$3&lt;$L340),100*$AM340,0)</f>
        <v>100</v>
      </c>
      <c r="R340" s="137">
        <f>IF(AND(R$3&gt;=$K340,R$3&lt;$L340),100*$AM340,0)</f>
        <v>100</v>
      </c>
      <c r="S340" s="137">
        <f>IF(AND(S$3&gt;=$K340,S$3&lt;$L340),100*$AM340,0)</f>
        <v>100</v>
      </c>
      <c r="T340" s="137">
        <f>IF(AND(T$3&gt;=$K340,T$3&lt;$L340),100*$AM340,0)</f>
        <v>100</v>
      </c>
      <c r="U340" s="137">
        <f>IF(AND(U$3&gt;=$K340,U$3&lt;$L340),100*$AM340,0)</f>
        <v>100</v>
      </c>
      <c r="V340" s="137">
        <f>IF(AND(V$3&gt;=$K340,V$3&lt;$L340),100*$AM340,0)</f>
        <v>100</v>
      </c>
      <c r="W340" s="137">
        <f>IF(AND(W$3&gt;=$K340,W$3&lt;$L340),100*$AM340,0)</f>
        <v>100</v>
      </c>
      <c r="X340" s="137">
        <f>IF(AND(X$3&gt;=$K340,X$3&lt;$L340),100*$AM340,0)</f>
        <v>100</v>
      </c>
      <c r="Y340" s="137">
        <f>IF(AND(Y$3&gt;=$K340,Y$3&lt;$L340),100*$AM340,0)</f>
        <v>100</v>
      </c>
      <c r="Z340" s="137">
        <f>IF(AND(Z$3&gt;=$K340,Z$3&lt;$L340),100*$AM340,0)</f>
        <v>100</v>
      </c>
      <c r="AA340" s="137">
        <f>IF(AND(AA$3&gt;=$K340,AA$3&lt;$L340),100*$AM340,0)</f>
        <v>100</v>
      </c>
      <c r="AB340" s="137">
        <f>IF(AND(AB$3&gt;=$K340,AB$3&lt;$L340),100*$AM340,0)</f>
        <v>100</v>
      </c>
      <c r="AC340" s="137">
        <f>IF(AND(AC$3&gt;=$K340,AC$3&lt;$L340),100*$AM340,0)</f>
        <v>100</v>
      </c>
      <c r="AD340" s="137">
        <f>IF(AND(AD$3&gt;=$K340,AD$3&lt;$L340),100*$AM340,0)</f>
        <v>100</v>
      </c>
      <c r="AE340" s="137">
        <f>IF(AND(AE$3&gt;=$K340,AE$3&lt;$L340),100*$AM340,0)</f>
        <v>100</v>
      </c>
      <c r="AF340" s="137">
        <f>IF(AND(AF$3&gt;=$K340,AF$3&lt;$L340),100*$AM340,0)</f>
        <v>100</v>
      </c>
      <c r="AG340" s="137">
        <f>IF(AND(AG$3&gt;=$K340,AG$3&lt;$L340),100*$AM340,0)</f>
        <v>100</v>
      </c>
      <c r="AH340" s="137">
        <f>IF(AND(AH$3&gt;=$K340,AH$3&lt;$L340),100*$AM340,0)</f>
        <v>100</v>
      </c>
      <c r="AI340" s="137">
        <f>IF(AND(AI$3&gt;=$K340,AI$3&lt;$L340),100*$AM340,0)</f>
        <v>100</v>
      </c>
      <c r="AJ340" s="137">
        <f>IF(AND(AJ$3&gt;=$K340,AJ$3&lt;$L340),100*$AM340,0)</f>
        <v>100</v>
      </c>
      <c r="AK340" s="136">
        <f ca="1">IF(AND(AND($AK$3&lt;=B340,B340&lt;=$AK$1),B340&lt;&gt;""),1,0)</f>
        <v>1</v>
      </c>
      <c r="AL340" s="136">
        <f t="shared" si="6"/>
        <v>1</v>
      </c>
      <c r="AM340" s="136">
        <v>1</v>
      </c>
    </row>
    <row r="341" spans="1:39" ht="56.25">
      <c r="A341" s="149">
        <v>341</v>
      </c>
      <c r="B341" s="150">
        <v>46425</v>
      </c>
      <c r="C341" s="156">
        <v>0</v>
      </c>
      <c r="D341" s="156">
        <v>24</v>
      </c>
      <c r="E341" s="152" t="s">
        <v>52</v>
      </c>
      <c r="F341" s="151" t="s">
        <v>95</v>
      </c>
      <c r="G341" s="205" t="s">
        <v>1</v>
      </c>
      <c r="H341" s="138" t="str">
        <f>IF(OR(G341="中止",G341="取消"),"998",IF(ISNA(MATCH($E341,施設情報!$B$2:$B$96,0)),"999",INDEX(施設情報!$C$2:$C$96,MATCH($E341,施設情報!$B$2:$B$96,0))))</f>
        <v>024</v>
      </c>
      <c r="I341" s="139">
        <f>B341</f>
        <v>46425</v>
      </c>
      <c r="J341" s="137" t="str">
        <f>H341&amp;"-"&amp;I341</f>
        <v>024-46425</v>
      </c>
      <c r="K341" s="137">
        <f>C341/24</f>
        <v>0</v>
      </c>
      <c r="L341" s="137">
        <f>D341/24</f>
        <v>1</v>
      </c>
      <c r="M341" s="137">
        <f>IF(AND(M$3&gt;=$K341,M$3&lt;$L341),100*$AM341,0)</f>
        <v>100</v>
      </c>
      <c r="N341" s="137">
        <f>IF(AND(N$3&gt;=$K341,N$3&lt;$L341),100*$AM341,0)</f>
        <v>100</v>
      </c>
      <c r="O341" s="137">
        <f>IF(AND(O$3&gt;=$K341,O$3&lt;$L341),100*$AM341,0)</f>
        <v>100</v>
      </c>
      <c r="P341" s="137">
        <f>IF(AND(P$3&gt;=$K341,P$3&lt;$L341),100*$AM341,0)</f>
        <v>100</v>
      </c>
      <c r="Q341" s="137">
        <f>IF(AND(Q$3&gt;=$K341,Q$3&lt;$L341),100*$AM341,0)</f>
        <v>100</v>
      </c>
      <c r="R341" s="137">
        <f>IF(AND(R$3&gt;=$K341,R$3&lt;$L341),100*$AM341,0)</f>
        <v>100</v>
      </c>
      <c r="S341" s="137">
        <f>IF(AND(S$3&gt;=$K341,S$3&lt;$L341),100*$AM341,0)</f>
        <v>100</v>
      </c>
      <c r="T341" s="137">
        <f>IF(AND(T$3&gt;=$K341,T$3&lt;$L341),100*$AM341,0)</f>
        <v>100</v>
      </c>
      <c r="U341" s="137">
        <f>IF(AND(U$3&gt;=$K341,U$3&lt;$L341),100*$AM341,0)</f>
        <v>100</v>
      </c>
      <c r="V341" s="137">
        <f>IF(AND(V$3&gt;=$K341,V$3&lt;$L341),100*$AM341,0)</f>
        <v>100</v>
      </c>
      <c r="W341" s="137">
        <f>IF(AND(W$3&gt;=$K341,W$3&lt;$L341),100*$AM341,0)</f>
        <v>100</v>
      </c>
      <c r="X341" s="137">
        <f>IF(AND(X$3&gt;=$K341,X$3&lt;$L341),100*$AM341,0)</f>
        <v>100</v>
      </c>
      <c r="Y341" s="137">
        <f>IF(AND(Y$3&gt;=$K341,Y$3&lt;$L341),100*$AM341,0)</f>
        <v>100</v>
      </c>
      <c r="Z341" s="137">
        <f>IF(AND(Z$3&gt;=$K341,Z$3&lt;$L341),100*$AM341,0)</f>
        <v>100</v>
      </c>
      <c r="AA341" s="137">
        <f>IF(AND(AA$3&gt;=$K341,AA$3&lt;$L341),100*$AM341,0)</f>
        <v>100</v>
      </c>
      <c r="AB341" s="137">
        <f>IF(AND(AB$3&gt;=$K341,AB$3&lt;$L341),100*$AM341,0)</f>
        <v>100</v>
      </c>
      <c r="AC341" s="137">
        <f>IF(AND(AC$3&gt;=$K341,AC$3&lt;$L341),100*$AM341,0)</f>
        <v>100</v>
      </c>
      <c r="AD341" s="137">
        <f>IF(AND(AD$3&gt;=$K341,AD$3&lt;$L341),100*$AM341,0)</f>
        <v>100</v>
      </c>
      <c r="AE341" s="137">
        <f>IF(AND(AE$3&gt;=$K341,AE$3&lt;$L341),100*$AM341,0)</f>
        <v>100</v>
      </c>
      <c r="AF341" s="137">
        <f>IF(AND(AF$3&gt;=$K341,AF$3&lt;$L341),100*$AM341,0)</f>
        <v>100</v>
      </c>
      <c r="AG341" s="137">
        <f>IF(AND(AG$3&gt;=$K341,AG$3&lt;$L341),100*$AM341,0)</f>
        <v>100</v>
      </c>
      <c r="AH341" s="137">
        <f>IF(AND(AH$3&gt;=$K341,AH$3&lt;$L341),100*$AM341,0)</f>
        <v>100</v>
      </c>
      <c r="AI341" s="137">
        <f>IF(AND(AI$3&gt;=$K341,AI$3&lt;$L341),100*$AM341,0)</f>
        <v>100</v>
      </c>
      <c r="AJ341" s="137">
        <f>IF(AND(AJ$3&gt;=$K341,AJ$3&lt;$L341),100*$AM341,0)</f>
        <v>100</v>
      </c>
      <c r="AK341" s="136">
        <f ca="1">IF(AND(AND($AK$3&lt;=B341,B341&lt;=$AK$1),B341&lt;&gt;""),1,0)</f>
        <v>1</v>
      </c>
      <c r="AL341" s="136">
        <f t="shared" si="6"/>
        <v>1</v>
      </c>
      <c r="AM341" s="136">
        <v>1</v>
      </c>
    </row>
    <row r="342" spans="1:39" ht="56.25">
      <c r="A342" s="149">
        <v>342</v>
      </c>
      <c r="B342" s="150">
        <v>46426</v>
      </c>
      <c r="C342" s="156">
        <v>0</v>
      </c>
      <c r="D342" s="156">
        <v>24</v>
      </c>
      <c r="E342" s="152" t="s">
        <v>52</v>
      </c>
      <c r="F342" s="151" t="s">
        <v>95</v>
      </c>
      <c r="G342" s="205" t="s">
        <v>1</v>
      </c>
      <c r="H342" s="138" t="str">
        <f>IF(OR(G342="中止",G342="取消"),"998",IF(ISNA(MATCH($E342,施設情報!$B$2:$B$96,0)),"999",INDEX(施設情報!$C$2:$C$96,MATCH($E342,施設情報!$B$2:$B$96,0))))</f>
        <v>024</v>
      </c>
      <c r="I342" s="139">
        <f>B342</f>
        <v>46426</v>
      </c>
      <c r="J342" s="137" t="str">
        <f>H342&amp;"-"&amp;I342</f>
        <v>024-46426</v>
      </c>
      <c r="K342" s="137">
        <f>C342/24</f>
        <v>0</v>
      </c>
      <c r="L342" s="137">
        <f>D342/24</f>
        <v>1</v>
      </c>
      <c r="M342" s="137">
        <f>IF(AND(M$3&gt;=$K342,M$3&lt;$L342),100*$AM342,0)</f>
        <v>100</v>
      </c>
      <c r="N342" s="137">
        <f>IF(AND(N$3&gt;=$K342,N$3&lt;$L342),100*$AM342,0)</f>
        <v>100</v>
      </c>
      <c r="O342" s="137">
        <f>IF(AND(O$3&gt;=$K342,O$3&lt;$L342),100*$AM342,0)</f>
        <v>100</v>
      </c>
      <c r="P342" s="137">
        <f>IF(AND(P$3&gt;=$K342,P$3&lt;$L342),100*$AM342,0)</f>
        <v>100</v>
      </c>
      <c r="Q342" s="137">
        <f>IF(AND(Q$3&gt;=$K342,Q$3&lt;$L342),100*$AM342,0)</f>
        <v>100</v>
      </c>
      <c r="R342" s="137">
        <f>IF(AND(R$3&gt;=$K342,R$3&lt;$L342),100*$AM342,0)</f>
        <v>100</v>
      </c>
      <c r="S342" s="137">
        <f>IF(AND(S$3&gt;=$K342,S$3&lt;$L342),100*$AM342,0)</f>
        <v>100</v>
      </c>
      <c r="T342" s="137">
        <f>IF(AND(T$3&gt;=$K342,T$3&lt;$L342),100*$AM342,0)</f>
        <v>100</v>
      </c>
      <c r="U342" s="137">
        <f>IF(AND(U$3&gt;=$K342,U$3&lt;$L342),100*$AM342,0)</f>
        <v>100</v>
      </c>
      <c r="V342" s="137">
        <f>IF(AND(V$3&gt;=$K342,V$3&lt;$L342),100*$AM342,0)</f>
        <v>100</v>
      </c>
      <c r="W342" s="137">
        <f>IF(AND(W$3&gt;=$K342,W$3&lt;$L342),100*$AM342,0)</f>
        <v>100</v>
      </c>
      <c r="X342" s="137">
        <f>IF(AND(X$3&gt;=$K342,X$3&lt;$L342),100*$AM342,0)</f>
        <v>100</v>
      </c>
      <c r="Y342" s="137">
        <f>IF(AND(Y$3&gt;=$K342,Y$3&lt;$L342),100*$AM342,0)</f>
        <v>100</v>
      </c>
      <c r="Z342" s="137">
        <f>IF(AND(Z$3&gt;=$K342,Z$3&lt;$L342),100*$AM342,0)</f>
        <v>100</v>
      </c>
      <c r="AA342" s="137">
        <f>IF(AND(AA$3&gt;=$K342,AA$3&lt;$L342),100*$AM342,0)</f>
        <v>100</v>
      </c>
      <c r="AB342" s="137">
        <f>IF(AND(AB$3&gt;=$K342,AB$3&lt;$L342),100*$AM342,0)</f>
        <v>100</v>
      </c>
      <c r="AC342" s="137">
        <f>IF(AND(AC$3&gt;=$K342,AC$3&lt;$L342),100*$AM342,0)</f>
        <v>100</v>
      </c>
      <c r="AD342" s="137">
        <f>IF(AND(AD$3&gt;=$K342,AD$3&lt;$L342),100*$AM342,0)</f>
        <v>100</v>
      </c>
      <c r="AE342" s="137">
        <f>IF(AND(AE$3&gt;=$K342,AE$3&lt;$L342),100*$AM342,0)</f>
        <v>100</v>
      </c>
      <c r="AF342" s="137">
        <f>IF(AND(AF$3&gt;=$K342,AF$3&lt;$L342),100*$AM342,0)</f>
        <v>100</v>
      </c>
      <c r="AG342" s="137">
        <f>IF(AND(AG$3&gt;=$K342,AG$3&lt;$L342),100*$AM342,0)</f>
        <v>100</v>
      </c>
      <c r="AH342" s="137">
        <f>IF(AND(AH$3&gt;=$K342,AH$3&lt;$L342),100*$AM342,0)</f>
        <v>100</v>
      </c>
      <c r="AI342" s="137">
        <f>IF(AND(AI$3&gt;=$K342,AI$3&lt;$L342),100*$AM342,0)</f>
        <v>100</v>
      </c>
      <c r="AJ342" s="137">
        <f>IF(AND(AJ$3&gt;=$K342,AJ$3&lt;$L342),100*$AM342,0)</f>
        <v>100</v>
      </c>
      <c r="AK342" s="136">
        <f ca="1">IF(AND(AND($AK$3&lt;=B342,B342&lt;=$AK$1),B342&lt;&gt;""),1,0)</f>
        <v>1</v>
      </c>
      <c r="AL342" s="136">
        <f t="shared" si="6"/>
        <v>1</v>
      </c>
      <c r="AM342" s="136">
        <v>1</v>
      </c>
    </row>
    <row r="343" spans="1:39" ht="56.25">
      <c r="A343" s="149">
        <v>343</v>
      </c>
      <c r="B343" s="150">
        <v>46427</v>
      </c>
      <c r="C343" s="156">
        <v>0</v>
      </c>
      <c r="D343" s="156">
        <v>24</v>
      </c>
      <c r="E343" s="152" t="s">
        <v>52</v>
      </c>
      <c r="F343" s="151" t="s">
        <v>95</v>
      </c>
      <c r="G343" s="205" t="s">
        <v>1</v>
      </c>
      <c r="H343" s="138" t="str">
        <f>IF(OR(G343="中止",G343="取消"),"998",IF(ISNA(MATCH($E343,施設情報!$B$2:$B$96,0)),"999",INDEX(施設情報!$C$2:$C$96,MATCH($E343,施設情報!$B$2:$B$96,0))))</f>
        <v>024</v>
      </c>
      <c r="I343" s="139">
        <f>B343</f>
        <v>46427</v>
      </c>
      <c r="J343" s="137" t="str">
        <f>H343&amp;"-"&amp;I343</f>
        <v>024-46427</v>
      </c>
      <c r="K343" s="137">
        <f>C343/24</f>
        <v>0</v>
      </c>
      <c r="L343" s="137">
        <f>D343/24</f>
        <v>1</v>
      </c>
      <c r="M343" s="137">
        <f>IF(AND(M$3&gt;=$K343,M$3&lt;$L343),100*$AM343,0)</f>
        <v>100</v>
      </c>
      <c r="N343" s="137">
        <f>IF(AND(N$3&gt;=$K343,N$3&lt;$L343),100*$AM343,0)</f>
        <v>100</v>
      </c>
      <c r="O343" s="137">
        <f>IF(AND(O$3&gt;=$K343,O$3&lt;$L343),100*$AM343,0)</f>
        <v>100</v>
      </c>
      <c r="P343" s="137">
        <f>IF(AND(P$3&gt;=$K343,P$3&lt;$L343),100*$AM343,0)</f>
        <v>100</v>
      </c>
      <c r="Q343" s="137">
        <f>IF(AND(Q$3&gt;=$K343,Q$3&lt;$L343),100*$AM343,0)</f>
        <v>100</v>
      </c>
      <c r="R343" s="137">
        <f>IF(AND(R$3&gt;=$K343,R$3&lt;$L343),100*$AM343,0)</f>
        <v>100</v>
      </c>
      <c r="S343" s="137">
        <f>IF(AND(S$3&gt;=$K343,S$3&lt;$L343),100*$AM343,0)</f>
        <v>100</v>
      </c>
      <c r="T343" s="137">
        <f>IF(AND(T$3&gt;=$K343,T$3&lt;$L343),100*$AM343,0)</f>
        <v>100</v>
      </c>
      <c r="U343" s="137">
        <f>IF(AND(U$3&gt;=$K343,U$3&lt;$L343),100*$AM343,0)</f>
        <v>100</v>
      </c>
      <c r="V343" s="137">
        <f>IF(AND(V$3&gt;=$K343,V$3&lt;$L343),100*$AM343,0)</f>
        <v>100</v>
      </c>
      <c r="W343" s="137">
        <f>IF(AND(W$3&gt;=$K343,W$3&lt;$L343),100*$AM343,0)</f>
        <v>100</v>
      </c>
      <c r="X343" s="137">
        <f>IF(AND(X$3&gt;=$K343,X$3&lt;$L343),100*$AM343,0)</f>
        <v>100</v>
      </c>
      <c r="Y343" s="137">
        <f>IF(AND(Y$3&gt;=$K343,Y$3&lt;$L343),100*$AM343,0)</f>
        <v>100</v>
      </c>
      <c r="Z343" s="137">
        <f>IF(AND(Z$3&gt;=$K343,Z$3&lt;$L343),100*$AM343,0)</f>
        <v>100</v>
      </c>
      <c r="AA343" s="137">
        <f>IF(AND(AA$3&gt;=$K343,AA$3&lt;$L343),100*$AM343,0)</f>
        <v>100</v>
      </c>
      <c r="AB343" s="137">
        <f>IF(AND(AB$3&gt;=$K343,AB$3&lt;$L343),100*$AM343,0)</f>
        <v>100</v>
      </c>
      <c r="AC343" s="137">
        <f>IF(AND(AC$3&gt;=$K343,AC$3&lt;$L343),100*$AM343,0)</f>
        <v>100</v>
      </c>
      <c r="AD343" s="137">
        <f>IF(AND(AD$3&gt;=$K343,AD$3&lt;$L343),100*$AM343,0)</f>
        <v>100</v>
      </c>
      <c r="AE343" s="137">
        <f>IF(AND(AE$3&gt;=$K343,AE$3&lt;$L343),100*$AM343,0)</f>
        <v>100</v>
      </c>
      <c r="AF343" s="137">
        <f>IF(AND(AF$3&gt;=$K343,AF$3&lt;$L343),100*$AM343,0)</f>
        <v>100</v>
      </c>
      <c r="AG343" s="137">
        <f>IF(AND(AG$3&gt;=$K343,AG$3&lt;$L343),100*$AM343,0)</f>
        <v>100</v>
      </c>
      <c r="AH343" s="137">
        <f>IF(AND(AH$3&gt;=$K343,AH$3&lt;$L343),100*$AM343,0)</f>
        <v>100</v>
      </c>
      <c r="AI343" s="137">
        <f>IF(AND(AI$3&gt;=$K343,AI$3&lt;$L343),100*$AM343,0)</f>
        <v>100</v>
      </c>
      <c r="AJ343" s="137">
        <f>IF(AND(AJ$3&gt;=$K343,AJ$3&lt;$L343),100*$AM343,0)</f>
        <v>100</v>
      </c>
      <c r="AK343" s="136">
        <f ca="1">IF(AND(AND($AK$3&lt;=B343,B343&lt;=$AK$1),B343&lt;&gt;""),1,0)</f>
        <v>1</v>
      </c>
      <c r="AL343" s="136">
        <f t="shared" si="6"/>
        <v>1</v>
      </c>
      <c r="AM343" s="136">
        <v>1</v>
      </c>
    </row>
    <row r="344" spans="1:39" ht="56.25">
      <c r="A344" s="149">
        <v>344</v>
      </c>
      <c r="B344" s="150">
        <v>46428</v>
      </c>
      <c r="C344" s="156">
        <v>0</v>
      </c>
      <c r="D344" s="156">
        <v>24</v>
      </c>
      <c r="E344" s="152" t="s">
        <v>52</v>
      </c>
      <c r="F344" s="151" t="s">
        <v>95</v>
      </c>
      <c r="G344" s="205" t="s">
        <v>1</v>
      </c>
      <c r="H344" s="138" t="str">
        <f>IF(OR(G344="中止",G344="取消"),"998",IF(ISNA(MATCH($E344,施設情報!$B$2:$B$96,0)),"999",INDEX(施設情報!$C$2:$C$96,MATCH($E344,施設情報!$B$2:$B$96,0))))</f>
        <v>024</v>
      </c>
      <c r="I344" s="139">
        <f>B344</f>
        <v>46428</v>
      </c>
      <c r="J344" s="137" t="str">
        <f>H344&amp;"-"&amp;I344</f>
        <v>024-46428</v>
      </c>
      <c r="K344" s="137">
        <f>C344/24</f>
        <v>0</v>
      </c>
      <c r="L344" s="137">
        <f>D344/24</f>
        <v>1</v>
      </c>
      <c r="M344" s="137">
        <f>IF(AND(M$3&gt;=$K344,M$3&lt;$L344),100*$AM344,0)</f>
        <v>100</v>
      </c>
      <c r="N344" s="137">
        <f>IF(AND(N$3&gt;=$K344,N$3&lt;$L344),100*$AM344,0)</f>
        <v>100</v>
      </c>
      <c r="O344" s="137">
        <f>IF(AND(O$3&gt;=$K344,O$3&lt;$L344),100*$AM344,0)</f>
        <v>100</v>
      </c>
      <c r="P344" s="137">
        <f>IF(AND(P$3&gt;=$K344,P$3&lt;$L344),100*$AM344,0)</f>
        <v>100</v>
      </c>
      <c r="Q344" s="137">
        <f>IF(AND(Q$3&gt;=$K344,Q$3&lt;$L344),100*$AM344,0)</f>
        <v>100</v>
      </c>
      <c r="R344" s="137">
        <f>IF(AND(R$3&gt;=$K344,R$3&lt;$L344),100*$AM344,0)</f>
        <v>100</v>
      </c>
      <c r="S344" s="137">
        <f>IF(AND(S$3&gt;=$K344,S$3&lt;$L344),100*$AM344,0)</f>
        <v>100</v>
      </c>
      <c r="T344" s="137">
        <f>IF(AND(T$3&gt;=$K344,T$3&lt;$L344),100*$AM344,0)</f>
        <v>100</v>
      </c>
      <c r="U344" s="137">
        <f>IF(AND(U$3&gt;=$K344,U$3&lt;$L344),100*$AM344,0)</f>
        <v>100</v>
      </c>
      <c r="V344" s="137">
        <f>IF(AND(V$3&gt;=$K344,V$3&lt;$L344),100*$AM344,0)</f>
        <v>100</v>
      </c>
      <c r="W344" s="137">
        <f>IF(AND(W$3&gt;=$K344,W$3&lt;$L344),100*$AM344,0)</f>
        <v>100</v>
      </c>
      <c r="X344" s="137">
        <f>IF(AND(X$3&gt;=$K344,X$3&lt;$L344),100*$AM344,0)</f>
        <v>100</v>
      </c>
      <c r="Y344" s="137">
        <f>IF(AND(Y$3&gt;=$K344,Y$3&lt;$L344),100*$AM344,0)</f>
        <v>100</v>
      </c>
      <c r="Z344" s="137">
        <f>IF(AND(Z$3&gt;=$K344,Z$3&lt;$L344),100*$AM344,0)</f>
        <v>100</v>
      </c>
      <c r="AA344" s="137">
        <f>IF(AND(AA$3&gt;=$K344,AA$3&lt;$L344),100*$AM344,0)</f>
        <v>100</v>
      </c>
      <c r="AB344" s="137">
        <f>IF(AND(AB$3&gt;=$K344,AB$3&lt;$L344),100*$AM344,0)</f>
        <v>100</v>
      </c>
      <c r="AC344" s="137">
        <f>IF(AND(AC$3&gt;=$K344,AC$3&lt;$L344),100*$AM344,0)</f>
        <v>100</v>
      </c>
      <c r="AD344" s="137">
        <f>IF(AND(AD$3&gt;=$K344,AD$3&lt;$L344),100*$AM344,0)</f>
        <v>100</v>
      </c>
      <c r="AE344" s="137">
        <f>IF(AND(AE$3&gt;=$K344,AE$3&lt;$L344),100*$AM344,0)</f>
        <v>100</v>
      </c>
      <c r="AF344" s="137">
        <f>IF(AND(AF$3&gt;=$K344,AF$3&lt;$L344),100*$AM344,0)</f>
        <v>100</v>
      </c>
      <c r="AG344" s="137">
        <f>IF(AND(AG$3&gt;=$K344,AG$3&lt;$L344),100*$AM344,0)</f>
        <v>100</v>
      </c>
      <c r="AH344" s="137">
        <f>IF(AND(AH$3&gt;=$K344,AH$3&lt;$L344),100*$AM344,0)</f>
        <v>100</v>
      </c>
      <c r="AI344" s="137">
        <f>IF(AND(AI$3&gt;=$K344,AI$3&lt;$L344),100*$AM344,0)</f>
        <v>100</v>
      </c>
      <c r="AJ344" s="137">
        <f>IF(AND(AJ$3&gt;=$K344,AJ$3&lt;$L344),100*$AM344,0)</f>
        <v>100</v>
      </c>
      <c r="AK344" s="136">
        <f ca="1">IF(AND(AND($AK$3&lt;=B344,B344&lt;=$AK$1),B344&lt;&gt;""),1,0)</f>
        <v>1</v>
      </c>
      <c r="AL344" s="136">
        <f t="shared" si="6"/>
        <v>1</v>
      </c>
      <c r="AM344" s="136">
        <v>1</v>
      </c>
    </row>
    <row r="345" spans="1:39" ht="37.5">
      <c r="A345" s="149">
        <v>107</v>
      </c>
      <c r="B345" s="150">
        <v>46429</v>
      </c>
      <c r="C345" s="156">
        <v>0</v>
      </c>
      <c r="D345" s="156">
        <v>24</v>
      </c>
      <c r="E345" s="152" t="s">
        <v>28</v>
      </c>
      <c r="F345" s="151" t="s">
        <v>29</v>
      </c>
      <c r="G345" s="154" t="s">
        <v>1</v>
      </c>
      <c r="H345" s="138" t="str">
        <f>IF(OR(G345="中止",G345="取消"),"998",IF(ISNA(MATCH($E345,施設情報!$B$2:$B$96,0)),"999",INDEX(施設情報!$C$2:$C$96,MATCH($E345,施設情報!$B$2:$B$96,0))))</f>
        <v>001</v>
      </c>
      <c r="I345" s="139">
        <f>B345</f>
        <v>46429</v>
      </c>
      <c r="J345" s="137" t="str">
        <f>H345&amp;"-"&amp;I345</f>
        <v>001-46429</v>
      </c>
      <c r="K345" s="137">
        <f>C345/24</f>
        <v>0</v>
      </c>
      <c r="L345" s="137">
        <f>D345/24</f>
        <v>1</v>
      </c>
      <c r="M345" s="137">
        <f>IF(AND(M$3&gt;=$K345,M$3&lt;$L345),100*$AM345,0)</f>
        <v>100</v>
      </c>
      <c r="N345" s="137">
        <f>IF(AND(N$3&gt;=$K345,N$3&lt;$L345),100*$AM345,0)</f>
        <v>100</v>
      </c>
      <c r="O345" s="137">
        <f>IF(AND(O$3&gt;=$K345,O$3&lt;$L345),100*$AM345,0)</f>
        <v>100</v>
      </c>
      <c r="P345" s="137">
        <f>IF(AND(P$3&gt;=$K345,P$3&lt;$L345),100*$AM345,0)</f>
        <v>100</v>
      </c>
      <c r="Q345" s="137">
        <f>IF(AND(Q$3&gt;=$K345,Q$3&lt;$L345),100*$AM345,0)</f>
        <v>100</v>
      </c>
      <c r="R345" s="137">
        <f>IF(AND(R$3&gt;=$K345,R$3&lt;$L345),100*$AM345,0)</f>
        <v>100</v>
      </c>
      <c r="S345" s="137">
        <f>IF(AND(S$3&gt;=$K345,S$3&lt;$L345),100*$AM345,0)</f>
        <v>100</v>
      </c>
      <c r="T345" s="137">
        <f>IF(AND(T$3&gt;=$K345,T$3&lt;$L345),100*$AM345,0)</f>
        <v>100</v>
      </c>
      <c r="U345" s="137">
        <f>IF(AND(U$3&gt;=$K345,U$3&lt;$L345),100*$AM345,0)</f>
        <v>100</v>
      </c>
      <c r="V345" s="137">
        <f>IF(AND(V$3&gt;=$K345,V$3&lt;$L345),100*$AM345,0)</f>
        <v>100</v>
      </c>
      <c r="W345" s="137">
        <f>IF(AND(W$3&gt;=$K345,W$3&lt;$L345),100*$AM345,0)</f>
        <v>100</v>
      </c>
      <c r="X345" s="137">
        <f>IF(AND(X$3&gt;=$K345,X$3&lt;$L345),100*$AM345,0)</f>
        <v>100</v>
      </c>
      <c r="Y345" s="137">
        <f>IF(AND(Y$3&gt;=$K345,Y$3&lt;$L345),100*$AM345,0)</f>
        <v>100</v>
      </c>
      <c r="Z345" s="137">
        <f>IF(AND(Z$3&gt;=$K345,Z$3&lt;$L345),100*$AM345,0)</f>
        <v>100</v>
      </c>
      <c r="AA345" s="137">
        <f>IF(AND(AA$3&gt;=$K345,AA$3&lt;$L345),100*$AM345,0)</f>
        <v>100</v>
      </c>
      <c r="AB345" s="137">
        <f>IF(AND(AB$3&gt;=$K345,AB$3&lt;$L345),100*$AM345,0)</f>
        <v>100</v>
      </c>
      <c r="AC345" s="137">
        <f>IF(AND(AC$3&gt;=$K345,AC$3&lt;$L345),100*$AM345,0)</f>
        <v>100</v>
      </c>
      <c r="AD345" s="137">
        <f>IF(AND(AD$3&gt;=$K345,AD$3&lt;$L345),100*$AM345,0)</f>
        <v>100</v>
      </c>
      <c r="AE345" s="137">
        <f>IF(AND(AE$3&gt;=$K345,AE$3&lt;$L345),100*$AM345,0)</f>
        <v>100</v>
      </c>
      <c r="AF345" s="137">
        <f>IF(AND(AF$3&gt;=$K345,AF$3&lt;$L345),100*$AM345,0)</f>
        <v>100</v>
      </c>
      <c r="AG345" s="137">
        <f>IF(AND(AG$3&gt;=$K345,AG$3&lt;$L345),100*$AM345,0)</f>
        <v>100</v>
      </c>
      <c r="AH345" s="137">
        <f>IF(AND(AH$3&gt;=$K345,AH$3&lt;$L345),100*$AM345,0)</f>
        <v>100</v>
      </c>
      <c r="AI345" s="137">
        <f>IF(AND(AI$3&gt;=$K345,AI$3&lt;$L345),100*$AM345,0)</f>
        <v>100</v>
      </c>
      <c r="AJ345" s="137">
        <f>IF(AND(AJ$3&gt;=$K345,AJ$3&lt;$L345),100*$AM345,0)</f>
        <v>100</v>
      </c>
      <c r="AK345" s="136">
        <f ca="1">IF(AND(AND($AK$3&lt;=B345,B345&lt;=$AK$1),B345&lt;&gt;""),1,0)</f>
        <v>1</v>
      </c>
      <c r="AL345" s="136">
        <f t="shared" si="6"/>
        <v>1</v>
      </c>
      <c r="AM345" s="136">
        <v>1</v>
      </c>
    </row>
    <row r="346" spans="1:39" ht="56.25">
      <c r="A346" s="149">
        <v>345</v>
      </c>
      <c r="B346" s="150">
        <v>46429</v>
      </c>
      <c r="C346" s="156">
        <v>0</v>
      </c>
      <c r="D346" s="156">
        <v>24</v>
      </c>
      <c r="E346" s="152" t="s">
        <v>52</v>
      </c>
      <c r="F346" s="151" t="s">
        <v>95</v>
      </c>
      <c r="G346" s="205" t="s">
        <v>1</v>
      </c>
      <c r="H346" s="138" t="str">
        <f>IF(OR(G346="中止",G346="取消"),"998",IF(ISNA(MATCH($E346,施設情報!$B$2:$B$96,0)),"999",INDEX(施設情報!$C$2:$C$96,MATCH($E346,施設情報!$B$2:$B$96,0))))</f>
        <v>024</v>
      </c>
      <c r="I346" s="139">
        <f>B346</f>
        <v>46429</v>
      </c>
      <c r="J346" s="137" t="str">
        <f>H346&amp;"-"&amp;I346</f>
        <v>024-46429</v>
      </c>
      <c r="K346" s="137">
        <f>C346/24</f>
        <v>0</v>
      </c>
      <c r="L346" s="137">
        <f>D346/24</f>
        <v>1</v>
      </c>
      <c r="M346" s="137">
        <f>IF(AND(M$3&gt;=$K346,M$3&lt;$L346),100*$AM346,0)</f>
        <v>100</v>
      </c>
      <c r="N346" s="137">
        <f>IF(AND(N$3&gt;=$K346,N$3&lt;$L346),100*$AM346,0)</f>
        <v>100</v>
      </c>
      <c r="O346" s="137">
        <f>IF(AND(O$3&gt;=$K346,O$3&lt;$L346),100*$AM346,0)</f>
        <v>100</v>
      </c>
      <c r="P346" s="137">
        <f>IF(AND(P$3&gt;=$K346,P$3&lt;$L346),100*$AM346,0)</f>
        <v>100</v>
      </c>
      <c r="Q346" s="137">
        <f>IF(AND(Q$3&gt;=$K346,Q$3&lt;$L346),100*$AM346,0)</f>
        <v>100</v>
      </c>
      <c r="R346" s="137">
        <f>IF(AND(R$3&gt;=$K346,R$3&lt;$L346),100*$AM346,0)</f>
        <v>100</v>
      </c>
      <c r="S346" s="137">
        <f>IF(AND(S$3&gt;=$K346,S$3&lt;$L346),100*$AM346,0)</f>
        <v>100</v>
      </c>
      <c r="T346" s="137">
        <f>IF(AND(T$3&gt;=$K346,T$3&lt;$L346),100*$AM346,0)</f>
        <v>100</v>
      </c>
      <c r="U346" s="137">
        <f>IF(AND(U$3&gt;=$K346,U$3&lt;$L346),100*$AM346,0)</f>
        <v>100</v>
      </c>
      <c r="V346" s="137">
        <f>IF(AND(V$3&gt;=$K346,V$3&lt;$L346),100*$AM346,0)</f>
        <v>100</v>
      </c>
      <c r="W346" s="137">
        <f>IF(AND(W$3&gt;=$K346,W$3&lt;$L346),100*$AM346,0)</f>
        <v>100</v>
      </c>
      <c r="X346" s="137">
        <f>IF(AND(X$3&gt;=$K346,X$3&lt;$L346),100*$AM346,0)</f>
        <v>100</v>
      </c>
      <c r="Y346" s="137">
        <f>IF(AND(Y$3&gt;=$K346,Y$3&lt;$L346),100*$AM346,0)</f>
        <v>100</v>
      </c>
      <c r="Z346" s="137">
        <f>IF(AND(Z$3&gt;=$K346,Z$3&lt;$L346),100*$AM346,0)</f>
        <v>100</v>
      </c>
      <c r="AA346" s="137">
        <f>IF(AND(AA$3&gt;=$K346,AA$3&lt;$L346),100*$AM346,0)</f>
        <v>100</v>
      </c>
      <c r="AB346" s="137">
        <f>IF(AND(AB$3&gt;=$K346,AB$3&lt;$L346),100*$AM346,0)</f>
        <v>100</v>
      </c>
      <c r="AC346" s="137">
        <f>IF(AND(AC$3&gt;=$K346,AC$3&lt;$L346),100*$AM346,0)</f>
        <v>100</v>
      </c>
      <c r="AD346" s="137">
        <f>IF(AND(AD$3&gt;=$K346,AD$3&lt;$L346),100*$AM346,0)</f>
        <v>100</v>
      </c>
      <c r="AE346" s="137">
        <f>IF(AND(AE$3&gt;=$K346,AE$3&lt;$L346),100*$AM346,0)</f>
        <v>100</v>
      </c>
      <c r="AF346" s="137">
        <f>IF(AND(AF$3&gt;=$K346,AF$3&lt;$L346),100*$AM346,0)</f>
        <v>100</v>
      </c>
      <c r="AG346" s="137">
        <f>IF(AND(AG$3&gt;=$K346,AG$3&lt;$L346),100*$AM346,0)</f>
        <v>100</v>
      </c>
      <c r="AH346" s="137">
        <f>IF(AND(AH$3&gt;=$K346,AH$3&lt;$L346),100*$AM346,0)</f>
        <v>100</v>
      </c>
      <c r="AI346" s="137">
        <f>IF(AND(AI$3&gt;=$K346,AI$3&lt;$L346),100*$AM346,0)</f>
        <v>100</v>
      </c>
      <c r="AJ346" s="137">
        <f>IF(AND(AJ$3&gt;=$K346,AJ$3&lt;$L346),100*$AM346,0)</f>
        <v>100</v>
      </c>
      <c r="AK346" s="136">
        <f ca="1">IF(AND(AND($AK$3&lt;=B346,B346&lt;=$AK$1),B346&lt;&gt;""),1,0)</f>
        <v>1</v>
      </c>
      <c r="AL346" s="136">
        <f t="shared" si="6"/>
        <v>1</v>
      </c>
      <c r="AM346" s="136">
        <v>1</v>
      </c>
    </row>
    <row r="347" spans="1:39" ht="54">
      <c r="A347" s="149">
        <v>291</v>
      </c>
      <c r="B347" s="210">
        <v>46430</v>
      </c>
      <c r="C347" s="211">
        <v>9</v>
      </c>
      <c r="D347" s="211">
        <v>17</v>
      </c>
      <c r="E347" s="152" t="s">
        <v>38</v>
      </c>
      <c r="F347" s="147" t="s">
        <v>490</v>
      </c>
      <c r="G347" s="205" t="s">
        <v>491</v>
      </c>
      <c r="H347" s="138" t="str">
        <f>IF(OR(G347="中止",G347="取消"),"998",IF(ISNA(MATCH($E347,施設情報!$B$2:$B$96,0)),"999",INDEX(施設情報!$C$2:$C$96,MATCH($E347,施設情報!$B$2:$B$96,0))))</f>
        <v>002</v>
      </c>
      <c r="I347" s="139">
        <f>B347</f>
        <v>46430</v>
      </c>
      <c r="J347" s="137" t="str">
        <f>H347&amp;"-"&amp;I347</f>
        <v>002-46430</v>
      </c>
      <c r="K347" s="137">
        <f>C347/24</f>
        <v>0.375</v>
      </c>
      <c r="L347" s="137">
        <f>D347/24</f>
        <v>0.70833333333333337</v>
      </c>
      <c r="M347" s="137">
        <f>IF(AND(M$3&gt;=$K347,M$3&lt;$L347),100*$AM347,0)</f>
        <v>0</v>
      </c>
      <c r="N347" s="137">
        <f>IF(AND(N$3&gt;=$K347,N$3&lt;$L347),100*$AM347,0)</f>
        <v>0</v>
      </c>
      <c r="O347" s="137">
        <f>IF(AND(O$3&gt;=$K347,O$3&lt;$L347),100*$AM347,0)</f>
        <v>0</v>
      </c>
      <c r="P347" s="137">
        <f>IF(AND(P$3&gt;=$K347,P$3&lt;$L347),100*$AM347,0)</f>
        <v>0</v>
      </c>
      <c r="Q347" s="137">
        <f>IF(AND(Q$3&gt;=$K347,Q$3&lt;$L347),100*$AM347,0)</f>
        <v>0</v>
      </c>
      <c r="R347" s="137">
        <f>IF(AND(R$3&gt;=$K347,R$3&lt;$L347),100*$AM347,0)</f>
        <v>0</v>
      </c>
      <c r="S347" s="137">
        <f>IF(AND(S$3&gt;=$K347,S$3&lt;$L347),100*$AM347,0)</f>
        <v>0</v>
      </c>
      <c r="T347" s="137">
        <f>IF(AND(T$3&gt;=$K347,T$3&lt;$L347),100*$AM347,0)</f>
        <v>0</v>
      </c>
      <c r="U347" s="137">
        <f>IF(AND(U$3&gt;=$K347,U$3&lt;$L347),100*$AM347,0)</f>
        <v>0</v>
      </c>
      <c r="V347" s="137">
        <f>IF(AND(V$3&gt;=$K347,V$3&lt;$L347),100*$AM347,0)</f>
        <v>100</v>
      </c>
      <c r="W347" s="137">
        <f>IF(AND(W$3&gt;=$K347,W$3&lt;$L347),100*$AM347,0)</f>
        <v>100</v>
      </c>
      <c r="X347" s="137">
        <f>IF(AND(X$3&gt;=$K347,X$3&lt;$L347),100*$AM347,0)</f>
        <v>100</v>
      </c>
      <c r="Y347" s="137">
        <f>IF(AND(Y$3&gt;=$K347,Y$3&lt;$L347),100*$AM347,0)</f>
        <v>100</v>
      </c>
      <c r="Z347" s="137">
        <f>IF(AND(Z$3&gt;=$K347,Z$3&lt;$L347),100*$AM347,0)</f>
        <v>100</v>
      </c>
      <c r="AA347" s="137">
        <f>IF(AND(AA$3&gt;=$K347,AA$3&lt;$L347),100*$AM347,0)</f>
        <v>100</v>
      </c>
      <c r="AB347" s="137">
        <f>IF(AND(AB$3&gt;=$K347,AB$3&lt;$L347),100*$AM347,0)</f>
        <v>100</v>
      </c>
      <c r="AC347" s="137">
        <f>IF(AND(AC$3&gt;=$K347,AC$3&lt;$L347),100*$AM347,0)</f>
        <v>100</v>
      </c>
      <c r="AD347" s="137">
        <f>IF(AND(AD$3&gt;=$K347,AD$3&lt;$L347),100*$AM347,0)</f>
        <v>0</v>
      </c>
      <c r="AE347" s="137">
        <f>IF(AND(AE$3&gt;=$K347,AE$3&lt;$L347),100*$AM347,0)</f>
        <v>0</v>
      </c>
      <c r="AF347" s="137">
        <f>IF(AND(AF$3&gt;=$K347,AF$3&lt;$L347),100*$AM347,0)</f>
        <v>0</v>
      </c>
      <c r="AG347" s="137">
        <f>IF(AND(AG$3&gt;=$K347,AG$3&lt;$L347),100*$AM347,0)</f>
        <v>0</v>
      </c>
      <c r="AH347" s="137">
        <f>IF(AND(AH$3&gt;=$K347,AH$3&lt;$L347),100*$AM347,0)</f>
        <v>0</v>
      </c>
      <c r="AI347" s="137">
        <f>IF(AND(AI$3&gt;=$K347,AI$3&lt;$L347),100*$AM347,0)</f>
        <v>0</v>
      </c>
      <c r="AJ347" s="137">
        <f>IF(AND(AJ$3&gt;=$K347,AJ$3&lt;$L347),100*$AM347,0)</f>
        <v>0</v>
      </c>
      <c r="AK347" s="136">
        <f ca="1">IF(AND(AND($AK$3&lt;=B347,B347&lt;=$AK$1),B347&lt;&gt;""),1,0)</f>
        <v>1</v>
      </c>
      <c r="AL347" s="136">
        <f t="shared" si="6"/>
        <v>1</v>
      </c>
      <c r="AM347" s="136">
        <v>1</v>
      </c>
    </row>
    <row r="348" spans="1:39" ht="56.25">
      <c r="A348" s="149">
        <v>346</v>
      </c>
      <c r="B348" s="150">
        <v>46430</v>
      </c>
      <c r="C348" s="156">
        <v>0</v>
      </c>
      <c r="D348" s="156">
        <v>24</v>
      </c>
      <c r="E348" s="152" t="s">
        <v>52</v>
      </c>
      <c r="F348" s="151" t="s">
        <v>95</v>
      </c>
      <c r="G348" s="205" t="s">
        <v>1</v>
      </c>
      <c r="H348" s="138" t="str">
        <f>IF(OR(G348="中止",G348="取消"),"998",IF(ISNA(MATCH($E348,施設情報!$B$2:$B$96,0)),"999",INDEX(施設情報!$C$2:$C$96,MATCH($E348,施設情報!$B$2:$B$96,0))))</f>
        <v>024</v>
      </c>
      <c r="I348" s="139">
        <f>B348</f>
        <v>46430</v>
      </c>
      <c r="J348" s="137" t="str">
        <f>H348&amp;"-"&amp;I348</f>
        <v>024-46430</v>
      </c>
      <c r="K348" s="137">
        <f>C348/24</f>
        <v>0</v>
      </c>
      <c r="L348" s="137">
        <f>D348/24</f>
        <v>1</v>
      </c>
      <c r="M348" s="137">
        <f>IF(AND(M$3&gt;=$K348,M$3&lt;$L348),100*$AM348,0)</f>
        <v>100</v>
      </c>
      <c r="N348" s="137">
        <f>IF(AND(N$3&gt;=$K348,N$3&lt;$L348),100*$AM348,0)</f>
        <v>100</v>
      </c>
      <c r="O348" s="137">
        <f>IF(AND(O$3&gt;=$K348,O$3&lt;$L348),100*$AM348,0)</f>
        <v>100</v>
      </c>
      <c r="P348" s="137">
        <f>IF(AND(P$3&gt;=$K348,P$3&lt;$L348),100*$AM348,0)</f>
        <v>100</v>
      </c>
      <c r="Q348" s="137">
        <f>IF(AND(Q$3&gt;=$K348,Q$3&lt;$L348),100*$AM348,0)</f>
        <v>100</v>
      </c>
      <c r="R348" s="137">
        <f>IF(AND(R$3&gt;=$K348,R$3&lt;$L348),100*$AM348,0)</f>
        <v>100</v>
      </c>
      <c r="S348" s="137">
        <f>IF(AND(S$3&gt;=$K348,S$3&lt;$L348),100*$AM348,0)</f>
        <v>100</v>
      </c>
      <c r="T348" s="137">
        <f>IF(AND(T$3&gt;=$K348,T$3&lt;$L348),100*$AM348,0)</f>
        <v>100</v>
      </c>
      <c r="U348" s="137">
        <f>IF(AND(U$3&gt;=$K348,U$3&lt;$L348),100*$AM348,0)</f>
        <v>100</v>
      </c>
      <c r="V348" s="137">
        <f>IF(AND(V$3&gt;=$K348,V$3&lt;$L348),100*$AM348,0)</f>
        <v>100</v>
      </c>
      <c r="W348" s="137">
        <f>IF(AND(W$3&gt;=$K348,W$3&lt;$L348),100*$AM348,0)</f>
        <v>100</v>
      </c>
      <c r="X348" s="137">
        <f>IF(AND(X$3&gt;=$K348,X$3&lt;$L348),100*$AM348,0)</f>
        <v>100</v>
      </c>
      <c r="Y348" s="137">
        <f>IF(AND(Y$3&gt;=$K348,Y$3&lt;$L348),100*$AM348,0)</f>
        <v>100</v>
      </c>
      <c r="Z348" s="137">
        <f>IF(AND(Z$3&gt;=$K348,Z$3&lt;$L348),100*$AM348,0)</f>
        <v>100</v>
      </c>
      <c r="AA348" s="137">
        <f>IF(AND(AA$3&gt;=$K348,AA$3&lt;$L348),100*$AM348,0)</f>
        <v>100</v>
      </c>
      <c r="AB348" s="137">
        <f>IF(AND(AB$3&gt;=$K348,AB$3&lt;$L348),100*$AM348,0)</f>
        <v>100</v>
      </c>
      <c r="AC348" s="137">
        <f>IF(AND(AC$3&gt;=$K348,AC$3&lt;$L348),100*$AM348,0)</f>
        <v>100</v>
      </c>
      <c r="AD348" s="137">
        <f>IF(AND(AD$3&gt;=$K348,AD$3&lt;$L348),100*$AM348,0)</f>
        <v>100</v>
      </c>
      <c r="AE348" s="137">
        <f>IF(AND(AE$3&gt;=$K348,AE$3&lt;$L348),100*$AM348,0)</f>
        <v>100</v>
      </c>
      <c r="AF348" s="137">
        <f>IF(AND(AF$3&gt;=$K348,AF$3&lt;$L348),100*$AM348,0)</f>
        <v>100</v>
      </c>
      <c r="AG348" s="137">
        <f>IF(AND(AG$3&gt;=$K348,AG$3&lt;$L348),100*$AM348,0)</f>
        <v>100</v>
      </c>
      <c r="AH348" s="137">
        <f>IF(AND(AH$3&gt;=$K348,AH$3&lt;$L348),100*$AM348,0)</f>
        <v>100</v>
      </c>
      <c r="AI348" s="137">
        <f>IF(AND(AI$3&gt;=$K348,AI$3&lt;$L348),100*$AM348,0)</f>
        <v>100</v>
      </c>
      <c r="AJ348" s="137">
        <f>IF(AND(AJ$3&gt;=$K348,AJ$3&lt;$L348),100*$AM348,0)</f>
        <v>100</v>
      </c>
      <c r="AK348" s="136">
        <f ca="1">IF(AND(AND($AK$3&lt;=B348,B348&lt;=$AK$1),B348&lt;&gt;""),1,0)</f>
        <v>1</v>
      </c>
      <c r="AL348" s="136">
        <f t="shared" si="6"/>
        <v>1</v>
      </c>
      <c r="AM348" s="136">
        <v>1</v>
      </c>
    </row>
    <row r="349" spans="1:39" ht="56.25">
      <c r="A349" s="149">
        <v>589</v>
      </c>
      <c r="B349" s="150">
        <v>46430</v>
      </c>
      <c r="C349" s="156">
        <v>9</v>
      </c>
      <c r="D349" s="156">
        <v>17</v>
      </c>
      <c r="E349" s="152" t="s">
        <v>31</v>
      </c>
      <c r="F349" s="151" t="s">
        <v>490</v>
      </c>
      <c r="G349" s="154" t="s">
        <v>493</v>
      </c>
      <c r="H349" s="138" t="str">
        <f>IF(OR(G349="中止",G349="取消"),"998",IF(ISNA(MATCH($E349,施設情報!$B$2:$B$96,0)),"999",INDEX(施設情報!$C$2:$C$96,MATCH($E349,施設情報!$B$2:$B$96,0))))</f>
        <v>998</v>
      </c>
      <c r="I349" s="139">
        <f>B349</f>
        <v>46430</v>
      </c>
      <c r="J349" s="137" t="str">
        <f>H349&amp;"-"&amp;I349</f>
        <v>998-46430</v>
      </c>
      <c r="K349" s="137">
        <f>C349/24</f>
        <v>0.375</v>
      </c>
      <c r="L349" s="137">
        <f>D349/24</f>
        <v>0.70833333333333337</v>
      </c>
      <c r="M349" s="137">
        <f>IF(AND(M$3&gt;=$K349,M$3&lt;$L349),100*$AM349,0)</f>
        <v>0</v>
      </c>
      <c r="N349" s="137">
        <f>IF(AND(N$3&gt;=$K349,N$3&lt;$L349),100*$AM349,0)</f>
        <v>0</v>
      </c>
      <c r="O349" s="137">
        <f>IF(AND(O$3&gt;=$K349,O$3&lt;$L349),100*$AM349,0)</f>
        <v>0</v>
      </c>
      <c r="P349" s="137">
        <f>IF(AND(P$3&gt;=$K349,P$3&lt;$L349),100*$AM349,0)</f>
        <v>0</v>
      </c>
      <c r="Q349" s="137">
        <f>IF(AND(Q$3&gt;=$K349,Q$3&lt;$L349),100*$AM349,0)</f>
        <v>0</v>
      </c>
      <c r="R349" s="137">
        <f>IF(AND(R$3&gt;=$K349,R$3&lt;$L349),100*$AM349,0)</f>
        <v>0</v>
      </c>
      <c r="S349" s="137">
        <f>IF(AND(S$3&gt;=$K349,S$3&lt;$L349),100*$AM349,0)</f>
        <v>0</v>
      </c>
      <c r="T349" s="137">
        <f>IF(AND(T$3&gt;=$K349,T$3&lt;$L349),100*$AM349,0)</f>
        <v>0</v>
      </c>
      <c r="U349" s="137">
        <f>IF(AND(U$3&gt;=$K349,U$3&lt;$L349),100*$AM349,0)</f>
        <v>0</v>
      </c>
      <c r="V349" s="137">
        <f>IF(AND(V$3&gt;=$K349,V$3&lt;$L349),100*$AM349,0)</f>
        <v>100</v>
      </c>
      <c r="W349" s="137">
        <f>IF(AND(W$3&gt;=$K349,W$3&lt;$L349),100*$AM349,0)</f>
        <v>100</v>
      </c>
      <c r="X349" s="137">
        <f>IF(AND(X$3&gt;=$K349,X$3&lt;$L349),100*$AM349,0)</f>
        <v>100</v>
      </c>
      <c r="Y349" s="137">
        <f>IF(AND(Y$3&gt;=$K349,Y$3&lt;$L349),100*$AM349,0)</f>
        <v>100</v>
      </c>
      <c r="Z349" s="137">
        <f>IF(AND(Z$3&gt;=$K349,Z$3&lt;$L349),100*$AM349,0)</f>
        <v>100</v>
      </c>
      <c r="AA349" s="137">
        <f>IF(AND(AA$3&gt;=$K349,AA$3&lt;$L349),100*$AM349,0)</f>
        <v>100</v>
      </c>
      <c r="AB349" s="137">
        <f>IF(AND(AB$3&gt;=$K349,AB$3&lt;$L349),100*$AM349,0)</f>
        <v>100</v>
      </c>
      <c r="AC349" s="137">
        <f>IF(AND(AC$3&gt;=$K349,AC$3&lt;$L349),100*$AM349,0)</f>
        <v>100</v>
      </c>
      <c r="AD349" s="137">
        <f>IF(AND(AD$3&gt;=$K349,AD$3&lt;$L349),100*$AM349,0)</f>
        <v>0</v>
      </c>
      <c r="AE349" s="137">
        <f>IF(AND(AE$3&gt;=$K349,AE$3&lt;$L349),100*$AM349,0)</f>
        <v>0</v>
      </c>
      <c r="AF349" s="137">
        <f>IF(AND(AF$3&gt;=$K349,AF$3&lt;$L349),100*$AM349,0)</f>
        <v>0</v>
      </c>
      <c r="AG349" s="137">
        <f>IF(AND(AG$3&gt;=$K349,AG$3&lt;$L349),100*$AM349,0)</f>
        <v>0</v>
      </c>
      <c r="AH349" s="137">
        <f>IF(AND(AH$3&gt;=$K349,AH$3&lt;$L349),100*$AM349,0)</f>
        <v>0</v>
      </c>
      <c r="AI349" s="137">
        <f>IF(AND(AI$3&gt;=$K349,AI$3&lt;$L349),100*$AM349,0)</f>
        <v>0</v>
      </c>
      <c r="AJ349" s="137">
        <f>IF(AND(AJ$3&gt;=$K349,AJ$3&lt;$L349),100*$AM349,0)</f>
        <v>0</v>
      </c>
      <c r="AK349" s="136">
        <f ca="1">IF(AND(AND($AK$3&lt;=B349,B349&lt;=$AK$1),B349&lt;&gt;""),1,0)</f>
        <v>1</v>
      </c>
      <c r="AL349" s="136">
        <f t="shared" si="6"/>
        <v>1</v>
      </c>
      <c r="AM349" s="136">
        <v>1</v>
      </c>
    </row>
    <row r="350" spans="1:39" ht="37.5">
      <c r="A350" s="149">
        <v>590</v>
      </c>
      <c r="B350" s="150">
        <v>46430</v>
      </c>
      <c r="C350" s="156">
        <v>9</v>
      </c>
      <c r="D350" s="156">
        <v>17</v>
      </c>
      <c r="E350" s="152" t="s">
        <v>2</v>
      </c>
      <c r="F350" s="151" t="s">
        <v>490</v>
      </c>
      <c r="G350" s="154" t="s">
        <v>493</v>
      </c>
      <c r="H350" s="138" t="str">
        <f>IF(OR(G350="中止",G350="取消"),"998",IF(ISNA(MATCH($E350,施設情報!$B$2:$B$96,0)),"999",INDEX(施設情報!$C$2:$C$96,MATCH($E350,施設情報!$B$2:$B$96,0))))</f>
        <v>998</v>
      </c>
      <c r="I350" s="139">
        <f>B350</f>
        <v>46430</v>
      </c>
      <c r="J350" s="137" t="str">
        <f>H350&amp;"-"&amp;I350</f>
        <v>998-46430</v>
      </c>
      <c r="K350" s="137">
        <f>C350/24</f>
        <v>0.375</v>
      </c>
      <c r="L350" s="137">
        <f>D350/24</f>
        <v>0.70833333333333337</v>
      </c>
      <c r="M350" s="137">
        <f>IF(AND(M$3&gt;=$K350,M$3&lt;$L350),100*$AM350,0)</f>
        <v>0</v>
      </c>
      <c r="N350" s="137">
        <f>IF(AND(N$3&gt;=$K350,N$3&lt;$L350),100*$AM350,0)</f>
        <v>0</v>
      </c>
      <c r="O350" s="137">
        <f>IF(AND(O$3&gt;=$K350,O$3&lt;$L350),100*$AM350,0)</f>
        <v>0</v>
      </c>
      <c r="P350" s="137">
        <f>IF(AND(P$3&gt;=$K350,P$3&lt;$L350),100*$AM350,0)</f>
        <v>0</v>
      </c>
      <c r="Q350" s="137">
        <f>IF(AND(Q$3&gt;=$K350,Q$3&lt;$L350),100*$AM350,0)</f>
        <v>0</v>
      </c>
      <c r="R350" s="137">
        <f>IF(AND(R$3&gt;=$K350,R$3&lt;$L350),100*$AM350,0)</f>
        <v>0</v>
      </c>
      <c r="S350" s="137">
        <f>IF(AND(S$3&gt;=$K350,S$3&lt;$L350),100*$AM350,0)</f>
        <v>0</v>
      </c>
      <c r="T350" s="137">
        <f>IF(AND(T$3&gt;=$K350,T$3&lt;$L350),100*$AM350,0)</f>
        <v>0</v>
      </c>
      <c r="U350" s="137">
        <f>IF(AND(U$3&gt;=$K350,U$3&lt;$L350),100*$AM350,0)</f>
        <v>0</v>
      </c>
      <c r="V350" s="137">
        <f>IF(AND(V$3&gt;=$K350,V$3&lt;$L350),100*$AM350,0)</f>
        <v>100</v>
      </c>
      <c r="W350" s="137">
        <f>IF(AND(W$3&gt;=$K350,W$3&lt;$L350),100*$AM350,0)</f>
        <v>100</v>
      </c>
      <c r="X350" s="137">
        <f>IF(AND(X$3&gt;=$K350,X$3&lt;$L350),100*$AM350,0)</f>
        <v>100</v>
      </c>
      <c r="Y350" s="137">
        <f>IF(AND(Y$3&gt;=$K350,Y$3&lt;$L350),100*$AM350,0)</f>
        <v>100</v>
      </c>
      <c r="Z350" s="137">
        <f>IF(AND(Z$3&gt;=$K350,Z$3&lt;$L350),100*$AM350,0)</f>
        <v>100</v>
      </c>
      <c r="AA350" s="137">
        <f>IF(AND(AA$3&gt;=$K350,AA$3&lt;$L350),100*$AM350,0)</f>
        <v>100</v>
      </c>
      <c r="AB350" s="137">
        <f>IF(AND(AB$3&gt;=$K350,AB$3&lt;$L350),100*$AM350,0)</f>
        <v>100</v>
      </c>
      <c r="AC350" s="137">
        <f>IF(AND(AC$3&gt;=$K350,AC$3&lt;$L350),100*$AM350,0)</f>
        <v>100</v>
      </c>
      <c r="AD350" s="137">
        <f>IF(AND(AD$3&gt;=$K350,AD$3&lt;$L350),100*$AM350,0)</f>
        <v>0</v>
      </c>
      <c r="AE350" s="137">
        <f>IF(AND(AE$3&gt;=$K350,AE$3&lt;$L350),100*$AM350,0)</f>
        <v>0</v>
      </c>
      <c r="AF350" s="137">
        <f>IF(AND(AF$3&gt;=$K350,AF$3&lt;$L350),100*$AM350,0)</f>
        <v>0</v>
      </c>
      <c r="AG350" s="137">
        <f>IF(AND(AG$3&gt;=$K350,AG$3&lt;$L350),100*$AM350,0)</f>
        <v>0</v>
      </c>
      <c r="AH350" s="137">
        <f>IF(AND(AH$3&gt;=$K350,AH$3&lt;$L350),100*$AM350,0)</f>
        <v>0</v>
      </c>
      <c r="AI350" s="137">
        <f>IF(AND(AI$3&gt;=$K350,AI$3&lt;$L350),100*$AM350,0)</f>
        <v>0</v>
      </c>
      <c r="AJ350" s="137">
        <f>IF(AND(AJ$3&gt;=$K350,AJ$3&lt;$L350),100*$AM350,0)</f>
        <v>0</v>
      </c>
      <c r="AK350" s="136">
        <f ca="1">IF(AND(AND($AK$3&lt;=B350,B350&lt;=$AK$1),B350&lt;&gt;""),1,0)</f>
        <v>1</v>
      </c>
      <c r="AL350" s="136">
        <f t="shared" si="6"/>
        <v>1</v>
      </c>
      <c r="AM350" s="136">
        <v>1</v>
      </c>
    </row>
    <row r="351" spans="1:39" ht="54">
      <c r="A351" s="149">
        <v>591</v>
      </c>
      <c r="B351" s="150">
        <v>46430</v>
      </c>
      <c r="C351" s="156">
        <v>9</v>
      </c>
      <c r="D351" s="156">
        <v>17</v>
      </c>
      <c r="E351" s="152" t="s">
        <v>38</v>
      </c>
      <c r="F351" s="151" t="s">
        <v>490</v>
      </c>
      <c r="G351" s="154" t="s">
        <v>493</v>
      </c>
      <c r="H351" s="138" t="str">
        <f>IF(OR(G351="中止",G351="取消"),"998",IF(ISNA(MATCH($E351,施設情報!$B$2:$B$96,0)),"999",INDEX(施設情報!$C$2:$C$96,MATCH($E351,施設情報!$B$2:$B$96,0))))</f>
        <v>998</v>
      </c>
      <c r="I351" s="139">
        <f>B351</f>
        <v>46430</v>
      </c>
      <c r="J351" s="137" t="str">
        <f>H351&amp;"-"&amp;I351</f>
        <v>998-46430</v>
      </c>
      <c r="K351" s="137">
        <f>C351/24</f>
        <v>0.375</v>
      </c>
      <c r="L351" s="137">
        <f>D351/24</f>
        <v>0.70833333333333337</v>
      </c>
      <c r="M351" s="137">
        <f>IF(AND(M$3&gt;=$K351,M$3&lt;$L351),100*$AM351,0)</f>
        <v>0</v>
      </c>
      <c r="N351" s="137">
        <f>IF(AND(N$3&gt;=$K351,N$3&lt;$L351),100*$AM351,0)</f>
        <v>0</v>
      </c>
      <c r="O351" s="137">
        <f>IF(AND(O$3&gt;=$K351,O$3&lt;$L351),100*$AM351,0)</f>
        <v>0</v>
      </c>
      <c r="P351" s="137">
        <f>IF(AND(P$3&gt;=$K351,P$3&lt;$L351),100*$AM351,0)</f>
        <v>0</v>
      </c>
      <c r="Q351" s="137">
        <f>IF(AND(Q$3&gt;=$K351,Q$3&lt;$L351),100*$AM351,0)</f>
        <v>0</v>
      </c>
      <c r="R351" s="137">
        <f>IF(AND(R$3&gt;=$K351,R$3&lt;$L351),100*$AM351,0)</f>
        <v>0</v>
      </c>
      <c r="S351" s="137">
        <f>IF(AND(S$3&gt;=$K351,S$3&lt;$L351),100*$AM351,0)</f>
        <v>0</v>
      </c>
      <c r="T351" s="137">
        <f>IF(AND(T$3&gt;=$K351,T$3&lt;$L351),100*$AM351,0)</f>
        <v>0</v>
      </c>
      <c r="U351" s="137">
        <f>IF(AND(U$3&gt;=$K351,U$3&lt;$L351),100*$AM351,0)</f>
        <v>0</v>
      </c>
      <c r="V351" s="137">
        <f>IF(AND(V$3&gt;=$K351,V$3&lt;$L351),100*$AM351,0)</f>
        <v>100</v>
      </c>
      <c r="W351" s="137">
        <f>IF(AND(W$3&gt;=$K351,W$3&lt;$L351),100*$AM351,0)</f>
        <v>100</v>
      </c>
      <c r="X351" s="137">
        <f>IF(AND(X$3&gt;=$K351,X$3&lt;$L351),100*$AM351,0)</f>
        <v>100</v>
      </c>
      <c r="Y351" s="137">
        <f>IF(AND(Y$3&gt;=$K351,Y$3&lt;$L351),100*$AM351,0)</f>
        <v>100</v>
      </c>
      <c r="Z351" s="137">
        <f>IF(AND(Z$3&gt;=$K351,Z$3&lt;$L351),100*$AM351,0)</f>
        <v>100</v>
      </c>
      <c r="AA351" s="137">
        <f>IF(AND(AA$3&gt;=$K351,AA$3&lt;$L351),100*$AM351,0)</f>
        <v>100</v>
      </c>
      <c r="AB351" s="137">
        <f>IF(AND(AB$3&gt;=$K351,AB$3&lt;$L351),100*$AM351,0)</f>
        <v>100</v>
      </c>
      <c r="AC351" s="137">
        <f>IF(AND(AC$3&gt;=$K351,AC$3&lt;$L351),100*$AM351,0)</f>
        <v>100</v>
      </c>
      <c r="AD351" s="137">
        <f>IF(AND(AD$3&gt;=$K351,AD$3&lt;$L351),100*$AM351,0)</f>
        <v>0</v>
      </c>
      <c r="AE351" s="137">
        <f>IF(AND(AE$3&gt;=$K351,AE$3&lt;$L351),100*$AM351,0)</f>
        <v>0</v>
      </c>
      <c r="AF351" s="137">
        <f>IF(AND(AF$3&gt;=$K351,AF$3&lt;$L351),100*$AM351,0)</f>
        <v>0</v>
      </c>
      <c r="AG351" s="137">
        <f>IF(AND(AG$3&gt;=$K351,AG$3&lt;$L351),100*$AM351,0)</f>
        <v>0</v>
      </c>
      <c r="AH351" s="137">
        <f>IF(AND(AH$3&gt;=$K351,AH$3&lt;$L351),100*$AM351,0)</f>
        <v>0</v>
      </c>
      <c r="AI351" s="137">
        <f>IF(AND(AI$3&gt;=$K351,AI$3&lt;$L351),100*$AM351,0)</f>
        <v>0</v>
      </c>
      <c r="AJ351" s="137">
        <f>IF(AND(AJ$3&gt;=$K351,AJ$3&lt;$L351),100*$AM351,0)</f>
        <v>0</v>
      </c>
      <c r="AK351" s="136">
        <f ca="1">IF(AND(AND($AK$3&lt;=B351,B351&lt;=$AK$1),B351&lt;&gt;""),1,0)</f>
        <v>1</v>
      </c>
      <c r="AL351" s="136">
        <f t="shared" si="6"/>
        <v>1</v>
      </c>
      <c r="AM351" s="136">
        <v>1</v>
      </c>
    </row>
    <row r="352" spans="1:39" ht="54">
      <c r="A352" s="149">
        <v>592</v>
      </c>
      <c r="B352" s="150">
        <v>46430</v>
      </c>
      <c r="C352" s="156">
        <v>9</v>
      </c>
      <c r="D352" s="156">
        <v>17</v>
      </c>
      <c r="E352" s="152" t="s">
        <v>38</v>
      </c>
      <c r="F352" s="151" t="s">
        <v>490</v>
      </c>
      <c r="G352" s="154" t="s">
        <v>494</v>
      </c>
      <c r="H352" s="138" t="str">
        <f>IF(OR(G352="中止",G352="取消"),"998",IF(ISNA(MATCH($E352,施設情報!$B$2:$B$96,0)),"999",INDEX(施設情報!$C$2:$C$96,MATCH($E352,施設情報!$B$2:$B$96,0))))</f>
        <v>002</v>
      </c>
      <c r="I352" s="139">
        <f>B352</f>
        <v>46430</v>
      </c>
      <c r="J352" s="137" t="str">
        <f>H352&amp;"-"&amp;I352</f>
        <v>002-46430</v>
      </c>
      <c r="K352" s="137">
        <f>C352/24</f>
        <v>0.375</v>
      </c>
      <c r="L352" s="137">
        <f>D352/24</f>
        <v>0.70833333333333337</v>
      </c>
      <c r="M352" s="137">
        <f>IF(AND(M$3&gt;=$K352,M$3&lt;$L352),100*$AM352,0)</f>
        <v>0</v>
      </c>
      <c r="N352" s="137">
        <f>IF(AND(N$3&gt;=$K352,N$3&lt;$L352),100*$AM352,0)</f>
        <v>0</v>
      </c>
      <c r="O352" s="137">
        <f>IF(AND(O$3&gt;=$K352,O$3&lt;$L352),100*$AM352,0)</f>
        <v>0</v>
      </c>
      <c r="P352" s="137">
        <f>IF(AND(P$3&gt;=$K352,P$3&lt;$L352),100*$AM352,0)</f>
        <v>0</v>
      </c>
      <c r="Q352" s="137">
        <f>IF(AND(Q$3&gt;=$K352,Q$3&lt;$L352),100*$AM352,0)</f>
        <v>0</v>
      </c>
      <c r="R352" s="137">
        <f>IF(AND(R$3&gt;=$K352,R$3&lt;$L352),100*$AM352,0)</f>
        <v>0</v>
      </c>
      <c r="S352" s="137">
        <f>IF(AND(S$3&gt;=$K352,S$3&lt;$L352),100*$AM352,0)</f>
        <v>0</v>
      </c>
      <c r="T352" s="137">
        <f>IF(AND(T$3&gt;=$K352,T$3&lt;$L352),100*$AM352,0)</f>
        <v>0</v>
      </c>
      <c r="U352" s="137">
        <f>IF(AND(U$3&gt;=$K352,U$3&lt;$L352),100*$AM352,0)</f>
        <v>0</v>
      </c>
      <c r="V352" s="137">
        <f>IF(AND(V$3&gt;=$K352,V$3&lt;$L352),100*$AM352,0)</f>
        <v>100</v>
      </c>
      <c r="W352" s="137">
        <f>IF(AND(W$3&gt;=$K352,W$3&lt;$L352),100*$AM352,0)</f>
        <v>100</v>
      </c>
      <c r="X352" s="137">
        <f>IF(AND(X$3&gt;=$K352,X$3&lt;$L352),100*$AM352,0)</f>
        <v>100</v>
      </c>
      <c r="Y352" s="137">
        <f>IF(AND(Y$3&gt;=$K352,Y$3&lt;$L352),100*$AM352,0)</f>
        <v>100</v>
      </c>
      <c r="Z352" s="137">
        <f>IF(AND(Z$3&gt;=$K352,Z$3&lt;$L352),100*$AM352,0)</f>
        <v>100</v>
      </c>
      <c r="AA352" s="137">
        <f>IF(AND(AA$3&gt;=$K352,AA$3&lt;$L352),100*$AM352,0)</f>
        <v>100</v>
      </c>
      <c r="AB352" s="137">
        <f>IF(AND(AB$3&gt;=$K352,AB$3&lt;$L352),100*$AM352,0)</f>
        <v>100</v>
      </c>
      <c r="AC352" s="137">
        <f>IF(AND(AC$3&gt;=$K352,AC$3&lt;$L352),100*$AM352,0)</f>
        <v>100</v>
      </c>
      <c r="AD352" s="137">
        <f>IF(AND(AD$3&gt;=$K352,AD$3&lt;$L352),100*$AM352,0)</f>
        <v>0</v>
      </c>
      <c r="AE352" s="137">
        <f>IF(AND(AE$3&gt;=$K352,AE$3&lt;$L352),100*$AM352,0)</f>
        <v>0</v>
      </c>
      <c r="AF352" s="137">
        <f>IF(AND(AF$3&gt;=$K352,AF$3&lt;$L352),100*$AM352,0)</f>
        <v>0</v>
      </c>
      <c r="AG352" s="137">
        <f>IF(AND(AG$3&gt;=$K352,AG$3&lt;$L352),100*$AM352,0)</f>
        <v>0</v>
      </c>
      <c r="AH352" s="137">
        <f>IF(AND(AH$3&gt;=$K352,AH$3&lt;$L352),100*$AM352,0)</f>
        <v>0</v>
      </c>
      <c r="AI352" s="137">
        <f>IF(AND(AI$3&gt;=$K352,AI$3&lt;$L352),100*$AM352,0)</f>
        <v>0</v>
      </c>
      <c r="AJ352" s="137">
        <f>IF(AND(AJ$3&gt;=$K352,AJ$3&lt;$L352),100*$AM352,0)</f>
        <v>0</v>
      </c>
      <c r="AK352" s="136">
        <f ca="1">IF(AND(AND($AK$3&lt;=B352,B352&lt;=$AK$1),B352&lt;&gt;""),1,0)</f>
        <v>1</v>
      </c>
      <c r="AL352" s="136">
        <f t="shared" si="6"/>
        <v>1</v>
      </c>
      <c r="AM352" s="136">
        <v>1</v>
      </c>
    </row>
    <row r="353" spans="1:39" ht="37.5">
      <c r="A353" s="149">
        <v>593</v>
      </c>
      <c r="B353" s="150">
        <v>46430</v>
      </c>
      <c r="C353" s="156">
        <v>9</v>
      </c>
      <c r="D353" s="156">
        <v>17</v>
      </c>
      <c r="E353" s="152" t="s">
        <v>39</v>
      </c>
      <c r="F353" s="151" t="s">
        <v>492</v>
      </c>
      <c r="G353" s="154" t="s">
        <v>494</v>
      </c>
      <c r="H353" s="138" t="str">
        <f>IF(OR(G353="中止",G353="取消"),"998",IF(ISNA(MATCH($E353,施設情報!$B$2:$B$96,0)),"999",INDEX(施設情報!$C$2:$C$96,MATCH($E353,施設情報!$B$2:$B$96,0))))</f>
        <v>003</v>
      </c>
      <c r="I353" s="139">
        <f>B353</f>
        <v>46430</v>
      </c>
      <c r="J353" s="137" t="str">
        <f>H353&amp;"-"&amp;I353</f>
        <v>003-46430</v>
      </c>
      <c r="K353" s="137">
        <f>C353/24</f>
        <v>0.375</v>
      </c>
      <c r="L353" s="137">
        <f>D353/24</f>
        <v>0.70833333333333337</v>
      </c>
      <c r="M353" s="137">
        <f>IF(AND(M$3&gt;=$K353,M$3&lt;$L353),100*$AM353,0)</f>
        <v>0</v>
      </c>
      <c r="N353" s="137">
        <f>IF(AND(N$3&gt;=$K353,N$3&lt;$L353),100*$AM353,0)</f>
        <v>0</v>
      </c>
      <c r="O353" s="137">
        <f>IF(AND(O$3&gt;=$K353,O$3&lt;$L353),100*$AM353,0)</f>
        <v>0</v>
      </c>
      <c r="P353" s="137">
        <f>IF(AND(P$3&gt;=$K353,P$3&lt;$L353),100*$AM353,0)</f>
        <v>0</v>
      </c>
      <c r="Q353" s="137">
        <f>IF(AND(Q$3&gt;=$K353,Q$3&lt;$L353),100*$AM353,0)</f>
        <v>0</v>
      </c>
      <c r="R353" s="137">
        <f>IF(AND(R$3&gt;=$K353,R$3&lt;$L353),100*$AM353,0)</f>
        <v>0</v>
      </c>
      <c r="S353" s="137">
        <f>IF(AND(S$3&gt;=$K353,S$3&lt;$L353),100*$AM353,0)</f>
        <v>0</v>
      </c>
      <c r="T353" s="137">
        <f>IF(AND(T$3&gt;=$K353,T$3&lt;$L353),100*$AM353,0)</f>
        <v>0</v>
      </c>
      <c r="U353" s="137">
        <f>IF(AND(U$3&gt;=$K353,U$3&lt;$L353),100*$AM353,0)</f>
        <v>0</v>
      </c>
      <c r="V353" s="137">
        <f>IF(AND(V$3&gt;=$K353,V$3&lt;$L353),100*$AM353,0)</f>
        <v>100</v>
      </c>
      <c r="W353" s="137">
        <f>IF(AND(W$3&gt;=$K353,W$3&lt;$L353),100*$AM353,0)</f>
        <v>100</v>
      </c>
      <c r="X353" s="137">
        <f>IF(AND(X$3&gt;=$K353,X$3&lt;$L353),100*$AM353,0)</f>
        <v>100</v>
      </c>
      <c r="Y353" s="137">
        <f>IF(AND(Y$3&gt;=$K353,Y$3&lt;$L353),100*$AM353,0)</f>
        <v>100</v>
      </c>
      <c r="Z353" s="137">
        <f>IF(AND(Z$3&gt;=$K353,Z$3&lt;$L353),100*$AM353,0)</f>
        <v>100</v>
      </c>
      <c r="AA353" s="137">
        <f>IF(AND(AA$3&gt;=$K353,AA$3&lt;$L353),100*$AM353,0)</f>
        <v>100</v>
      </c>
      <c r="AB353" s="137">
        <f>IF(AND(AB$3&gt;=$K353,AB$3&lt;$L353),100*$AM353,0)</f>
        <v>100</v>
      </c>
      <c r="AC353" s="137">
        <f>IF(AND(AC$3&gt;=$K353,AC$3&lt;$L353),100*$AM353,0)</f>
        <v>100</v>
      </c>
      <c r="AD353" s="137">
        <f>IF(AND(AD$3&gt;=$K353,AD$3&lt;$L353),100*$AM353,0)</f>
        <v>0</v>
      </c>
      <c r="AE353" s="137">
        <f>IF(AND(AE$3&gt;=$K353,AE$3&lt;$L353),100*$AM353,0)</f>
        <v>0</v>
      </c>
      <c r="AF353" s="137">
        <f>IF(AND(AF$3&gt;=$K353,AF$3&lt;$L353),100*$AM353,0)</f>
        <v>0</v>
      </c>
      <c r="AG353" s="137">
        <f>IF(AND(AG$3&gt;=$K353,AG$3&lt;$L353),100*$AM353,0)</f>
        <v>0</v>
      </c>
      <c r="AH353" s="137">
        <f>IF(AND(AH$3&gt;=$K353,AH$3&lt;$L353),100*$AM353,0)</f>
        <v>0</v>
      </c>
      <c r="AI353" s="137">
        <f>IF(AND(AI$3&gt;=$K353,AI$3&lt;$L353),100*$AM353,0)</f>
        <v>0</v>
      </c>
      <c r="AJ353" s="137">
        <f>IF(AND(AJ$3&gt;=$K353,AJ$3&lt;$L353),100*$AM353,0)</f>
        <v>0</v>
      </c>
      <c r="AK353" s="136">
        <f ca="1">IF(AND(AND($AK$3&lt;=B353,B353&lt;=$AK$1),B353&lt;&gt;""),1,0)</f>
        <v>1</v>
      </c>
      <c r="AL353" s="136">
        <f t="shared" si="6"/>
        <v>1</v>
      </c>
      <c r="AM353" s="136">
        <v>1</v>
      </c>
    </row>
    <row r="354" spans="1:39" ht="75">
      <c r="A354" s="149">
        <v>594</v>
      </c>
      <c r="B354" s="150">
        <v>46430</v>
      </c>
      <c r="C354" s="156">
        <v>9</v>
      </c>
      <c r="D354" s="156">
        <v>17</v>
      </c>
      <c r="E354" s="152" t="s">
        <v>40</v>
      </c>
      <c r="F354" s="151" t="s">
        <v>492</v>
      </c>
      <c r="G354" s="154" t="s">
        <v>494</v>
      </c>
      <c r="H354" s="138" t="str">
        <f>IF(OR(G354="中止",G354="取消"),"998",IF(ISNA(MATCH($E354,施設情報!$B$2:$B$96,0)),"999",INDEX(施設情報!$C$2:$C$96,MATCH($E354,施設情報!$B$2:$B$96,0))))</f>
        <v>004</v>
      </c>
      <c r="I354" s="139">
        <f>B354</f>
        <v>46430</v>
      </c>
      <c r="J354" s="137" t="str">
        <f>H354&amp;"-"&amp;I354</f>
        <v>004-46430</v>
      </c>
      <c r="K354" s="137">
        <f>C354/24</f>
        <v>0.375</v>
      </c>
      <c r="L354" s="137">
        <f>D354/24</f>
        <v>0.70833333333333337</v>
      </c>
      <c r="M354" s="137">
        <f>IF(AND(M$3&gt;=$K354,M$3&lt;$L354),100*$AM354,0)</f>
        <v>0</v>
      </c>
      <c r="N354" s="137">
        <f>IF(AND(N$3&gt;=$K354,N$3&lt;$L354),100*$AM354,0)</f>
        <v>0</v>
      </c>
      <c r="O354" s="137">
        <f>IF(AND(O$3&gt;=$K354,O$3&lt;$L354),100*$AM354,0)</f>
        <v>0</v>
      </c>
      <c r="P354" s="137">
        <f>IF(AND(P$3&gt;=$K354,P$3&lt;$L354),100*$AM354,0)</f>
        <v>0</v>
      </c>
      <c r="Q354" s="137">
        <f>IF(AND(Q$3&gt;=$K354,Q$3&lt;$L354),100*$AM354,0)</f>
        <v>0</v>
      </c>
      <c r="R354" s="137">
        <f>IF(AND(R$3&gt;=$K354,R$3&lt;$L354),100*$AM354,0)</f>
        <v>0</v>
      </c>
      <c r="S354" s="137">
        <f>IF(AND(S$3&gt;=$K354,S$3&lt;$L354),100*$AM354,0)</f>
        <v>0</v>
      </c>
      <c r="T354" s="137">
        <f>IF(AND(T$3&gt;=$K354,T$3&lt;$L354),100*$AM354,0)</f>
        <v>0</v>
      </c>
      <c r="U354" s="137">
        <f>IF(AND(U$3&gt;=$K354,U$3&lt;$L354),100*$AM354,0)</f>
        <v>0</v>
      </c>
      <c r="V354" s="137">
        <f>IF(AND(V$3&gt;=$K354,V$3&lt;$L354),100*$AM354,0)</f>
        <v>100</v>
      </c>
      <c r="W354" s="137">
        <f>IF(AND(W$3&gt;=$K354,W$3&lt;$L354),100*$AM354,0)</f>
        <v>100</v>
      </c>
      <c r="X354" s="137">
        <f>IF(AND(X$3&gt;=$K354,X$3&lt;$L354),100*$AM354,0)</f>
        <v>100</v>
      </c>
      <c r="Y354" s="137">
        <f>IF(AND(Y$3&gt;=$K354,Y$3&lt;$L354),100*$AM354,0)</f>
        <v>100</v>
      </c>
      <c r="Z354" s="137">
        <f>IF(AND(Z$3&gt;=$K354,Z$3&lt;$L354),100*$AM354,0)</f>
        <v>100</v>
      </c>
      <c r="AA354" s="137">
        <f>IF(AND(AA$3&gt;=$K354,AA$3&lt;$L354),100*$AM354,0)</f>
        <v>100</v>
      </c>
      <c r="AB354" s="137">
        <f>IF(AND(AB$3&gt;=$K354,AB$3&lt;$L354),100*$AM354,0)</f>
        <v>100</v>
      </c>
      <c r="AC354" s="137">
        <f>IF(AND(AC$3&gt;=$K354,AC$3&lt;$L354),100*$AM354,0)</f>
        <v>100</v>
      </c>
      <c r="AD354" s="137">
        <f>IF(AND(AD$3&gt;=$K354,AD$3&lt;$L354),100*$AM354,0)</f>
        <v>0</v>
      </c>
      <c r="AE354" s="137">
        <f>IF(AND(AE$3&gt;=$K354,AE$3&lt;$L354),100*$AM354,0)</f>
        <v>0</v>
      </c>
      <c r="AF354" s="137">
        <f>IF(AND(AF$3&gt;=$K354,AF$3&lt;$L354),100*$AM354,0)</f>
        <v>0</v>
      </c>
      <c r="AG354" s="137">
        <f>IF(AND(AG$3&gt;=$K354,AG$3&lt;$L354),100*$AM354,0)</f>
        <v>0</v>
      </c>
      <c r="AH354" s="137">
        <f>IF(AND(AH$3&gt;=$K354,AH$3&lt;$L354),100*$AM354,0)</f>
        <v>0</v>
      </c>
      <c r="AI354" s="137">
        <f>IF(AND(AI$3&gt;=$K354,AI$3&lt;$L354),100*$AM354,0)</f>
        <v>0</v>
      </c>
      <c r="AJ354" s="137">
        <f>IF(AND(AJ$3&gt;=$K354,AJ$3&lt;$L354),100*$AM354,0)</f>
        <v>0</v>
      </c>
      <c r="AK354" s="136">
        <f ca="1">IF(AND(AND($AK$3&lt;=B354,B354&lt;=$AK$1),B354&lt;&gt;""),1,0)</f>
        <v>1</v>
      </c>
      <c r="AL354" s="136">
        <f t="shared" si="6"/>
        <v>1</v>
      </c>
      <c r="AM354" s="136">
        <v>1</v>
      </c>
    </row>
    <row r="355" spans="1:39" ht="93.75">
      <c r="A355" s="149">
        <v>595</v>
      </c>
      <c r="B355" s="150">
        <v>46430</v>
      </c>
      <c r="C355" s="156">
        <v>9</v>
      </c>
      <c r="D355" s="156">
        <v>17</v>
      </c>
      <c r="E355" s="152" t="s">
        <v>41</v>
      </c>
      <c r="F355" s="151" t="s">
        <v>492</v>
      </c>
      <c r="G355" s="154" t="s">
        <v>494</v>
      </c>
      <c r="H355" s="138" t="str">
        <f>IF(OR(G355="中止",G355="取消"),"998",IF(ISNA(MATCH($E355,施設情報!$B$2:$B$96,0)),"999",INDEX(施設情報!$C$2:$C$96,MATCH($E355,施設情報!$B$2:$B$96,0))))</f>
        <v>005</v>
      </c>
      <c r="I355" s="139">
        <f>B355</f>
        <v>46430</v>
      </c>
      <c r="J355" s="137" t="str">
        <f>H355&amp;"-"&amp;I355</f>
        <v>005-46430</v>
      </c>
      <c r="K355" s="137">
        <f>C355/24</f>
        <v>0.375</v>
      </c>
      <c r="L355" s="137">
        <f>D355/24</f>
        <v>0.70833333333333337</v>
      </c>
      <c r="M355" s="137">
        <f>IF(AND(M$3&gt;=$K355,M$3&lt;$L355),100*$AM355,0)</f>
        <v>0</v>
      </c>
      <c r="N355" s="137">
        <f>IF(AND(N$3&gt;=$K355,N$3&lt;$L355),100*$AM355,0)</f>
        <v>0</v>
      </c>
      <c r="O355" s="137">
        <f>IF(AND(O$3&gt;=$K355,O$3&lt;$L355),100*$AM355,0)</f>
        <v>0</v>
      </c>
      <c r="P355" s="137">
        <f>IF(AND(P$3&gt;=$K355,P$3&lt;$L355),100*$AM355,0)</f>
        <v>0</v>
      </c>
      <c r="Q355" s="137">
        <f>IF(AND(Q$3&gt;=$K355,Q$3&lt;$L355),100*$AM355,0)</f>
        <v>0</v>
      </c>
      <c r="R355" s="137">
        <f>IF(AND(R$3&gt;=$K355,R$3&lt;$L355),100*$AM355,0)</f>
        <v>0</v>
      </c>
      <c r="S355" s="137">
        <f>IF(AND(S$3&gt;=$K355,S$3&lt;$L355),100*$AM355,0)</f>
        <v>0</v>
      </c>
      <c r="T355" s="137">
        <f>IF(AND(T$3&gt;=$K355,T$3&lt;$L355),100*$AM355,0)</f>
        <v>0</v>
      </c>
      <c r="U355" s="137">
        <f>IF(AND(U$3&gt;=$K355,U$3&lt;$L355),100*$AM355,0)</f>
        <v>0</v>
      </c>
      <c r="V355" s="137">
        <f>IF(AND(V$3&gt;=$K355,V$3&lt;$L355),100*$AM355,0)</f>
        <v>100</v>
      </c>
      <c r="W355" s="137">
        <f>IF(AND(W$3&gt;=$K355,W$3&lt;$L355),100*$AM355,0)</f>
        <v>100</v>
      </c>
      <c r="X355" s="137">
        <f>IF(AND(X$3&gt;=$K355,X$3&lt;$L355),100*$AM355,0)</f>
        <v>100</v>
      </c>
      <c r="Y355" s="137">
        <f>IF(AND(Y$3&gt;=$K355,Y$3&lt;$L355),100*$AM355,0)</f>
        <v>100</v>
      </c>
      <c r="Z355" s="137">
        <f>IF(AND(Z$3&gt;=$K355,Z$3&lt;$L355),100*$AM355,0)</f>
        <v>100</v>
      </c>
      <c r="AA355" s="137">
        <f>IF(AND(AA$3&gt;=$K355,AA$3&lt;$L355),100*$AM355,0)</f>
        <v>100</v>
      </c>
      <c r="AB355" s="137">
        <f>IF(AND(AB$3&gt;=$K355,AB$3&lt;$L355),100*$AM355,0)</f>
        <v>100</v>
      </c>
      <c r="AC355" s="137">
        <f>IF(AND(AC$3&gt;=$K355,AC$3&lt;$L355),100*$AM355,0)</f>
        <v>100</v>
      </c>
      <c r="AD355" s="137">
        <f>IF(AND(AD$3&gt;=$K355,AD$3&lt;$L355),100*$AM355,0)</f>
        <v>0</v>
      </c>
      <c r="AE355" s="137">
        <f>IF(AND(AE$3&gt;=$K355,AE$3&lt;$L355),100*$AM355,0)</f>
        <v>0</v>
      </c>
      <c r="AF355" s="137">
        <f>IF(AND(AF$3&gt;=$K355,AF$3&lt;$L355),100*$AM355,0)</f>
        <v>0</v>
      </c>
      <c r="AG355" s="137">
        <f>IF(AND(AG$3&gt;=$K355,AG$3&lt;$L355),100*$AM355,0)</f>
        <v>0</v>
      </c>
      <c r="AH355" s="137">
        <f>IF(AND(AH$3&gt;=$K355,AH$3&lt;$L355),100*$AM355,0)</f>
        <v>0</v>
      </c>
      <c r="AI355" s="137">
        <f>IF(AND(AI$3&gt;=$K355,AI$3&lt;$L355),100*$AM355,0)</f>
        <v>0</v>
      </c>
      <c r="AJ355" s="137">
        <f>IF(AND(AJ$3&gt;=$K355,AJ$3&lt;$L355),100*$AM355,0)</f>
        <v>0</v>
      </c>
      <c r="AK355" s="136">
        <f ca="1">IF(AND(AND($AK$3&lt;=B355,B355&lt;=$AK$1),B355&lt;&gt;""),1,0)</f>
        <v>1</v>
      </c>
      <c r="AL355" s="136">
        <f t="shared" si="6"/>
        <v>1</v>
      </c>
      <c r="AM355" s="136">
        <v>1</v>
      </c>
    </row>
    <row r="356" spans="1:39" ht="75">
      <c r="A356" s="149">
        <v>596</v>
      </c>
      <c r="B356" s="150">
        <v>46430</v>
      </c>
      <c r="C356" s="156">
        <v>9</v>
      </c>
      <c r="D356" s="156">
        <v>17</v>
      </c>
      <c r="E356" s="152" t="s">
        <v>42</v>
      </c>
      <c r="F356" s="151" t="s">
        <v>492</v>
      </c>
      <c r="G356" s="154" t="s">
        <v>494</v>
      </c>
      <c r="H356" s="138" t="str">
        <f>IF(OR(G356="中止",G356="取消"),"998",IF(ISNA(MATCH($E356,施設情報!$B$2:$B$96,0)),"999",INDEX(施設情報!$C$2:$C$96,MATCH($E356,施設情報!$B$2:$B$96,0))))</f>
        <v>006</v>
      </c>
      <c r="I356" s="139">
        <f>B356</f>
        <v>46430</v>
      </c>
      <c r="J356" s="137" t="str">
        <f>H356&amp;"-"&amp;I356</f>
        <v>006-46430</v>
      </c>
      <c r="K356" s="137">
        <f>C356/24</f>
        <v>0.375</v>
      </c>
      <c r="L356" s="137">
        <f>D356/24</f>
        <v>0.70833333333333337</v>
      </c>
      <c r="M356" s="137">
        <f>IF(AND(M$3&gt;=$K356,M$3&lt;$L356),100*$AM356,0)</f>
        <v>0</v>
      </c>
      <c r="N356" s="137">
        <f>IF(AND(N$3&gt;=$K356,N$3&lt;$L356),100*$AM356,0)</f>
        <v>0</v>
      </c>
      <c r="O356" s="137">
        <f>IF(AND(O$3&gt;=$K356,O$3&lt;$L356),100*$AM356,0)</f>
        <v>0</v>
      </c>
      <c r="P356" s="137">
        <f>IF(AND(P$3&gt;=$K356,P$3&lt;$L356),100*$AM356,0)</f>
        <v>0</v>
      </c>
      <c r="Q356" s="137">
        <f>IF(AND(Q$3&gt;=$K356,Q$3&lt;$L356),100*$AM356,0)</f>
        <v>0</v>
      </c>
      <c r="R356" s="137">
        <f>IF(AND(R$3&gt;=$K356,R$3&lt;$L356),100*$AM356,0)</f>
        <v>0</v>
      </c>
      <c r="S356" s="137">
        <f>IF(AND(S$3&gt;=$K356,S$3&lt;$L356),100*$AM356,0)</f>
        <v>0</v>
      </c>
      <c r="T356" s="137">
        <f>IF(AND(T$3&gt;=$K356,T$3&lt;$L356),100*$AM356,0)</f>
        <v>0</v>
      </c>
      <c r="U356" s="137">
        <f>IF(AND(U$3&gt;=$K356,U$3&lt;$L356),100*$AM356,0)</f>
        <v>0</v>
      </c>
      <c r="V356" s="137">
        <f>IF(AND(V$3&gt;=$K356,V$3&lt;$L356),100*$AM356,0)</f>
        <v>100</v>
      </c>
      <c r="W356" s="137">
        <f>IF(AND(W$3&gt;=$K356,W$3&lt;$L356),100*$AM356,0)</f>
        <v>100</v>
      </c>
      <c r="X356" s="137">
        <f>IF(AND(X$3&gt;=$K356,X$3&lt;$L356),100*$AM356,0)</f>
        <v>100</v>
      </c>
      <c r="Y356" s="137">
        <f>IF(AND(Y$3&gt;=$K356,Y$3&lt;$L356),100*$AM356,0)</f>
        <v>100</v>
      </c>
      <c r="Z356" s="137">
        <f>IF(AND(Z$3&gt;=$K356,Z$3&lt;$L356),100*$AM356,0)</f>
        <v>100</v>
      </c>
      <c r="AA356" s="137">
        <f>IF(AND(AA$3&gt;=$K356,AA$3&lt;$L356),100*$AM356,0)</f>
        <v>100</v>
      </c>
      <c r="AB356" s="137">
        <f>IF(AND(AB$3&gt;=$K356,AB$3&lt;$L356),100*$AM356,0)</f>
        <v>100</v>
      </c>
      <c r="AC356" s="137">
        <f>IF(AND(AC$3&gt;=$K356,AC$3&lt;$L356),100*$AM356,0)</f>
        <v>100</v>
      </c>
      <c r="AD356" s="137">
        <f>IF(AND(AD$3&gt;=$K356,AD$3&lt;$L356),100*$AM356,0)</f>
        <v>0</v>
      </c>
      <c r="AE356" s="137">
        <f>IF(AND(AE$3&gt;=$K356,AE$3&lt;$L356),100*$AM356,0)</f>
        <v>0</v>
      </c>
      <c r="AF356" s="137">
        <f>IF(AND(AF$3&gt;=$K356,AF$3&lt;$L356),100*$AM356,0)</f>
        <v>0</v>
      </c>
      <c r="AG356" s="137">
        <f>IF(AND(AG$3&gt;=$K356,AG$3&lt;$L356),100*$AM356,0)</f>
        <v>0</v>
      </c>
      <c r="AH356" s="137">
        <f>IF(AND(AH$3&gt;=$K356,AH$3&lt;$L356),100*$AM356,0)</f>
        <v>0</v>
      </c>
      <c r="AI356" s="137">
        <f>IF(AND(AI$3&gt;=$K356,AI$3&lt;$L356),100*$AM356,0)</f>
        <v>0</v>
      </c>
      <c r="AJ356" s="137">
        <f>IF(AND(AJ$3&gt;=$K356,AJ$3&lt;$L356),100*$AM356,0)</f>
        <v>0</v>
      </c>
      <c r="AK356" s="136">
        <f ca="1">IF(AND(AND($AK$3&lt;=B356,B356&lt;=$AK$1),B356&lt;&gt;""),1,0)</f>
        <v>1</v>
      </c>
      <c r="AL356" s="136">
        <f t="shared" si="6"/>
        <v>1</v>
      </c>
      <c r="AM356" s="136">
        <v>1</v>
      </c>
    </row>
    <row r="357" spans="1:39" ht="37.5">
      <c r="A357" s="149">
        <v>597</v>
      </c>
      <c r="B357" s="150">
        <v>46430</v>
      </c>
      <c r="C357" s="156">
        <v>9</v>
      </c>
      <c r="D357" s="156">
        <v>17</v>
      </c>
      <c r="E357" s="152" t="s">
        <v>2</v>
      </c>
      <c r="F357" s="151" t="s">
        <v>490</v>
      </c>
      <c r="G357" s="154" t="s">
        <v>494</v>
      </c>
      <c r="H357" s="138" t="str">
        <f>IF(OR(G357="中止",G357="取消"),"998",IF(ISNA(MATCH($E357,施設情報!$B$2:$B$96,0)),"999",INDEX(施設情報!$C$2:$C$96,MATCH($E357,施設情報!$B$2:$B$96,0))))</f>
        <v>008</v>
      </c>
      <c r="I357" s="139">
        <f>B357</f>
        <v>46430</v>
      </c>
      <c r="J357" s="137" t="str">
        <f>H357&amp;"-"&amp;I357</f>
        <v>008-46430</v>
      </c>
      <c r="K357" s="137">
        <f>C357/24</f>
        <v>0.375</v>
      </c>
      <c r="L357" s="137">
        <f>D357/24</f>
        <v>0.70833333333333337</v>
      </c>
      <c r="M357" s="137">
        <f>IF(AND(M$3&gt;=$K357,M$3&lt;$L357),100*$AM357,0)</f>
        <v>0</v>
      </c>
      <c r="N357" s="137">
        <f>IF(AND(N$3&gt;=$K357,N$3&lt;$L357),100*$AM357,0)</f>
        <v>0</v>
      </c>
      <c r="O357" s="137">
        <f>IF(AND(O$3&gt;=$K357,O$3&lt;$L357),100*$AM357,0)</f>
        <v>0</v>
      </c>
      <c r="P357" s="137">
        <f>IF(AND(P$3&gt;=$K357,P$3&lt;$L357),100*$AM357,0)</f>
        <v>0</v>
      </c>
      <c r="Q357" s="137">
        <f>IF(AND(Q$3&gt;=$K357,Q$3&lt;$L357),100*$AM357,0)</f>
        <v>0</v>
      </c>
      <c r="R357" s="137">
        <f>IF(AND(R$3&gt;=$K357,R$3&lt;$L357),100*$AM357,0)</f>
        <v>0</v>
      </c>
      <c r="S357" s="137">
        <f>IF(AND(S$3&gt;=$K357,S$3&lt;$L357),100*$AM357,0)</f>
        <v>0</v>
      </c>
      <c r="T357" s="137">
        <f>IF(AND(T$3&gt;=$K357,T$3&lt;$L357),100*$AM357,0)</f>
        <v>0</v>
      </c>
      <c r="U357" s="137">
        <f>IF(AND(U$3&gt;=$K357,U$3&lt;$L357),100*$AM357,0)</f>
        <v>0</v>
      </c>
      <c r="V357" s="137">
        <f>IF(AND(V$3&gt;=$K357,V$3&lt;$L357),100*$AM357,0)</f>
        <v>100</v>
      </c>
      <c r="W357" s="137">
        <f>IF(AND(W$3&gt;=$K357,W$3&lt;$L357),100*$AM357,0)</f>
        <v>100</v>
      </c>
      <c r="X357" s="137">
        <f>IF(AND(X$3&gt;=$K357,X$3&lt;$L357),100*$AM357,0)</f>
        <v>100</v>
      </c>
      <c r="Y357" s="137">
        <f>IF(AND(Y$3&gt;=$K357,Y$3&lt;$L357),100*$AM357,0)</f>
        <v>100</v>
      </c>
      <c r="Z357" s="137">
        <f>IF(AND(Z$3&gt;=$K357,Z$3&lt;$L357),100*$AM357,0)</f>
        <v>100</v>
      </c>
      <c r="AA357" s="137">
        <f>IF(AND(AA$3&gt;=$K357,AA$3&lt;$L357),100*$AM357,0)</f>
        <v>100</v>
      </c>
      <c r="AB357" s="137">
        <f>IF(AND(AB$3&gt;=$K357,AB$3&lt;$L357),100*$AM357,0)</f>
        <v>100</v>
      </c>
      <c r="AC357" s="137">
        <f>IF(AND(AC$3&gt;=$K357,AC$3&lt;$L357),100*$AM357,0)</f>
        <v>100</v>
      </c>
      <c r="AD357" s="137">
        <f>IF(AND(AD$3&gt;=$K357,AD$3&lt;$L357),100*$AM357,0)</f>
        <v>0</v>
      </c>
      <c r="AE357" s="137">
        <f>IF(AND(AE$3&gt;=$K357,AE$3&lt;$L357),100*$AM357,0)</f>
        <v>0</v>
      </c>
      <c r="AF357" s="137">
        <f>IF(AND(AF$3&gt;=$K357,AF$3&lt;$L357),100*$AM357,0)</f>
        <v>0</v>
      </c>
      <c r="AG357" s="137">
        <f>IF(AND(AG$3&gt;=$K357,AG$3&lt;$L357),100*$AM357,0)</f>
        <v>0</v>
      </c>
      <c r="AH357" s="137">
        <f>IF(AND(AH$3&gt;=$K357,AH$3&lt;$L357),100*$AM357,0)</f>
        <v>0</v>
      </c>
      <c r="AI357" s="137">
        <f>IF(AND(AI$3&gt;=$K357,AI$3&lt;$L357),100*$AM357,0)</f>
        <v>0</v>
      </c>
      <c r="AJ357" s="137">
        <f>IF(AND(AJ$3&gt;=$K357,AJ$3&lt;$L357),100*$AM357,0)</f>
        <v>0</v>
      </c>
      <c r="AK357" s="136">
        <f ca="1">IF(AND(AND($AK$3&lt;=B357,B357&lt;=$AK$1),B357&lt;&gt;""),1,0)</f>
        <v>1</v>
      </c>
      <c r="AL357" s="136">
        <f t="shared" si="6"/>
        <v>1</v>
      </c>
      <c r="AM357" s="136">
        <v>1</v>
      </c>
    </row>
    <row r="358" spans="1:39" ht="56.25">
      <c r="A358" s="149">
        <v>598</v>
      </c>
      <c r="B358" s="150">
        <v>46430</v>
      </c>
      <c r="C358" s="156">
        <v>9</v>
      </c>
      <c r="D358" s="156">
        <v>17</v>
      </c>
      <c r="E358" s="152" t="s">
        <v>43</v>
      </c>
      <c r="F358" s="151" t="s">
        <v>495</v>
      </c>
      <c r="G358" s="154" t="s">
        <v>494</v>
      </c>
      <c r="H358" s="138" t="str">
        <f>IF(OR(G358="中止",G358="取消"),"998",IF(ISNA(MATCH($E358,施設情報!$B$2:$B$96,0)),"999",INDEX(施設情報!$C$2:$C$96,MATCH($E358,施設情報!$B$2:$B$96,0))))</f>
        <v>014</v>
      </c>
      <c r="I358" s="139">
        <f>B358</f>
        <v>46430</v>
      </c>
      <c r="J358" s="137" t="str">
        <f>H358&amp;"-"&amp;I358</f>
        <v>014-46430</v>
      </c>
      <c r="K358" s="137">
        <f>C358/24</f>
        <v>0.375</v>
      </c>
      <c r="L358" s="137">
        <f>D358/24</f>
        <v>0.70833333333333337</v>
      </c>
      <c r="M358" s="137">
        <f>IF(AND(M$3&gt;=$K358,M$3&lt;$L358),100*$AM358,0)</f>
        <v>0</v>
      </c>
      <c r="N358" s="137">
        <f>IF(AND(N$3&gt;=$K358,N$3&lt;$L358),100*$AM358,0)</f>
        <v>0</v>
      </c>
      <c r="O358" s="137">
        <f>IF(AND(O$3&gt;=$K358,O$3&lt;$L358),100*$AM358,0)</f>
        <v>0</v>
      </c>
      <c r="P358" s="137">
        <f>IF(AND(P$3&gt;=$K358,P$3&lt;$L358),100*$AM358,0)</f>
        <v>0</v>
      </c>
      <c r="Q358" s="137">
        <f>IF(AND(Q$3&gt;=$K358,Q$3&lt;$L358),100*$AM358,0)</f>
        <v>0</v>
      </c>
      <c r="R358" s="137">
        <f>IF(AND(R$3&gt;=$K358,R$3&lt;$L358),100*$AM358,0)</f>
        <v>0</v>
      </c>
      <c r="S358" s="137">
        <f>IF(AND(S$3&gt;=$K358,S$3&lt;$L358),100*$AM358,0)</f>
        <v>0</v>
      </c>
      <c r="T358" s="137">
        <f>IF(AND(T$3&gt;=$K358,T$3&lt;$L358),100*$AM358,0)</f>
        <v>0</v>
      </c>
      <c r="U358" s="137">
        <f>IF(AND(U$3&gt;=$K358,U$3&lt;$L358),100*$AM358,0)</f>
        <v>0</v>
      </c>
      <c r="V358" s="137">
        <f>IF(AND(V$3&gt;=$K358,V$3&lt;$L358),100*$AM358,0)</f>
        <v>50</v>
      </c>
      <c r="W358" s="137">
        <f>IF(AND(W$3&gt;=$K358,W$3&lt;$L358),100*$AM358,0)</f>
        <v>50</v>
      </c>
      <c r="X358" s="137">
        <f>IF(AND(X$3&gt;=$K358,X$3&lt;$L358),100*$AM358,0)</f>
        <v>50</v>
      </c>
      <c r="Y358" s="137">
        <f>IF(AND(Y$3&gt;=$K358,Y$3&lt;$L358),100*$AM358,0)</f>
        <v>50</v>
      </c>
      <c r="Z358" s="137">
        <f>IF(AND(Z$3&gt;=$K358,Z$3&lt;$L358),100*$AM358,0)</f>
        <v>50</v>
      </c>
      <c r="AA358" s="137">
        <f>IF(AND(AA$3&gt;=$K358,AA$3&lt;$L358),100*$AM358,0)</f>
        <v>50</v>
      </c>
      <c r="AB358" s="137">
        <f>IF(AND(AB$3&gt;=$K358,AB$3&lt;$L358),100*$AM358,0)</f>
        <v>50</v>
      </c>
      <c r="AC358" s="137">
        <f>IF(AND(AC$3&gt;=$K358,AC$3&lt;$L358),100*$AM358,0)</f>
        <v>50</v>
      </c>
      <c r="AD358" s="137">
        <f>IF(AND(AD$3&gt;=$K358,AD$3&lt;$L358),100*$AM358,0)</f>
        <v>0</v>
      </c>
      <c r="AE358" s="137">
        <f>IF(AND(AE$3&gt;=$K358,AE$3&lt;$L358),100*$AM358,0)</f>
        <v>0</v>
      </c>
      <c r="AF358" s="137">
        <f>IF(AND(AF$3&gt;=$K358,AF$3&lt;$L358),100*$AM358,0)</f>
        <v>0</v>
      </c>
      <c r="AG358" s="137">
        <f>IF(AND(AG$3&gt;=$K358,AG$3&lt;$L358),100*$AM358,0)</f>
        <v>0</v>
      </c>
      <c r="AH358" s="137">
        <f>IF(AND(AH$3&gt;=$K358,AH$3&lt;$L358),100*$AM358,0)</f>
        <v>0</v>
      </c>
      <c r="AI358" s="137">
        <f>IF(AND(AI$3&gt;=$K358,AI$3&lt;$L358),100*$AM358,0)</f>
        <v>0</v>
      </c>
      <c r="AJ358" s="137">
        <f>IF(AND(AJ$3&gt;=$K358,AJ$3&lt;$L358),100*$AM358,0)</f>
        <v>0</v>
      </c>
      <c r="AK358" s="136">
        <f ca="1">IF(AND(AND($AK$3&lt;=B358,B358&lt;=$AK$1),B358&lt;&gt;""),1,0)</f>
        <v>1</v>
      </c>
      <c r="AL358" s="136">
        <f t="shared" si="6"/>
        <v>0.5</v>
      </c>
      <c r="AM358" s="136">
        <v>0.5</v>
      </c>
    </row>
    <row r="359" spans="1:39" ht="56.25">
      <c r="A359" s="149">
        <v>599</v>
      </c>
      <c r="B359" s="150">
        <v>46430</v>
      </c>
      <c r="C359" s="156">
        <v>9</v>
      </c>
      <c r="D359" s="156">
        <v>17</v>
      </c>
      <c r="E359" s="152" t="s">
        <v>44</v>
      </c>
      <c r="F359" s="151" t="s">
        <v>495</v>
      </c>
      <c r="G359" s="154" t="s">
        <v>494</v>
      </c>
      <c r="H359" s="138" t="str">
        <f>IF(OR(G359="中止",G359="取消"),"998",IF(ISNA(MATCH($E359,施設情報!$B$2:$B$96,0)),"999",INDEX(施設情報!$C$2:$C$96,MATCH($E359,施設情報!$B$2:$B$96,0))))</f>
        <v>015</v>
      </c>
      <c r="I359" s="139">
        <f>B359</f>
        <v>46430</v>
      </c>
      <c r="J359" s="137" t="str">
        <f>H359&amp;"-"&amp;I359</f>
        <v>015-46430</v>
      </c>
      <c r="K359" s="137">
        <f>C359/24</f>
        <v>0.375</v>
      </c>
      <c r="L359" s="137">
        <f>D359/24</f>
        <v>0.70833333333333337</v>
      </c>
      <c r="M359" s="137">
        <f>IF(AND(M$3&gt;=$K359,M$3&lt;$L359),100*$AM359,0)</f>
        <v>0</v>
      </c>
      <c r="N359" s="137">
        <f>IF(AND(N$3&gt;=$K359,N$3&lt;$L359),100*$AM359,0)</f>
        <v>0</v>
      </c>
      <c r="O359" s="137">
        <f>IF(AND(O$3&gt;=$K359,O$3&lt;$L359),100*$AM359,0)</f>
        <v>0</v>
      </c>
      <c r="P359" s="137">
        <f>IF(AND(P$3&gt;=$K359,P$3&lt;$L359),100*$AM359,0)</f>
        <v>0</v>
      </c>
      <c r="Q359" s="137">
        <f>IF(AND(Q$3&gt;=$K359,Q$3&lt;$L359),100*$AM359,0)</f>
        <v>0</v>
      </c>
      <c r="R359" s="137">
        <f>IF(AND(R$3&gt;=$K359,R$3&lt;$L359),100*$AM359,0)</f>
        <v>0</v>
      </c>
      <c r="S359" s="137">
        <f>IF(AND(S$3&gt;=$K359,S$3&lt;$L359),100*$AM359,0)</f>
        <v>0</v>
      </c>
      <c r="T359" s="137">
        <f>IF(AND(T$3&gt;=$K359,T$3&lt;$L359),100*$AM359,0)</f>
        <v>0</v>
      </c>
      <c r="U359" s="137">
        <f>IF(AND(U$3&gt;=$K359,U$3&lt;$L359),100*$AM359,0)</f>
        <v>0</v>
      </c>
      <c r="V359" s="137">
        <f>IF(AND(V$3&gt;=$K359,V$3&lt;$L359),100*$AM359,0)</f>
        <v>50</v>
      </c>
      <c r="W359" s="137">
        <f>IF(AND(W$3&gt;=$K359,W$3&lt;$L359),100*$AM359,0)</f>
        <v>50</v>
      </c>
      <c r="X359" s="137">
        <f>IF(AND(X$3&gt;=$K359,X$3&lt;$L359),100*$AM359,0)</f>
        <v>50</v>
      </c>
      <c r="Y359" s="137">
        <f>IF(AND(Y$3&gt;=$K359,Y$3&lt;$L359),100*$AM359,0)</f>
        <v>50</v>
      </c>
      <c r="Z359" s="137">
        <f>IF(AND(Z$3&gt;=$K359,Z$3&lt;$L359),100*$AM359,0)</f>
        <v>50</v>
      </c>
      <c r="AA359" s="137">
        <f>IF(AND(AA$3&gt;=$K359,AA$3&lt;$L359),100*$AM359,0)</f>
        <v>50</v>
      </c>
      <c r="AB359" s="137">
        <f>IF(AND(AB$3&gt;=$K359,AB$3&lt;$L359),100*$AM359,0)</f>
        <v>50</v>
      </c>
      <c r="AC359" s="137">
        <f>IF(AND(AC$3&gt;=$K359,AC$3&lt;$L359),100*$AM359,0)</f>
        <v>50</v>
      </c>
      <c r="AD359" s="137">
        <f>IF(AND(AD$3&gt;=$K359,AD$3&lt;$L359),100*$AM359,0)</f>
        <v>0</v>
      </c>
      <c r="AE359" s="137">
        <f>IF(AND(AE$3&gt;=$K359,AE$3&lt;$L359),100*$AM359,0)</f>
        <v>0</v>
      </c>
      <c r="AF359" s="137">
        <f>IF(AND(AF$3&gt;=$K359,AF$3&lt;$L359),100*$AM359,0)</f>
        <v>0</v>
      </c>
      <c r="AG359" s="137">
        <f>IF(AND(AG$3&gt;=$K359,AG$3&lt;$L359),100*$AM359,0)</f>
        <v>0</v>
      </c>
      <c r="AH359" s="137">
        <f>IF(AND(AH$3&gt;=$K359,AH$3&lt;$L359),100*$AM359,0)</f>
        <v>0</v>
      </c>
      <c r="AI359" s="137">
        <f>IF(AND(AI$3&gt;=$K359,AI$3&lt;$L359),100*$AM359,0)</f>
        <v>0</v>
      </c>
      <c r="AJ359" s="137">
        <f>IF(AND(AJ$3&gt;=$K359,AJ$3&lt;$L359),100*$AM359,0)</f>
        <v>0</v>
      </c>
      <c r="AK359" s="136">
        <f ca="1">IF(AND(AND($AK$3&lt;=B359,B359&lt;=$AK$1),B359&lt;&gt;""),1,0)</f>
        <v>1</v>
      </c>
      <c r="AL359" s="136">
        <f t="shared" si="6"/>
        <v>0.5</v>
      </c>
      <c r="AM359" s="136">
        <v>0.5</v>
      </c>
    </row>
    <row r="360" spans="1:39" ht="75">
      <c r="A360" s="149">
        <v>600</v>
      </c>
      <c r="B360" s="150">
        <v>46430</v>
      </c>
      <c r="C360" s="156">
        <v>9</v>
      </c>
      <c r="D360" s="156">
        <v>17</v>
      </c>
      <c r="E360" s="152" t="s">
        <v>45</v>
      </c>
      <c r="F360" s="151" t="s">
        <v>495</v>
      </c>
      <c r="G360" s="154" t="s">
        <v>494</v>
      </c>
      <c r="H360" s="138" t="str">
        <f>IF(OR(G360="中止",G360="取消"),"998",IF(ISNA(MATCH($E360,施設情報!$B$2:$B$96,0)),"999",INDEX(施設情報!$C$2:$C$96,MATCH($E360,施設情報!$B$2:$B$96,0))))</f>
        <v>016</v>
      </c>
      <c r="I360" s="139">
        <f>B360</f>
        <v>46430</v>
      </c>
      <c r="J360" s="137" t="str">
        <f>H360&amp;"-"&amp;I360</f>
        <v>016-46430</v>
      </c>
      <c r="K360" s="137">
        <f>C360/24</f>
        <v>0.375</v>
      </c>
      <c r="L360" s="137">
        <f>D360/24</f>
        <v>0.70833333333333337</v>
      </c>
      <c r="M360" s="137">
        <f>IF(AND(M$3&gt;=$K360,M$3&lt;$L360),100*$AM360,0)</f>
        <v>0</v>
      </c>
      <c r="N360" s="137">
        <f>IF(AND(N$3&gt;=$K360,N$3&lt;$L360),100*$AM360,0)</f>
        <v>0</v>
      </c>
      <c r="O360" s="137">
        <f>IF(AND(O$3&gt;=$K360,O$3&lt;$L360),100*$AM360,0)</f>
        <v>0</v>
      </c>
      <c r="P360" s="137">
        <f>IF(AND(P$3&gt;=$K360,P$3&lt;$L360),100*$AM360,0)</f>
        <v>0</v>
      </c>
      <c r="Q360" s="137">
        <f>IF(AND(Q$3&gt;=$K360,Q$3&lt;$L360),100*$AM360,0)</f>
        <v>0</v>
      </c>
      <c r="R360" s="137">
        <f>IF(AND(R$3&gt;=$K360,R$3&lt;$L360),100*$AM360,0)</f>
        <v>0</v>
      </c>
      <c r="S360" s="137">
        <f>IF(AND(S$3&gt;=$K360,S$3&lt;$L360),100*$AM360,0)</f>
        <v>0</v>
      </c>
      <c r="T360" s="137">
        <f>IF(AND(T$3&gt;=$K360,T$3&lt;$L360),100*$AM360,0)</f>
        <v>0</v>
      </c>
      <c r="U360" s="137">
        <f>IF(AND(U$3&gt;=$K360,U$3&lt;$L360),100*$AM360,0)</f>
        <v>0</v>
      </c>
      <c r="V360" s="137">
        <f>IF(AND(V$3&gt;=$K360,V$3&lt;$L360),100*$AM360,0)</f>
        <v>50</v>
      </c>
      <c r="W360" s="137">
        <f>IF(AND(W$3&gt;=$K360,W$3&lt;$L360),100*$AM360,0)</f>
        <v>50</v>
      </c>
      <c r="X360" s="137">
        <f>IF(AND(X$3&gt;=$K360,X$3&lt;$L360),100*$AM360,0)</f>
        <v>50</v>
      </c>
      <c r="Y360" s="137">
        <f>IF(AND(Y$3&gt;=$K360,Y$3&lt;$L360),100*$AM360,0)</f>
        <v>50</v>
      </c>
      <c r="Z360" s="137">
        <f>IF(AND(Z$3&gt;=$K360,Z$3&lt;$L360),100*$AM360,0)</f>
        <v>50</v>
      </c>
      <c r="AA360" s="137">
        <f>IF(AND(AA$3&gt;=$K360,AA$3&lt;$L360),100*$AM360,0)</f>
        <v>50</v>
      </c>
      <c r="AB360" s="137">
        <f>IF(AND(AB$3&gt;=$K360,AB$3&lt;$L360),100*$AM360,0)</f>
        <v>50</v>
      </c>
      <c r="AC360" s="137">
        <f>IF(AND(AC$3&gt;=$K360,AC$3&lt;$L360),100*$AM360,0)</f>
        <v>50</v>
      </c>
      <c r="AD360" s="137">
        <f>IF(AND(AD$3&gt;=$K360,AD$3&lt;$L360),100*$AM360,0)</f>
        <v>0</v>
      </c>
      <c r="AE360" s="137">
        <f>IF(AND(AE$3&gt;=$K360,AE$3&lt;$L360),100*$AM360,0)</f>
        <v>0</v>
      </c>
      <c r="AF360" s="137">
        <f>IF(AND(AF$3&gt;=$K360,AF$3&lt;$L360),100*$AM360,0)</f>
        <v>0</v>
      </c>
      <c r="AG360" s="137">
        <f>IF(AND(AG$3&gt;=$K360,AG$3&lt;$L360),100*$AM360,0)</f>
        <v>0</v>
      </c>
      <c r="AH360" s="137">
        <f>IF(AND(AH$3&gt;=$K360,AH$3&lt;$L360),100*$AM360,0)</f>
        <v>0</v>
      </c>
      <c r="AI360" s="137">
        <f>IF(AND(AI$3&gt;=$K360,AI$3&lt;$L360),100*$AM360,0)</f>
        <v>0</v>
      </c>
      <c r="AJ360" s="137">
        <f>IF(AND(AJ$3&gt;=$K360,AJ$3&lt;$L360),100*$AM360,0)</f>
        <v>0</v>
      </c>
      <c r="AK360" s="136">
        <f ca="1">IF(AND(AND($AK$3&lt;=B360,B360&lt;=$AK$1),B360&lt;&gt;""),1,0)</f>
        <v>1</v>
      </c>
      <c r="AL360" s="136">
        <f t="shared" si="6"/>
        <v>0.5</v>
      </c>
      <c r="AM360" s="136">
        <v>0.5</v>
      </c>
    </row>
    <row r="361" spans="1:39" ht="75">
      <c r="A361" s="149">
        <v>601</v>
      </c>
      <c r="B361" s="150">
        <v>46430</v>
      </c>
      <c r="C361" s="156">
        <v>9</v>
      </c>
      <c r="D361" s="156">
        <v>17</v>
      </c>
      <c r="E361" s="152" t="s">
        <v>46</v>
      </c>
      <c r="F361" s="151" t="s">
        <v>495</v>
      </c>
      <c r="G361" s="154" t="s">
        <v>494</v>
      </c>
      <c r="H361" s="138" t="str">
        <f>IF(OR(G361="中止",G361="取消"),"998",IF(ISNA(MATCH($E361,施設情報!$B$2:$B$96,0)),"999",INDEX(施設情報!$C$2:$C$96,MATCH($E361,施設情報!$B$2:$B$96,0))))</f>
        <v>017</v>
      </c>
      <c r="I361" s="139">
        <f>B361</f>
        <v>46430</v>
      </c>
      <c r="J361" s="137" t="str">
        <f>H361&amp;"-"&amp;I361</f>
        <v>017-46430</v>
      </c>
      <c r="K361" s="137">
        <f>C361/24</f>
        <v>0.375</v>
      </c>
      <c r="L361" s="137">
        <f>D361/24</f>
        <v>0.70833333333333337</v>
      </c>
      <c r="M361" s="137">
        <f>IF(AND(M$3&gt;=$K361,M$3&lt;$L361),100*$AM361,0)</f>
        <v>0</v>
      </c>
      <c r="N361" s="137">
        <f>IF(AND(N$3&gt;=$K361,N$3&lt;$L361),100*$AM361,0)</f>
        <v>0</v>
      </c>
      <c r="O361" s="137">
        <f>IF(AND(O$3&gt;=$K361,O$3&lt;$L361),100*$AM361,0)</f>
        <v>0</v>
      </c>
      <c r="P361" s="137">
        <f>IF(AND(P$3&gt;=$K361,P$3&lt;$L361),100*$AM361,0)</f>
        <v>0</v>
      </c>
      <c r="Q361" s="137">
        <f>IF(AND(Q$3&gt;=$K361,Q$3&lt;$L361),100*$AM361,0)</f>
        <v>0</v>
      </c>
      <c r="R361" s="137">
        <f>IF(AND(R$3&gt;=$K361,R$3&lt;$L361),100*$AM361,0)</f>
        <v>0</v>
      </c>
      <c r="S361" s="137">
        <f>IF(AND(S$3&gt;=$K361,S$3&lt;$L361),100*$AM361,0)</f>
        <v>0</v>
      </c>
      <c r="T361" s="137">
        <f>IF(AND(T$3&gt;=$K361,T$3&lt;$L361),100*$AM361,0)</f>
        <v>0</v>
      </c>
      <c r="U361" s="137">
        <f>IF(AND(U$3&gt;=$K361,U$3&lt;$L361),100*$AM361,0)</f>
        <v>0</v>
      </c>
      <c r="V361" s="137">
        <f>IF(AND(V$3&gt;=$K361,V$3&lt;$L361),100*$AM361,0)</f>
        <v>50</v>
      </c>
      <c r="W361" s="137">
        <f>IF(AND(W$3&gt;=$K361,W$3&lt;$L361),100*$AM361,0)</f>
        <v>50</v>
      </c>
      <c r="X361" s="137">
        <f>IF(AND(X$3&gt;=$K361,X$3&lt;$L361),100*$AM361,0)</f>
        <v>50</v>
      </c>
      <c r="Y361" s="137">
        <f>IF(AND(Y$3&gt;=$K361,Y$3&lt;$L361),100*$AM361,0)</f>
        <v>50</v>
      </c>
      <c r="Z361" s="137">
        <f>IF(AND(Z$3&gt;=$K361,Z$3&lt;$L361),100*$AM361,0)</f>
        <v>50</v>
      </c>
      <c r="AA361" s="137">
        <f>IF(AND(AA$3&gt;=$K361,AA$3&lt;$L361),100*$AM361,0)</f>
        <v>50</v>
      </c>
      <c r="AB361" s="137">
        <f>IF(AND(AB$3&gt;=$K361,AB$3&lt;$L361),100*$AM361,0)</f>
        <v>50</v>
      </c>
      <c r="AC361" s="137">
        <f>IF(AND(AC$3&gt;=$K361,AC$3&lt;$L361),100*$AM361,0)</f>
        <v>50</v>
      </c>
      <c r="AD361" s="137">
        <f>IF(AND(AD$3&gt;=$K361,AD$3&lt;$L361),100*$AM361,0)</f>
        <v>0</v>
      </c>
      <c r="AE361" s="137">
        <f>IF(AND(AE$3&gt;=$K361,AE$3&lt;$L361),100*$AM361,0)</f>
        <v>0</v>
      </c>
      <c r="AF361" s="137">
        <f>IF(AND(AF$3&gt;=$K361,AF$3&lt;$L361),100*$AM361,0)</f>
        <v>0</v>
      </c>
      <c r="AG361" s="137">
        <f>IF(AND(AG$3&gt;=$K361,AG$3&lt;$L361),100*$AM361,0)</f>
        <v>0</v>
      </c>
      <c r="AH361" s="137">
        <f>IF(AND(AH$3&gt;=$K361,AH$3&lt;$L361),100*$AM361,0)</f>
        <v>0</v>
      </c>
      <c r="AI361" s="137">
        <f>IF(AND(AI$3&gt;=$K361,AI$3&lt;$L361),100*$AM361,0)</f>
        <v>0</v>
      </c>
      <c r="AJ361" s="137">
        <f>IF(AND(AJ$3&gt;=$K361,AJ$3&lt;$L361),100*$AM361,0)</f>
        <v>0</v>
      </c>
      <c r="AK361" s="136">
        <f ca="1">IF(AND(AND($AK$3&lt;=B361,B361&lt;=$AK$1),B361&lt;&gt;""),1,0)</f>
        <v>1</v>
      </c>
      <c r="AL361" s="136">
        <f t="shared" si="6"/>
        <v>0.5</v>
      </c>
      <c r="AM361" s="136">
        <v>0.5</v>
      </c>
    </row>
    <row r="362" spans="1:39" ht="56.25">
      <c r="A362" s="149">
        <v>602</v>
      </c>
      <c r="B362" s="150">
        <v>46430</v>
      </c>
      <c r="C362" s="156">
        <v>9</v>
      </c>
      <c r="D362" s="156">
        <v>17</v>
      </c>
      <c r="E362" s="152" t="s">
        <v>47</v>
      </c>
      <c r="F362" s="151" t="s">
        <v>492</v>
      </c>
      <c r="G362" s="154" t="s">
        <v>494</v>
      </c>
      <c r="H362" s="138" t="str">
        <f>IF(OR(G362="中止",G362="取消"),"998",IF(ISNA(MATCH($E362,施設情報!$B$2:$B$96,0)),"999",INDEX(施設情報!$C$2:$C$96,MATCH($E362,施設情報!$B$2:$B$96,0))))</f>
        <v>020</v>
      </c>
      <c r="I362" s="139">
        <f>B362</f>
        <v>46430</v>
      </c>
      <c r="J362" s="137" t="str">
        <f>H362&amp;"-"&amp;I362</f>
        <v>020-46430</v>
      </c>
      <c r="K362" s="137">
        <f>C362/24</f>
        <v>0.375</v>
      </c>
      <c r="L362" s="137">
        <f>D362/24</f>
        <v>0.70833333333333337</v>
      </c>
      <c r="M362" s="137">
        <f>IF(AND(M$3&gt;=$K362,M$3&lt;$L362),100*$AM362,0)</f>
        <v>0</v>
      </c>
      <c r="N362" s="137">
        <f>IF(AND(N$3&gt;=$K362,N$3&lt;$L362),100*$AM362,0)</f>
        <v>0</v>
      </c>
      <c r="O362" s="137">
        <f>IF(AND(O$3&gt;=$K362,O$3&lt;$L362),100*$AM362,0)</f>
        <v>0</v>
      </c>
      <c r="P362" s="137">
        <f>IF(AND(P$3&gt;=$K362,P$3&lt;$L362),100*$AM362,0)</f>
        <v>0</v>
      </c>
      <c r="Q362" s="137">
        <f>IF(AND(Q$3&gt;=$K362,Q$3&lt;$L362),100*$AM362,0)</f>
        <v>0</v>
      </c>
      <c r="R362" s="137">
        <f>IF(AND(R$3&gt;=$K362,R$3&lt;$L362),100*$AM362,0)</f>
        <v>0</v>
      </c>
      <c r="S362" s="137">
        <f>IF(AND(S$3&gt;=$K362,S$3&lt;$L362),100*$AM362,0)</f>
        <v>0</v>
      </c>
      <c r="T362" s="137">
        <f>IF(AND(T$3&gt;=$K362,T$3&lt;$L362),100*$AM362,0)</f>
        <v>0</v>
      </c>
      <c r="U362" s="137">
        <f>IF(AND(U$3&gt;=$K362,U$3&lt;$L362),100*$AM362,0)</f>
        <v>0</v>
      </c>
      <c r="V362" s="137">
        <f>IF(AND(V$3&gt;=$K362,V$3&lt;$L362),100*$AM362,0)</f>
        <v>100</v>
      </c>
      <c r="W362" s="137">
        <f>IF(AND(W$3&gt;=$K362,W$3&lt;$L362),100*$AM362,0)</f>
        <v>100</v>
      </c>
      <c r="X362" s="137">
        <f>IF(AND(X$3&gt;=$K362,X$3&lt;$L362),100*$AM362,0)</f>
        <v>100</v>
      </c>
      <c r="Y362" s="137">
        <f>IF(AND(Y$3&gt;=$K362,Y$3&lt;$L362),100*$AM362,0)</f>
        <v>100</v>
      </c>
      <c r="Z362" s="137">
        <f>IF(AND(Z$3&gt;=$K362,Z$3&lt;$L362),100*$AM362,0)</f>
        <v>100</v>
      </c>
      <c r="AA362" s="137">
        <f>IF(AND(AA$3&gt;=$K362,AA$3&lt;$L362),100*$AM362,0)</f>
        <v>100</v>
      </c>
      <c r="AB362" s="137">
        <f>IF(AND(AB$3&gt;=$K362,AB$3&lt;$L362),100*$AM362,0)</f>
        <v>100</v>
      </c>
      <c r="AC362" s="137">
        <f>IF(AND(AC$3&gt;=$K362,AC$3&lt;$L362),100*$AM362,0)</f>
        <v>100</v>
      </c>
      <c r="AD362" s="137">
        <f>IF(AND(AD$3&gt;=$K362,AD$3&lt;$L362),100*$AM362,0)</f>
        <v>0</v>
      </c>
      <c r="AE362" s="137">
        <f>IF(AND(AE$3&gt;=$K362,AE$3&lt;$L362),100*$AM362,0)</f>
        <v>0</v>
      </c>
      <c r="AF362" s="137">
        <f>IF(AND(AF$3&gt;=$K362,AF$3&lt;$L362),100*$AM362,0)</f>
        <v>0</v>
      </c>
      <c r="AG362" s="137">
        <f>IF(AND(AG$3&gt;=$K362,AG$3&lt;$L362),100*$AM362,0)</f>
        <v>0</v>
      </c>
      <c r="AH362" s="137">
        <f>IF(AND(AH$3&gt;=$K362,AH$3&lt;$L362),100*$AM362,0)</f>
        <v>0</v>
      </c>
      <c r="AI362" s="137">
        <f>IF(AND(AI$3&gt;=$K362,AI$3&lt;$L362),100*$AM362,0)</f>
        <v>0</v>
      </c>
      <c r="AJ362" s="137">
        <f>IF(AND(AJ$3&gt;=$K362,AJ$3&lt;$L362),100*$AM362,0)</f>
        <v>0</v>
      </c>
      <c r="AK362" s="136">
        <f ca="1">IF(AND(AND($AK$3&lt;=B362,B362&lt;=$AK$1),B362&lt;&gt;""),1,0)</f>
        <v>1</v>
      </c>
      <c r="AL362" s="136">
        <f t="shared" si="6"/>
        <v>1</v>
      </c>
      <c r="AM362" s="136">
        <v>1</v>
      </c>
    </row>
    <row r="363" spans="1:39" ht="75">
      <c r="A363" s="149">
        <v>603</v>
      </c>
      <c r="B363" s="150">
        <v>46430</v>
      </c>
      <c r="C363" s="156">
        <v>9</v>
      </c>
      <c r="D363" s="156">
        <v>17</v>
      </c>
      <c r="E363" s="152" t="s">
        <v>48</v>
      </c>
      <c r="F363" s="151" t="s">
        <v>492</v>
      </c>
      <c r="G363" s="154" t="s">
        <v>494</v>
      </c>
      <c r="H363" s="138" t="str">
        <f>IF(OR(G363="中止",G363="取消"),"998",IF(ISNA(MATCH($E363,施設情報!$B$2:$B$96,0)),"999",INDEX(施設情報!$C$2:$C$96,MATCH($E363,施設情報!$B$2:$B$96,0))))</f>
        <v>021</v>
      </c>
      <c r="I363" s="139">
        <f>B363</f>
        <v>46430</v>
      </c>
      <c r="J363" s="137" t="str">
        <f>H363&amp;"-"&amp;I363</f>
        <v>021-46430</v>
      </c>
      <c r="K363" s="137">
        <f>C363/24</f>
        <v>0.375</v>
      </c>
      <c r="L363" s="137">
        <f>D363/24</f>
        <v>0.70833333333333337</v>
      </c>
      <c r="M363" s="137">
        <f>IF(AND(M$3&gt;=$K363,M$3&lt;$L363),100*$AM363,0)</f>
        <v>0</v>
      </c>
      <c r="N363" s="137">
        <f>IF(AND(N$3&gt;=$K363,N$3&lt;$L363),100*$AM363,0)</f>
        <v>0</v>
      </c>
      <c r="O363" s="137">
        <f>IF(AND(O$3&gt;=$K363,O$3&lt;$L363),100*$AM363,0)</f>
        <v>0</v>
      </c>
      <c r="P363" s="137">
        <f>IF(AND(P$3&gt;=$K363,P$3&lt;$L363),100*$AM363,0)</f>
        <v>0</v>
      </c>
      <c r="Q363" s="137">
        <f>IF(AND(Q$3&gt;=$K363,Q$3&lt;$L363),100*$AM363,0)</f>
        <v>0</v>
      </c>
      <c r="R363" s="137">
        <f>IF(AND(R$3&gt;=$K363,R$3&lt;$L363),100*$AM363,0)</f>
        <v>0</v>
      </c>
      <c r="S363" s="137">
        <f>IF(AND(S$3&gt;=$K363,S$3&lt;$L363),100*$AM363,0)</f>
        <v>0</v>
      </c>
      <c r="T363" s="137">
        <f>IF(AND(T$3&gt;=$K363,T$3&lt;$L363),100*$AM363,0)</f>
        <v>0</v>
      </c>
      <c r="U363" s="137">
        <f>IF(AND(U$3&gt;=$K363,U$3&lt;$L363),100*$AM363,0)</f>
        <v>0</v>
      </c>
      <c r="V363" s="137">
        <f>IF(AND(V$3&gt;=$K363,V$3&lt;$L363),100*$AM363,0)</f>
        <v>100</v>
      </c>
      <c r="W363" s="137">
        <f>IF(AND(W$3&gt;=$K363,W$3&lt;$L363),100*$AM363,0)</f>
        <v>100</v>
      </c>
      <c r="X363" s="137">
        <f>IF(AND(X$3&gt;=$K363,X$3&lt;$L363),100*$AM363,0)</f>
        <v>100</v>
      </c>
      <c r="Y363" s="137">
        <f>IF(AND(Y$3&gt;=$K363,Y$3&lt;$L363),100*$AM363,0)</f>
        <v>100</v>
      </c>
      <c r="Z363" s="137">
        <f>IF(AND(Z$3&gt;=$K363,Z$3&lt;$L363),100*$AM363,0)</f>
        <v>100</v>
      </c>
      <c r="AA363" s="137">
        <f>IF(AND(AA$3&gt;=$K363,AA$3&lt;$L363),100*$AM363,0)</f>
        <v>100</v>
      </c>
      <c r="AB363" s="137">
        <f>IF(AND(AB$3&gt;=$K363,AB$3&lt;$L363),100*$AM363,0)</f>
        <v>100</v>
      </c>
      <c r="AC363" s="137">
        <f>IF(AND(AC$3&gt;=$K363,AC$3&lt;$L363),100*$AM363,0)</f>
        <v>100</v>
      </c>
      <c r="AD363" s="137">
        <f>IF(AND(AD$3&gt;=$K363,AD$3&lt;$L363),100*$AM363,0)</f>
        <v>0</v>
      </c>
      <c r="AE363" s="137">
        <f>IF(AND(AE$3&gt;=$K363,AE$3&lt;$L363),100*$AM363,0)</f>
        <v>0</v>
      </c>
      <c r="AF363" s="137">
        <f>IF(AND(AF$3&gt;=$K363,AF$3&lt;$L363),100*$AM363,0)</f>
        <v>0</v>
      </c>
      <c r="AG363" s="137">
        <f>IF(AND(AG$3&gt;=$K363,AG$3&lt;$L363),100*$AM363,0)</f>
        <v>0</v>
      </c>
      <c r="AH363" s="137">
        <f>IF(AND(AH$3&gt;=$K363,AH$3&lt;$L363),100*$AM363,0)</f>
        <v>0</v>
      </c>
      <c r="AI363" s="137">
        <f>IF(AND(AI$3&gt;=$K363,AI$3&lt;$L363),100*$AM363,0)</f>
        <v>0</v>
      </c>
      <c r="AJ363" s="137">
        <f>IF(AND(AJ$3&gt;=$K363,AJ$3&lt;$L363),100*$AM363,0)</f>
        <v>0</v>
      </c>
      <c r="AK363" s="136">
        <f ca="1">IF(AND(AND($AK$3&lt;=B363,B363&lt;=$AK$1),B363&lt;&gt;""),1,0)</f>
        <v>1</v>
      </c>
      <c r="AL363" s="136">
        <f t="shared" si="6"/>
        <v>1</v>
      </c>
      <c r="AM363" s="136">
        <v>1</v>
      </c>
    </row>
    <row r="364" spans="1:39">
      <c r="A364" s="149">
        <v>604</v>
      </c>
      <c r="B364" s="150">
        <v>46430</v>
      </c>
      <c r="C364" s="156">
        <v>9</v>
      </c>
      <c r="D364" s="156">
        <v>17</v>
      </c>
      <c r="E364" s="152" t="s">
        <v>49</v>
      </c>
      <c r="F364" s="151" t="s">
        <v>495</v>
      </c>
      <c r="G364" s="154" t="s">
        <v>494</v>
      </c>
      <c r="H364" s="138" t="str">
        <f>IF(OR(G364="中止",G364="取消"),"998",IF(ISNA(MATCH($E364,施設情報!$B$2:$B$96,0)),"999",INDEX(施設情報!$C$2:$C$96,MATCH($E364,施設情報!$B$2:$B$96,0))))</f>
        <v>022</v>
      </c>
      <c r="I364" s="139">
        <f>B364</f>
        <v>46430</v>
      </c>
      <c r="J364" s="137" t="str">
        <f>H364&amp;"-"&amp;I364</f>
        <v>022-46430</v>
      </c>
      <c r="K364" s="137">
        <f>C364/24</f>
        <v>0.375</v>
      </c>
      <c r="L364" s="137">
        <f>D364/24</f>
        <v>0.70833333333333337</v>
      </c>
      <c r="M364" s="137">
        <f>IF(AND(M$3&gt;=$K364,M$3&lt;$L364),100*$AM364,0)</f>
        <v>0</v>
      </c>
      <c r="N364" s="137">
        <f>IF(AND(N$3&gt;=$K364,N$3&lt;$L364),100*$AM364,0)</f>
        <v>0</v>
      </c>
      <c r="O364" s="137">
        <f>IF(AND(O$3&gt;=$K364,O$3&lt;$L364),100*$AM364,0)</f>
        <v>0</v>
      </c>
      <c r="P364" s="137">
        <f>IF(AND(P$3&gt;=$K364,P$3&lt;$L364),100*$AM364,0)</f>
        <v>0</v>
      </c>
      <c r="Q364" s="137">
        <f>IF(AND(Q$3&gt;=$K364,Q$3&lt;$L364),100*$AM364,0)</f>
        <v>0</v>
      </c>
      <c r="R364" s="137">
        <f>IF(AND(R$3&gt;=$K364,R$3&lt;$L364),100*$AM364,0)</f>
        <v>0</v>
      </c>
      <c r="S364" s="137">
        <f>IF(AND(S$3&gt;=$K364,S$3&lt;$L364),100*$AM364,0)</f>
        <v>0</v>
      </c>
      <c r="T364" s="137">
        <f>IF(AND(T$3&gt;=$K364,T$3&lt;$L364),100*$AM364,0)</f>
        <v>0</v>
      </c>
      <c r="U364" s="137">
        <f>IF(AND(U$3&gt;=$K364,U$3&lt;$L364),100*$AM364,0)</f>
        <v>0</v>
      </c>
      <c r="V364" s="137">
        <f>IF(AND(V$3&gt;=$K364,V$3&lt;$L364),100*$AM364,0)</f>
        <v>50</v>
      </c>
      <c r="W364" s="137">
        <f>IF(AND(W$3&gt;=$K364,W$3&lt;$L364),100*$AM364,0)</f>
        <v>50</v>
      </c>
      <c r="X364" s="137">
        <f>IF(AND(X$3&gt;=$K364,X$3&lt;$L364),100*$AM364,0)</f>
        <v>50</v>
      </c>
      <c r="Y364" s="137">
        <f>IF(AND(Y$3&gt;=$K364,Y$3&lt;$L364),100*$AM364,0)</f>
        <v>50</v>
      </c>
      <c r="Z364" s="137">
        <f>IF(AND(Z$3&gt;=$K364,Z$3&lt;$L364),100*$AM364,0)</f>
        <v>50</v>
      </c>
      <c r="AA364" s="137">
        <f>IF(AND(AA$3&gt;=$K364,AA$3&lt;$L364),100*$AM364,0)</f>
        <v>50</v>
      </c>
      <c r="AB364" s="137">
        <f>IF(AND(AB$3&gt;=$K364,AB$3&lt;$L364),100*$AM364,0)</f>
        <v>50</v>
      </c>
      <c r="AC364" s="137">
        <f>IF(AND(AC$3&gt;=$K364,AC$3&lt;$L364),100*$AM364,0)</f>
        <v>50</v>
      </c>
      <c r="AD364" s="137">
        <f>IF(AND(AD$3&gt;=$K364,AD$3&lt;$L364),100*$AM364,0)</f>
        <v>0</v>
      </c>
      <c r="AE364" s="137">
        <f>IF(AND(AE$3&gt;=$K364,AE$3&lt;$L364),100*$AM364,0)</f>
        <v>0</v>
      </c>
      <c r="AF364" s="137">
        <f>IF(AND(AF$3&gt;=$K364,AF$3&lt;$L364),100*$AM364,0)</f>
        <v>0</v>
      </c>
      <c r="AG364" s="137">
        <f>IF(AND(AG$3&gt;=$K364,AG$3&lt;$L364),100*$AM364,0)</f>
        <v>0</v>
      </c>
      <c r="AH364" s="137">
        <f>IF(AND(AH$3&gt;=$K364,AH$3&lt;$L364),100*$AM364,0)</f>
        <v>0</v>
      </c>
      <c r="AI364" s="137">
        <f>IF(AND(AI$3&gt;=$K364,AI$3&lt;$L364),100*$AM364,0)</f>
        <v>0</v>
      </c>
      <c r="AJ364" s="137">
        <f>IF(AND(AJ$3&gt;=$K364,AJ$3&lt;$L364),100*$AM364,0)</f>
        <v>0</v>
      </c>
      <c r="AK364" s="136">
        <f ca="1">IF(AND(AND($AK$3&lt;=B364,B364&lt;=$AK$1),B364&lt;&gt;""),1,0)</f>
        <v>1</v>
      </c>
      <c r="AL364" s="136">
        <f t="shared" si="6"/>
        <v>0.5</v>
      </c>
      <c r="AM364" s="136">
        <v>0.5</v>
      </c>
    </row>
    <row r="365" spans="1:39" ht="56.25">
      <c r="A365" s="149">
        <v>605</v>
      </c>
      <c r="B365" s="150">
        <v>46430</v>
      </c>
      <c r="C365" s="156">
        <v>9</v>
      </c>
      <c r="D365" s="156">
        <v>17</v>
      </c>
      <c r="E365" s="152" t="s">
        <v>50</v>
      </c>
      <c r="F365" s="151" t="s">
        <v>495</v>
      </c>
      <c r="G365" s="154" t="s">
        <v>494</v>
      </c>
      <c r="H365" s="138" t="str">
        <f>IF(OR(G365="中止",G365="取消"),"998",IF(ISNA(MATCH($E365,施設情報!$B$2:$B$96,0)),"999",INDEX(施設情報!$C$2:$C$96,MATCH($E365,施設情報!$B$2:$B$96,0))))</f>
        <v>023</v>
      </c>
      <c r="I365" s="139">
        <f>B365</f>
        <v>46430</v>
      </c>
      <c r="J365" s="137" t="str">
        <f>H365&amp;"-"&amp;I365</f>
        <v>023-46430</v>
      </c>
      <c r="K365" s="137">
        <f>C365/24</f>
        <v>0.375</v>
      </c>
      <c r="L365" s="137">
        <f>D365/24</f>
        <v>0.70833333333333337</v>
      </c>
      <c r="M365" s="137">
        <f>IF(AND(M$3&gt;=$K365,M$3&lt;$L365),100*$AM365,0)</f>
        <v>0</v>
      </c>
      <c r="N365" s="137">
        <f>IF(AND(N$3&gt;=$K365,N$3&lt;$L365),100*$AM365,0)</f>
        <v>0</v>
      </c>
      <c r="O365" s="137">
        <f>IF(AND(O$3&gt;=$K365,O$3&lt;$L365),100*$AM365,0)</f>
        <v>0</v>
      </c>
      <c r="P365" s="137">
        <f>IF(AND(P$3&gt;=$K365,P$3&lt;$L365),100*$AM365,0)</f>
        <v>0</v>
      </c>
      <c r="Q365" s="137">
        <f>IF(AND(Q$3&gt;=$K365,Q$3&lt;$L365),100*$AM365,0)</f>
        <v>0</v>
      </c>
      <c r="R365" s="137">
        <f>IF(AND(R$3&gt;=$K365,R$3&lt;$L365),100*$AM365,0)</f>
        <v>0</v>
      </c>
      <c r="S365" s="137">
        <f>IF(AND(S$3&gt;=$K365,S$3&lt;$L365),100*$AM365,0)</f>
        <v>0</v>
      </c>
      <c r="T365" s="137">
        <f>IF(AND(T$3&gt;=$K365,T$3&lt;$L365),100*$AM365,0)</f>
        <v>0</v>
      </c>
      <c r="U365" s="137">
        <f>IF(AND(U$3&gt;=$K365,U$3&lt;$L365),100*$AM365,0)</f>
        <v>0</v>
      </c>
      <c r="V365" s="137">
        <f>IF(AND(V$3&gt;=$K365,V$3&lt;$L365),100*$AM365,0)</f>
        <v>50</v>
      </c>
      <c r="W365" s="137">
        <f>IF(AND(W$3&gt;=$K365,W$3&lt;$L365),100*$AM365,0)</f>
        <v>50</v>
      </c>
      <c r="X365" s="137">
        <f>IF(AND(X$3&gt;=$K365,X$3&lt;$L365),100*$AM365,0)</f>
        <v>50</v>
      </c>
      <c r="Y365" s="137">
        <f>IF(AND(Y$3&gt;=$K365,Y$3&lt;$L365),100*$AM365,0)</f>
        <v>50</v>
      </c>
      <c r="Z365" s="137">
        <f>IF(AND(Z$3&gt;=$K365,Z$3&lt;$L365),100*$AM365,0)</f>
        <v>50</v>
      </c>
      <c r="AA365" s="137">
        <f>IF(AND(AA$3&gt;=$K365,AA$3&lt;$L365),100*$AM365,0)</f>
        <v>50</v>
      </c>
      <c r="AB365" s="137">
        <f>IF(AND(AB$3&gt;=$K365,AB$3&lt;$L365),100*$AM365,0)</f>
        <v>50</v>
      </c>
      <c r="AC365" s="137">
        <f>IF(AND(AC$3&gt;=$K365,AC$3&lt;$L365),100*$AM365,0)</f>
        <v>50</v>
      </c>
      <c r="AD365" s="137">
        <f>IF(AND(AD$3&gt;=$K365,AD$3&lt;$L365),100*$AM365,0)</f>
        <v>0</v>
      </c>
      <c r="AE365" s="137">
        <f>IF(AND(AE$3&gt;=$K365,AE$3&lt;$L365),100*$AM365,0)</f>
        <v>0</v>
      </c>
      <c r="AF365" s="137">
        <f>IF(AND(AF$3&gt;=$K365,AF$3&lt;$L365),100*$AM365,0)</f>
        <v>0</v>
      </c>
      <c r="AG365" s="137">
        <f>IF(AND(AG$3&gt;=$K365,AG$3&lt;$L365),100*$AM365,0)</f>
        <v>0</v>
      </c>
      <c r="AH365" s="137">
        <f>IF(AND(AH$3&gt;=$K365,AH$3&lt;$L365),100*$AM365,0)</f>
        <v>0</v>
      </c>
      <c r="AI365" s="137">
        <f>IF(AND(AI$3&gt;=$K365,AI$3&lt;$L365),100*$AM365,0)</f>
        <v>0</v>
      </c>
      <c r="AJ365" s="137">
        <f>IF(AND(AJ$3&gt;=$K365,AJ$3&lt;$L365),100*$AM365,0)</f>
        <v>0</v>
      </c>
      <c r="AK365" s="136">
        <f ca="1">IF(AND(AND($AK$3&lt;=B365,B365&lt;=$AK$1),B365&lt;&gt;""),1,0)</f>
        <v>1</v>
      </c>
      <c r="AL365" s="136">
        <f t="shared" si="6"/>
        <v>0.5</v>
      </c>
      <c r="AM365" s="136">
        <v>0.5</v>
      </c>
    </row>
    <row r="366" spans="1:39" ht="56.25">
      <c r="A366" s="149">
        <v>606</v>
      </c>
      <c r="B366" s="150">
        <v>46430</v>
      </c>
      <c r="C366" s="156">
        <v>9</v>
      </c>
      <c r="D366" s="156">
        <v>17</v>
      </c>
      <c r="E366" s="152" t="s">
        <v>51</v>
      </c>
      <c r="F366" s="151" t="s">
        <v>495</v>
      </c>
      <c r="G366" s="154" t="s">
        <v>494</v>
      </c>
      <c r="H366" s="138" t="str">
        <f>IF(OR(G366="中止",G366="取消"),"998",IF(ISNA(MATCH($E366,施設情報!$B$2:$B$96,0)),"999",INDEX(施設情報!$C$2:$C$96,MATCH($E366,施設情報!$B$2:$B$96,0))))</f>
        <v>069</v>
      </c>
      <c r="I366" s="139">
        <f>B366</f>
        <v>46430</v>
      </c>
      <c r="J366" s="137" t="str">
        <f>H366&amp;"-"&amp;I366</f>
        <v>069-46430</v>
      </c>
      <c r="K366" s="137">
        <f>C366/24</f>
        <v>0.375</v>
      </c>
      <c r="L366" s="137">
        <f>D366/24</f>
        <v>0.70833333333333337</v>
      </c>
      <c r="M366" s="137">
        <f>IF(AND(M$3&gt;=$K366,M$3&lt;$L366),100*$AM366,0)</f>
        <v>0</v>
      </c>
      <c r="N366" s="137">
        <f>IF(AND(N$3&gt;=$K366,N$3&lt;$L366),100*$AM366,0)</f>
        <v>0</v>
      </c>
      <c r="O366" s="137">
        <f>IF(AND(O$3&gt;=$K366,O$3&lt;$L366),100*$AM366,0)</f>
        <v>0</v>
      </c>
      <c r="P366" s="137">
        <f>IF(AND(P$3&gt;=$K366,P$3&lt;$L366),100*$AM366,0)</f>
        <v>0</v>
      </c>
      <c r="Q366" s="137">
        <f>IF(AND(Q$3&gt;=$K366,Q$3&lt;$L366),100*$AM366,0)</f>
        <v>0</v>
      </c>
      <c r="R366" s="137">
        <f>IF(AND(R$3&gt;=$K366,R$3&lt;$L366),100*$AM366,0)</f>
        <v>0</v>
      </c>
      <c r="S366" s="137">
        <f>IF(AND(S$3&gt;=$K366,S$3&lt;$L366),100*$AM366,0)</f>
        <v>0</v>
      </c>
      <c r="T366" s="137">
        <f>IF(AND(T$3&gt;=$K366,T$3&lt;$L366),100*$AM366,0)</f>
        <v>0</v>
      </c>
      <c r="U366" s="137">
        <f>IF(AND(U$3&gt;=$K366,U$3&lt;$L366),100*$AM366,0)</f>
        <v>0</v>
      </c>
      <c r="V366" s="137">
        <f>IF(AND(V$3&gt;=$K366,V$3&lt;$L366),100*$AM366,0)</f>
        <v>50</v>
      </c>
      <c r="W366" s="137">
        <f>IF(AND(W$3&gt;=$K366,W$3&lt;$L366),100*$AM366,0)</f>
        <v>50</v>
      </c>
      <c r="X366" s="137">
        <f>IF(AND(X$3&gt;=$K366,X$3&lt;$L366),100*$AM366,0)</f>
        <v>50</v>
      </c>
      <c r="Y366" s="137">
        <f>IF(AND(Y$3&gt;=$K366,Y$3&lt;$L366),100*$AM366,0)</f>
        <v>50</v>
      </c>
      <c r="Z366" s="137">
        <f>IF(AND(Z$3&gt;=$K366,Z$3&lt;$L366),100*$AM366,0)</f>
        <v>50</v>
      </c>
      <c r="AA366" s="137">
        <f>IF(AND(AA$3&gt;=$K366,AA$3&lt;$L366),100*$AM366,0)</f>
        <v>50</v>
      </c>
      <c r="AB366" s="137">
        <f>IF(AND(AB$3&gt;=$K366,AB$3&lt;$L366),100*$AM366,0)</f>
        <v>50</v>
      </c>
      <c r="AC366" s="137">
        <f>IF(AND(AC$3&gt;=$K366,AC$3&lt;$L366),100*$AM366,0)</f>
        <v>50</v>
      </c>
      <c r="AD366" s="137">
        <f>IF(AND(AD$3&gt;=$K366,AD$3&lt;$L366),100*$AM366,0)</f>
        <v>0</v>
      </c>
      <c r="AE366" s="137">
        <f>IF(AND(AE$3&gt;=$K366,AE$3&lt;$L366),100*$AM366,0)</f>
        <v>0</v>
      </c>
      <c r="AF366" s="137">
        <f>IF(AND(AF$3&gt;=$K366,AF$3&lt;$L366),100*$AM366,0)</f>
        <v>0</v>
      </c>
      <c r="AG366" s="137">
        <f>IF(AND(AG$3&gt;=$K366,AG$3&lt;$L366),100*$AM366,0)</f>
        <v>0</v>
      </c>
      <c r="AH366" s="137">
        <f>IF(AND(AH$3&gt;=$K366,AH$3&lt;$L366),100*$AM366,0)</f>
        <v>0</v>
      </c>
      <c r="AI366" s="137">
        <f>IF(AND(AI$3&gt;=$K366,AI$3&lt;$L366),100*$AM366,0)</f>
        <v>0</v>
      </c>
      <c r="AJ366" s="137">
        <f>IF(AND(AJ$3&gt;=$K366,AJ$3&lt;$L366),100*$AM366,0)</f>
        <v>0</v>
      </c>
      <c r="AK366" s="136">
        <f ca="1">IF(AND(AND($AK$3&lt;=B366,B366&lt;=$AK$1),B366&lt;&gt;""),1,0)</f>
        <v>1</v>
      </c>
      <c r="AL366" s="136">
        <f t="shared" si="6"/>
        <v>0.5</v>
      </c>
      <c r="AM366" s="136">
        <v>0.5</v>
      </c>
    </row>
    <row r="367" spans="1:39" ht="56.25">
      <c r="A367" s="149">
        <v>607</v>
      </c>
      <c r="B367" s="150">
        <v>46430</v>
      </c>
      <c r="C367" s="156">
        <v>9</v>
      </c>
      <c r="D367" s="156">
        <v>17</v>
      </c>
      <c r="E367" s="152" t="s">
        <v>52</v>
      </c>
      <c r="F367" s="151" t="s">
        <v>495</v>
      </c>
      <c r="G367" s="154" t="s">
        <v>494</v>
      </c>
      <c r="H367" s="138" t="str">
        <f>IF(OR(G367="中止",G367="取消"),"998",IF(ISNA(MATCH($E367,施設情報!$B$2:$B$96,0)),"999",INDEX(施設情報!$C$2:$C$96,MATCH($E367,施設情報!$B$2:$B$96,0))))</f>
        <v>024</v>
      </c>
      <c r="I367" s="139">
        <f>B367</f>
        <v>46430</v>
      </c>
      <c r="J367" s="137" t="str">
        <f>H367&amp;"-"&amp;I367</f>
        <v>024-46430</v>
      </c>
      <c r="K367" s="137">
        <f>C367/24</f>
        <v>0.375</v>
      </c>
      <c r="L367" s="137">
        <f>D367/24</f>
        <v>0.70833333333333337</v>
      </c>
      <c r="M367" s="137">
        <f>IF(AND(M$3&gt;=$K367,M$3&lt;$L367),100*$AM367,0)</f>
        <v>0</v>
      </c>
      <c r="N367" s="137">
        <f>IF(AND(N$3&gt;=$K367,N$3&lt;$L367),100*$AM367,0)</f>
        <v>0</v>
      </c>
      <c r="O367" s="137">
        <f>IF(AND(O$3&gt;=$K367,O$3&lt;$L367),100*$AM367,0)</f>
        <v>0</v>
      </c>
      <c r="P367" s="137">
        <f>IF(AND(P$3&gt;=$K367,P$3&lt;$L367),100*$AM367,0)</f>
        <v>0</v>
      </c>
      <c r="Q367" s="137">
        <f>IF(AND(Q$3&gt;=$K367,Q$3&lt;$L367),100*$AM367,0)</f>
        <v>0</v>
      </c>
      <c r="R367" s="137">
        <f>IF(AND(R$3&gt;=$K367,R$3&lt;$L367),100*$AM367,0)</f>
        <v>0</v>
      </c>
      <c r="S367" s="137">
        <f>IF(AND(S$3&gt;=$K367,S$3&lt;$L367),100*$AM367,0)</f>
        <v>0</v>
      </c>
      <c r="T367" s="137">
        <f>IF(AND(T$3&gt;=$K367,T$3&lt;$L367),100*$AM367,0)</f>
        <v>0</v>
      </c>
      <c r="U367" s="137">
        <f>IF(AND(U$3&gt;=$K367,U$3&lt;$L367),100*$AM367,0)</f>
        <v>0</v>
      </c>
      <c r="V367" s="137">
        <f>IF(AND(V$3&gt;=$K367,V$3&lt;$L367),100*$AM367,0)</f>
        <v>50</v>
      </c>
      <c r="W367" s="137">
        <f>IF(AND(W$3&gt;=$K367,W$3&lt;$L367),100*$AM367,0)</f>
        <v>50</v>
      </c>
      <c r="X367" s="137">
        <f>IF(AND(X$3&gt;=$K367,X$3&lt;$L367),100*$AM367,0)</f>
        <v>50</v>
      </c>
      <c r="Y367" s="137">
        <f>IF(AND(Y$3&gt;=$K367,Y$3&lt;$L367),100*$AM367,0)</f>
        <v>50</v>
      </c>
      <c r="Z367" s="137">
        <f>IF(AND(Z$3&gt;=$K367,Z$3&lt;$L367),100*$AM367,0)</f>
        <v>50</v>
      </c>
      <c r="AA367" s="137">
        <f>IF(AND(AA$3&gt;=$K367,AA$3&lt;$L367),100*$AM367,0)</f>
        <v>50</v>
      </c>
      <c r="AB367" s="137">
        <f>IF(AND(AB$3&gt;=$K367,AB$3&lt;$L367),100*$AM367,0)</f>
        <v>50</v>
      </c>
      <c r="AC367" s="137">
        <f>IF(AND(AC$3&gt;=$K367,AC$3&lt;$L367),100*$AM367,0)</f>
        <v>50</v>
      </c>
      <c r="AD367" s="137">
        <f>IF(AND(AD$3&gt;=$K367,AD$3&lt;$L367),100*$AM367,0)</f>
        <v>0</v>
      </c>
      <c r="AE367" s="137">
        <f>IF(AND(AE$3&gt;=$K367,AE$3&lt;$L367),100*$AM367,0)</f>
        <v>0</v>
      </c>
      <c r="AF367" s="137">
        <f>IF(AND(AF$3&gt;=$K367,AF$3&lt;$L367),100*$AM367,0)</f>
        <v>0</v>
      </c>
      <c r="AG367" s="137">
        <f>IF(AND(AG$3&gt;=$K367,AG$3&lt;$L367),100*$AM367,0)</f>
        <v>0</v>
      </c>
      <c r="AH367" s="137">
        <f>IF(AND(AH$3&gt;=$K367,AH$3&lt;$L367),100*$AM367,0)</f>
        <v>0</v>
      </c>
      <c r="AI367" s="137">
        <f>IF(AND(AI$3&gt;=$K367,AI$3&lt;$L367),100*$AM367,0)</f>
        <v>0</v>
      </c>
      <c r="AJ367" s="137">
        <f>IF(AND(AJ$3&gt;=$K367,AJ$3&lt;$L367),100*$AM367,0)</f>
        <v>0</v>
      </c>
      <c r="AK367" s="136">
        <f ca="1">IF(AND(AND($AK$3&lt;=B367,B367&lt;=$AK$1),B367&lt;&gt;""),1,0)</f>
        <v>1</v>
      </c>
      <c r="AL367" s="136">
        <f t="shared" si="6"/>
        <v>0.5</v>
      </c>
      <c r="AM367" s="136">
        <v>0.5</v>
      </c>
    </row>
    <row r="368" spans="1:39" ht="56.25">
      <c r="A368" s="149">
        <v>608</v>
      </c>
      <c r="B368" s="150">
        <v>46430</v>
      </c>
      <c r="C368" s="156">
        <v>9</v>
      </c>
      <c r="D368" s="156">
        <v>17</v>
      </c>
      <c r="E368" s="152" t="s">
        <v>31</v>
      </c>
      <c r="F368" s="151" t="s">
        <v>490</v>
      </c>
      <c r="G368" s="154" t="s">
        <v>494</v>
      </c>
      <c r="H368" s="138" t="str">
        <f>IF(OR(G368="中止",G368="取消"),"998",IF(ISNA(MATCH($E368,施設情報!$B$2:$B$96,0)),"999",INDEX(施設情報!$C$2:$C$96,MATCH($E368,施設情報!$B$2:$B$96,0))))</f>
        <v>025</v>
      </c>
      <c r="I368" s="139">
        <f>B368</f>
        <v>46430</v>
      </c>
      <c r="J368" s="137" t="str">
        <f>H368&amp;"-"&amp;I368</f>
        <v>025-46430</v>
      </c>
      <c r="K368" s="137">
        <f>C368/24</f>
        <v>0.375</v>
      </c>
      <c r="L368" s="137">
        <f>D368/24</f>
        <v>0.70833333333333337</v>
      </c>
      <c r="M368" s="137">
        <f>IF(AND(M$3&gt;=$K368,M$3&lt;$L368),100*$AM368,0)</f>
        <v>0</v>
      </c>
      <c r="N368" s="137">
        <f>IF(AND(N$3&gt;=$K368,N$3&lt;$L368),100*$AM368,0)</f>
        <v>0</v>
      </c>
      <c r="O368" s="137">
        <f>IF(AND(O$3&gt;=$K368,O$3&lt;$L368),100*$AM368,0)</f>
        <v>0</v>
      </c>
      <c r="P368" s="137">
        <f>IF(AND(P$3&gt;=$K368,P$3&lt;$L368),100*$AM368,0)</f>
        <v>0</v>
      </c>
      <c r="Q368" s="137">
        <f>IF(AND(Q$3&gt;=$K368,Q$3&lt;$L368),100*$AM368,0)</f>
        <v>0</v>
      </c>
      <c r="R368" s="137">
        <f>IF(AND(R$3&gt;=$K368,R$3&lt;$L368),100*$AM368,0)</f>
        <v>0</v>
      </c>
      <c r="S368" s="137">
        <f>IF(AND(S$3&gt;=$K368,S$3&lt;$L368),100*$AM368,0)</f>
        <v>0</v>
      </c>
      <c r="T368" s="137">
        <f>IF(AND(T$3&gt;=$K368,T$3&lt;$L368),100*$AM368,0)</f>
        <v>0</v>
      </c>
      <c r="U368" s="137">
        <f>IF(AND(U$3&gt;=$K368,U$3&lt;$L368),100*$AM368,0)</f>
        <v>0</v>
      </c>
      <c r="V368" s="137">
        <f>IF(AND(V$3&gt;=$K368,V$3&lt;$L368),100*$AM368,0)</f>
        <v>100</v>
      </c>
      <c r="W368" s="137">
        <f>IF(AND(W$3&gt;=$K368,W$3&lt;$L368),100*$AM368,0)</f>
        <v>100</v>
      </c>
      <c r="X368" s="137">
        <f>IF(AND(X$3&gt;=$K368,X$3&lt;$L368),100*$AM368,0)</f>
        <v>100</v>
      </c>
      <c r="Y368" s="137">
        <f>IF(AND(Y$3&gt;=$K368,Y$3&lt;$L368),100*$AM368,0)</f>
        <v>100</v>
      </c>
      <c r="Z368" s="137">
        <f>IF(AND(Z$3&gt;=$K368,Z$3&lt;$L368),100*$AM368,0)</f>
        <v>100</v>
      </c>
      <c r="AA368" s="137">
        <f>IF(AND(AA$3&gt;=$K368,AA$3&lt;$L368),100*$AM368,0)</f>
        <v>100</v>
      </c>
      <c r="AB368" s="137">
        <f>IF(AND(AB$3&gt;=$K368,AB$3&lt;$L368),100*$AM368,0)</f>
        <v>100</v>
      </c>
      <c r="AC368" s="137">
        <f>IF(AND(AC$3&gt;=$K368,AC$3&lt;$L368),100*$AM368,0)</f>
        <v>100</v>
      </c>
      <c r="AD368" s="137">
        <f>IF(AND(AD$3&gt;=$K368,AD$3&lt;$L368),100*$AM368,0)</f>
        <v>0</v>
      </c>
      <c r="AE368" s="137">
        <f>IF(AND(AE$3&gt;=$K368,AE$3&lt;$L368),100*$AM368,0)</f>
        <v>0</v>
      </c>
      <c r="AF368" s="137">
        <f>IF(AND(AF$3&gt;=$K368,AF$3&lt;$L368),100*$AM368,0)</f>
        <v>0</v>
      </c>
      <c r="AG368" s="137">
        <f>IF(AND(AG$3&gt;=$K368,AG$3&lt;$L368),100*$AM368,0)</f>
        <v>0</v>
      </c>
      <c r="AH368" s="137">
        <f>IF(AND(AH$3&gt;=$K368,AH$3&lt;$L368),100*$AM368,0)</f>
        <v>0</v>
      </c>
      <c r="AI368" s="137">
        <f>IF(AND(AI$3&gt;=$K368,AI$3&lt;$L368),100*$AM368,0)</f>
        <v>0</v>
      </c>
      <c r="AJ368" s="137">
        <f>IF(AND(AJ$3&gt;=$K368,AJ$3&lt;$L368),100*$AM368,0)</f>
        <v>0</v>
      </c>
      <c r="AK368" s="136">
        <f ca="1">IF(AND(AND($AK$3&lt;=B368,B368&lt;=$AK$1),B368&lt;&gt;""),1,0)</f>
        <v>1</v>
      </c>
      <c r="AL368" s="136">
        <f t="shared" si="6"/>
        <v>1</v>
      </c>
      <c r="AM368" s="136">
        <v>1</v>
      </c>
    </row>
    <row r="369" spans="1:39" ht="56.25">
      <c r="A369" s="149">
        <v>609</v>
      </c>
      <c r="B369" s="150">
        <v>46430</v>
      </c>
      <c r="C369" s="156">
        <v>9</v>
      </c>
      <c r="D369" s="156">
        <v>17</v>
      </c>
      <c r="E369" s="152" t="s">
        <v>53</v>
      </c>
      <c r="F369" s="151" t="s">
        <v>495</v>
      </c>
      <c r="G369" s="154" t="s">
        <v>494</v>
      </c>
      <c r="H369" s="138" t="str">
        <f>IF(OR(G369="中止",G369="取消"),"998",IF(ISNA(MATCH($E369,施設情報!$B$2:$B$96,0)),"999",INDEX(施設情報!$C$2:$C$96,MATCH($E369,施設情報!$B$2:$B$96,0))))</f>
        <v>026</v>
      </c>
      <c r="I369" s="139">
        <f>B369</f>
        <v>46430</v>
      </c>
      <c r="J369" s="137" t="str">
        <f>H369&amp;"-"&amp;I369</f>
        <v>026-46430</v>
      </c>
      <c r="K369" s="137">
        <f>C369/24</f>
        <v>0.375</v>
      </c>
      <c r="L369" s="137">
        <f>D369/24</f>
        <v>0.70833333333333337</v>
      </c>
      <c r="M369" s="137">
        <f>IF(AND(M$3&gt;=$K369,M$3&lt;$L369),100*$AM369,0)</f>
        <v>0</v>
      </c>
      <c r="N369" s="137">
        <f>IF(AND(N$3&gt;=$K369,N$3&lt;$L369),100*$AM369,0)</f>
        <v>0</v>
      </c>
      <c r="O369" s="137">
        <f>IF(AND(O$3&gt;=$K369,O$3&lt;$L369),100*$AM369,0)</f>
        <v>0</v>
      </c>
      <c r="P369" s="137">
        <f>IF(AND(P$3&gt;=$K369,P$3&lt;$L369),100*$AM369,0)</f>
        <v>0</v>
      </c>
      <c r="Q369" s="137">
        <f>IF(AND(Q$3&gt;=$K369,Q$3&lt;$L369),100*$AM369,0)</f>
        <v>0</v>
      </c>
      <c r="R369" s="137">
        <f>IF(AND(R$3&gt;=$K369,R$3&lt;$L369),100*$AM369,0)</f>
        <v>0</v>
      </c>
      <c r="S369" s="137">
        <f>IF(AND(S$3&gt;=$K369,S$3&lt;$L369),100*$AM369,0)</f>
        <v>0</v>
      </c>
      <c r="T369" s="137">
        <f>IF(AND(T$3&gt;=$K369,T$3&lt;$L369),100*$AM369,0)</f>
        <v>0</v>
      </c>
      <c r="U369" s="137">
        <f>IF(AND(U$3&gt;=$K369,U$3&lt;$L369),100*$AM369,0)</f>
        <v>0</v>
      </c>
      <c r="V369" s="137">
        <f>IF(AND(V$3&gt;=$K369,V$3&lt;$L369),100*$AM369,0)</f>
        <v>50</v>
      </c>
      <c r="W369" s="137">
        <f>IF(AND(W$3&gt;=$K369,W$3&lt;$L369),100*$AM369,0)</f>
        <v>50</v>
      </c>
      <c r="X369" s="137">
        <f>IF(AND(X$3&gt;=$K369,X$3&lt;$L369),100*$AM369,0)</f>
        <v>50</v>
      </c>
      <c r="Y369" s="137">
        <f>IF(AND(Y$3&gt;=$K369,Y$3&lt;$L369),100*$AM369,0)</f>
        <v>50</v>
      </c>
      <c r="Z369" s="137">
        <f>IF(AND(Z$3&gt;=$K369,Z$3&lt;$L369),100*$AM369,0)</f>
        <v>50</v>
      </c>
      <c r="AA369" s="137">
        <f>IF(AND(AA$3&gt;=$K369,AA$3&lt;$L369),100*$AM369,0)</f>
        <v>50</v>
      </c>
      <c r="AB369" s="137">
        <f>IF(AND(AB$3&gt;=$K369,AB$3&lt;$L369),100*$AM369,0)</f>
        <v>50</v>
      </c>
      <c r="AC369" s="137">
        <f>IF(AND(AC$3&gt;=$K369,AC$3&lt;$L369),100*$AM369,0)</f>
        <v>50</v>
      </c>
      <c r="AD369" s="137">
        <f>IF(AND(AD$3&gt;=$K369,AD$3&lt;$L369),100*$AM369,0)</f>
        <v>0</v>
      </c>
      <c r="AE369" s="137">
        <f>IF(AND(AE$3&gt;=$K369,AE$3&lt;$L369),100*$AM369,0)</f>
        <v>0</v>
      </c>
      <c r="AF369" s="137">
        <f>IF(AND(AF$3&gt;=$K369,AF$3&lt;$L369),100*$AM369,0)</f>
        <v>0</v>
      </c>
      <c r="AG369" s="137">
        <f>IF(AND(AG$3&gt;=$K369,AG$3&lt;$L369),100*$AM369,0)</f>
        <v>0</v>
      </c>
      <c r="AH369" s="137">
        <f>IF(AND(AH$3&gt;=$K369,AH$3&lt;$L369),100*$AM369,0)</f>
        <v>0</v>
      </c>
      <c r="AI369" s="137">
        <f>IF(AND(AI$3&gt;=$K369,AI$3&lt;$L369),100*$AM369,0)</f>
        <v>0</v>
      </c>
      <c r="AJ369" s="137">
        <f>IF(AND(AJ$3&gt;=$K369,AJ$3&lt;$L369),100*$AM369,0)</f>
        <v>0</v>
      </c>
      <c r="AK369" s="136">
        <f ca="1">IF(AND(AND($AK$3&lt;=B369,B369&lt;=$AK$1),B369&lt;&gt;""),1,0)</f>
        <v>1</v>
      </c>
      <c r="AL369" s="136">
        <f t="shared" si="6"/>
        <v>0.5</v>
      </c>
      <c r="AM369" s="136">
        <v>0.5</v>
      </c>
    </row>
    <row r="370" spans="1:39" ht="112.5">
      <c r="A370" s="149">
        <v>610</v>
      </c>
      <c r="B370" s="150">
        <v>46430</v>
      </c>
      <c r="C370" s="156">
        <v>9</v>
      </c>
      <c r="D370" s="156">
        <v>17</v>
      </c>
      <c r="E370" s="152" t="s">
        <v>54</v>
      </c>
      <c r="F370" s="151" t="s">
        <v>495</v>
      </c>
      <c r="G370" s="154" t="s">
        <v>494</v>
      </c>
      <c r="H370" s="138" t="str">
        <f>IF(OR(G370="中止",G370="取消"),"998",IF(ISNA(MATCH($E370,施設情報!$B$2:$B$96,0)),"999",INDEX(施設情報!$C$2:$C$96,MATCH($E370,施設情報!$B$2:$B$96,0))))</f>
        <v>032</v>
      </c>
      <c r="I370" s="139">
        <f>B370</f>
        <v>46430</v>
      </c>
      <c r="J370" s="137" t="str">
        <f>H370&amp;"-"&amp;I370</f>
        <v>032-46430</v>
      </c>
      <c r="K370" s="137">
        <f>C370/24</f>
        <v>0.375</v>
      </c>
      <c r="L370" s="137">
        <f>D370/24</f>
        <v>0.70833333333333337</v>
      </c>
      <c r="M370" s="137">
        <f>IF(AND(M$3&gt;=$K370,M$3&lt;$L370),100*$AM370,0)</f>
        <v>0</v>
      </c>
      <c r="N370" s="137">
        <f>IF(AND(N$3&gt;=$K370,N$3&lt;$L370),100*$AM370,0)</f>
        <v>0</v>
      </c>
      <c r="O370" s="137">
        <f>IF(AND(O$3&gt;=$K370,O$3&lt;$L370),100*$AM370,0)</f>
        <v>0</v>
      </c>
      <c r="P370" s="137">
        <f>IF(AND(P$3&gt;=$K370,P$3&lt;$L370),100*$AM370,0)</f>
        <v>0</v>
      </c>
      <c r="Q370" s="137">
        <f>IF(AND(Q$3&gt;=$K370,Q$3&lt;$L370),100*$AM370,0)</f>
        <v>0</v>
      </c>
      <c r="R370" s="137">
        <f>IF(AND(R$3&gt;=$K370,R$3&lt;$L370),100*$AM370,0)</f>
        <v>0</v>
      </c>
      <c r="S370" s="137">
        <f>IF(AND(S$3&gt;=$K370,S$3&lt;$L370),100*$AM370,0)</f>
        <v>0</v>
      </c>
      <c r="T370" s="137">
        <f>IF(AND(T$3&gt;=$K370,T$3&lt;$L370),100*$AM370,0)</f>
        <v>0</v>
      </c>
      <c r="U370" s="137">
        <f>IF(AND(U$3&gt;=$K370,U$3&lt;$L370),100*$AM370,0)</f>
        <v>0</v>
      </c>
      <c r="V370" s="137">
        <f>IF(AND(V$3&gt;=$K370,V$3&lt;$L370),100*$AM370,0)</f>
        <v>50</v>
      </c>
      <c r="W370" s="137">
        <f>IF(AND(W$3&gt;=$K370,W$3&lt;$L370),100*$AM370,0)</f>
        <v>50</v>
      </c>
      <c r="X370" s="137">
        <f>IF(AND(X$3&gt;=$K370,X$3&lt;$L370),100*$AM370,0)</f>
        <v>50</v>
      </c>
      <c r="Y370" s="137">
        <f>IF(AND(Y$3&gt;=$K370,Y$3&lt;$L370),100*$AM370,0)</f>
        <v>50</v>
      </c>
      <c r="Z370" s="137">
        <f>IF(AND(Z$3&gt;=$K370,Z$3&lt;$L370),100*$AM370,0)</f>
        <v>50</v>
      </c>
      <c r="AA370" s="137">
        <f>IF(AND(AA$3&gt;=$K370,AA$3&lt;$L370),100*$AM370,0)</f>
        <v>50</v>
      </c>
      <c r="AB370" s="137">
        <f>IF(AND(AB$3&gt;=$K370,AB$3&lt;$L370),100*$AM370,0)</f>
        <v>50</v>
      </c>
      <c r="AC370" s="137">
        <f>IF(AND(AC$3&gt;=$K370,AC$3&lt;$L370),100*$AM370,0)</f>
        <v>50</v>
      </c>
      <c r="AD370" s="137">
        <f>IF(AND(AD$3&gt;=$K370,AD$3&lt;$L370),100*$AM370,0)</f>
        <v>0</v>
      </c>
      <c r="AE370" s="137">
        <f>IF(AND(AE$3&gt;=$K370,AE$3&lt;$L370),100*$AM370,0)</f>
        <v>0</v>
      </c>
      <c r="AF370" s="137">
        <f>IF(AND(AF$3&gt;=$K370,AF$3&lt;$L370),100*$AM370,0)</f>
        <v>0</v>
      </c>
      <c r="AG370" s="137">
        <f>IF(AND(AG$3&gt;=$K370,AG$3&lt;$L370),100*$AM370,0)</f>
        <v>0</v>
      </c>
      <c r="AH370" s="137">
        <f>IF(AND(AH$3&gt;=$K370,AH$3&lt;$L370),100*$AM370,0)</f>
        <v>0</v>
      </c>
      <c r="AI370" s="137">
        <f>IF(AND(AI$3&gt;=$K370,AI$3&lt;$L370),100*$AM370,0)</f>
        <v>0</v>
      </c>
      <c r="AJ370" s="137">
        <f>IF(AND(AJ$3&gt;=$K370,AJ$3&lt;$L370),100*$AM370,0)</f>
        <v>0</v>
      </c>
      <c r="AK370" s="136">
        <f ca="1">IF(AND(AND($AK$3&lt;=B370,B370&lt;=$AK$1),B370&lt;&gt;""),1,0)</f>
        <v>1</v>
      </c>
      <c r="AL370" s="136">
        <f t="shared" si="6"/>
        <v>0.5</v>
      </c>
      <c r="AM370" s="136">
        <v>0.5</v>
      </c>
    </row>
    <row r="371" spans="1:39" ht="75">
      <c r="A371" s="149">
        <v>611</v>
      </c>
      <c r="B371" s="150">
        <v>46430</v>
      </c>
      <c r="C371" s="156">
        <v>9</v>
      </c>
      <c r="D371" s="156">
        <v>17</v>
      </c>
      <c r="E371" s="152" t="s">
        <v>55</v>
      </c>
      <c r="F371" s="151" t="s">
        <v>495</v>
      </c>
      <c r="G371" s="154" t="s">
        <v>494</v>
      </c>
      <c r="H371" s="138" t="str">
        <f>IF(OR(G371="中止",G371="取消"),"998",IF(ISNA(MATCH($E371,施設情報!$B$2:$B$96,0)),"999",INDEX(施設情報!$C$2:$C$96,MATCH($E371,施設情報!$B$2:$B$96,0))))</f>
        <v>034</v>
      </c>
      <c r="I371" s="139">
        <f>B371</f>
        <v>46430</v>
      </c>
      <c r="J371" s="137" t="str">
        <f>H371&amp;"-"&amp;I371</f>
        <v>034-46430</v>
      </c>
      <c r="K371" s="137">
        <f>C371/24</f>
        <v>0.375</v>
      </c>
      <c r="L371" s="137">
        <f>D371/24</f>
        <v>0.70833333333333337</v>
      </c>
      <c r="M371" s="137">
        <f>IF(AND(M$3&gt;=$K371,M$3&lt;$L371),100*$AM371,0)</f>
        <v>0</v>
      </c>
      <c r="N371" s="137">
        <f>IF(AND(N$3&gt;=$K371,N$3&lt;$L371),100*$AM371,0)</f>
        <v>0</v>
      </c>
      <c r="O371" s="137">
        <f>IF(AND(O$3&gt;=$K371,O$3&lt;$L371),100*$AM371,0)</f>
        <v>0</v>
      </c>
      <c r="P371" s="137">
        <f>IF(AND(P$3&gt;=$K371,P$3&lt;$L371),100*$AM371,0)</f>
        <v>0</v>
      </c>
      <c r="Q371" s="137">
        <f>IF(AND(Q$3&gt;=$K371,Q$3&lt;$L371),100*$AM371,0)</f>
        <v>0</v>
      </c>
      <c r="R371" s="137">
        <f>IF(AND(R$3&gt;=$K371,R$3&lt;$L371),100*$AM371,0)</f>
        <v>0</v>
      </c>
      <c r="S371" s="137">
        <f>IF(AND(S$3&gt;=$K371,S$3&lt;$L371),100*$AM371,0)</f>
        <v>0</v>
      </c>
      <c r="T371" s="137">
        <f>IF(AND(T$3&gt;=$K371,T$3&lt;$L371),100*$AM371,0)</f>
        <v>0</v>
      </c>
      <c r="U371" s="137">
        <f>IF(AND(U$3&gt;=$K371,U$3&lt;$L371),100*$AM371,0)</f>
        <v>0</v>
      </c>
      <c r="V371" s="137">
        <f>IF(AND(V$3&gt;=$K371,V$3&lt;$L371),100*$AM371,0)</f>
        <v>50</v>
      </c>
      <c r="W371" s="137">
        <f>IF(AND(W$3&gt;=$K371,W$3&lt;$L371),100*$AM371,0)</f>
        <v>50</v>
      </c>
      <c r="X371" s="137">
        <f>IF(AND(X$3&gt;=$K371,X$3&lt;$L371),100*$AM371,0)</f>
        <v>50</v>
      </c>
      <c r="Y371" s="137">
        <f>IF(AND(Y$3&gt;=$K371,Y$3&lt;$L371),100*$AM371,0)</f>
        <v>50</v>
      </c>
      <c r="Z371" s="137">
        <f>IF(AND(Z$3&gt;=$K371,Z$3&lt;$L371),100*$AM371,0)</f>
        <v>50</v>
      </c>
      <c r="AA371" s="137">
        <f>IF(AND(AA$3&gt;=$K371,AA$3&lt;$L371),100*$AM371,0)</f>
        <v>50</v>
      </c>
      <c r="AB371" s="137">
        <f>IF(AND(AB$3&gt;=$K371,AB$3&lt;$L371),100*$AM371,0)</f>
        <v>50</v>
      </c>
      <c r="AC371" s="137">
        <f>IF(AND(AC$3&gt;=$K371,AC$3&lt;$L371),100*$AM371,0)</f>
        <v>50</v>
      </c>
      <c r="AD371" s="137">
        <f>IF(AND(AD$3&gt;=$K371,AD$3&lt;$L371),100*$AM371,0)</f>
        <v>0</v>
      </c>
      <c r="AE371" s="137">
        <f>IF(AND(AE$3&gt;=$K371,AE$3&lt;$L371),100*$AM371,0)</f>
        <v>0</v>
      </c>
      <c r="AF371" s="137">
        <f>IF(AND(AF$3&gt;=$K371,AF$3&lt;$L371),100*$AM371,0)</f>
        <v>0</v>
      </c>
      <c r="AG371" s="137">
        <f>IF(AND(AG$3&gt;=$K371,AG$3&lt;$L371),100*$AM371,0)</f>
        <v>0</v>
      </c>
      <c r="AH371" s="137">
        <f>IF(AND(AH$3&gt;=$K371,AH$3&lt;$L371),100*$AM371,0)</f>
        <v>0</v>
      </c>
      <c r="AI371" s="137">
        <f>IF(AND(AI$3&gt;=$K371,AI$3&lt;$L371),100*$AM371,0)</f>
        <v>0</v>
      </c>
      <c r="AJ371" s="137">
        <f>IF(AND(AJ$3&gt;=$K371,AJ$3&lt;$L371),100*$AM371,0)</f>
        <v>0</v>
      </c>
      <c r="AK371" s="136">
        <f ca="1">IF(AND(AND($AK$3&lt;=B371,B371&lt;=$AK$1),B371&lt;&gt;""),1,0)</f>
        <v>1</v>
      </c>
      <c r="AL371" s="136">
        <f t="shared" si="6"/>
        <v>0.5</v>
      </c>
      <c r="AM371" s="136">
        <v>0.5</v>
      </c>
    </row>
    <row r="372" spans="1:39" ht="37.5">
      <c r="A372" s="149">
        <v>612</v>
      </c>
      <c r="B372" s="150">
        <v>46430</v>
      </c>
      <c r="C372" s="156">
        <v>9</v>
      </c>
      <c r="D372" s="156">
        <v>17</v>
      </c>
      <c r="E372" s="152" t="s">
        <v>56</v>
      </c>
      <c r="F372" s="151" t="s">
        <v>495</v>
      </c>
      <c r="G372" s="154" t="s">
        <v>494</v>
      </c>
      <c r="H372" s="138" t="str">
        <f>IF(OR(G372="中止",G372="取消"),"998",IF(ISNA(MATCH($E372,施設情報!$B$2:$B$96,0)),"999",INDEX(施設情報!$C$2:$C$96,MATCH($E372,施設情報!$B$2:$B$96,0))))</f>
        <v>035</v>
      </c>
      <c r="I372" s="139">
        <f>B372</f>
        <v>46430</v>
      </c>
      <c r="J372" s="137" t="str">
        <f>H372&amp;"-"&amp;I372</f>
        <v>035-46430</v>
      </c>
      <c r="K372" s="137">
        <f>C372/24</f>
        <v>0.375</v>
      </c>
      <c r="L372" s="137">
        <f>D372/24</f>
        <v>0.70833333333333337</v>
      </c>
      <c r="M372" s="137">
        <f>IF(AND(M$3&gt;=$K372,M$3&lt;$L372),100*$AM372,0)</f>
        <v>0</v>
      </c>
      <c r="N372" s="137">
        <f>IF(AND(N$3&gt;=$K372,N$3&lt;$L372),100*$AM372,0)</f>
        <v>0</v>
      </c>
      <c r="O372" s="137">
        <f>IF(AND(O$3&gt;=$K372,O$3&lt;$L372),100*$AM372,0)</f>
        <v>0</v>
      </c>
      <c r="P372" s="137">
        <f>IF(AND(P$3&gt;=$K372,P$3&lt;$L372),100*$AM372,0)</f>
        <v>0</v>
      </c>
      <c r="Q372" s="137">
        <f>IF(AND(Q$3&gt;=$K372,Q$3&lt;$L372),100*$AM372,0)</f>
        <v>0</v>
      </c>
      <c r="R372" s="137">
        <f>IF(AND(R$3&gt;=$K372,R$3&lt;$L372),100*$AM372,0)</f>
        <v>0</v>
      </c>
      <c r="S372" s="137">
        <f>IF(AND(S$3&gt;=$K372,S$3&lt;$L372),100*$AM372,0)</f>
        <v>0</v>
      </c>
      <c r="T372" s="137">
        <f>IF(AND(T$3&gt;=$K372,T$3&lt;$L372),100*$AM372,0)</f>
        <v>0</v>
      </c>
      <c r="U372" s="137">
        <f>IF(AND(U$3&gt;=$K372,U$3&lt;$L372),100*$AM372,0)</f>
        <v>0</v>
      </c>
      <c r="V372" s="137">
        <f>IF(AND(V$3&gt;=$K372,V$3&lt;$L372),100*$AM372,0)</f>
        <v>50</v>
      </c>
      <c r="W372" s="137">
        <f>IF(AND(W$3&gt;=$K372,W$3&lt;$L372),100*$AM372,0)</f>
        <v>50</v>
      </c>
      <c r="X372" s="137">
        <f>IF(AND(X$3&gt;=$K372,X$3&lt;$L372),100*$AM372,0)</f>
        <v>50</v>
      </c>
      <c r="Y372" s="137">
        <f>IF(AND(Y$3&gt;=$K372,Y$3&lt;$L372),100*$AM372,0)</f>
        <v>50</v>
      </c>
      <c r="Z372" s="137">
        <f>IF(AND(Z$3&gt;=$K372,Z$3&lt;$L372),100*$AM372,0)</f>
        <v>50</v>
      </c>
      <c r="AA372" s="137">
        <f>IF(AND(AA$3&gt;=$K372,AA$3&lt;$L372),100*$AM372,0)</f>
        <v>50</v>
      </c>
      <c r="AB372" s="137">
        <f>IF(AND(AB$3&gt;=$K372,AB$3&lt;$L372),100*$AM372,0)</f>
        <v>50</v>
      </c>
      <c r="AC372" s="137">
        <f>IF(AND(AC$3&gt;=$K372,AC$3&lt;$L372),100*$AM372,0)</f>
        <v>50</v>
      </c>
      <c r="AD372" s="137">
        <f>IF(AND(AD$3&gt;=$K372,AD$3&lt;$L372),100*$AM372,0)</f>
        <v>0</v>
      </c>
      <c r="AE372" s="137">
        <f>IF(AND(AE$3&gt;=$K372,AE$3&lt;$L372),100*$AM372,0)</f>
        <v>0</v>
      </c>
      <c r="AF372" s="137">
        <f>IF(AND(AF$3&gt;=$K372,AF$3&lt;$L372),100*$AM372,0)</f>
        <v>0</v>
      </c>
      <c r="AG372" s="137">
        <f>IF(AND(AG$3&gt;=$K372,AG$3&lt;$L372),100*$AM372,0)</f>
        <v>0</v>
      </c>
      <c r="AH372" s="137">
        <f>IF(AND(AH$3&gt;=$K372,AH$3&lt;$L372),100*$AM372,0)</f>
        <v>0</v>
      </c>
      <c r="AI372" s="137">
        <f>IF(AND(AI$3&gt;=$K372,AI$3&lt;$L372),100*$AM372,0)</f>
        <v>0</v>
      </c>
      <c r="AJ372" s="137">
        <f>IF(AND(AJ$3&gt;=$K372,AJ$3&lt;$L372),100*$AM372,0)</f>
        <v>0</v>
      </c>
      <c r="AK372" s="136">
        <f ca="1">IF(AND(AND($AK$3&lt;=B372,B372&lt;=$AK$1),B372&lt;&gt;""),1,0)</f>
        <v>1</v>
      </c>
      <c r="AL372" s="136">
        <f t="shared" si="6"/>
        <v>0.5</v>
      </c>
      <c r="AM372" s="136">
        <v>0.5</v>
      </c>
    </row>
    <row r="373" spans="1:39" ht="37.5">
      <c r="A373" s="149">
        <v>613</v>
      </c>
      <c r="B373" s="150">
        <v>46430</v>
      </c>
      <c r="C373" s="156">
        <v>9</v>
      </c>
      <c r="D373" s="156">
        <v>17</v>
      </c>
      <c r="E373" s="152" t="s">
        <v>57</v>
      </c>
      <c r="F373" s="151" t="s">
        <v>495</v>
      </c>
      <c r="G373" s="154" t="s">
        <v>494</v>
      </c>
      <c r="H373" s="138" t="str">
        <f>IF(OR(G373="中止",G373="取消"),"998",IF(ISNA(MATCH($E373,施設情報!$B$2:$B$96,0)),"999",INDEX(施設情報!$C$2:$C$96,MATCH($E373,施設情報!$B$2:$B$96,0))))</f>
        <v>033</v>
      </c>
      <c r="I373" s="139">
        <f>B373</f>
        <v>46430</v>
      </c>
      <c r="J373" s="137" t="str">
        <f>H373&amp;"-"&amp;I373</f>
        <v>033-46430</v>
      </c>
      <c r="K373" s="137">
        <f>C373/24</f>
        <v>0.375</v>
      </c>
      <c r="L373" s="137">
        <f>D373/24</f>
        <v>0.70833333333333337</v>
      </c>
      <c r="M373" s="137">
        <f>IF(AND(M$3&gt;=$K373,M$3&lt;$L373),100*$AM373,0)</f>
        <v>0</v>
      </c>
      <c r="N373" s="137">
        <f>IF(AND(N$3&gt;=$K373,N$3&lt;$L373),100*$AM373,0)</f>
        <v>0</v>
      </c>
      <c r="O373" s="137">
        <f>IF(AND(O$3&gt;=$K373,O$3&lt;$L373),100*$AM373,0)</f>
        <v>0</v>
      </c>
      <c r="P373" s="137">
        <f>IF(AND(P$3&gt;=$K373,P$3&lt;$L373),100*$AM373,0)</f>
        <v>0</v>
      </c>
      <c r="Q373" s="137">
        <f>IF(AND(Q$3&gt;=$K373,Q$3&lt;$L373),100*$AM373,0)</f>
        <v>0</v>
      </c>
      <c r="R373" s="137">
        <f>IF(AND(R$3&gt;=$K373,R$3&lt;$L373),100*$AM373,0)</f>
        <v>0</v>
      </c>
      <c r="S373" s="137">
        <f>IF(AND(S$3&gt;=$K373,S$3&lt;$L373),100*$AM373,0)</f>
        <v>0</v>
      </c>
      <c r="T373" s="137">
        <f>IF(AND(T$3&gt;=$K373,T$3&lt;$L373),100*$AM373,0)</f>
        <v>0</v>
      </c>
      <c r="U373" s="137">
        <f>IF(AND(U$3&gt;=$K373,U$3&lt;$L373),100*$AM373,0)</f>
        <v>0</v>
      </c>
      <c r="V373" s="137">
        <f>IF(AND(V$3&gt;=$K373,V$3&lt;$L373),100*$AM373,0)</f>
        <v>50</v>
      </c>
      <c r="W373" s="137">
        <f>IF(AND(W$3&gt;=$K373,W$3&lt;$L373),100*$AM373,0)</f>
        <v>50</v>
      </c>
      <c r="X373" s="137">
        <f>IF(AND(X$3&gt;=$K373,X$3&lt;$L373),100*$AM373,0)</f>
        <v>50</v>
      </c>
      <c r="Y373" s="137">
        <f>IF(AND(Y$3&gt;=$K373,Y$3&lt;$L373),100*$AM373,0)</f>
        <v>50</v>
      </c>
      <c r="Z373" s="137">
        <f>IF(AND(Z$3&gt;=$K373,Z$3&lt;$L373),100*$AM373,0)</f>
        <v>50</v>
      </c>
      <c r="AA373" s="137">
        <f>IF(AND(AA$3&gt;=$K373,AA$3&lt;$L373),100*$AM373,0)</f>
        <v>50</v>
      </c>
      <c r="AB373" s="137">
        <f>IF(AND(AB$3&gt;=$K373,AB$3&lt;$L373),100*$AM373,0)</f>
        <v>50</v>
      </c>
      <c r="AC373" s="137">
        <f>IF(AND(AC$3&gt;=$K373,AC$3&lt;$L373),100*$AM373,0)</f>
        <v>50</v>
      </c>
      <c r="AD373" s="137">
        <f>IF(AND(AD$3&gt;=$K373,AD$3&lt;$L373),100*$AM373,0)</f>
        <v>0</v>
      </c>
      <c r="AE373" s="137">
        <f>IF(AND(AE$3&gt;=$K373,AE$3&lt;$L373),100*$AM373,0)</f>
        <v>0</v>
      </c>
      <c r="AF373" s="137">
        <f>IF(AND(AF$3&gt;=$K373,AF$3&lt;$L373),100*$AM373,0)</f>
        <v>0</v>
      </c>
      <c r="AG373" s="137">
        <f>IF(AND(AG$3&gt;=$K373,AG$3&lt;$L373),100*$AM373,0)</f>
        <v>0</v>
      </c>
      <c r="AH373" s="137">
        <f>IF(AND(AH$3&gt;=$K373,AH$3&lt;$L373),100*$AM373,0)</f>
        <v>0</v>
      </c>
      <c r="AI373" s="137">
        <f>IF(AND(AI$3&gt;=$K373,AI$3&lt;$L373),100*$AM373,0)</f>
        <v>0</v>
      </c>
      <c r="AJ373" s="137">
        <f>IF(AND(AJ$3&gt;=$K373,AJ$3&lt;$L373),100*$AM373,0)</f>
        <v>0</v>
      </c>
      <c r="AK373" s="136">
        <f ca="1">IF(AND(AND($AK$3&lt;=B373,B373&lt;=$AK$1),B373&lt;&gt;""),1,0)</f>
        <v>1</v>
      </c>
      <c r="AL373" s="136">
        <f t="shared" si="6"/>
        <v>0.5</v>
      </c>
      <c r="AM373" s="136">
        <v>0.5</v>
      </c>
    </row>
    <row r="374" spans="1:39" ht="56.25">
      <c r="A374" s="149">
        <v>614</v>
      </c>
      <c r="B374" s="150">
        <v>46430</v>
      </c>
      <c r="C374" s="156">
        <v>9</v>
      </c>
      <c r="D374" s="156">
        <v>17</v>
      </c>
      <c r="E374" s="152" t="s">
        <v>30</v>
      </c>
      <c r="F374" s="151" t="s">
        <v>495</v>
      </c>
      <c r="G374" s="154" t="s">
        <v>494</v>
      </c>
      <c r="H374" s="138" t="str">
        <f>IF(OR(G374="中止",G374="取消"),"998",IF(ISNA(MATCH($E374,施設情報!$B$2:$B$96,0)),"999",INDEX(施設情報!$C$2:$C$96,MATCH($E374,施設情報!$B$2:$B$96,0))))</f>
        <v>027</v>
      </c>
      <c r="I374" s="139">
        <f>B374</f>
        <v>46430</v>
      </c>
      <c r="J374" s="137" t="str">
        <f>H374&amp;"-"&amp;I374</f>
        <v>027-46430</v>
      </c>
      <c r="K374" s="137">
        <f>C374/24</f>
        <v>0.375</v>
      </c>
      <c r="L374" s="137">
        <f>D374/24</f>
        <v>0.70833333333333337</v>
      </c>
      <c r="M374" s="137">
        <f>IF(AND(M$3&gt;=$K374,M$3&lt;$L374),100*$AM374,0)</f>
        <v>0</v>
      </c>
      <c r="N374" s="137">
        <f>IF(AND(N$3&gt;=$K374,N$3&lt;$L374),100*$AM374,0)</f>
        <v>0</v>
      </c>
      <c r="O374" s="137">
        <f>IF(AND(O$3&gt;=$K374,O$3&lt;$L374),100*$AM374,0)</f>
        <v>0</v>
      </c>
      <c r="P374" s="137">
        <f>IF(AND(P$3&gt;=$K374,P$3&lt;$L374),100*$AM374,0)</f>
        <v>0</v>
      </c>
      <c r="Q374" s="137">
        <f>IF(AND(Q$3&gt;=$K374,Q$3&lt;$L374),100*$AM374,0)</f>
        <v>0</v>
      </c>
      <c r="R374" s="137">
        <f>IF(AND(R$3&gt;=$K374,R$3&lt;$L374),100*$AM374,0)</f>
        <v>0</v>
      </c>
      <c r="S374" s="137">
        <f>IF(AND(S$3&gt;=$K374,S$3&lt;$L374),100*$AM374,0)</f>
        <v>0</v>
      </c>
      <c r="T374" s="137">
        <f>IF(AND(T$3&gt;=$K374,T$3&lt;$L374),100*$AM374,0)</f>
        <v>0</v>
      </c>
      <c r="U374" s="137">
        <f>IF(AND(U$3&gt;=$K374,U$3&lt;$L374),100*$AM374,0)</f>
        <v>0</v>
      </c>
      <c r="V374" s="137">
        <f>IF(AND(V$3&gt;=$K374,V$3&lt;$L374),100*$AM374,0)</f>
        <v>50</v>
      </c>
      <c r="W374" s="137">
        <f>IF(AND(W$3&gt;=$K374,W$3&lt;$L374),100*$AM374,0)</f>
        <v>50</v>
      </c>
      <c r="X374" s="137">
        <f>IF(AND(X$3&gt;=$K374,X$3&lt;$L374),100*$AM374,0)</f>
        <v>50</v>
      </c>
      <c r="Y374" s="137">
        <f>IF(AND(Y$3&gt;=$K374,Y$3&lt;$L374),100*$AM374,0)</f>
        <v>50</v>
      </c>
      <c r="Z374" s="137">
        <f>IF(AND(Z$3&gt;=$K374,Z$3&lt;$L374),100*$AM374,0)</f>
        <v>50</v>
      </c>
      <c r="AA374" s="137">
        <f>IF(AND(AA$3&gt;=$K374,AA$3&lt;$L374),100*$AM374,0)</f>
        <v>50</v>
      </c>
      <c r="AB374" s="137">
        <f>IF(AND(AB$3&gt;=$K374,AB$3&lt;$L374),100*$AM374,0)</f>
        <v>50</v>
      </c>
      <c r="AC374" s="137">
        <f>IF(AND(AC$3&gt;=$K374,AC$3&lt;$L374),100*$AM374,0)</f>
        <v>50</v>
      </c>
      <c r="AD374" s="137">
        <f>IF(AND(AD$3&gt;=$K374,AD$3&lt;$L374),100*$AM374,0)</f>
        <v>0</v>
      </c>
      <c r="AE374" s="137">
        <f>IF(AND(AE$3&gt;=$K374,AE$3&lt;$L374),100*$AM374,0)</f>
        <v>0</v>
      </c>
      <c r="AF374" s="137">
        <f>IF(AND(AF$3&gt;=$K374,AF$3&lt;$L374),100*$AM374,0)</f>
        <v>0</v>
      </c>
      <c r="AG374" s="137">
        <f>IF(AND(AG$3&gt;=$K374,AG$3&lt;$L374),100*$AM374,0)</f>
        <v>0</v>
      </c>
      <c r="AH374" s="137">
        <f>IF(AND(AH$3&gt;=$K374,AH$3&lt;$L374),100*$AM374,0)</f>
        <v>0</v>
      </c>
      <c r="AI374" s="137">
        <f>IF(AND(AI$3&gt;=$K374,AI$3&lt;$L374),100*$AM374,0)</f>
        <v>0</v>
      </c>
      <c r="AJ374" s="137">
        <f>IF(AND(AJ$3&gt;=$K374,AJ$3&lt;$L374),100*$AM374,0)</f>
        <v>0</v>
      </c>
      <c r="AK374" s="136">
        <f ca="1">IF(AND(AND($AK$3&lt;=B374,B374&lt;=$AK$1),B374&lt;&gt;""),1,0)</f>
        <v>1</v>
      </c>
      <c r="AL374" s="136">
        <f t="shared" si="6"/>
        <v>0.5</v>
      </c>
      <c r="AM374" s="136">
        <v>0.5</v>
      </c>
    </row>
    <row r="375" spans="1:39" ht="93.75">
      <c r="A375" s="149">
        <v>615</v>
      </c>
      <c r="B375" s="150">
        <v>46430</v>
      </c>
      <c r="C375" s="156">
        <v>9</v>
      </c>
      <c r="D375" s="156">
        <v>17</v>
      </c>
      <c r="E375" s="152" t="s">
        <v>58</v>
      </c>
      <c r="F375" s="151" t="s">
        <v>495</v>
      </c>
      <c r="G375" s="154" t="s">
        <v>494</v>
      </c>
      <c r="H375" s="138" t="str">
        <f>IF(OR(G375="中止",G375="取消"),"998",IF(ISNA(MATCH($E375,施設情報!$B$2:$B$96,0)),"999",INDEX(施設情報!$C$2:$C$96,MATCH($E375,施設情報!$B$2:$B$96,0))))</f>
        <v>030</v>
      </c>
      <c r="I375" s="139">
        <f>B375</f>
        <v>46430</v>
      </c>
      <c r="J375" s="137" t="str">
        <f>H375&amp;"-"&amp;I375</f>
        <v>030-46430</v>
      </c>
      <c r="K375" s="137">
        <f>C375/24</f>
        <v>0.375</v>
      </c>
      <c r="L375" s="137">
        <f>D375/24</f>
        <v>0.70833333333333337</v>
      </c>
      <c r="M375" s="137">
        <f>IF(AND(M$3&gt;=$K375,M$3&lt;$L375),100*$AM375,0)</f>
        <v>0</v>
      </c>
      <c r="N375" s="137">
        <f>IF(AND(N$3&gt;=$K375,N$3&lt;$L375),100*$AM375,0)</f>
        <v>0</v>
      </c>
      <c r="O375" s="137">
        <f>IF(AND(O$3&gt;=$K375,O$3&lt;$L375),100*$AM375,0)</f>
        <v>0</v>
      </c>
      <c r="P375" s="137">
        <f>IF(AND(P$3&gt;=$K375,P$3&lt;$L375),100*$AM375,0)</f>
        <v>0</v>
      </c>
      <c r="Q375" s="137">
        <f>IF(AND(Q$3&gt;=$K375,Q$3&lt;$L375),100*$AM375,0)</f>
        <v>0</v>
      </c>
      <c r="R375" s="137">
        <f>IF(AND(R$3&gt;=$K375,R$3&lt;$L375),100*$AM375,0)</f>
        <v>0</v>
      </c>
      <c r="S375" s="137">
        <f>IF(AND(S$3&gt;=$K375,S$3&lt;$L375),100*$AM375,0)</f>
        <v>0</v>
      </c>
      <c r="T375" s="137">
        <f>IF(AND(T$3&gt;=$K375,T$3&lt;$L375),100*$AM375,0)</f>
        <v>0</v>
      </c>
      <c r="U375" s="137">
        <f>IF(AND(U$3&gt;=$K375,U$3&lt;$L375),100*$AM375,0)</f>
        <v>0</v>
      </c>
      <c r="V375" s="137">
        <f>IF(AND(V$3&gt;=$K375,V$3&lt;$L375),100*$AM375,0)</f>
        <v>50</v>
      </c>
      <c r="W375" s="137">
        <f>IF(AND(W$3&gt;=$K375,W$3&lt;$L375),100*$AM375,0)</f>
        <v>50</v>
      </c>
      <c r="X375" s="137">
        <f>IF(AND(X$3&gt;=$K375,X$3&lt;$L375),100*$AM375,0)</f>
        <v>50</v>
      </c>
      <c r="Y375" s="137">
        <f>IF(AND(Y$3&gt;=$K375,Y$3&lt;$L375),100*$AM375,0)</f>
        <v>50</v>
      </c>
      <c r="Z375" s="137">
        <f>IF(AND(Z$3&gt;=$K375,Z$3&lt;$L375),100*$AM375,0)</f>
        <v>50</v>
      </c>
      <c r="AA375" s="137">
        <f>IF(AND(AA$3&gt;=$K375,AA$3&lt;$L375),100*$AM375,0)</f>
        <v>50</v>
      </c>
      <c r="AB375" s="137">
        <f>IF(AND(AB$3&gt;=$K375,AB$3&lt;$L375),100*$AM375,0)</f>
        <v>50</v>
      </c>
      <c r="AC375" s="137">
        <f>IF(AND(AC$3&gt;=$K375,AC$3&lt;$L375),100*$AM375,0)</f>
        <v>50</v>
      </c>
      <c r="AD375" s="137">
        <f>IF(AND(AD$3&gt;=$K375,AD$3&lt;$L375),100*$AM375,0)</f>
        <v>0</v>
      </c>
      <c r="AE375" s="137">
        <f>IF(AND(AE$3&gt;=$K375,AE$3&lt;$L375),100*$AM375,0)</f>
        <v>0</v>
      </c>
      <c r="AF375" s="137">
        <f>IF(AND(AF$3&gt;=$K375,AF$3&lt;$L375),100*$AM375,0)</f>
        <v>0</v>
      </c>
      <c r="AG375" s="137">
        <f>IF(AND(AG$3&gt;=$K375,AG$3&lt;$L375),100*$AM375,0)</f>
        <v>0</v>
      </c>
      <c r="AH375" s="137">
        <f>IF(AND(AH$3&gt;=$K375,AH$3&lt;$L375),100*$AM375,0)</f>
        <v>0</v>
      </c>
      <c r="AI375" s="137">
        <f>IF(AND(AI$3&gt;=$K375,AI$3&lt;$L375),100*$AM375,0)</f>
        <v>0</v>
      </c>
      <c r="AJ375" s="137">
        <f>IF(AND(AJ$3&gt;=$K375,AJ$3&lt;$L375),100*$AM375,0)</f>
        <v>0</v>
      </c>
      <c r="AK375" s="136">
        <f ca="1">IF(AND(AND($AK$3&lt;=B375,B375&lt;=$AK$1),B375&lt;&gt;""),1,0)</f>
        <v>1</v>
      </c>
      <c r="AL375" s="136">
        <f t="shared" si="6"/>
        <v>0.5</v>
      </c>
      <c r="AM375" s="136">
        <v>0.5</v>
      </c>
    </row>
    <row r="376" spans="1:39" ht="112.5">
      <c r="A376" s="149">
        <v>616</v>
      </c>
      <c r="B376" s="150">
        <v>46430</v>
      </c>
      <c r="C376" s="156">
        <v>9</v>
      </c>
      <c r="D376" s="156">
        <v>17</v>
      </c>
      <c r="E376" s="152" t="s">
        <v>59</v>
      </c>
      <c r="F376" s="151" t="s">
        <v>495</v>
      </c>
      <c r="G376" s="154" t="s">
        <v>494</v>
      </c>
      <c r="H376" s="138" t="str">
        <f>IF(OR(G376="中止",G376="取消"),"998",IF(ISNA(MATCH($E376,施設情報!$B$2:$B$96,0)),"999",INDEX(施設情報!$C$2:$C$96,MATCH($E376,施設情報!$B$2:$B$96,0))))</f>
        <v>031</v>
      </c>
      <c r="I376" s="139">
        <f>B376</f>
        <v>46430</v>
      </c>
      <c r="J376" s="137" t="str">
        <f>H376&amp;"-"&amp;I376</f>
        <v>031-46430</v>
      </c>
      <c r="K376" s="137">
        <f>C376/24</f>
        <v>0.375</v>
      </c>
      <c r="L376" s="137">
        <f>D376/24</f>
        <v>0.70833333333333337</v>
      </c>
      <c r="M376" s="137">
        <f>IF(AND(M$3&gt;=$K376,M$3&lt;$L376),100*$AM376,0)</f>
        <v>0</v>
      </c>
      <c r="N376" s="137">
        <f>IF(AND(N$3&gt;=$K376,N$3&lt;$L376),100*$AM376,0)</f>
        <v>0</v>
      </c>
      <c r="O376" s="137">
        <f>IF(AND(O$3&gt;=$K376,O$3&lt;$L376),100*$AM376,0)</f>
        <v>0</v>
      </c>
      <c r="P376" s="137">
        <f>IF(AND(P$3&gt;=$K376,P$3&lt;$L376),100*$AM376,0)</f>
        <v>0</v>
      </c>
      <c r="Q376" s="137">
        <f>IF(AND(Q$3&gt;=$K376,Q$3&lt;$L376),100*$AM376,0)</f>
        <v>0</v>
      </c>
      <c r="R376" s="137">
        <f>IF(AND(R$3&gt;=$K376,R$3&lt;$L376),100*$AM376,0)</f>
        <v>0</v>
      </c>
      <c r="S376" s="137">
        <f>IF(AND(S$3&gt;=$K376,S$3&lt;$L376),100*$AM376,0)</f>
        <v>0</v>
      </c>
      <c r="T376" s="137">
        <f>IF(AND(T$3&gt;=$K376,T$3&lt;$L376),100*$AM376,0)</f>
        <v>0</v>
      </c>
      <c r="U376" s="137">
        <f>IF(AND(U$3&gt;=$K376,U$3&lt;$L376),100*$AM376,0)</f>
        <v>0</v>
      </c>
      <c r="V376" s="137">
        <f>IF(AND(V$3&gt;=$K376,V$3&lt;$L376),100*$AM376,0)</f>
        <v>50</v>
      </c>
      <c r="W376" s="137">
        <f>IF(AND(W$3&gt;=$K376,W$3&lt;$L376),100*$AM376,0)</f>
        <v>50</v>
      </c>
      <c r="X376" s="137">
        <f>IF(AND(X$3&gt;=$K376,X$3&lt;$L376),100*$AM376,0)</f>
        <v>50</v>
      </c>
      <c r="Y376" s="137">
        <f>IF(AND(Y$3&gt;=$K376,Y$3&lt;$L376),100*$AM376,0)</f>
        <v>50</v>
      </c>
      <c r="Z376" s="137">
        <f>IF(AND(Z$3&gt;=$K376,Z$3&lt;$L376),100*$AM376,0)</f>
        <v>50</v>
      </c>
      <c r="AA376" s="137">
        <f>IF(AND(AA$3&gt;=$K376,AA$3&lt;$L376),100*$AM376,0)</f>
        <v>50</v>
      </c>
      <c r="AB376" s="137">
        <f>IF(AND(AB$3&gt;=$K376,AB$3&lt;$L376),100*$AM376,0)</f>
        <v>50</v>
      </c>
      <c r="AC376" s="137">
        <f>IF(AND(AC$3&gt;=$K376,AC$3&lt;$L376),100*$AM376,0)</f>
        <v>50</v>
      </c>
      <c r="AD376" s="137">
        <f>IF(AND(AD$3&gt;=$K376,AD$3&lt;$L376),100*$AM376,0)</f>
        <v>0</v>
      </c>
      <c r="AE376" s="137">
        <f>IF(AND(AE$3&gt;=$K376,AE$3&lt;$L376),100*$AM376,0)</f>
        <v>0</v>
      </c>
      <c r="AF376" s="137">
        <f>IF(AND(AF$3&gt;=$K376,AF$3&lt;$L376),100*$AM376,0)</f>
        <v>0</v>
      </c>
      <c r="AG376" s="137">
        <f>IF(AND(AG$3&gt;=$K376,AG$3&lt;$L376),100*$AM376,0)</f>
        <v>0</v>
      </c>
      <c r="AH376" s="137">
        <f>IF(AND(AH$3&gt;=$K376,AH$3&lt;$L376),100*$AM376,0)</f>
        <v>0</v>
      </c>
      <c r="AI376" s="137">
        <f>IF(AND(AI$3&gt;=$K376,AI$3&lt;$L376),100*$AM376,0)</f>
        <v>0</v>
      </c>
      <c r="AJ376" s="137">
        <f>IF(AND(AJ$3&gt;=$K376,AJ$3&lt;$L376),100*$AM376,0)</f>
        <v>0</v>
      </c>
      <c r="AK376" s="136">
        <f ca="1">IF(AND(AND($AK$3&lt;=B376,B376&lt;=$AK$1),B376&lt;&gt;""),1,0)</f>
        <v>1</v>
      </c>
      <c r="AL376" s="136">
        <f t="shared" si="6"/>
        <v>0.5</v>
      </c>
      <c r="AM376" s="136">
        <v>0.5</v>
      </c>
    </row>
    <row r="377" spans="1:39" ht="75">
      <c r="A377" s="149">
        <v>617</v>
      </c>
      <c r="B377" s="150">
        <v>46430</v>
      </c>
      <c r="C377" s="156">
        <v>9</v>
      </c>
      <c r="D377" s="156">
        <v>17</v>
      </c>
      <c r="E377" s="152" t="s">
        <v>60</v>
      </c>
      <c r="F377" s="151" t="s">
        <v>495</v>
      </c>
      <c r="G377" s="154" t="s">
        <v>494</v>
      </c>
      <c r="H377" s="138" t="str">
        <f>IF(OR(G377="中止",G377="取消"),"998",IF(ISNA(MATCH($E377,施設情報!$B$2:$B$96,0)),"999",INDEX(施設情報!$C$2:$C$96,MATCH($E377,施設情報!$B$2:$B$96,0))))</f>
        <v>028</v>
      </c>
      <c r="I377" s="139">
        <f>B377</f>
        <v>46430</v>
      </c>
      <c r="J377" s="137" t="str">
        <f>H377&amp;"-"&amp;I377</f>
        <v>028-46430</v>
      </c>
      <c r="K377" s="137">
        <f>C377/24</f>
        <v>0.375</v>
      </c>
      <c r="L377" s="137">
        <f>D377/24</f>
        <v>0.70833333333333337</v>
      </c>
      <c r="M377" s="137">
        <f>IF(AND(M$3&gt;=$K377,M$3&lt;$L377),100*$AM377,0)</f>
        <v>0</v>
      </c>
      <c r="N377" s="137">
        <f>IF(AND(N$3&gt;=$K377,N$3&lt;$L377),100*$AM377,0)</f>
        <v>0</v>
      </c>
      <c r="O377" s="137">
        <f>IF(AND(O$3&gt;=$K377,O$3&lt;$L377),100*$AM377,0)</f>
        <v>0</v>
      </c>
      <c r="P377" s="137">
        <f>IF(AND(P$3&gt;=$K377,P$3&lt;$L377),100*$AM377,0)</f>
        <v>0</v>
      </c>
      <c r="Q377" s="137">
        <f>IF(AND(Q$3&gt;=$K377,Q$3&lt;$L377),100*$AM377,0)</f>
        <v>0</v>
      </c>
      <c r="R377" s="137">
        <f>IF(AND(R$3&gt;=$K377,R$3&lt;$L377),100*$AM377,0)</f>
        <v>0</v>
      </c>
      <c r="S377" s="137">
        <f>IF(AND(S$3&gt;=$K377,S$3&lt;$L377),100*$AM377,0)</f>
        <v>0</v>
      </c>
      <c r="T377" s="137">
        <f>IF(AND(T$3&gt;=$K377,T$3&lt;$L377),100*$AM377,0)</f>
        <v>0</v>
      </c>
      <c r="U377" s="137">
        <f>IF(AND(U$3&gt;=$K377,U$3&lt;$L377),100*$AM377,0)</f>
        <v>0</v>
      </c>
      <c r="V377" s="137">
        <f>IF(AND(V$3&gt;=$K377,V$3&lt;$L377),100*$AM377,0)</f>
        <v>50</v>
      </c>
      <c r="W377" s="137">
        <f>IF(AND(W$3&gt;=$K377,W$3&lt;$L377),100*$AM377,0)</f>
        <v>50</v>
      </c>
      <c r="X377" s="137">
        <f>IF(AND(X$3&gt;=$K377,X$3&lt;$L377),100*$AM377,0)</f>
        <v>50</v>
      </c>
      <c r="Y377" s="137">
        <f>IF(AND(Y$3&gt;=$K377,Y$3&lt;$L377),100*$AM377,0)</f>
        <v>50</v>
      </c>
      <c r="Z377" s="137">
        <f>IF(AND(Z$3&gt;=$K377,Z$3&lt;$L377),100*$AM377,0)</f>
        <v>50</v>
      </c>
      <c r="AA377" s="137">
        <f>IF(AND(AA$3&gt;=$K377,AA$3&lt;$L377),100*$AM377,0)</f>
        <v>50</v>
      </c>
      <c r="AB377" s="137">
        <f>IF(AND(AB$3&gt;=$K377,AB$3&lt;$L377),100*$AM377,0)</f>
        <v>50</v>
      </c>
      <c r="AC377" s="137">
        <f>IF(AND(AC$3&gt;=$K377,AC$3&lt;$L377),100*$AM377,0)</f>
        <v>50</v>
      </c>
      <c r="AD377" s="137">
        <f>IF(AND(AD$3&gt;=$K377,AD$3&lt;$L377),100*$AM377,0)</f>
        <v>0</v>
      </c>
      <c r="AE377" s="137">
        <f>IF(AND(AE$3&gt;=$K377,AE$3&lt;$L377),100*$AM377,0)</f>
        <v>0</v>
      </c>
      <c r="AF377" s="137">
        <f>IF(AND(AF$3&gt;=$K377,AF$3&lt;$L377),100*$AM377,0)</f>
        <v>0</v>
      </c>
      <c r="AG377" s="137">
        <f>IF(AND(AG$3&gt;=$K377,AG$3&lt;$L377),100*$AM377,0)</f>
        <v>0</v>
      </c>
      <c r="AH377" s="137">
        <f>IF(AND(AH$3&gt;=$K377,AH$3&lt;$L377),100*$AM377,0)</f>
        <v>0</v>
      </c>
      <c r="AI377" s="137">
        <f>IF(AND(AI$3&gt;=$K377,AI$3&lt;$L377),100*$AM377,0)</f>
        <v>0</v>
      </c>
      <c r="AJ377" s="137">
        <f>IF(AND(AJ$3&gt;=$K377,AJ$3&lt;$L377),100*$AM377,0)</f>
        <v>0</v>
      </c>
      <c r="AK377" s="136">
        <f ca="1">IF(AND(AND($AK$3&lt;=B377,B377&lt;=$AK$1),B377&lt;&gt;""),1,0)</f>
        <v>1</v>
      </c>
      <c r="AL377" s="136">
        <f t="shared" si="6"/>
        <v>0.5</v>
      </c>
      <c r="AM377" s="136">
        <v>0.5</v>
      </c>
    </row>
    <row r="378" spans="1:39" ht="75">
      <c r="A378" s="149">
        <v>618</v>
      </c>
      <c r="B378" s="150">
        <v>46430</v>
      </c>
      <c r="C378" s="156">
        <v>9</v>
      </c>
      <c r="D378" s="156">
        <v>17</v>
      </c>
      <c r="E378" s="152" t="s">
        <v>61</v>
      </c>
      <c r="F378" s="151" t="s">
        <v>495</v>
      </c>
      <c r="G378" s="154" t="s">
        <v>494</v>
      </c>
      <c r="H378" s="138" t="str">
        <f>IF(OR(G378="中止",G378="取消"),"998",IF(ISNA(MATCH($E378,施設情報!$B$2:$B$96,0)),"999",INDEX(施設情報!$C$2:$C$96,MATCH($E378,施設情報!$B$2:$B$96,0))))</f>
        <v>029</v>
      </c>
      <c r="I378" s="139">
        <f>B378</f>
        <v>46430</v>
      </c>
      <c r="J378" s="137" t="str">
        <f>H378&amp;"-"&amp;I378</f>
        <v>029-46430</v>
      </c>
      <c r="K378" s="137">
        <f>C378/24</f>
        <v>0.375</v>
      </c>
      <c r="L378" s="137">
        <f>D378/24</f>
        <v>0.70833333333333337</v>
      </c>
      <c r="M378" s="137">
        <f>IF(AND(M$3&gt;=$K378,M$3&lt;$L378),100*$AM378,0)</f>
        <v>0</v>
      </c>
      <c r="N378" s="137">
        <f>IF(AND(N$3&gt;=$K378,N$3&lt;$L378),100*$AM378,0)</f>
        <v>0</v>
      </c>
      <c r="O378" s="137">
        <f>IF(AND(O$3&gt;=$K378,O$3&lt;$L378),100*$AM378,0)</f>
        <v>0</v>
      </c>
      <c r="P378" s="137">
        <f>IF(AND(P$3&gt;=$K378,P$3&lt;$L378),100*$AM378,0)</f>
        <v>0</v>
      </c>
      <c r="Q378" s="137">
        <f>IF(AND(Q$3&gt;=$K378,Q$3&lt;$L378),100*$AM378,0)</f>
        <v>0</v>
      </c>
      <c r="R378" s="137">
        <f>IF(AND(R$3&gt;=$K378,R$3&lt;$L378),100*$AM378,0)</f>
        <v>0</v>
      </c>
      <c r="S378" s="137">
        <f>IF(AND(S$3&gt;=$K378,S$3&lt;$L378),100*$AM378,0)</f>
        <v>0</v>
      </c>
      <c r="T378" s="137">
        <f>IF(AND(T$3&gt;=$K378,T$3&lt;$L378),100*$AM378,0)</f>
        <v>0</v>
      </c>
      <c r="U378" s="137">
        <f>IF(AND(U$3&gt;=$K378,U$3&lt;$L378),100*$AM378,0)</f>
        <v>0</v>
      </c>
      <c r="V378" s="137">
        <f>IF(AND(V$3&gt;=$K378,V$3&lt;$L378),100*$AM378,0)</f>
        <v>50</v>
      </c>
      <c r="W378" s="137">
        <f>IF(AND(W$3&gt;=$K378,W$3&lt;$L378),100*$AM378,0)</f>
        <v>50</v>
      </c>
      <c r="X378" s="137">
        <f>IF(AND(X$3&gt;=$K378,X$3&lt;$L378),100*$AM378,0)</f>
        <v>50</v>
      </c>
      <c r="Y378" s="137">
        <f>IF(AND(Y$3&gt;=$K378,Y$3&lt;$L378),100*$AM378,0)</f>
        <v>50</v>
      </c>
      <c r="Z378" s="137">
        <f>IF(AND(Z$3&gt;=$K378,Z$3&lt;$L378),100*$AM378,0)</f>
        <v>50</v>
      </c>
      <c r="AA378" s="137">
        <f>IF(AND(AA$3&gt;=$K378,AA$3&lt;$L378),100*$AM378,0)</f>
        <v>50</v>
      </c>
      <c r="AB378" s="137">
        <f>IF(AND(AB$3&gt;=$K378,AB$3&lt;$L378),100*$AM378,0)</f>
        <v>50</v>
      </c>
      <c r="AC378" s="137">
        <f>IF(AND(AC$3&gt;=$K378,AC$3&lt;$L378),100*$AM378,0)</f>
        <v>50</v>
      </c>
      <c r="AD378" s="137">
        <f>IF(AND(AD$3&gt;=$K378,AD$3&lt;$L378),100*$AM378,0)</f>
        <v>0</v>
      </c>
      <c r="AE378" s="137">
        <f>IF(AND(AE$3&gt;=$K378,AE$3&lt;$L378),100*$AM378,0)</f>
        <v>0</v>
      </c>
      <c r="AF378" s="137">
        <f>IF(AND(AF$3&gt;=$K378,AF$3&lt;$L378),100*$AM378,0)</f>
        <v>0</v>
      </c>
      <c r="AG378" s="137">
        <f>IF(AND(AG$3&gt;=$K378,AG$3&lt;$L378),100*$AM378,0)</f>
        <v>0</v>
      </c>
      <c r="AH378" s="137">
        <f>IF(AND(AH$3&gt;=$K378,AH$3&lt;$L378),100*$AM378,0)</f>
        <v>0</v>
      </c>
      <c r="AI378" s="137">
        <f>IF(AND(AI$3&gt;=$K378,AI$3&lt;$L378),100*$AM378,0)</f>
        <v>0</v>
      </c>
      <c r="AJ378" s="137">
        <f>IF(AND(AJ$3&gt;=$K378,AJ$3&lt;$L378),100*$AM378,0)</f>
        <v>0</v>
      </c>
      <c r="AK378" s="136">
        <f ca="1">IF(AND(AND($AK$3&lt;=B378,B378&lt;=$AK$1),B378&lt;&gt;""),1,0)</f>
        <v>1</v>
      </c>
      <c r="AL378" s="136">
        <f t="shared" si="6"/>
        <v>0.5</v>
      </c>
      <c r="AM378" s="136">
        <v>0.5</v>
      </c>
    </row>
    <row r="379" spans="1:39" ht="37.5">
      <c r="A379" s="149">
        <v>619</v>
      </c>
      <c r="B379" s="150">
        <v>46430</v>
      </c>
      <c r="C379" s="156">
        <v>9</v>
      </c>
      <c r="D379" s="156">
        <v>17</v>
      </c>
      <c r="E379" s="152" t="s">
        <v>62</v>
      </c>
      <c r="F379" s="151" t="s">
        <v>492</v>
      </c>
      <c r="G379" s="154" t="s">
        <v>494</v>
      </c>
      <c r="H379" s="138" t="str">
        <f>IF(OR(G379="中止",G379="取消"),"998",IF(ISNA(MATCH($E379,施設情報!$B$2:$B$96,0)),"999",INDEX(施設情報!$C$2:$C$96,MATCH($E379,施設情報!$B$2:$B$96,0))))</f>
        <v>036</v>
      </c>
      <c r="I379" s="139">
        <f>B379</f>
        <v>46430</v>
      </c>
      <c r="J379" s="137" t="str">
        <f>H379&amp;"-"&amp;I379</f>
        <v>036-46430</v>
      </c>
      <c r="K379" s="137">
        <f>C379/24</f>
        <v>0.375</v>
      </c>
      <c r="L379" s="137">
        <f>D379/24</f>
        <v>0.70833333333333337</v>
      </c>
      <c r="M379" s="137">
        <f>IF(AND(M$3&gt;=$K379,M$3&lt;$L379),100*$AM379,0)</f>
        <v>0</v>
      </c>
      <c r="N379" s="137">
        <f>IF(AND(N$3&gt;=$K379,N$3&lt;$L379),100*$AM379,0)</f>
        <v>0</v>
      </c>
      <c r="O379" s="137">
        <f>IF(AND(O$3&gt;=$K379,O$3&lt;$L379),100*$AM379,0)</f>
        <v>0</v>
      </c>
      <c r="P379" s="137">
        <f>IF(AND(P$3&gt;=$K379,P$3&lt;$L379),100*$AM379,0)</f>
        <v>0</v>
      </c>
      <c r="Q379" s="137">
        <f>IF(AND(Q$3&gt;=$K379,Q$3&lt;$L379),100*$AM379,0)</f>
        <v>0</v>
      </c>
      <c r="R379" s="137">
        <f>IF(AND(R$3&gt;=$K379,R$3&lt;$L379),100*$AM379,0)</f>
        <v>0</v>
      </c>
      <c r="S379" s="137">
        <f>IF(AND(S$3&gt;=$K379,S$3&lt;$L379),100*$AM379,0)</f>
        <v>0</v>
      </c>
      <c r="T379" s="137">
        <f>IF(AND(T$3&gt;=$K379,T$3&lt;$L379),100*$AM379,0)</f>
        <v>0</v>
      </c>
      <c r="U379" s="137">
        <f>IF(AND(U$3&gt;=$K379,U$3&lt;$L379),100*$AM379,0)</f>
        <v>0</v>
      </c>
      <c r="V379" s="137">
        <f>IF(AND(V$3&gt;=$K379,V$3&lt;$L379),100*$AM379,0)</f>
        <v>100</v>
      </c>
      <c r="W379" s="137">
        <f>IF(AND(W$3&gt;=$K379,W$3&lt;$L379),100*$AM379,0)</f>
        <v>100</v>
      </c>
      <c r="X379" s="137">
        <f>IF(AND(X$3&gt;=$K379,X$3&lt;$L379),100*$AM379,0)</f>
        <v>100</v>
      </c>
      <c r="Y379" s="137">
        <f>IF(AND(Y$3&gt;=$K379,Y$3&lt;$L379),100*$AM379,0)</f>
        <v>100</v>
      </c>
      <c r="Z379" s="137">
        <f>IF(AND(Z$3&gt;=$K379,Z$3&lt;$L379),100*$AM379,0)</f>
        <v>100</v>
      </c>
      <c r="AA379" s="137">
        <f>IF(AND(AA$3&gt;=$K379,AA$3&lt;$L379),100*$AM379,0)</f>
        <v>100</v>
      </c>
      <c r="AB379" s="137">
        <f>IF(AND(AB$3&gt;=$K379,AB$3&lt;$L379),100*$AM379,0)</f>
        <v>100</v>
      </c>
      <c r="AC379" s="137">
        <f>IF(AND(AC$3&gt;=$K379,AC$3&lt;$L379),100*$AM379,0)</f>
        <v>100</v>
      </c>
      <c r="AD379" s="137">
        <f>IF(AND(AD$3&gt;=$K379,AD$3&lt;$L379),100*$AM379,0)</f>
        <v>0</v>
      </c>
      <c r="AE379" s="137">
        <f>IF(AND(AE$3&gt;=$K379,AE$3&lt;$L379),100*$AM379,0)</f>
        <v>0</v>
      </c>
      <c r="AF379" s="137">
        <f>IF(AND(AF$3&gt;=$K379,AF$3&lt;$L379),100*$AM379,0)</f>
        <v>0</v>
      </c>
      <c r="AG379" s="137">
        <f>IF(AND(AG$3&gt;=$K379,AG$3&lt;$L379),100*$AM379,0)</f>
        <v>0</v>
      </c>
      <c r="AH379" s="137">
        <f>IF(AND(AH$3&gt;=$K379,AH$3&lt;$L379),100*$AM379,0)</f>
        <v>0</v>
      </c>
      <c r="AI379" s="137">
        <f>IF(AND(AI$3&gt;=$K379,AI$3&lt;$L379),100*$AM379,0)</f>
        <v>0</v>
      </c>
      <c r="AJ379" s="137">
        <f>IF(AND(AJ$3&gt;=$K379,AJ$3&lt;$L379),100*$AM379,0)</f>
        <v>0</v>
      </c>
      <c r="AK379" s="136">
        <f ca="1">IF(AND(AND($AK$3&lt;=B379,B379&lt;=$AK$1),B379&lt;&gt;""),1,0)</f>
        <v>1</v>
      </c>
      <c r="AL379" s="136">
        <f t="shared" si="6"/>
        <v>1</v>
      </c>
      <c r="AM379" s="136">
        <v>1</v>
      </c>
    </row>
    <row r="380" spans="1:39">
      <c r="A380" s="149">
        <v>620</v>
      </c>
      <c r="B380" s="150">
        <v>46430</v>
      </c>
      <c r="C380" s="156">
        <v>9</v>
      </c>
      <c r="D380" s="156">
        <v>17</v>
      </c>
      <c r="E380" s="152" t="s">
        <v>63</v>
      </c>
      <c r="F380" s="151" t="s">
        <v>492</v>
      </c>
      <c r="G380" s="154" t="s">
        <v>494</v>
      </c>
      <c r="H380" s="138" t="str">
        <f>IF(OR(G380="中止",G380="取消"),"998",IF(ISNA(MATCH($E380,施設情報!$B$2:$B$96,0)),"999",INDEX(施設情報!$C$2:$C$96,MATCH($E380,施設情報!$B$2:$B$96,0))))</f>
        <v>062</v>
      </c>
      <c r="I380" s="139">
        <f>B380</f>
        <v>46430</v>
      </c>
      <c r="J380" s="137" t="str">
        <f>H380&amp;"-"&amp;I380</f>
        <v>062-46430</v>
      </c>
      <c r="K380" s="137">
        <f>C380/24</f>
        <v>0.375</v>
      </c>
      <c r="L380" s="137">
        <f>D380/24</f>
        <v>0.70833333333333337</v>
      </c>
      <c r="M380" s="137">
        <f>IF(AND(M$3&gt;=$K380,M$3&lt;$L380),100*$AM380,0)</f>
        <v>0</v>
      </c>
      <c r="N380" s="137">
        <f>IF(AND(N$3&gt;=$K380,N$3&lt;$L380),100*$AM380,0)</f>
        <v>0</v>
      </c>
      <c r="O380" s="137">
        <f>IF(AND(O$3&gt;=$K380,O$3&lt;$L380),100*$AM380,0)</f>
        <v>0</v>
      </c>
      <c r="P380" s="137">
        <f>IF(AND(P$3&gt;=$K380,P$3&lt;$L380),100*$AM380,0)</f>
        <v>0</v>
      </c>
      <c r="Q380" s="137">
        <f>IF(AND(Q$3&gt;=$K380,Q$3&lt;$L380),100*$AM380,0)</f>
        <v>0</v>
      </c>
      <c r="R380" s="137">
        <f>IF(AND(R$3&gt;=$K380,R$3&lt;$L380),100*$AM380,0)</f>
        <v>0</v>
      </c>
      <c r="S380" s="137">
        <f>IF(AND(S$3&gt;=$K380,S$3&lt;$L380),100*$AM380,0)</f>
        <v>0</v>
      </c>
      <c r="T380" s="137">
        <f>IF(AND(T$3&gt;=$K380,T$3&lt;$L380),100*$AM380,0)</f>
        <v>0</v>
      </c>
      <c r="U380" s="137">
        <f>IF(AND(U$3&gt;=$K380,U$3&lt;$L380),100*$AM380,0)</f>
        <v>0</v>
      </c>
      <c r="V380" s="137">
        <f>IF(AND(V$3&gt;=$K380,V$3&lt;$L380),100*$AM380,0)</f>
        <v>100</v>
      </c>
      <c r="W380" s="137">
        <f>IF(AND(W$3&gt;=$K380,W$3&lt;$L380),100*$AM380,0)</f>
        <v>100</v>
      </c>
      <c r="X380" s="137">
        <f>IF(AND(X$3&gt;=$K380,X$3&lt;$L380),100*$AM380,0)</f>
        <v>100</v>
      </c>
      <c r="Y380" s="137">
        <f>IF(AND(Y$3&gt;=$K380,Y$3&lt;$L380),100*$AM380,0)</f>
        <v>100</v>
      </c>
      <c r="Z380" s="137">
        <f>IF(AND(Z$3&gt;=$K380,Z$3&lt;$L380),100*$AM380,0)</f>
        <v>100</v>
      </c>
      <c r="AA380" s="137">
        <f>IF(AND(AA$3&gt;=$K380,AA$3&lt;$L380),100*$AM380,0)</f>
        <v>100</v>
      </c>
      <c r="AB380" s="137">
        <f>IF(AND(AB$3&gt;=$K380,AB$3&lt;$L380),100*$AM380,0)</f>
        <v>100</v>
      </c>
      <c r="AC380" s="137">
        <f>IF(AND(AC$3&gt;=$K380,AC$3&lt;$L380),100*$AM380,0)</f>
        <v>100</v>
      </c>
      <c r="AD380" s="137">
        <f>IF(AND(AD$3&gt;=$K380,AD$3&lt;$L380),100*$AM380,0)</f>
        <v>0</v>
      </c>
      <c r="AE380" s="137">
        <f>IF(AND(AE$3&gt;=$K380,AE$3&lt;$L380),100*$AM380,0)</f>
        <v>0</v>
      </c>
      <c r="AF380" s="137">
        <f>IF(AND(AF$3&gt;=$K380,AF$3&lt;$L380),100*$AM380,0)</f>
        <v>0</v>
      </c>
      <c r="AG380" s="137">
        <f>IF(AND(AG$3&gt;=$K380,AG$3&lt;$L380),100*$AM380,0)</f>
        <v>0</v>
      </c>
      <c r="AH380" s="137">
        <f>IF(AND(AH$3&gt;=$K380,AH$3&lt;$L380),100*$AM380,0)</f>
        <v>0</v>
      </c>
      <c r="AI380" s="137">
        <f>IF(AND(AI$3&gt;=$K380,AI$3&lt;$L380),100*$AM380,0)</f>
        <v>0</v>
      </c>
      <c r="AJ380" s="137">
        <f>IF(AND(AJ$3&gt;=$K380,AJ$3&lt;$L380),100*$AM380,0)</f>
        <v>0</v>
      </c>
      <c r="AK380" s="136">
        <f ca="1">IF(AND(AND($AK$3&lt;=B380,B380&lt;=$AK$1),B380&lt;&gt;""),1,0)</f>
        <v>1</v>
      </c>
      <c r="AL380" s="136">
        <f t="shared" si="6"/>
        <v>1</v>
      </c>
      <c r="AM380" s="136">
        <v>1</v>
      </c>
    </row>
    <row r="381" spans="1:39">
      <c r="A381" s="149">
        <v>621</v>
      </c>
      <c r="B381" s="150">
        <v>46430</v>
      </c>
      <c r="C381" s="156">
        <v>9</v>
      </c>
      <c r="D381" s="156">
        <v>17</v>
      </c>
      <c r="E381" s="152" t="s">
        <v>64</v>
      </c>
      <c r="F381" s="151" t="s">
        <v>492</v>
      </c>
      <c r="G381" s="154" t="s">
        <v>494</v>
      </c>
      <c r="H381" s="138" t="str">
        <f>IF(OR(G381="中止",G381="取消"),"998",IF(ISNA(MATCH($E381,施設情報!$B$2:$B$96,0)),"999",INDEX(施設情報!$C$2:$C$96,MATCH($E381,施設情報!$B$2:$B$96,0))))</f>
        <v>061</v>
      </c>
      <c r="I381" s="139">
        <f>B381</f>
        <v>46430</v>
      </c>
      <c r="J381" s="137" t="str">
        <f>H381&amp;"-"&amp;I381</f>
        <v>061-46430</v>
      </c>
      <c r="K381" s="137">
        <f>C381/24</f>
        <v>0.375</v>
      </c>
      <c r="L381" s="137">
        <f>D381/24</f>
        <v>0.70833333333333337</v>
      </c>
      <c r="M381" s="137">
        <f>IF(AND(M$3&gt;=$K381,M$3&lt;$L381),100*$AM381,0)</f>
        <v>0</v>
      </c>
      <c r="N381" s="137">
        <f>IF(AND(N$3&gt;=$K381,N$3&lt;$L381),100*$AM381,0)</f>
        <v>0</v>
      </c>
      <c r="O381" s="137">
        <f>IF(AND(O$3&gt;=$K381,O$3&lt;$L381),100*$AM381,0)</f>
        <v>0</v>
      </c>
      <c r="P381" s="137">
        <f>IF(AND(P$3&gt;=$K381,P$3&lt;$L381),100*$AM381,0)</f>
        <v>0</v>
      </c>
      <c r="Q381" s="137">
        <f>IF(AND(Q$3&gt;=$K381,Q$3&lt;$L381),100*$AM381,0)</f>
        <v>0</v>
      </c>
      <c r="R381" s="137">
        <f>IF(AND(R$3&gt;=$K381,R$3&lt;$L381),100*$AM381,0)</f>
        <v>0</v>
      </c>
      <c r="S381" s="137">
        <f>IF(AND(S$3&gt;=$K381,S$3&lt;$L381),100*$AM381,0)</f>
        <v>0</v>
      </c>
      <c r="T381" s="137">
        <f>IF(AND(T$3&gt;=$K381,T$3&lt;$L381),100*$AM381,0)</f>
        <v>0</v>
      </c>
      <c r="U381" s="137">
        <f>IF(AND(U$3&gt;=$K381,U$3&lt;$L381),100*$AM381,0)</f>
        <v>0</v>
      </c>
      <c r="V381" s="137">
        <f>IF(AND(V$3&gt;=$K381,V$3&lt;$L381),100*$AM381,0)</f>
        <v>100</v>
      </c>
      <c r="W381" s="137">
        <f>IF(AND(W$3&gt;=$K381,W$3&lt;$L381),100*$AM381,0)</f>
        <v>100</v>
      </c>
      <c r="X381" s="137">
        <f>IF(AND(X$3&gt;=$K381,X$3&lt;$L381),100*$AM381,0)</f>
        <v>100</v>
      </c>
      <c r="Y381" s="137">
        <f>IF(AND(Y$3&gt;=$K381,Y$3&lt;$L381),100*$AM381,0)</f>
        <v>100</v>
      </c>
      <c r="Z381" s="137">
        <f>IF(AND(Z$3&gt;=$K381,Z$3&lt;$L381),100*$AM381,0)</f>
        <v>100</v>
      </c>
      <c r="AA381" s="137">
        <f>IF(AND(AA$3&gt;=$K381,AA$3&lt;$L381),100*$AM381,0)</f>
        <v>100</v>
      </c>
      <c r="AB381" s="137">
        <f>IF(AND(AB$3&gt;=$K381,AB$3&lt;$L381),100*$AM381,0)</f>
        <v>100</v>
      </c>
      <c r="AC381" s="137">
        <f>IF(AND(AC$3&gt;=$K381,AC$3&lt;$L381),100*$AM381,0)</f>
        <v>100</v>
      </c>
      <c r="AD381" s="137">
        <f>IF(AND(AD$3&gt;=$K381,AD$3&lt;$L381),100*$AM381,0)</f>
        <v>0</v>
      </c>
      <c r="AE381" s="137">
        <f>IF(AND(AE$3&gt;=$K381,AE$3&lt;$L381),100*$AM381,0)</f>
        <v>0</v>
      </c>
      <c r="AF381" s="137">
        <f>IF(AND(AF$3&gt;=$K381,AF$3&lt;$L381),100*$AM381,0)</f>
        <v>0</v>
      </c>
      <c r="AG381" s="137">
        <f>IF(AND(AG$3&gt;=$K381,AG$3&lt;$L381),100*$AM381,0)</f>
        <v>0</v>
      </c>
      <c r="AH381" s="137">
        <f>IF(AND(AH$3&gt;=$K381,AH$3&lt;$L381),100*$AM381,0)</f>
        <v>0</v>
      </c>
      <c r="AI381" s="137">
        <f>IF(AND(AI$3&gt;=$K381,AI$3&lt;$L381),100*$AM381,0)</f>
        <v>0</v>
      </c>
      <c r="AJ381" s="137">
        <f>IF(AND(AJ$3&gt;=$K381,AJ$3&lt;$L381),100*$AM381,0)</f>
        <v>0</v>
      </c>
      <c r="AK381" s="136">
        <f ca="1">IF(AND(AND($AK$3&lt;=B381,B381&lt;=$AK$1),B381&lt;&gt;""),1,0)</f>
        <v>1</v>
      </c>
      <c r="AL381" s="136">
        <f t="shared" si="6"/>
        <v>1</v>
      </c>
      <c r="AM381" s="136">
        <v>1</v>
      </c>
    </row>
    <row r="382" spans="1:39" ht="37.5">
      <c r="A382" s="149">
        <v>622</v>
      </c>
      <c r="B382" s="150">
        <v>46430</v>
      </c>
      <c r="C382" s="156">
        <v>9</v>
      </c>
      <c r="D382" s="156">
        <v>17</v>
      </c>
      <c r="E382" s="152" t="s">
        <v>65</v>
      </c>
      <c r="F382" s="151" t="s">
        <v>492</v>
      </c>
      <c r="G382" s="154" t="s">
        <v>494</v>
      </c>
      <c r="H382" s="138" t="str">
        <f>IF(OR(G382="中止",G382="取消"),"998",IF(ISNA(MATCH($E382,施設情報!$B$2:$B$96,0)),"999",INDEX(施設情報!$C$2:$C$96,MATCH($E382,施設情報!$B$2:$B$96,0))))</f>
        <v>037</v>
      </c>
      <c r="I382" s="139">
        <f>B382</f>
        <v>46430</v>
      </c>
      <c r="J382" s="137" t="str">
        <f>H382&amp;"-"&amp;I382</f>
        <v>037-46430</v>
      </c>
      <c r="K382" s="137">
        <f>C382/24</f>
        <v>0.375</v>
      </c>
      <c r="L382" s="137">
        <f>D382/24</f>
        <v>0.70833333333333337</v>
      </c>
      <c r="M382" s="137">
        <f>IF(AND(M$3&gt;=$K382,M$3&lt;$L382),100*$AM382,0)</f>
        <v>0</v>
      </c>
      <c r="N382" s="137">
        <f>IF(AND(N$3&gt;=$K382,N$3&lt;$L382),100*$AM382,0)</f>
        <v>0</v>
      </c>
      <c r="O382" s="137">
        <f>IF(AND(O$3&gt;=$K382,O$3&lt;$L382),100*$AM382,0)</f>
        <v>0</v>
      </c>
      <c r="P382" s="137">
        <f>IF(AND(P$3&gt;=$K382,P$3&lt;$L382),100*$AM382,0)</f>
        <v>0</v>
      </c>
      <c r="Q382" s="137">
        <f>IF(AND(Q$3&gt;=$K382,Q$3&lt;$L382),100*$AM382,0)</f>
        <v>0</v>
      </c>
      <c r="R382" s="137">
        <f>IF(AND(R$3&gt;=$K382,R$3&lt;$L382),100*$AM382,0)</f>
        <v>0</v>
      </c>
      <c r="S382" s="137">
        <f>IF(AND(S$3&gt;=$K382,S$3&lt;$L382),100*$AM382,0)</f>
        <v>0</v>
      </c>
      <c r="T382" s="137">
        <f>IF(AND(T$3&gt;=$K382,T$3&lt;$L382),100*$AM382,0)</f>
        <v>0</v>
      </c>
      <c r="U382" s="137">
        <f>IF(AND(U$3&gt;=$K382,U$3&lt;$L382),100*$AM382,0)</f>
        <v>0</v>
      </c>
      <c r="V382" s="137">
        <f>IF(AND(V$3&gt;=$K382,V$3&lt;$L382),100*$AM382,0)</f>
        <v>100</v>
      </c>
      <c r="W382" s="137">
        <f>IF(AND(W$3&gt;=$K382,W$3&lt;$L382),100*$AM382,0)</f>
        <v>100</v>
      </c>
      <c r="X382" s="137">
        <f>IF(AND(X$3&gt;=$K382,X$3&lt;$L382),100*$AM382,0)</f>
        <v>100</v>
      </c>
      <c r="Y382" s="137">
        <f>IF(AND(Y$3&gt;=$K382,Y$3&lt;$L382),100*$AM382,0)</f>
        <v>100</v>
      </c>
      <c r="Z382" s="137">
        <f>IF(AND(Z$3&gt;=$K382,Z$3&lt;$L382),100*$AM382,0)</f>
        <v>100</v>
      </c>
      <c r="AA382" s="137">
        <f>IF(AND(AA$3&gt;=$K382,AA$3&lt;$L382),100*$AM382,0)</f>
        <v>100</v>
      </c>
      <c r="AB382" s="137">
        <f>IF(AND(AB$3&gt;=$K382,AB$3&lt;$L382),100*$AM382,0)</f>
        <v>100</v>
      </c>
      <c r="AC382" s="137">
        <f>IF(AND(AC$3&gt;=$K382,AC$3&lt;$L382),100*$AM382,0)</f>
        <v>100</v>
      </c>
      <c r="AD382" s="137">
        <f>IF(AND(AD$3&gt;=$K382,AD$3&lt;$L382),100*$AM382,0)</f>
        <v>0</v>
      </c>
      <c r="AE382" s="137">
        <f>IF(AND(AE$3&gt;=$K382,AE$3&lt;$L382),100*$AM382,0)</f>
        <v>0</v>
      </c>
      <c r="AF382" s="137">
        <f>IF(AND(AF$3&gt;=$K382,AF$3&lt;$L382),100*$AM382,0)</f>
        <v>0</v>
      </c>
      <c r="AG382" s="137">
        <f>IF(AND(AG$3&gt;=$K382,AG$3&lt;$L382),100*$AM382,0)</f>
        <v>0</v>
      </c>
      <c r="AH382" s="137">
        <f>IF(AND(AH$3&gt;=$K382,AH$3&lt;$L382),100*$AM382,0)</f>
        <v>0</v>
      </c>
      <c r="AI382" s="137">
        <f>IF(AND(AI$3&gt;=$K382,AI$3&lt;$L382),100*$AM382,0)</f>
        <v>0</v>
      </c>
      <c r="AJ382" s="137">
        <f>IF(AND(AJ$3&gt;=$K382,AJ$3&lt;$L382),100*$AM382,0)</f>
        <v>0</v>
      </c>
      <c r="AK382" s="136">
        <f ca="1">IF(AND(AND($AK$3&lt;=B382,B382&lt;=$AK$1),B382&lt;&gt;""),1,0)</f>
        <v>1</v>
      </c>
      <c r="AL382" s="136">
        <f t="shared" si="6"/>
        <v>1</v>
      </c>
      <c r="AM382" s="136">
        <v>1</v>
      </c>
    </row>
    <row r="383" spans="1:39" ht="56.25">
      <c r="A383" s="149">
        <v>623</v>
      </c>
      <c r="B383" s="150">
        <v>46430</v>
      </c>
      <c r="C383" s="156">
        <v>9</v>
      </c>
      <c r="D383" s="156">
        <v>17</v>
      </c>
      <c r="E383" s="152" t="s">
        <v>32</v>
      </c>
      <c r="F383" s="151" t="s">
        <v>492</v>
      </c>
      <c r="G383" s="154" t="s">
        <v>494</v>
      </c>
      <c r="H383" s="138" t="str">
        <f>IF(OR(G383="中止",G383="取消"),"998",IF(ISNA(MATCH($E383,施設情報!$B$2:$B$96,0)),"999",INDEX(施設情報!$C$2:$C$96,MATCH($E383,施設情報!$B$2:$B$96,0))))</f>
        <v>039</v>
      </c>
      <c r="I383" s="139">
        <f>B383</f>
        <v>46430</v>
      </c>
      <c r="J383" s="137" t="str">
        <f>H383&amp;"-"&amp;I383</f>
        <v>039-46430</v>
      </c>
      <c r="K383" s="137">
        <f>C383/24</f>
        <v>0.375</v>
      </c>
      <c r="L383" s="137">
        <f>D383/24</f>
        <v>0.70833333333333337</v>
      </c>
      <c r="M383" s="137">
        <f>IF(AND(M$3&gt;=$K383,M$3&lt;$L383),100*$AM383,0)</f>
        <v>0</v>
      </c>
      <c r="N383" s="137">
        <f>IF(AND(N$3&gt;=$K383,N$3&lt;$L383),100*$AM383,0)</f>
        <v>0</v>
      </c>
      <c r="O383" s="137">
        <f>IF(AND(O$3&gt;=$K383,O$3&lt;$L383),100*$AM383,0)</f>
        <v>0</v>
      </c>
      <c r="P383" s="137">
        <f>IF(AND(P$3&gt;=$K383,P$3&lt;$L383),100*$AM383,0)</f>
        <v>0</v>
      </c>
      <c r="Q383" s="137">
        <f>IF(AND(Q$3&gt;=$K383,Q$3&lt;$L383),100*$AM383,0)</f>
        <v>0</v>
      </c>
      <c r="R383" s="137">
        <f>IF(AND(R$3&gt;=$K383,R$3&lt;$L383),100*$AM383,0)</f>
        <v>0</v>
      </c>
      <c r="S383" s="137">
        <f>IF(AND(S$3&gt;=$K383,S$3&lt;$L383),100*$AM383,0)</f>
        <v>0</v>
      </c>
      <c r="T383" s="137">
        <f>IF(AND(T$3&gt;=$K383,T$3&lt;$L383),100*$AM383,0)</f>
        <v>0</v>
      </c>
      <c r="U383" s="137">
        <f>IF(AND(U$3&gt;=$K383,U$3&lt;$L383),100*$AM383,0)</f>
        <v>0</v>
      </c>
      <c r="V383" s="137">
        <f>IF(AND(V$3&gt;=$K383,V$3&lt;$L383),100*$AM383,0)</f>
        <v>100</v>
      </c>
      <c r="W383" s="137">
        <f>IF(AND(W$3&gt;=$K383,W$3&lt;$L383),100*$AM383,0)</f>
        <v>100</v>
      </c>
      <c r="X383" s="137">
        <f>IF(AND(X$3&gt;=$K383,X$3&lt;$L383),100*$AM383,0)</f>
        <v>100</v>
      </c>
      <c r="Y383" s="137">
        <f>IF(AND(Y$3&gt;=$K383,Y$3&lt;$L383),100*$AM383,0)</f>
        <v>100</v>
      </c>
      <c r="Z383" s="137">
        <f>IF(AND(Z$3&gt;=$K383,Z$3&lt;$L383),100*$AM383,0)</f>
        <v>100</v>
      </c>
      <c r="AA383" s="137">
        <f>IF(AND(AA$3&gt;=$K383,AA$3&lt;$L383),100*$AM383,0)</f>
        <v>100</v>
      </c>
      <c r="AB383" s="137">
        <f>IF(AND(AB$3&gt;=$K383,AB$3&lt;$L383),100*$AM383,0)</f>
        <v>100</v>
      </c>
      <c r="AC383" s="137">
        <f>IF(AND(AC$3&gt;=$K383,AC$3&lt;$L383),100*$AM383,0)</f>
        <v>100</v>
      </c>
      <c r="AD383" s="137">
        <f>IF(AND(AD$3&gt;=$K383,AD$3&lt;$L383),100*$AM383,0)</f>
        <v>0</v>
      </c>
      <c r="AE383" s="137">
        <f>IF(AND(AE$3&gt;=$K383,AE$3&lt;$L383),100*$AM383,0)</f>
        <v>0</v>
      </c>
      <c r="AF383" s="137">
        <f>IF(AND(AF$3&gt;=$K383,AF$3&lt;$L383),100*$AM383,0)</f>
        <v>0</v>
      </c>
      <c r="AG383" s="137">
        <f>IF(AND(AG$3&gt;=$K383,AG$3&lt;$L383),100*$AM383,0)</f>
        <v>0</v>
      </c>
      <c r="AH383" s="137">
        <f>IF(AND(AH$3&gt;=$K383,AH$3&lt;$L383),100*$AM383,0)</f>
        <v>0</v>
      </c>
      <c r="AI383" s="137">
        <f>IF(AND(AI$3&gt;=$K383,AI$3&lt;$L383),100*$AM383,0)</f>
        <v>0</v>
      </c>
      <c r="AJ383" s="137">
        <f>IF(AND(AJ$3&gt;=$K383,AJ$3&lt;$L383),100*$AM383,0)</f>
        <v>0</v>
      </c>
      <c r="AK383" s="136">
        <f ca="1">IF(AND(AND($AK$3&lt;=B383,B383&lt;=$AK$1),B383&lt;&gt;""),1,0)</f>
        <v>1</v>
      </c>
      <c r="AL383" s="136">
        <f t="shared" si="6"/>
        <v>1</v>
      </c>
      <c r="AM383" s="136">
        <v>1</v>
      </c>
    </row>
    <row r="384" spans="1:39" ht="56.25">
      <c r="A384" s="149">
        <v>624</v>
      </c>
      <c r="B384" s="150">
        <v>46430</v>
      </c>
      <c r="C384" s="156">
        <v>9</v>
      </c>
      <c r="D384" s="156">
        <v>17</v>
      </c>
      <c r="E384" s="152" t="s">
        <v>33</v>
      </c>
      <c r="F384" s="151" t="s">
        <v>492</v>
      </c>
      <c r="G384" s="154" t="s">
        <v>494</v>
      </c>
      <c r="H384" s="138" t="str">
        <f>IF(OR(G384="中止",G384="取消"),"998",IF(ISNA(MATCH($E384,施設情報!$B$2:$B$96,0)),"999",INDEX(施設情報!$C$2:$C$96,MATCH($E384,施設情報!$B$2:$B$96,0))))</f>
        <v>038</v>
      </c>
      <c r="I384" s="139">
        <f>B384</f>
        <v>46430</v>
      </c>
      <c r="J384" s="137" t="str">
        <f>H384&amp;"-"&amp;I384</f>
        <v>038-46430</v>
      </c>
      <c r="K384" s="137">
        <f>C384/24</f>
        <v>0.375</v>
      </c>
      <c r="L384" s="137">
        <f>D384/24</f>
        <v>0.70833333333333337</v>
      </c>
      <c r="M384" s="137">
        <f>IF(AND(M$3&gt;=$K384,M$3&lt;$L384),100*$AM384,0)</f>
        <v>0</v>
      </c>
      <c r="N384" s="137">
        <f>IF(AND(N$3&gt;=$K384,N$3&lt;$L384),100*$AM384,0)</f>
        <v>0</v>
      </c>
      <c r="O384" s="137">
        <f>IF(AND(O$3&gt;=$K384,O$3&lt;$L384),100*$AM384,0)</f>
        <v>0</v>
      </c>
      <c r="P384" s="137">
        <f>IF(AND(P$3&gt;=$K384,P$3&lt;$L384),100*$AM384,0)</f>
        <v>0</v>
      </c>
      <c r="Q384" s="137">
        <f>IF(AND(Q$3&gt;=$K384,Q$3&lt;$L384),100*$AM384,0)</f>
        <v>0</v>
      </c>
      <c r="R384" s="137">
        <f>IF(AND(R$3&gt;=$K384,R$3&lt;$L384),100*$AM384,0)</f>
        <v>0</v>
      </c>
      <c r="S384" s="137">
        <f>IF(AND(S$3&gt;=$K384,S$3&lt;$L384),100*$AM384,0)</f>
        <v>0</v>
      </c>
      <c r="T384" s="137">
        <f>IF(AND(T$3&gt;=$K384,T$3&lt;$L384),100*$AM384,0)</f>
        <v>0</v>
      </c>
      <c r="U384" s="137">
        <f>IF(AND(U$3&gt;=$K384,U$3&lt;$L384),100*$AM384,0)</f>
        <v>0</v>
      </c>
      <c r="V384" s="137">
        <f>IF(AND(V$3&gt;=$K384,V$3&lt;$L384),100*$AM384,0)</f>
        <v>100</v>
      </c>
      <c r="W384" s="137">
        <f>IF(AND(W$3&gt;=$K384,W$3&lt;$L384),100*$AM384,0)</f>
        <v>100</v>
      </c>
      <c r="X384" s="137">
        <f>IF(AND(X$3&gt;=$K384,X$3&lt;$L384),100*$AM384,0)</f>
        <v>100</v>
      </c>
      <c r="Y384" s="137">
        <f>IF(AND(Y$3&gt;=$K384,Y$3&lt;$L384),100*$AM384,0)</f>
        <v>100</v>
      </c>
      <c r="Z384" s="137">
        <f>IF(AND(Z$3&gt;=$K384,Z$3&lt;$L384),100*$AM384,0)</f>
        <v>100</v>
      </c>
      <c r="AA384" s="137">
        <f>IF(AND(AA$3&gt;=$K384,AA$3&lt;$L384),100*$AM384,0)</f>
        <v>100</v>
      </c>
      <c r="AB384" s="137">
        <f>IF(AND(AB$3&gt;=$K384,AB$3&lt;$L384),100*$AM384,0)</f>
        <v>100</v>
      </c>
      <c r="AC384" s="137">
        <f>IF(AND(AC$3&gt;=$K384,AC$3&lt;$L384),100*$AM384,0)</f>
        <v>100</v>
      </c>
      <c r="AD384" s="137">
        <f>IF(AND(AD$3&gt;=$K384,AD$3&lt;$L384),100*$AM384,0)</f>
        <v>0</v>
      </c>
      <c r="AE384" s="137">
        <f>IF(AND(AE$3&gt;=$K384,AE$3&lt;$L384),100*$AM384,0)</f>
        <v>0</v>
      </c>
      <c r="AF384" s="137">
        <f>IF(AND(AF$3&gt;=$K384,AF$3&lt;$L384),100*$AM384,0)</f>
        <v>0</v>
      </c>
      <c r="AG384" s="137">
        <f>IF(AND(AG$3&gt;=$K384,AG$3&lt;$L384),100*$AM384,0)</f>
        <v>0</v>
      </c>
      <c r="AH384" s="137">
        <f>IF(AND(AH$3&gt;=$K384,AH$3&lt;$L384),100*$AM384,0)</f>
        <v>0</v>
      </c>
      <c r="AI384" s="137">
        <f>IF(AND(AI$3&gt;=$K384,AI$3&lt;$L384),100*$AM384,0)</f>
        <v>0</v>
      </c>
      <c r="AJ384" s="137">
        <f>IF(AND(AJ$3&gt;=$K384,AJ$3&lt;$L384),100*$AM384,0)</f>
        <v>0</v>
      </c>
      <c r="AK384" s="136">
        <f ca="1">IF(AND(AND($AK$3&lt;=B384,B384&lt;=$AK$1),B384&lt;&gt;""),1,0)</f>
        <v>1</v>
      </c>
      <c r="AL384" s="136">
        <f t="shared" si="6"/>
        <v>1</v>
      </c>
      <c r="AM384" s="136">
        <v>1</v>
      </c>
    </row>
    <row r="385" spans="1:39" ht="56.25">
      <c r="A385" s="149">
        <v>625</v>
      </c>
      <c r="B385" s="150">
        <v>46430</v>
      </c>
      <c r="C385" s="156">
        <v>9</v>
      </c>
      <c r="D385" s="156">
        <v>17</v>
      </c>
      <c r="E385" s="152" t="s">
        <v>34</v>
      </c>
      <c r="F385" s="151" t="s">
        <v>492</v>
      </c>
      <c r="G385" s="154" t="s">
        <v>494</v>
      </c>
      <c r="H385" s="138" t="str">
        <f>IF(OR(G385="中止",G385="取消"),"998",IF(ISNA(MATCH($E385,施設情報!$B$2:$B$96,0)),"999",INDEX(施設情報!$C$2:$C$96,MATCH($E385,施設情報!$B$2:$B$96,0))))</f>
        <v>040</v>
      </c>
      <c r="I385" s="139">
        <f>B385</f>
        <v>46430</v>
      </c>
      <c r="J385" s="137" t="str">
        <f>H385&amp;"-"&amp;I385</f>
        <v>040-46430</v>
      </c>
      <c r="K385" s="137">
        <f>C385/24</f>
        <v>0.375</v>
      </c>
      <c r="L385" s="137">
        <f>D385/24</f>
        <v>0.70833333333333337</v>
      </c>
      <c r="M385" s="137">
        <f>IF(AND(M$3&gt;=$K385,M$3&lt;$L385),100*$AM385,0)</f>
        <v>0</v>
      </c>
      <c r="N385" s="137">
        <f>IF(AND(N$3&gt;=$K385,N$3&lt;$L385),100*$AM385,0)</f>
        <v>0</v>
      </c>
      <c r="O385" s="137">
        <f>IF(AND(O$3&gt;=$K385,O$3&lt;$L385),100*$AM385,0)</f>
        <v>0</v>
      </c>
      <c r="P385" s="137">
        <f>IF(AND(P$3&gt;=$K385,P$3&lt;$L385),100*$AM385,0)</f>
        <v>0</v>
      </c>
      <c r="Q385" s="137">
        <f>IF(AND(Q$3&gt;=$K385,Q$3&lt;$L385),100*$AM385,0)</f>
        <v>0</v>
      </c>
      <c r="R385" s="137">
        <f>IF(AND(R$3&gt;=$K385,R$3&lt;$L385),100*$AM385,0)</f>
        <v>0</v>
      </c>
      <c r="S385" s="137">
        <f>IF(AND(S$3&gt;=$K385,S$3&lt;$L385),100*$AM385,0)</f>
        <v>0</v>
      </c>
      <c r="T385" s="137">
        <f>IF(AND(T$3&gt;=$K385,T$3&lt;$L385),100*$AM385,0)</f>
        <v>0</v>
      </c>
      <c r="U385" s="137">
        <f>IF(AND(U$3&gt;=$K385,U$3&lt;$L385),100*$AM385,0)</f>
        <v>0</v>
      </c>
      <c r="V385" s="137">
        <f>IF(AND(V$3&gt;=$K385,V$3&lt;$L385),100*$AM385,0)</f>
        <v>100</v>
      </c>
      <c r="W385" s="137">
        <f>IF(AND(W$3&gt;=$K385,W$3&lt;$L385),100*$AM385,0)</f>
        <v>100</v>
      </c>
      <c r="X385" s="137">
        <f>IF(AND(X$3&gt;=$K385,X$3&lt;$L385),100*$AM385,0)</f>
        <v>100</v>
      </c>
      <c r="Y385" s="137">
        <f>IF(AND(Y$3&gt;=$K385,Y$3&lt;$L385),100*$AM385,0)</f>
        <v>100</v>
      </c>
      <c r="Z385" s="137">
        <f>IF(AND(Z$3&gt;=$K385,Z$3&lt;$L385),100*$AM385,0)</f>
        <v>100</v>
      </c>
      <c r="AA385" s="137">
        <f>IF(AND(AA$3&gt;=$K385,AA$3&lt;$L385),100*$AM385,0)</f>
        <v>100</v>
      </c>
      <c r="AB385" s="137">
        <f>IF(AND(AB$3&gt;=$K385,AB$3&lt;$L385),100*$AM385,0)</f>
        <v>100</v>
      </c>
      <c r="AC385" s="137">
        <f>IF(AND(AC$3&gt;=$K385,AC$3&lt;$L385),100*$AM385,0)</f>
        <v>100</v>
      </c>
      <c r="AD385" s="137">
        <f>IF(AND(AD$3&gt;=$K385,AD$3&lt;$L385),100*$AM385,0)</f>
        <v>0</v>
      </c>
      <c r="AE385" s="137">
        <f>IF(AND(AE$3&gt;=$K385,AE$3&lt;$L385),100*$AM385,0)</f>
        <v>0</v>
      </c>
      <c r="AF385" s="137">
        <f>IF(AND(AF$3&gt;=$K385,AF$3&lt;$L385),100*$AM385,0)</f>
        <v>0</v>
      </c>
      <c r="AG385" s="137">
        <f>IF(AND(AG$3&gt;=$K385,AG$3&lt;$L385),100*$AM385,0)</f>
        <v>0</v>
      </c>
      <c r="AH385" s="137">
        <f>IF(AND(AH$3&gt;=$K385,AH$3&lt;$L385),100*$AM385,0)</f>
        <v>0</v>
      </c>
      <c r="AI385" s="137">
        <f>IF(AND(AI$3&gt;=$K385,AI$3&lt;$L385),100*$AM385,0)</f>
        <v>0</v>
      </c>
      <c r="AJ385" s="137">
        <f>IF(AND(AJ$3&gt;=$K385,AJ$3&lt;$L385),100*$AM385,0)</f>
        <v>0</v>
      </c>
      <c r="AK385" s="136">
        <f ca="1">IF(AND(AND($AK$3&lt;=B385,B385&lt;=$AK$1),B385&lt;&gt;""),1,0)</f>
        <v>1</v>
      </c>
      <c r="AL385" s="136">
        <f t="shared" si="6"/>
        <v>1</v>
      </c>
      <c r="AM385" s="136">
        <v>1</v>
      </c>
    </row>
    <row r="386" spans="1:39" ht="56.25">
      <c r="A386" s="149">
        <v>626</v>
      </c>
      <c r="B386" s="150">
        <v>46430</v>
      </c>
      <c r="C386" s="156">
        <v>9</v>
      </c>
      <c r="D386" s="156">
        <v>17</v>
      </c>
      <c r="E386" s="152" t="s">
        <v>35</v>
      </c>
      <c r="F386" s="151" t="s">
        <v>492</v>
      </c>
      <c r="G386" s="154" t="s">
        <v>494</v>
      </c>
      <c r="H386" s="138" t="str">
        <f>IF(OR(G386="中止",G386="取消"),"998",IF(ISNA(MATCH($E386,施設情報!$B$2:$B$96,0)),"999",INDEX(施設情報!$C$2:$C$96,MATCH($E386,施設情報!$B$2:$B$96,0))))</f>
        <v>041</v>
      </c>
      <c r="I386" s="139">
        <f>B386</f>
        <v>46430</v>
      </c>
      <c r="J386" s="137" t="str">
        <f>H386&amp;"-"&amp;I386</f>
        <v>041-46430</v>
      </c>
      <c r="K386" s="137">
        <f>C386/24</f>
        <v>0.375</v>
      </c>
      <c r="L386" s="137">
        <f>D386/24</f>
        <v>0.70833333333333337</v>
      </c>
      <c r="M386" s="137">
        <f>IF(AND(M$3&gt;=$K386,M$3&lt;$L386),100*$AM386,0)</f>
        <v>0</v>
      </c>
      <c r="N386" s="137">
        <f>IF(AND(N$3&gt;=$K386,N$3&lt;$L386),100*$AM386,0)</f>
        <v>0</v>
      </c>
      <c r="O386" s="137">
        <f>IF(AND(O$3&gt;=$K386,O$3&lt;$L386),100*$AM386,0)</f>
        <v>0</v>
      </c>
      <c r="P386" s="137">
        <f>IF(AND(P$3&gt;=$K386,P$3&lt;$L386),100*$AM386,0)</f>
        <v>0</v>
      </c>
      <c r="Q386" s="137">
        <f>IF(AND(Q$3&gt;=$K386,Q$3&lt;$L386),100*$AM386,0)</f>
        <v>0</v>
      </c>
      <c r="R386" s="137">
        <f>IF(AND(R$3&gt;=$K386,R$3&lt;$L386),100*$AM386,0)</f>
        <v>0</v>
      </c>
      <c r="S386" s="137">
        <f>IF(AND(S$3&gt;=$K386,S$3&lt;$L386),100*$AM386,0)</f>
        <v>0</v>
      </c>
      <c r="T386" s="137">
        <f>IF(AND(T$3&gt;=$K386,T$3&lt;$L386),100*$AM386,0)</f>
        <v>0</v>
      </c>
      <c r="U386" s="137">
        <f>IF(AND(U$3&gt;=$K386,U$3&lt;$L386),100*$AM386,0)</f>
        <v>0</v>
      </c>
      <c r="V386" s="137">
        <f>IF(AND(V$3&gt;=$K386,V$3&lt;$L386),100*$AM386,0)</f>
        <v>100</v>
      </c>
      <c r="W386" s="137">
        <f>IF(AND(W$3&gt;=$K386,W$3&lt;$L386),100*$AM386,0)</f>
        <v>100</v>
      </c>
      <c r="X386" s="137">
        <f>IF(AND(X$3&gt;=$K386,X$3&lt;$L386),100*$AM386,0)</f>
        <v>100</v>
      </c>
      <c r="Y386" s="137">
        <f>IF(AND(Y$3&gt;=$K386,Y$3&lt;$L386),100*$AM386,0)</f>
        <v>100</v>
      </c>
      <c r="Z386" s="137">
        <f>IF(AND(Z$3&gt;=$K386,Z$3&lt;$L386),100*$AM386,0)</f>
        <v>100</v>
      </c>
      <c r="AA386" s="137">
        <f>IF(AND(AA$3&gt;=$K386,AA$3&lt;$L386),100*$AM386,0)</f>
        <v>100</v>
      </c>
      <c r="AB386" s="137">
        <f>IF(AND(AB$3&gt;=$K386,AB$3&lt;$L386),100*$AM386,0)</f>
        <v>100</v>
      </c>
      <c r="AC386" s="137">
        <f>IF(AND(AC$3&gt;=$K386,AC$3&lt;$L386),100*$AM386,0)</f>
        <v>100</v>
      </c>
      <c r="AD386" s="137">
        <f>IF(AND(AD$3&gt;=$K386,AD$3&lt;$L386),100*$AM386,0)</f>
        <v>0</v>
      </c>
      <c r="AE386" s="137">
        <f>IF(AND(AE$3&gt;=$K386,AE$3&lt;$L386),100*$AM386,0)</f>
        <v>0</v>
      </c>
      <c r="AF386" s="137">
        <f>IF(AND(AF$3&gt;=$K386,AF$3&lt;$L386),100*$AM386,0)</f>
        <v>0</v>
      </c>
      <c r="AG386" s="137">
        <f>IF(AND(AG$3&gt;=$K386,AG$3&lt;$L386),100*$AM386,0)</f>
        <v>0</v>
      </c>
      <c r="AH386" s="137">
        <f>IF(AND(AH$3&gt;=$K386,AH$3&lt;$L386),100*$AM386,0)</f>
        <v>0</v>
      </c>
      <c r="AI386" s="137">
        <f>IF(AND(AI$3&gt;=$K386,AI$3&lt;$L386),100*$AM386,0)</f>
        <v>0</v>
      </c>
      <c r="AJ386" s="137">
        <f>IF(AND(AJ$3&gt;=$K386,AJ$3&lt;$L386),100*$AM386,0)</f>
        <v>0</v>
      </c>
      <c r="AK386" s="136">
        <f ca="1">IF(AND(AND($AK$3&lt;=B386,B386&lt;=$AK$1),B386&lt;&gt;""),1,0)</f>
        <v>1</v>
      </c>
      <c r="AL386" s="136">
        <f t="shared" si="6"/>
        <v>1</v>
      </c>
      <c r="AM386" s="136">
        <v>1</v>
      </c>
    </row>
    <row r="387" spans="1:39" ht="56.25">
      <c r="A387" s="149">
        <v>627</v>
      </c>
      <c r="B387" s="150">
        <v>46430</v>
      </c>
      <c r="C387" s="156">
        <v>9</v>
      </c>
      <c r="D387" s="156">
        <v>17</v>
      </c>
      <c r="E387" s="152" t="s">
        <v>36</v>
      </c>
      <c r="F387" s="151" t="s">
        <v>492</v>
      </c>
      <c r="G387" s="154" t="s">
        <v>494</v>
      </c>
      <c r="H387" s="138" t="str">
        <f>IF(OR(G387="中止",G387="取消"),"998",IF(ISNA(MATCH($E387,施設情報!$B$2:$B$96,0)),"999",INDEX(施設情報!$C$2:$C$96,MATCH($E387,施設情報!$B$2:$B$96,0))))</f>
        <v>042</v>
      </c>
      <c r="I387" s="139">
        <f>B387</f>
        <v>46430</v>
      </c>
      <c r="J387" s="137" t="str">
        <f>H387&amp;"-"&amp;I387</f>
        <v>042-46430</v>
      </c>
      <c r="K387" s="137">
        <f>C387/24</f>
        <v>0.375</v>
      </c>
      <c r="L387" s="137">
        <f>D387/24</f>
        <v>0.70833333333333337</v>
      </c>
      <c r="M387" s="137">
        <f>IF(AND(M$3&gt;=$K387,M$3&lt;$L387),100*$AM387,0)</f>
        <v>0</v>
      </c>
      <c r="N387" s="137">
        <f>IF(AND(N$3&gt;=$K387,N$3&lt;$L387),100*$AM387,0)</f>
        <v>0</v>
      </c>
      <c r="O387" s="137">
        <f>IF(AND(O$3&gt;=$K387,O$3&lt;$L387),100*$AM387,0)</f>
        <v>0</v>
      </c>
      <c r="P387" s="137">
        <f>IF(AND(P$3&gt;=$K387,P$3&lt;$L387),100*$AM387,0)</f>
        <v>0</v>
      </c>
      <c r="Q387" s="137">
        <f>IF(AND(Q$3&gt;=$K387,Q$3&lt;$L387),100*$AM387,0)</f>
        <v>0</v>
      </c>
      <c r="R387" s="137">
        <f>IF(AND(R$3&gt;=$K387,R$3&lt;$L387),100*$AM387,0)</f>
        <v>0</v>
      </c>
      <c r="S387" s="137">
        <f>IF(AND(S$3&gt;=$K387,S$3&lt;$L387),100*$AM387,0)</f>
        <v>0</v>
      </c>
      <c r="T387" s="137">
        <f>IF(AND(T$3&gt;=$K387,T$3&lt;$L387),100*$AM387,0)</f>
        <v>0</v>
      </c>
      <c r="U387" s="137">
        <f>IF(AND(U$3&gt;=$K387,U$3&lt;$L387),100*$AM387,0)</f>
        <v>0</v>
      </c>
      <c r="V387" s="137">
        <f>IF(AND(V$3&gt;=$K387,V$3&lt;$L387),100*$AM387,0)</f>
        <v>100</v>
      </c>
      <c r="W387" s="137">
        <f>IF(AND(W$3&gt;=$K387,W$3&lt;$L387),100*$AM387,0)</f>
        <v>100</v>
      </c>
      <c r="X387" s="137">
        <f>IF(AND(X$3&gt;=$K387,X$3&lt;$L387),100*$AM387,0)</f>
        <v>100</v>
      </c>
      <c r="Y387" s="137">
        <f>IF(AND(Y$3&gt;=$K387,Y$3&lt;$L387),100*$AM387,0)</f>
        <v>100</v>
      </c>
      <c r="Z387" s="137">
        <f>IF(AND(Z$3&gt;=$K387,Z$3&lt;$L387),100*$AM387,0)</f>
        <v>100</v>
      </c>
      <c r="AA387" s="137">
        <f>IF(AND(AA$3&gt;=$K387,AA$3&lt;$L387),100*$AM387,0)</f>
        <v>100</v>
      </c>
      <c r="AB387" s="137">
        <f>IF(AND(AB$3&gt;=$K387,AB$3&lt;$L387),100*$AM387,0)</f>
        <v>100</v>
      </c>
      <c r="AC387" s="137">
        <f>IF(AND(AC$3&gt;=$K387,AC$3&lt;$L387),100*$AM387,0)</f>
        <v>100</v>
      </c>
      <c r="AD387" s="137">
        <f>IF(AND(AD$3&gt;=$K387,AD$3&lt;$L387),100*$AM387,0)</f>
        <v>0</v>
      </c>
      <c r="AE387" s="137">
        <f>IF(AND(AE$3&gt;=$K387,AE$3&lt;$L387),100*$AM387,0)</f>
        <v>0</v>
      </c>
      <c r="AF387" s="137">
        <f>IF(AND(AF$3&gt;=$K387,AF$3&lt;$L387),100*$AM387,0)</f>
        <v>0</v>
      </c>
      <c r="AG387" s="137">
        <f>IF(AND(AG$3&gt;=$K387,AG$3&lt;$L387),100*$AM387,0)</f>
        <v>0</v>
      </c>
      <c r="AH387" s="137">
        <f>IF(AND(AH$3&gt;=$K387,AH$3&lt;$L387),100*$AM387,0)</f>
        <v>0</v>
      </c>
      <c r="AI387" s="137">
        <f>IF(AND(AI$3&gt;=$K387,AI$3&lt;$L387),100*$AM387,0)</f>
        <v>0</v>
      </c>
      <c r="AJ387" s="137">
        <f>IF(AND(AJ$3&gt;=$K387,AJ$3&lt;$L387),100*$AM387,0)</f>
        <v>0</v>
      </c>
      <c r="AK387" s="136">
        <f ca="1">IF(AND(AND($AK$3&lt;=B387,B387&lt;=$AK$1),B387&lt;&gt;""),1,0)</f>
        <v>1</v>
      </c>
      <c r="AL387" s="136">
        <f t="shared" si="6"/>
        <v>1</v>
      </c>
      <c r="AM387" s="136">
        <v>1</v>
      </c>
    </row>
    <row r="388" spans="1:39" ht="56.25">
      <c r="A388" s="149">
        <v>628</v>
      </c>
      <c r="B388" s="150">
        <v>46430</v>
      </c>
      <c r="C388" s="156">
        <v>9</v>
      </c>
      <c r="D388" s="156">
        <v>17</v>
      </c>
      <c r="E388" s="152" t="s">
        <v>37</v>
      </c>
      <c r="F388" s="151" t="s">
        <v>492</v>
      </c>
      <c r="G388" s="154" t="s">
        <v>494</v>
      </c>
      <c r="H388" s="138" t="str">
        <f>IF(OR(G388="中止",G388="取消"),"998",IF(ISNA(MATCH($E388,施設情報!$B$2:$B$96,0)),"999",INDEX(施設情報!$C$2:$C$96,MATCH($E388,施設情報!$B$2:$B$96,0))))</f>
        <v>043</v>
      </c>
      <c r="I388" s="139">
        <f>B388</f>
        <v>46430</v>
      </c>
      <c r="J388" s="137" t="str">
        <f>H388&amp;"-"&amp;I388</f>
        <v>043-46430</v>
      </c>
      <c r="K388" s="137">
        <f>C388/24</f>
        <v>0.375</v>
      </c>
      <c r="L388" s="137">
        <f>D388/24</f>
        <v>0.70833333333333337</v>
      </c>
      <c r="M388" s="137">
        <f>IF(AND(M$3&gt;=$K388,M$3&lt;$L388),100*$AM388,0)</f>
        <v>0</v>
      </c>
      <c r="N388" s="137">
        <f>IF(AND(N$3&gt;=$K388,N$3&lt;$L388),100*$AM388,0)</f>
        <v>0</v>
      </c>
      <c r="O388" s="137">
        <f>IF(AND(O$3&gt;=$K388,O$3&lt;$L388),100*$AM388,0)</f>
        <v>0</v>
      </c>
      <c r="P388" s="137">
        <f>IF(AND(P$3&gt;=$K388,P$3&lt;$L388),100*$AM388,0)</f>
        <v>0</v>
      </c>
      <c r="Q388" s="137">
        <f>IF(AND(Q$3&gt;=$K388,Q$3&lt;$L388),100*$AM388,0)</f>
        <v>0</v>
      </c>
      <c r="R388" s="137">
        <f>IF(AND(R$3&gt;=$K388,R$3&lt;$L388),100*$AM388,0)</f>
        <v>0</v>
      </c>
      <c r="S388" s="137">
        <f>IF(AND(S$3&gt;=$K388,S$3&lt;$L388),100*$AM388,0)</f>
        <v>0</v>
      </c>
      <c r="T388" s="137">
        <f>IF(AND(T$3&gt;=$K388,T$3&lt;$L388),100*$AM388,0)</f>
        <v>0</v>
      </c>
      <c r="U388" s="137">
        <f>IF(AND(U$3&gt;=$K388,U$3&lt;$L388),100*$AM388,0)</f>
        <v>0</v>
      </c>
      <c r="V388" s="137">
        <f>IF(AND(V$3&gt;=$K388,V$3&lt;$L388),100*$AM388,0)</f>
        <v>100</v>
      </c>
      <c r="W388" s="137">
        <f>IF(AND(W$3&gt;=$K388,W$3&lt;$L388),100*$AM388,0)</f>
        <v>100</v>
      </c>
      <c r="X388" s="137">
        <f>IF(AND(X$3&gt;=$K388,X$3&lt;$L388),100*$AM388,0)</f>
        <v>100</v>
      </c>
      <c r="Y388" s="137">
        <f>IF(AND(Y$3&gt;=$K388,Y$3&lt;$L388),100*$AM388,0)</f>
        <v>100</v>
      </c>
      <c r="Z388" s="137">
        <f>IF(AND(Z$3&gt;=$K388,Z$3&lt;$L388),100*$AM388,0)</f>
        <v>100</v>
      </c>
      <c r="AA388" s="137">
        <f>IF(AND(AA$3&gt;=$K388,AA$3&lt;$L388),100*$AM388,0)</f>
        <v>100</v>
      </c>
      <c r="AB388" s="137">
        <f>IF(AND(AB$3&gt;=$K388,AB$3&lt;$L388),100*$AM388,0)</f>
        <v>100</v>
      </c>
      <c r="AC388" s="137">
        <f>IF(AND(AC$3&gt;=$K388,AC$3&lt;$L388),100*$AM388,0)</f>
        <v>100</v>
      </c>
      <c r="AD388" s="137">
        <f>IF(AND(AD$3&gt;=$K388,AD$3&lt;$L388),100*$AM388,0)</f>
        <v>0</v>
      </c>
      <c r="AE388" s="137">
        <f>IF(AND(AE$3&gt;=$K388,AE$3&lt;$L388),100*$AM388,0)</f>
        <v>0</v>
      </c>
      <c r="AF388" s="137">
        <f>IF(AND(AF$3&gt;=$K388,AF$3&lt;$L388),100*$AM388,0)</f>
        <v>0</v>
      </c>
      <c r="AG388" s="137">
        <f>IF(AND(AG$3&gt;=$K388,AG$3&lt;$L388),100*$AM388,0)</f>
        <v>0</v>
      </c>
      <c r="AH388" s="137">
        <f>IF(AND(AH$3&gt;=$K388,AH$3&lt;$L388),100*$AM388,0)</f>
        <v>0</v>
      </c>
      <c r="AI388" s="137">
        <f>IF(AND(AI$3&gt;=$K388,AI$3&lt;$L388),100*$AM388,0)</f>
        <v>0</v>
      </c>
      <c r="AJ388" s="137">
        <f>IF(AND(AJ$3&gt;=$K388,AJ$3&lt;$L388),100*$AM388,0)</f>
        <v>0</v>
      </c>
      <c r="AK388" s="136">
        <f ca="1">IF(AND(AND($AK$3&lt;=B388,B388&lt;=$AK$1),B388&lt;&gt;""),1,0)</f>
        <v>1</v>
      </c>
      <c r="AL388" s="136">
        <f t="shared" si="6"/>
        <v>1</v>
      </c>
      <c r="AM388" s="136">
        <v>1</v>
      </c>
    </row>
    <row r="389" spans="1:39" ht="56.25">
      <c r="A389" s="149">
        <v>629</v>
      </c>
      <c r="B389" s="150">
        <v>46430</v>
      </c>
      <c r="C389" s="156">
        <v>9</v>
      </c>
      <c r="D389" s="156">
        <v>17</v>
      </c>
      <c r="E389" s="152" t="s">
        <v>66</v>
      </c>
      <c r="F389" s="151" t="s">
        <v>492</v>
      </c>
      <c r="G389" s="154" t="s">
        <v>494</v>
      </c>
      <c r="H389" s="138" t="str">
        <f>IF(OR(G389="中止",G389="取消"),"998",IF(ISNA(MATCH($E389,施設情報!$B$2:$B$96,0)),"999",INDEX(施設情報!$C$2:$C$96,MATCH($E389,施設情報!$B$2:$B$96,0))))</f>
        <v>044</v>
      </c>
      <c r="I389" s="139">
        <f>B389</f>
        <v>46430</v>
      </c>
      <c r="J389" s="137" t="str">
        <f>H389&amp;"-"&amp;I389</f>
        <v>044-46430</v>
      </c>
      <c r="K389" s="137">
        <f>C389/24</f>
        <v>0.375</v>
      </c>
      <c r="L389" s="137">
        <f>D389/24</f>
        <v>0.70833333333333337</v>
      </c>
      <c r="M389" s="137">
        <f>IF(AND(M$3&gt;=$K389,M$3&lt;$L389),100*$AM389,0)</f>
        <v>0</v>
      </c>
      <c r="N389" s="137">
        <f>IF(AND(N$3&gt;=$K389,N$3&lt;$L389),100*$AM389,0)</f>
        <v>0</v>
      </c>
      <c r="O389" s="137">
        <f>IF(AND(O$3&gt;=$K389,O$3&lt;$L389),100*$AM389,0)</f>
        <v>0</v>
      </c>
      <c r="P389" s="137">
        <f>IF(AND(P$3&gt;=$K389,P$3&lt;$L389),100*$AM389,0)</f>
        <v>0</v>
      </c>
      <c r="Q389" s="137">
        <f>IF(AND(Q$3&gt;=$K389,Q$3&lt;$L389),100*$AM389,0)</f>
        <v>0</v>
      </c>
      <c r="R389" s="137">
        <f>IF(AND(R$3&gt;=$K389,R$3&lt;$L389),100*$AM389,0)</f>
        <v>0</v>
      </c>
      <c r="S389" s="137">
        <f>IF(AND(S$3&gt;=$K389,S$3&lt;$L389),100*$AM389,0)</f>
        <v>0</v>
      </c>
      <c r="T389" s="137">
        <f>IF(AND(T$3&gt;=$K389,T$3&lt;$L389),100*$AM389,0)</f>
        <v>0</v>
      </c>
      <c r="U389" s="137">
        <f>IF(AND(U$3&gt;=$K389,U$3&lt;$L389),100*$AM389,0)</f>
        <v>0</v>
      </c>
      <c r="V389" s="137">
        <f>IF(AND(V$3&gt;=$K389,V$3&lt;$L389),100*$AM389,0)</f>
        <v>100</v>
      </c>
      <c r="W389" s="137">
        <f>IF(AND(W$3&gt;=$K389,W$3&lt;$L389),100*$AM389,0)</f>
        <v>100</v>
      </c>
      <c r="X389" s="137">
        <f>IF(AND(X$3&gt;=$K389,X$3&lt;$L389),100*$AM389,0)</f>
        <v>100</v>
      </c>
      <c r="Y389" s="137">
        <f>IF(AND(Y$3&gt;=$K389,Y$3&lt;$L389),100*$AM389,0)</f>
        <v>100</v>
      </c>
      <c r="Z389" s="137">
        <f>IF(AND(Z$3&gt;=$K389,Z$3&lt;$L389),100*$AM389,0)</f>
        <v>100</v>
      </c>
      <c r="AA389" s="137">
        <f>IF(AND(AA$3&gt;=$K389,AA$3&lt;$L389),100*$AM389,0)</f>
        <v>100</v>
      </c>
      <c r="AB389" s="137">
        <f>IF(AND(AB$3&gt;=$K389,AB$3&lt;$L389),100*$AM389,0)</f>
        <v>100</v>
      </c>
      <c r="AC389" s="137">
        <f>IF(AND(AC$3&gt;=$K389,AC$3&lt;$L389),100*$AM389,0)</f>
        <v>100</v>
      </c>
      <c r="AD389" s="137">
        <f>IF(AND(AD$3&gt;=$K389,AD$3&lt;$L389),100*$AM389,0)</f>
        <v>0</v>
      </c>
      <c r="AE389" s="137">
        <f>IF(AND(AE$3&gt;=$K389,AE$3&lt;$L389),100*$AM389,0)</f>
        <v>0</v>
      </c>
      <c r="AF389" s="137">
        <f>IF(AND(AF$3&gt;=$K389,AF$3&lt;$L389),100*$AM389,0)</f>
        <v>0</v>
      </c>
      <c r="AG389" s="137">
        <f>IF(AND(AG$3&gt;=$K389,AG$3&lt;$L389),100*$AM389,0)</f>
        <v>0</v>
      </c>
      <c r="AH389" s="137">
        <f>IF(AND(AH$3&gt;=$K389,AH$3&lt;$L389),100*$AM389,0)</f>
        <v>0</v>
      </c>
      <c r="AI389" s="137">
        <f>IF(AND(AI$3&gt;=$K389,AI$3&lt;$L389),100*$AM389,0)</f>
        <v>0</v>
      </c>
      <c r="AJ389" s="137">
        <f>IF(AND(AJ$3&gt;=$K389,AJ$3&lt;$L389),100*$AM389,0)</f>
        <v>0</v>
      </c>
      <c r="AK389" s="136">
        <f ca="1">IF(AND(AND($AK$3&lt;=B389,B389&lt;=$AK$1),B389&lt;&gt;""),1,0)</f>
        <v>1</v>
      </c>
      <c r="AL389" s="136">
        <f t="shared" ref="AL389:AL452" si="7">IF(OR(F389="工事・メンテ（共用可）",F389="要調整"),0.5,IF(F389="ヘリ訓練日",0.4,1))</f>
        <v>1</v>
      </c>
      <c r="AM389" s="136">
        <v>1</v>
      </c>
    </row>
    <row r="390" spans="1:39" ht="75">
      <c r="A390" s="149">
        <v>630</v>
      </c>
      <c r="B390" s="150">
        <v>46430</v>
      </c>
      <c r="C390" s="156">
        <v>9</v>
      </c>
      <c r="D390" s="156">
        <v>17</v>
      </c>
      <c r="E390" s="152" t="s">
        <v>67</v>
      </c>
      <c r="F390" s="151" t="s">
        <v>492</v>
      </c>
      <c r="G390" s="154" t="s">
        <v>494</v>
      </c>
      <c r="H390" s="138" t="str">
        <f>IF(OR(G390="中止",G390="取消"),"998",IF(ISNA(MATCH($E390,施設情報!$B$2:$B$96,0)),"999",INDEX(施設情報!$C$2:$C$96,MATCH($E390,施設情報!$B$2:$B$96,0))))</f>
        <v>045</v>
      </c>
      <c r="I390" s="139">
        <f>B390</f>
        <v>46430</v>
      </c>
      <c r="J390" s="137" t="str">
        <f>H390&amp;"-"&amp;I390</f>
        <v>045-46430</v>
      </c>
      <c r="K390" s="137">
        <f>C390/24</f>
        <v>0.375</v>
      </c>
      <c r="L390" s="137">
        <f>D390/24</f>
        <v>0.70833333333333337</v>
      </c>
      <c r="M390" s="137">
        <f>IF(AND(M$3&gt;=$K390,M$3&lt;$L390),100*$AM390,0)</f>
        <v>0</v>
      </c>
      <c r="N390" s="137">
        <f>IF(AND(N$3&gt;=$K390,N$3&lt;$L390),100*$AM390,0)</f>
        <v>0</v>
      </c>
      <c r="O390" s="137">
        <f>IF(AND(O$3&gt;=$K390,O$3&lt;$L390),100*$AM390,0)</f>
        <v>0</v>
      </c>
      <c r="P390" s="137">
        <f>IF(AND(P$3&gt;=$K390,P$3&lt;$L390),100*$AM390,0)</f>
        <v>0</v>
      </c>
      <c r="Q390" s="137">
        <f>IF(AND(Q$3&gt;=$K390,Q$3&lt;$L390),100*$AM390,0)</f>
        <v>0</v>
      </c>
      <c r="R390" s="137">
        <f>IF(AND(R$3&gt;=$K390,R$3&lt;$L390),100*$AM390,0)</f>
        <v>0</v>
      </c>
      <c r="S390" s="137">
        <f>IF(AND(S$3&gt;=$K390,S$3&lt;$L390),100*$AM390,0)</f>
        <v>0</v>
      </c>
      <c r="T390" s="137">
        <f>IF(AND(T$3&gt;=$K390,T$3&lt;$L390),100*$AM390,0)</f>
        <v>0</v>
      </c>
      <c r="U390" s="137">
        <f>IF(AND(U$3&gt;=$K390,U$3&lt;$L390),100*$AM390,0)</f>
        <v>0</v>
      </c>
      <c r="V390" s="137">
        <f>IF(AND(V$3&gt;=$K390,V$3&lt;$L390),100*$AM390,0)</f>
        <v>100</v>
      </c>
      <c r="W390" s="137">
        <f>IF(AND(W$3&gt;=$K390,W$3&lt;$L390),100*$AM390,0)</f>
        <v>100</v>
      </c>
      <c r="X390" s="137">
        <f>IF(AND(X$3&gt;=$K390,X$3&lt;$L390),100*$AM390,0)</f>
        <v>100</v>
      </c>
      <c r="Y390" s="137">
        <f>IF(AND(Y$3&gt;=$K390,Y$3&lt;$L390),100*$AM390,0)</f>
        <v>100</v>
      </c>
      <c r="Z390" s="137">
        <f>IF(AND(Z$3&gt;=$K390,Z$3&lt;$L390),100*$AM390,0)</f>
        <v>100</v>
      </c>
      <c r="AA390" s="137">
        <f>IF(AND(AA$3&gt;=$K390,AA$3&lt;$L390),100*$AM390,0)</f>
        <v>100</v>
      </c>
      <c r="AB390" s="137">
        <f>IF(AND(AB$3&gt;=$K390,AB$3&lt;$L390),100*$AM390,0)</f>
        <v>100</v>
      </c>
      <c r="AC390" s="137">
        <f>IF(AND(AC$3&gt;=$K390,AC$3&lt;$L390),100*$AM390,0)</f>
        <v>100</v>
      </c>
      <c r="AD390" s="137">
        <f>IF(AND(AD$3&gt;=$K390,AD$3&lt;$L390),100*$AM390,0)</f>
        <v>0</v>
      </c>
      <c r="AE390" s="137">
        <f>IF(AND(AE$3&gt;=$K390,AE$3&lt;$L390),100*$AM390,0)</f>
        <v>0</v>
      </c>
      <c r="AF390" s="137">
        <f>IF(AND(AF$3&gt;=$K390,AF$3&lt;$L390),100*$AM390,0)</f>
        <v>0</v>
      </c>
      <c r="AG390" s="137">
        <f>IF(AND(AG$3&gt;=$K390,AG$3&lt;$L390),100*$AM390,0)</f>
        <v>0</v>
      </c>
      <c r="AH390" s="137">
        <f>IF(AND(AH$3&gt;=$K390,AH$3&lt;$L390),100*$AM390,0)</f>
        <v>0</v>
      </c>
      <c r="AI390" s="137">
        <f>IF(AND(AI$3&gt;=$K390,AI$3&lt;$L390),100*$AM390,0)</f>
        <v>0</v>
      </c>
      <c r="AJ390" s="137">
        <f>IF(AND(AJ$3&gt;=$K390,AJ$3&lt;$L390),100*$AM390,0)</f>
        <v>0</v>
      </c>
      <c r="AK390" s="136">
        <f ca="1">IF(AND(AND($AK$3&lt;=B390,B390&lt;=$AK$1),B390&lt;&gt;""),1,0)</f>
        <v>1</v>
      </c>
      <c r="AL390" s="136">
        <f t="shared" si="7"/>
        <v>1</v>
      </c>
      <c r="AM390" s="136">
        <v>1</v>
      </c>
    </row>
    <row r="391" spans="1:39" ht="75">
      <c r="A391" s="149">
        <v>631</v>
      </c>
      <c r="B391" s="150">
        <v>46430</v>
      </c>
      <c r="C391" s="156">
        <v>9</v>
      </c>
      <c r="D391" s="156">
        <v>17</v>
      </c>
      <c r="E391" s="152" t="s">
        <v>68</v>
      </c>
      <c r="F391" s="151" t="s">
        <v>492</v>
      </c>
      <c r="G391" s="154" t="s">
        <v>494</v>
      </c>
      <c r="H391" s="138" t="str">
        <f>IF(OR(G391="中止",G391="取消"),"998",IF(ISNA(MATCH($E391,施設情報!$B$2:$B$96,0)),"999",INDEX(施設情報!$C$2:$C$96,MATCH($E391,施設情報!$B$2:$B$96,0))))</f>
        <v>046</v>
      </c>
      <c r="I391" s="139">
        <f>B391</f>
        <v>46430</v>
      </c>
      <c r="J391" s="137" t="str">
        <f>H391&amp;"-"&amp;I391</f>
        <v>046-46430</v>
      </c>
      <c r="K391" s="137">
        <f>C391/24</f>
        <v>0.375</v>
      </c>
      <c r="L391" s="137">
        <f>D391/24</f>
        <v>0.70833333333333337</v>
      </c>
      <c r="M391" s="137">
        <f>IF(AND(M$3&gt;=$K391,M$3&lt;$L391),100*$AM391,0)</f>
        <v>0</v>
      </c>
      <c r="N391" s="137">
        <f>IF(AND(N$3&gt;=$K391,N$3&lt;$L391),100*$AM391,0)</f>
        <v>0</v>
      </c>
      <c r="O391" s="137">
        <f>IF(AND(O$3&gt;=$K391,O$3&lt;$L391),100*$AM391,0)</f>
        <v>0</v>
      </c>
      <c r="P391" s="137">
        <f>IF(AND(P$3&gt;=$K391,P$3&lt;$L391),100*$AM391,0)</f>
        <v>0</v>
      </c>
      <c r="Q391" s="137">
        <f>IF(AND(Q$3&gt;=$K391,Q$3&lt;$L391),100*$AM391,0)</f>
        <v>0</v>
      </c>
      <c r="R391" s="137">
        <f>IF(AND(R$3&gt;=$K391,R$3&lt;$L391),100*$AM391,0)</f>
        <v>0</v>
      </c>
      <c r="S391" s="137">
        <f>IF(AND(S$3&gt;=$K391,S$3&lt;$L391),100*$AM391,0)</f>
        <v>0</v>
      </c>
      <c r="T391" s="137">
        <f>IF(AND(T$3&gt;=$K391,T$3&lt;$L391),100*$AM391,0)</f>
        <v>0</v>
      </c>
      <c r="U391" s="137">
        <f>IF(AND(U$3&gt;=$K391,U$3&lt;$L391),100*$AM391,0)</f>
        <v>0</v>
      </c>
      <c r="V391" s="137">
        <f>IF(AND(V$3&gt;=$K391,V$3&lt;$L391),100*$AM391,0)</f>
        <v>100</v>
      </c>
      <c r="W391" s="137">
        <f>IF(AND(W$3&gt;=$K391,W$3&lt;$L391),100*$AM391,0)</f>
        <v>100</v>
      </c>
      <c r="X391" s="137">
        <f>IF(AND(X$3&gt;=$K391,X$3&lt;$L391),100*$AM391,0)</f>
        <v>100</v>
      </c>
      <c r="Y391" s="137">
        <f>IF(AND(Y$3&gt;=$K391,Y$3&lt;$L391),100*$AM391,0)</f>
        <v>100</v>
      </c>
      <c r="Z391" s="137">
        <f>IF(AND(Z$3&gt;=$K391,Z$3&lt;$L391),100*$AM391,0)</f>
        <v>100</v>
      </c>
      <c r="AA391" s="137">
        <f>IF(AND(AA$3&gt;=$K391,AA$3&lt;$L391),100*$AM391,0)</f>
        <v>100</v>
      </c>
      <c r="AB391" s="137">
        <f>IF(AND(AB$3&gt;=$K391,AB$3&lt;$L391),100*$AM391,0)</f>
        <v>100</v>
      </c>
      <c r="AC391" s="137">
        <f>IF(AND(AC$3&gt;=$K391,AC$3&lt;$L391),100*$AM391,0)</f>
        <v>100</v>
      </c>
      <c r="AD391" s="137">
        <f>IF(AND(AD$3&gt;=$K391,AD$3&lt;$L391),100*$AM391,0)</f>
        <v>0</v>
      </c>
      <c r="AE391" s="137">
        <f>IF(AND(AE$3&gt;=$K391,AE$3&lt;$L391),100*$AM391,0)</f>
        <v>0</v>
      </c>
      <c r="AF391" s="137">
        <f>IF(AND(AF$3&gt;=$K391,AF$3&lt;$L391),100*$AM391,0)</f>
        <v>0</v>
      </c>
      <c r="AG391" s="137">
        <f>IF(AND(AG$3&gt;=$K391,AG$3&lt;$L391),100*$AM391,0)</f>
        <v>0</v>
      </c>
      <c r="AH391" s="137">
        <f>IF(AND(AH$3&gt;=$K391,AH$3&lt;$L391),100*$AM391,0)</f>
        <v>0</v>
      </c>
      <c r="AI391" s="137">
        <f>IF(AND(AI$3&gt;=$K391,AI$3&lt;$L391),100*$AM391,0)</f>
        <v>0</v>
      </c>
      <c r="AJ391" s="137">
        <f>IF(AND(AJ$3&gt;=$K391,AJ$3&lt;$L391),100*$AM391,0)</f>
        <v>0</v>
      </c>
      <c r="AK391" s="136">
        <f ca="1">IF(AND(AND($AK$3&lt;=B391,B391&lt;=$AK$1),B391&lt;&gt;""),1,0)</f>
        <v>1</v>
      </c>
      <c r="AL391" s="136">
        <f t="shared" si="7"/>
        <v>1</v>
      </c>
      <c r="AM391" s="136">
        <v>1</v>
      </c>
    </row>
    <row r="392" spans="1:39" ht="75">
      <c r="A392" s="149">
        <v>632</v>
      </c>
      <c r="B392" s="150">
        <v>46430</v>
      </c>
      <c r="C392" s="156">
        <v>9</v>
      </c>
      <c r="D392" s="156">
        <v>17</v>
      </c>
      <c r="E392" s="152" t="s">
        <v>69</v>
      </c>
      <c r="F392" s="151" t="s">
        <v>492</v>
      </c>
      <c r="G392" s="154" t="s">
        <v>494</v>
      </c>
      <c r="H392" s="138" t="str">
        <f>IF(OR(G392="中止",G392="取消"),"998",IF(ISNA(MATCH($E392,施設情報!$B$2:$B$96,0)),"999",INDEX(施設情報!$C$2:$C$96,MATCH($E392,施設情報!$B$2:$B$96,0))))</f>
        <v>047</v>
      </c>
      <c r="I392" s="139">
        <f>B392</f>
        <v>46430</v>
      </c>
      <c r="J392" s="137" t="str">
        <f>H392&amp;"-"&amp;I392</f>
        <v>047-46430</v>
      </c>
      <c r="K392" s="137">
        <f>C392/24</f>
        <v>0.375</v>
      </c>
      <c r="L392" s="137">
        <f>D392/24</f>
        <v>0.70833333333333337</v>
      </c>
      <c r="M392" s="137">
        <f>IF(AND(M$3&gt;=$K392,M$3&lt;$L392),100*$AM392,0)</f>
        <v>0</v>
      </c>
      <c r="N392" s="137">
        <f>IF(AND(N$3&gt;=$K392,N$3&lt;$L392),100*$AM392,0)</f>
        <v>0</v>
      </c>
      <c r="O392" s="137">
        <f>IF(AND(O$3&gt;=$K392,O$3&lt;$L392),100*$AM392,0)</f>
        <v>0</v>
      </c>
      <c r="P392" s="137">
        <f>IF(AND(P$3&gt;=$K392,P$3&lt;$L392),100*$AM392,0)</f>
        <v>0</v>
      </c>
      <c r="Q392" s="137">
        <f>IF(AND(Q$3&gt;=$K392,Q$3&lt;$L392),100*$AM392,0)</f>
        <v>0</v>
      </c>
      <c r="R392" s="137">
        <f>IF(AND(R$3&gt;=$K392,R$3&lt;$L392),100*$AM392,0)</f>
        <v>0</v>
      </c>
      <c r="S392" s="137">
        <f>IF(AND(S$3&gt;=$K392,S$3&lt;$L392),100*$AM392,0)</f>
        <v>0</v>
      </c>
      <c r="T392" s="137">
        <f>IF(AND(T$3&gt;=$K392,T$3&lt;$L392),100*$AM392,0)</f>
        <v>0</v>
      </c>
      <c r="U392" s="137">
        <f>IF(AND(U$3&gt;=$K392,U$3&lt;$L392),100*$AM392,0)</f>
        <v>0</v>
      </c>
      <c r="V392" s="137">
        <f>IF(AND(V$3&gt;=$K392,V$3&lt;$L392),100*$AM392,0)</f>
        <v>100</v>
      </c>
      <c r="W392" s="137">
        <f>IF(AND(W$3&gt;=$K392,W$3&lt;$L392),100*$AM392,0)</f>
        <v>100</v>
      </c>
      <c r="X392" s="137">
        <f>IF(AND(X$3&gt;=$K392,X$3&lt;$L392),100*$AM392,0)</f>
        <v>100</v>
      </c>
      <c r="Y392" s="137">
        <f>IF(AND(Y$3&gt;=$K392,Y$3&lt;$L392),100*$AM392,0)</f>
        <v>100</v>
      </c>
      <c r="Z392" s="137">
        <f>IF(AND(Z$3&gt;=$K392,Z$3&lt;$L392),100*$AM392,0)</f>
        <v>100</v>
      </c>
      <c r="AA392" s="137">
        <f>IF(AND(AA$3&gt;=$K392,AA$3&lt;$L392),100*$AM392,0)</f>
        <v>100</v>
      </c>
      <c r="AB392" s="137">
        <f>IF(AND(AB$3&gt;=$K392,AB$3&lt;$L392),100*$AM392,0)</f>
        <v>100</v>
      </c>
      <c r="AC392" s="137">
        <f>IF(AND(AC$3&gt;=$K392,AC$3&lt;$L392),100*$AM392,0)</f>
        <v>100</v>
      </c>
      <c r="AD392" s="137">
        <f>IF(AND(AD$3&gt;=$K392,AD$3&lt;$L392),100*$AM392,0)</f>
        <v>0</v>
      </c>
      <c r="AE392" s="137">
        <f>IF(AND(AE$3&gt;=$K392,AE$3&lt;$L392),100*$AM392,0)</f>
        <v>0</v>
      </c>
      <c r="AF392" s="137">
        <f>IF(AND(AF$3&gt;=$K392,AF$3&lt;$L392),100*$AM392,0)</f>
        <v>0</v>
      </c>
      <c r="AG392" s="137">
        <f>IF(AND(AG$3&gt;=$K392,AG$3&lt;$L392),100*$AM392,0)</f>
        <v>0</v>
      </c>
      <c r="AH392" s="137">
        <f>IF(AND(AH$3&gt;=$K392,AH$3&lt;$L392),100*$AM392,0)</f>
        <v>0</v>
      </c>
      <c r="AI392" s="137">
        <f>IF(AND(AI$3&gt;=$K392,AI$3&lt;$L392),100*$AM392,0)</f>
        <v>0</v>
      </c>
      <c r="AJ392" s="137">
        <f>IF(AND(AJ$3&gt;=$K392,AJ$3&lt;$L392),100*$AM392,0)</f>
        <v>0</v>
      </c>
      <c r="AK392" s="136">
        <f ca="1">IF(AND(AND($AK$3&lt;=B392,B392&lt;=$AK$1),B392&lt;&gt;""),1,0)</f>
        <v>1</v>
      </c>
      <c r="AL392" s="136">
        <f t="shared" si="7"/>
        <v>1</v>
      </c>
      <c r="AM392" s="136">
        <v>1</v>
      </c>
    </row>
    <row r="393" spans="1:39" ht="93.75">
      <c r="A393" s="149">
        <v>633</v>
      </c>
      <c r="B393" s="150">
        <v>46430</v>
      </c>
      <c r="C393" s="156">
        <v>9</v>
      </c>
      <c r="D393" s="156">
        <v>17</v>
      </c>
      <c r="E393" s="152" t="s">
        <v>70</v>
      </c>
      <c r="F393" s="151" t="s">
        <v>492</v>
      </c>
      <c r="G393" s="154" t="s">
        <v>494</v>
      </c>
      <c r="H393" s="138" t="str">
        <f>IF(OR(G393="中止",G393="取消"),"998",IF(ISNA(MATCH($E393,施設情報!$B$2:$B$96,0)),"999",INDEX(施設情報!$C$2:$C$96,MATCH($E393,施設情報!$B$2:$B$96,0))))</f>
        <v>050</v>
      </c>
      <c r="I393" s="139">
        <f>B393</f>
        <v>46430</v>
      </c>
      <c r="J393" s="137" t="str">
        <f>H393&amp;"-"&amp;I393</f>
        <v>050-46430</v>
      </c>
      <c r="K393" s="137">
        <f>C393/24</f>
        <v>0.375</v>
      </c>
      <c r="L393" s="137">
        <f>D393/24</f>
        <v>0.70833333333333337</v>
      </c>
      <c r="M393" s="137">
        <f>IF(AND(M$3&gt;=$K393,M$3&lt;$L393),100*$AM393,0)</f>
        <v>0</v>
      </c>
      <c r="N393" s="137">
        <f>IF(AND(N$3&gt;=$K393,N$3&lt;$L393),100*$AM393,0)</f>
        <v>0</v>
      </c>
      <c r="O393" s="137">
        <f>IF(AND(O$3&gt;=$K393,O$3&lt;$L393),100*$AM393,0)</f>
        <v>0</v>
      </c>
      <c r="P393" s="137">
        <f>IF(AND(P$3&gt;=$K393,P$3&lt;$L393),100*$AM393,0)</f>
        <v>0</v>
      </c>
      <c r="Q393" s="137">
        <f>IF(AND(Q$3&gt;=$K393,Q$3&lt;$L393),100*$AM393,0)</f>
        <v>0</v>
      </c>
      <c r="R393" s="137">
        <f>IF(AND(R$3&gt;=$K393,R$3&lt;$L393),100*$AM393,0)</f>
        <v>0</v>
      </c>
      <c r="S393" s="137">
        <f>IF(AND(S$3&gt;=$K393,S$3&lt;$L393),100*$AM393,0)</f>
        <v>0</v>
      </c>
      <c r="T393" s="137">
        <f>IF(AND(T$3&gt;=$K393,T$3&lt;$L393),100*$AM393,0)</f>
        <v>0</v>
      </c>
      <c r="U393" s="137">
        <f>IF(AND(U$3&gt;=$K393,U$3&lt;$L393),100*$AM393,0)</f>
        <v>0</v>
      </c>
      <c r="V393" s="137">
        <f>IF(AND(V$3&gt;=$K393,V$3&lt;$L393),100*$AM393,0)</f>
        <v>100</v>
      </c>
      <c r="W393" s="137">
        <f>IF(AND(W$3&gt;=$K393,W$3&lt;$L393),100*$AM393,0)</f>
        <v>100</v>
      </c>
      <c r="X393" s="137">
        <f>IF(AND(X$3&gt;=$K393,X$3&lt;$L393),100*$AM393,0)</f>
        <v>100</v>
      </c>
      <c r="Y393" s="137">
        <f>IF(AND(Y$3&gt;=$K393,Y$3&lt;$L393),100*$AM393,0)</f>
        <v>100</v>
      </c>
      <c r="Z393" s="137">
        <f>IF(AND(Z$3&gt;=$K393,Z$3&lt;$L393),100*$AM393,0)</f>
        <v>100</v>
      </c>
      <c r="AA393" s="137">
        <f>IF(AND(AA$3&gt;=$K393,AA$3&lt;$L393),100*$AM393,0)</f>
        <v>100</v>
      </c>
      <c r="AB393" s="137">
        <f>IF(AND(AB$3&gt;=$K393,AB$3&lt;$L393),100*$AM393,0)</f>
        <v>100</v>
      </c>
      <c r="AC393" s="137">
        <f>IF(AND(AC$3&gt;=$K393,AC$3&lt;$L393),100*$AM393,0)</f>
        <v>100</v>
      </c>
      <c r="AD393" s="137">
        <f>IF(AND(AD$3&gt;=$K393,AD$3&lt;$L393),100*$AM393,0)</f>
        <v>0</v>
      </c>
      <c r="AE393" s="137">
        <f>IF(AND(AE$3&gt;=$K393,AE$3&lt;$L393),100*$AM393,0)</f>
        <v>0</v>
      </c>
      <c r="AF393" s="137">
        <f>IF(AND(AF$3&gt;=$K393,AF$3&lt;$L393),100*$AM393,0)</f>
        <v>0</v>
      </c>
      <c r="AG393" s="137">
        <f>IF(AND(AG$3&gt;=$K393,AG$3&lt;$L393),100*$AM393,0)</f>
        <v>0</v>
      </c>
      <c r="AH393" s="137">
        <f>IF(AND(AH$3&gt;=$K393,AH$3&lt;$L393),100*$AM393,0)</f>
        <v>0</v>
      </c>
      <c r="AI393" s="137">
        <f>IF(AND(AI$3&gt;=$K393,AI$3&lt;$L393),100*$AM393,0)</f>
        <v>0</v>
      </c>
      <c r="AJ393" s="137">
        <f>IF(AND(AJ$3&gt;=$K393,AJ$3&lt;$L393),100*$AM393,0)</f>
        <v>0</v>
      </c>
      <c r="AK393" s="136">
        <f ca="1">IF(AND(AND($AK$3&lt;=B393,B393&lt;=$AK$1),B393&lt;&gt;""),1,0)</f>
        <v>1</v>
      </c>
      <c r="AL393" s="136">
        <f t="shared" si="7"/>
        <v>1</v>
      </c>
      <c r="AM393" s="136">
        <v>1</v>
      </c>
    </row>
    <row r="394" spans="1:39" ht="93.75">
      <c r="A394" s="149">
        <v>634</v>
      </c>
      <c r="B394" s="150">
        <v>46430</v>
      </c>
      <c r="C394" s="156">
        <v>9</v>
      </c>
      <c r="D394" s="156">
        <v>17</v>
      </c>
      <c r="E394" s="152" t="s">
        <v>71</v>
      </c>
      <c r="F394" s="151" t="s">
        <v>492</v>
      </c>
      <c r="G394" s="154" t="s">
        <v>494</v>
      </c>
      <c r="H394" s="138" t="str">
        <f>IF(OR(G394="中止",G394="取消"),"998",IF(ISNA(MATCH($E394,施設情報!$B$2:$B$96,0)),"999",INDEX(施設情報!$C$2:$C$96,MATCH($E394,施設情報!$B$2:$B$96,0))))</f>
        <v>051</v>
      </c>
      <c r="I394" s="139">
        <f>B394</f>
        <v>46430</v>
      </c>
      <c r="J394" s="137" t="str">
        <f>H394&amp;"-"&amp;I394</f>
        <v>051-46430</v>
      </c>
      <c r="K394" s="137">
        <f>C394/24</f>
        <v>0.375</v>
      </c>
      <c r="L394" s="137">
        <f>D394/24</f>
        <v>0.70833333333333337</v>
      </c>
      <c r="M394" s="137">
        <f>IF(AND(M$3&gt;=$K394,M$3&lt;$L394),100*$AM394,0)</f>
        <v>0</v>
      </c>
      <c r="N394" s="137">
        <f>IF(AND(N$3&gt;=$K394,N$3&lt;$L394),100*$AM394,0)</f>
        <v>0</v>
      </c>
      <c r="O394" s="137">
        <f>IF(AND(O$3&gt;=$K394,O$3&lt;$L394),100*$AM394,0)</f>
        <v>0</v>
      </c>
      <c r="P394" s="137">
        <f>IF(AND(P$3&gt;=$K394,P$3&lt;$L394),100*$AM394,0)</f>
        <v>0</v>
      </c>
      <c r="Q394" s="137">
        <f>IF(AND(Q$3&gt;=$K394,Q$3&lt;$L394),100*$AM394,0)</f>
        <v>0</v>
      </c>
      <c r="R394" s="137">
        <f>IF(AND(R$3&gt;=$K394,R$3&lt;$L394),100*$AM394,0)</f>
        <v>0</v>
      </c>
      <c r="S394" s="137">
        <f>IF(AND(S$3&gt;=$K394,S$3&lt;$L394),100*$AM394,0)</f>
        <v>0</v>
      </c>
      <c r="T394" s="137">
        <f>IF(AND(T$3&gt;=$K394,T$3&lt;$L394),100*$AM394,0)</f>
        <v>0</v>
      </c>
      <c r="U394" s="137">
        <f>IF(AND(U$3&gt;=$K394,U$3&lt;$L394),100*$AM394,0)</f>
        <v>0</v>
      </c>
      <c r="V394" s="137">
        <f>IF(AND(V$3&gt;=$K394,V$3&lt;$L394),100*$AM394,0)</f>
        <v>100</v>
      </c>
      <c r="W394" s="137">
        <f>IF(AND(W$3&gt;=$K394,W$3&lt;$L394),100*$AM394,0)</f>
        <v>100</v>
      </c>
      <c r="X394" s="137">
        <f>IF(AND(X$3&gt;=$K394,X$3&lt;$L394),100*$AM394,0)</f>
        <v>100</v>
      </c>
      <c r="Y394" s="137">
        <f>IF(AND(Y$3&gt;=$K394,Y$3&lt;$L394),100*$AM394,0)</f>
        <v>100</v>
      </c>
      <c r="Z394" s="137">
        <f>IF(AND(Z$3&gt;=$K394,Z$3&lt;$L394),100*$AM394,0)</f>
        <v>100</v>
      </c>
      <c r="AA394" s="137">
        <f>IF(AND(AA$3&gt;=$K394,AA$3&lt;$L394),100*$AM394,0)</f>
        <v>100</v>
      </c>
      <c r="AB394" s="137">
        <f>IF(AND(AB$3&gt;=$K394,AB$3&lt;$L394),100*$AM394,0)</f>
        <v>100</v>
      </c>
      <c r="AC394" s="137">
        <f>IF(AND(AC$3&gt;=$K394,AC$3&lt;$L394),100*$AM394,0)</f>
        <v>100</v>
      </c>
      <c r="AD394" s="137">
        <f>IF(AND(AD$3&gt;=$K394,AD$3&lt;$L394),100*$AM394,0)</f>
        <v>0</v>
      </c>
      <c r="AE394" s="137">
        <f>IF(AND(AE$3&gt;=$K394,AE$3&lt;$L394),100*$AM394,0)</f>
        <v>0</v>
      </c>
      <c r="AF394" s="137">
        <f>IF(AND(AF$3&gt;=$K394,AF$3&lt;$L394),100*$AM394,0)</f>
        <v>0</v>
      </c>
      <c r="AG394" s="137">
        <f>IF(AND(AG$3&gt;=$K394,AG$3&lt;$L394),100*$AM394,0)</f>
        <v>0</v>
      </c>
      <c r="AH394" s="137">
        <f>IF(AND(AH$3&gt;=$K394,AH$3&lt;$L394),100*$AM394,0)</f>
        <v>0</v>
      </c>
      <c r="AI394" s="137">
        <f>IF(AND(AI$3&gt;=$K394,AI$3&lt;$L394),100*$AM394,0)</f>
        <v>0</v>
      </c>
      <c r="AJ394" s="137">
        <f>IF(AND(AJ$3&gt;=$K394,AJ$3&lt;$L394),100*$AM394,0)</f>
        <v>0</v>
      </c>
      <c r="AK394" s="136">
        <f ca="1">IF(AND(AND($AK$3&lt;=B394,B394&lt;=$AK$1),B394&lt;&gt;""),1,0)</f>
        <v>1</v>
      </c>
      <c r="AL394" s="136">
        <f t="shared" si="7"/>
        <v>1</v>
      </c>
      <c r="AM394" s="136">
        <v>1</v>
      </c>
    </row>
    <row r="395" spans="1:39" ht="93.75">
      <c r="A395" s="149">
        <v>635</v>
      </c>
      <c r="B395" s="150">
        <v>46430</v>
      </c>
      <c r="C395" s="156">
        <v>9</v>
      </c>
      <c r="D395" s="156">
        <v>17</v>
      </c>
      <c r="E395" s="152" t="s">
        <v>72</v>
      </c>
      <c r="F395" s="151" t="s">
        <v>492</v>
      </c>
      <c r="G395" s="154" t="s">
        <v>494</v>
      </c>
      <c r="H395" s="138" t="str">
        <f>IF(OR(G395="中止",G395="取消"),"998",IF(ISNA(MATCH($E395,施設情報!$B$2:$B$96,0)),"999",INDEX(施設情報!$C$2:$C$96,MATCH($E395,施設情報!$B$2:$B$96,0))))</f>
        <v>052</v>
      </c>
      <c r="I395" s="139">
        <f>B395</f>
        <v>46430</v>
      </c>
      <c r="J395" s="137" t="str">
        <f>H395&amp;"-"&amp;I395</f>
        <v>052-46430</v>
      </c>
      <c r="K395" s="137">
        <f>C395/24</f>
        <v>0.375</v>
      </c>
      <c r="L395" s="137">
        <f>D395/24</f>
        <v>0.70833333333333337</v>
      </c>
      <c r="M395" s="137">
        <f>IF(AND(M$3&gt;=$K395,M$3&lt;$L395),100*$AM395,0)</f>
        <v>0</v>
      </c>
      <c r="N395" s="137">
        <f>IF(AND(N$3&gt;=$K395,N$3&lt;$L395),100*$AM395,0)</f>
        <v>0</v>
      </c>
      <c r="O395" s="137">
        <f>IF(AND(O$3&gt;=$K395,O$3&lt;$L395),100*$AM395,0)</f>
        <v>0</v>
      </c>
      <c r="P395" s="137">
        <f>IF(AND(P$3&gt;=$K395,P$3&lt;$L395),100*$AM395,0)</f>
        <v>0</v>
      </c>
      <c r="Q395" s="137">
        <f>IF(AND(Q$3&gt;=$K395,Q$3&lt;$L395),100*$AM395,0)</f>
        <v>0</v>
      </c>
      <c r="R395" s="137">
        <f>IF(AND(R$3&gt;=$K395,R$3&lt;$L395),100*$AM395,0)</f>
        <v>0</v>
      </c>
      <c r="S395" s="137">
        <f>IF(AND(S$3&gt;=$K395,S$3&lt;$L395),100*$AM395,0)</f>
        <v>0</v>
      </c>
      <c r="T395" s="137">
        <f>IF(AND(T$3&gt;=$K395,T$3&lt;$L395),100*$AM395,0)</f>
        <v>0</v>
      </c>
      <c r="U395" s="137">
        <f>IF(AND(U$3&gt;=$K395,U$3&lt;$L395),100*$AM395,0)</f>
        <v>0</v>
      </c>
      <c r="V395" s="137">
        <f>IF(AND(V$3&gt;=$K395,V$3&lt;$L395),100*$AM395,0)</f>
        <v>100</v>
      </c>
      <c r="W395" s="137">
        <f>IF(AND(W$3&gt;=$K395,W$3&lt;$L395),100*$AM395,0)</f>
        <v>100</v>
      </c>
      <c r="X395" s="137">
        <f>IF(AND(X$3&gt;=$K395,X$3&lt;$L395),100*$AM395,0)</f>
        <v>100</v>
      </c>
      <c r="Y395" s="137">
        <f>IF(AND(Y$3&gt;=$K395,Y$3&lt;$L395),100*$AM395,0)</f>
        <v>100</v>
      </c>
      <c r="Z395" s="137">
        <f>IF(AND(Z$3&gt;=$K395,Z$3&lt;$L395),100*$AM395,0)</f>
        <v>100</v>
      </c>
      <c r="AA395" s="137">
        <f>IF(AND(AA$3&gt;=$K395,AA$3&lt;$L395),100*$AM395,0)</f>
        <v>100</v>
      </c>
      <c r="AB395" s="137">
        <f>IF(AND(AB$3&gt;=$K395,AB$3&lt;$L395),100*$AM395,0)</f>
        <v>100</v>
      </c>
      <c r="AC395" s="137">
        <f>IF(AND(AC$3&gt;=$K395,AC$3&lt;$L395),100*$AM395,0)</f>
        <v>100</v>
      </c>
      <c r="AD395" s="137">
        <f>IF(AND(AD$3&gt;=$K395,AD$3&lt;$L395),100*$AM395,0)</f>
        <v>0</v>
      </c>
      <c r="AE395" s="137">
        <f>IF(AND(AE$3&gt;=$K395,AE$3&lt;$L395),100*$AM395,0)</f>
        <v>0</v>
      </c>
      <c r="AF395" s="137">
        <f>IF(AND(AF$3&gt;=$K395,AF$3&lt;$L395),100*$AM395,0)</f>
        <v>0</v>
      </c>
      <c r="AG395" s="137">
        <f>IF(AND(AG$3&gt;=$K395,AG$3&lt;$L395),100*$AM395,0)</f>
        <v>0</v>
      </c>
      <c r="AH395" s="137">
        <f>IF(AND(AH$3&gt;=$K395,AH$3&lt;$L395),100*$AM395,0)</f>
        <v>0</v>
      </c>
      <c r="AI395" s="137">
        <f>IF(AND(AI$3&gt;=$K395,AI$3&lt;$L395),100*$AM395,0)</f>
        <v>0</v>
      </c>
      <c r="AJ395" s="137">
        <f>IF(AND(AJ$3&gt;=$K395,AJ$3&lt;$L395),100*$AM395,0)</f>
        <v>0</v>
      </c>
      <c r="AK395" s="136">
        <f ca="1">IF(AND(AND($AK$3&lt;=B395,B395&lt;=$AK$1),B395&lt;&gt;""),1,0)</f>
        <v>1</v>
      </c>
      <c r="AL395" s="136">
        <f t="shared" si="7"/>
        <v>1</v>
      </c>
      <c r="AM395" s="136">
        <v>1</v>
      </c>
    </row>
    <row r="396" spans="1:39" ht="93.75">
      <c r="A396" s="149">
        <v>636</v>
      </c>
      <c r="B396" s="150">
        <v>46430</v>
      </c>
      <c r="C396" s="156">
        <v>9</v>
      </c>
      <c r="D396" s="156">
        <v>17</v>
      </c>
      <c r="E396" s="152" t="s">
        <v>73</v>
      </c>
      <c r="F396" s="151" t="s">
        <v>492</v>
      </c>
      <c r="G396" s="154" t="s">
        <v>494</v>
      </c>
      <c r="H396" s="138" t="str">
        <f>IF(OR(G396="中止",G396="取消"),"998",IF(ISNA(MATCH($E396,施設情報!$B$2:$B$96,0)),"999",INDEX(施設情報!$C$2:$C$96,MATCH($E396,施設情報!$B$2:$B$96,0))))</f>
        <v>053</v>
      </c>
      <c r="I396" s="139">
        <f>B396</f>
        <v>46430</v>
      </c>
      <c r="J396" s="137" t="str">
        <f>H396&amp;"-"&amp;I396</f>
        <v>053-46430</v>
      </c>
      <c r="K396" s="137">
        <f>C396/24</f>
        <v>0.375</v>
      </c>
      <c r="L396" s="137">
        <f>D396/24</f>
        <v>0.70833333333333337</v>
      </c>
      <c r="M396" s="137">
        <f>IF(AND(M$3&gt;=$K396,M$3&lt;$L396),100*$AM396,0)</f>
        <v>0</v>
      </c>
      <c r="N396" s="137">
        <f>IF(AND(N$3&gt;=$K396,N$3&lt;$L396),100*$AM396,0)</f>
        <v>0</v>
      </c>
      <c r="O396" s="137">
        <f>IF(AND(O$3&gt;=$K396,O$3&lt;$L396),100*$AM396,0)</f>
        <v>0</v>
      </c>
      <c r="P396" s="137">
        <f>IF(AND(P$3&gt;=$K396,P$3&lt;$L396),100*$AM396,0)</f>
        <v>0</v>
      </c>
      <c r="Q396" s="137">
        <f>IF(AND(Q$3&gt;=$K396,Q$3&lt;$L396),100*$AM396,0)</f>
        <v>0</v>
      </c>
      <c r="R396" s="137">
        <f>IF(AND(R$3&gt;=$K396,R$3&lt;$L396),100*$AM396,0)</f>
        <v>0</v>
      </c>
      <c r="S396" s="137">
        <f>IF(AND(S$3&gt;=$K396,S$3&lt;$L396),100*$AM396,0)</f>
        <v>0</v>
      </c>
      <c r="T396" s="137">
        <f>IF(AND(T$3&gt;=$K396,T$3&lt;$L396),100*$AM396,0)</f>
        <v>0</v>
      </c>
      <c r="U396" s="137">
        <f>IF(AND(U$3&gt;=$K396,U$3&lt;$L396),100*$AM396,0)</f>
        <v>0</v>
      </c>
      <c r="V396" s="137">
        <f>IF(AND(V$3&gt;=$K396,V$3&lt;$L396),100*$AM396,0)</f>
        <v>100</v>
      </c>
      <c r="W396" s="137">
        <f>IF(AND(W$3&gt;=$K396,W$3&lt;$L396),100*$AM396,0)</f>
        <v>100</v>
      </c>
      <c r="X396" s="137">
        <f>IF(AND(X$3&gt;=$K396,X$3&lt;$L396),100*$AM396,0)</f>
        <v>100</v>
      </c>
      <c r="Y396" s="137">
        <f>IF(AND(Y$3&gt;=$K396,Y$3&lt;$L396),100*$AM396,0)</f>
        <v>100</v>
      </c>
      <c r="Z396" s="137">
        <f>IF(AND(Z$3&gt;=$K396,Z$3&lt;$L396),100*$AM396,0)</f>
        <v>100</v>
      </c>
      <c r="AA396" s="137">
        <f>IF(AND(AA$3&gt;=$K396,AA$3&lt;$L396),100*$AM396,0)</f>
        <v>100</v>
      </c>
      <c r="AB396" s="137">
        <f>IF(AND(AB$3&gt;=$K396,AB$3&lt;$L396),100*$AM396,0)</f>
        <v>100</v>
      </c>
      <c r="AC396" s="137">
        <f>IF(AND(AC$3&gt;=$K396,AC$3&lt;$L396),100*$AM396,0)</f>
        <v>100</v>
      </c>
      <c r="AD396" s="137">
        <f>IF(AND(AD$3&gt;=$K396,AD$3&lt;$L396),100*$AM396,0)</f>
        <v>0</v>
      </c>
      <c r="AE396" s="137">
        <f>IF(AND(AE$3&gt;=$K396,AE$3&lt;$L396),100*$AM396,0)</f>
        <v>0</v>
      </c>
      <c r="AF396" s="137">
        <f>IF(AND(AF$3&gt;=$K396,AF$3&lt;$L396),100*$AM396,0)</f>
        <v>0</v>
      </c>
      <c r="AG396" s="137">
        <f>IF(AND(AG$3&gt;=$K396,AG$3&lt;$L396),100*$AM396,0)</f>
        <v>0</v>
      </c>
      <c r="AH396" s="137">
        <f>IF(AND(AH$3&gt;=$K396,AH$3&lt;$L396),100*$AM396,0)</f>
        <v>0</v>
      </c>
      <c r="AI396" s="137">
        <f>IF(AND(AI$3&gt;=$K396,AI$3&lt;$L396),100*$AM396,0)</f>
        <v>0</v>
      </c>
      <c r="AJ396" s="137">
        <f>IF(AND(AJ$3&gt;=$K396,AJ$3&lt;$L396),100*$AM396,0)</f>
        <v>0</v>
      </c>
      <c r="AK396" s="136">
        <f ca="1">IF(AND(AND($AK$3&lt;=B396,B396&lt;=$AK$1),B396&lt;&gt;""),1,0)</f>
        <v>1</v>
      </c>
      <c r="AL396" s="136">
        <f t="shared" si="7"/>
        <v>1</v>
      </c>
      <c r="AM396" s="136">
        <v>1</v>
      </c>
    </row>
    <row r="397" spans="1:39" ht="75">
      <c r="A397" s="149">
        <v>637</v>
      </c>
      <c r="B397" s="150">
        <v>46430</v>
      </c>
      <c r="C397" s="156">
        <v>9</v>
      </c>
      <c r="D397" s="156">
        <v>17</v>
      </c>
      <c r="E397" s="152" t="s">
        <v>74</v>
      </c>
      <c r="F397" s="151" t="s">
        <v>492</v>
      </c>
      <c r="G397" s="154" t="s">
        <v>494</v>
      </c>
      <c r="H397" s="138" t="str">
        <f>IF(OR(G397="中止",G397="取消"),"998",IF(ISNA(MATCH($E397,施設情報!$B$2:$B$96,0)),"999",INDEX(施設情報!$C$2:$C$96,MATCH($E397,施設情報!$B$2:$B$96,0))))</f>
        <v>048</v>
      </c>
      <c r="I397" s="139">
        <f>B397</f>
        <v>46430</v>
      </c>
      <c r="J397" s="137" t="str">
        <f>H397&amp;"-"&amp;I397</f>
        <v>048-46430</v>
      </c>
      <c r="K397" s="137">
        <f>C397/24</f>
        <v>0.375</v>
      </c>
      <c r="L397" s="137">
        <f>D397/24</f>
        <v>0.70833333333333337</v>
      </c>
      <c r="M397" s="137">
        <f>IF(AND(M$3&gt;=$K397,M$3&lt;$L397),100*$AM397,0)</f>
        <v>0</v>
      </c>
      <c r="N397" s="137">
        <f>IF(AND(N$3&gt;=$K397,N$3&lt;$L397),100*$AM397,0)</f>
        <v>0</v>
      </c>
      <c r="O397" s="137">
        <f>IF(AND(O$3&gt;=$K397,O$3&lt;$L397),100*$AM397,0)</f>
        <v>0</v>
      </c>
      <c r="P397" s="137">
        <f>IF(AND(P$3&gt;=$K397,P$3&lt;$L397),100*$AM397,0)</f>
        <v>0</v>
      </c>
      <c r="Q397" s="137">
        <f>IF(AND(Q$3&gt;=$K397,Q$3&lt;$L397),100*$AM397,0)</f>
        <v>0</v>
      </c>
      <c r="R397" s="137">
        <f>IF(AND(R$3&gt;=$K397,R$3&lt;$L397),100*$AM397,0)</f>
        <v>0</v>
      </c>
      <c r="S397" s="137">
        <f>IF(AND(S$3&gt;=$K397,S$3&lt;$L397),100*$AM397,0)</f>
        <v>0</v>
      </c>
      <c r="T397" s="137">
        <f>IF(AND(T$3&gt;=$K397,T$3&lt;$L397),100*$AM397,0)</f>
        <v>0</v>
      </c>
      <c r="U397" s="137">
        <f>IF(AND(U$3&gt;=$K397,U$3&lt;$L397),100*$AM397,0)</f>
        <v>0</v>
      </c>
      <c r="V397" s="137">
        <f>IF(AND(V$3&gt;=$K397,V$3&lt;$L397),100*$AM397,0)</f>
        <v>100</v>
      </c>
      <c r="W397" s="137">
        <f>IF(AND(W$3&gt;=$K397,W$3&lt;$L397),100*$AM397,0)</f>
        <v>100</v>
      </c>
      <c r="X397" s="137">
        <f>IF(AND(X$3&gt;=$K397,X$3&lt;$L397),100*$AM397,0)</f>
        <v>100</v>
      </c>
      <c r="Y397" s="137">
        <f>IF(AND(Y$3&gt;=$K397,Y$3&lt;$L397),100*$AM397,0)</f>
        <v>100</v>
      </c>
      <c r="Z397" s="137">
        <f>IF(AND(Z$3&gt;=$K397,Z$3&lt;$L397),100*$AM397,0)</f>
        <v>100</v>
      </c>
      <c r="AA397" s="137">
        <f>IF(AND(AA$3&gt;=$K397,AA$3&lt;$L397),100*$AM397,0)</f>
        <v>100</v>
      </c>
      <c r="AB397" s="137">
        <f>IF(AND(AB$3&gt;=$K397,AB$3&lt;$L397),100*$AM397,0)</f>
        <v>100</v>
      </c>
      <c r="AC397" s="137">
        <f>IF(AND(AC$3&gt;=$K397,AC$3&lt;$L397),100*$AM397,0)</f>
        <v>100</v>
      </c>
      <c r="AD397" s="137">
        <f>IF(AND(AD$3&gt;=$K397,AD$3&lt;$L397),100*$AM397,0)</f>
        <v>0</v>
      </c>
      <c r="AE397" s="137">
        <f>IF(AND(AE$3&gt;=$K397,AE$3&lt;$L397),100*$AM397,0)</f>
        <v>0</v>
      </c>
      <c r="AF397" s="137">
        <f>IF(AND(AF$3&gt;=$K397,AF$3&lt;$L397),100*$AM397,0)</f>
        <v>0</v>
      </c>
      <c r="AG397" s="137">
        <f>IF(AND(AG$3&gt;=$K397,AG$3&lt;$L397),100*$AM397,0)</f>
        <v>0</v>
      </c>
      <c r="AH397" s="137">
        <f>IF(AND(AH$3&gt;=$K397,AH$3&lt;$L397),100*$AM397,0)</f>
        <v>0</v>
      </c>
      <c r="AI397" s="137">
        <f>IF(AND(AI$3&gt;=$K397,AI$3&lt;$L397),100*$AM397,0)</f>
        <v>0</v>
      </c>
      <c r="AJ397" s="137">
        <f>IF(AND(AJ$3&gt;=$K397,AJ$3&lt;$L397),100*$AM397,0)</f>
        <v>0</v>
      </c>
      <c r="AK397" s="136">
        <f ca="1">IF(AND(AND($AK$3&lt;=B397,B397&lt;=$AK$1),B397&lt;&gt;""),1,0)</f>
        <v>1</v>
      </c>
      <c r="AL397" s="136">
        <f t="shared" si="7"/>
        <v>1</v>
      </c>
      <c r="AM397" s="136">
        <v>1</v>
      </c>
    </row>
    <row r="398" spans="1:39" ht="75">
      <c r="A398" s="149">
        <v>638</v>
      </c>
      <c r="B398" s="150">
        <v>46430</v>
      </c>
      <c r="C398" s="156">
        <v>9</v>
      </c>
      <c r="D398" s="156">
        <v>17</v>
      </c>
      <c r="E398" s="152" t="s">
        <v>75</v>
      </c>
      <c r="F398" s="151" t="s">
        <v>492</v>
      </c>
      <c r="G398" s="154" t="s">
        <v>494</v>
      </c>
      <c r="H398" s="138" t="str">
        <f>IF(OR(G398="中止",G398="取消"),"998",IF(ISNA(MATCH($E398,施設情報!$B$2:$B$96,0)),"999",INDEX(施設情報!$C$2:$C$96,MATCH($E398,施設情報!$B$2:$B$96,0))))</f>
        <v>049</v>
      </c>
      <c r="I398" s="139">
        <f>B398</f>
        <v>46430</v>
      </c>
      <c r="J398" s="137" t="str">
        <f>H398&amp;"-"&amp;I398</f>
        <v>049-46430</v>
      </c>
      <c r="K398" s="137">
        <f>C398/24</f>
        <v>0.375</v>
      </c>
      <c r="L398" s="137">
        <f>D398/24</f>
        <v>0.70833333333333337</v>
      </c>
      <c r="M398" s="137">
        <f>IF(AND(M$3&gt;=$K398,M$3&lt;$L398),100*$AM398,0)</f>
        <v>0</v>
      </c>
      <c r="N398" s="137">
        <f>IF(AND(N$3&gt;=$K398,N$3&lt;$L398),100*$AM398,0)</f>
        <v>0</v>
      </c>
      <c r="O398" s="137">
        <f>IF(AND(O$3&gt;=$K398,O$3&lt;$L398),100*$AM398,0)</f>
        <v>0</v>
      </c>
      <c r="P398" s="137">
        <f>IF(AND(P$3&gt;=$K398,P$3&lt;$L398),100*$AM398,0)</f>
        <v>0</v>
      </c>
      <c r="Q398" s="137">
        <f>IF(AND(Q$3&gt;=$K398,Q$3&lt;$L398),100*$AM398,0)</f>
        <v>0</v>
      </c>
      <c r="R398" s="137">
        <f>IF(AND(R$3&gt;=$K398,R$3&lt;$L398),100*$AM398,0)</f>
        <v>0</v>
      </c>
      <c r="S398" s="137">
        <f>IF(AND(S$3&gt;=$K398,S$3&lt;$L398),100*$AM398,0)</f>
        <v>0</v>
      </c>
      <c r="T398" s="137">
        <f>IF(AND(T$3&gt;=$K398,T$3&lt;$L398),100*$AM398,0)</f>
        <v>0</v>
      </c>
      <c r="U398" s="137">
        <f>IF(AND(U$3&gt;=$K398,U$3&lt;$L398),100*$AM398,0)</f>
        <v>0</v>
      </c>
      <c r="V398" s="137">
        <f>IF(AND(V$3&gt;=$K398,V$3&lt;$L398),100*$AM398,0)</f>
        <v>100</v>
      </c>
      <c r="W398" s="137">
        <f>IF(AND(W$3&gt;=$K398,W$3&lt;$L398),100*$AM398,0)</f>
        <v>100</v>
      </c>
      <c r="X398" s="137">
        <f>IF(AND(X$3&gt;=$K398,X$3&lt;$L398),100*$AM398,0)</f>
        <v>100</v>
      </c>
      <c r="Y398" s="137">
        <f>IF(AND(Y$3&gt;=$K398,Y$3&lt;$L398),100*$AM398,0)</f>
        <v>100</v>
      </c>
      <c r="Z398" s="137">
        <f>IF(AND(Z$3&gt;=$K398,Z$3&lt;$L398),100*$AM398,0)</f>
        <v>100</v>
      </c>
      <c r="AA398" s="137">
        <f>IF(AND(AA$3&gt;=$K398,AA$3&lt;$L398),100*$AM398,0)</f>
        <v>100</v>
      </c>
      <c r="AB398" s="137">
        <f>IF(AND(AB$3&gt;=$K398,AB$3&lt;$L398),100*$AM398,0)</f>
        <v>100</v>
      </c>
      <c r="AC398" s="137">
        <f>IF(AND(AC$3&gt;=$K398,AC$3&lt;$L398),100*$AM398,0)</f>
        <v>100</v>
      </c>
      <c r="AD398" s="137">
        <f>IF(AND(AD$3&gt;=$K398,AD$3&lt;$L398),100*$AM398,0)</f>
        <v>0</v>
      </c>
      <c r="AE398" s="137">
        <f>IF(AND(AE$3&gt;=$K398,AE$3&lt;$L398),100*$AM398,0)</f>
        <v>0</v>
      </c>
      <c r="AF398" s="137">
        <f>IF(AND(AF$3&gt;=$K398,AF$3&lt;$L398),100*$AM398,0)</f>
        <v>0</v>
      </c>
      <c r="AG398" s="137">
        <f>IF(AND(AG$3&gt;=$K398,AG$3&lt;$L398),100*$AM398,0)</f>
        <v>0</v>
      </c>
      <c r="AH398" s="137">
        <f>IF(AND(AH$3&gt;=$K398,AH$3&lt;$L398),100*$AM398,0)</f>
        <v>0</v>
      </c>
      <c r="AI398" s="137">
        <f>IF(AND(AI$3&gt;=$K398,AI$3&lt;$L398),100*$AM398,0)</f>
        <v>0</v>
      </c>
      <c r="AJ398" s="137">
        <f>IF(AND(AJ$3&gt;=$K398,AJ$3&lt;$L398),100*$AM398,0)</f>
        <v>0</v>
      </c>
      <c r="AK398" s="136">
        <f ca="1">IF(AND(AND($AK$3&lt;=B398,B398&lt;=$AK$1),B398&lt;&gt;""),1,0)</f>
        <v>1</v>
      </c>
      <c r="AL398" s="136">
        <f t="shared" si="7"/>
        <v>1</v>
      </c>
      <c r="AM398" s="136">
        <v>1</v>
      </c>
    </row>
    <row r="399" spans="1:39" ht="75">
      <c r="A399" s="149">
        <v>639</v>
      </c>
      <c r="B399" s="150">
        <v>46430</v>
      </c>
      <c r="C399" s="156">
        <v>9</v>
      </c>
      <c r="D399" s="156">
        <v>17</v>
      </c>
      <c r="E399" s="152" t="s">
        <v>76</v>
      </c>
      <c r="F399" s="151" t="s">
        <v>492</v>
      </c>
      <c r="G399" s="154" t="s">
        <v>494</v>
      </c>
      <c r="H399" s="138" t="str">
        <f>IF(OR(G399="中止",G399="取消"),"998",IF(ISNA(MATCH($E399,施設情報!$B$2:$B$96,0)),"999",INDEX(施設情報!$C$2:$C$96,MATCH($E399,施設情報!$B$2:$B$96,0))))</f>
        <v>054</v>
      </c>
      <c r="I399" s="139">
        <f>B399</f>
        <v>46430</v>
      </c>
      <c r="J399" s="137" t="str">
        <f>H399&amp;"-"&amp;I399</f>
        <v>054-46430</v>
      </c>
      <c r="K399" s="137">
        <f>C399/24</f>
        <v>0.375</v>
      </c>
      <c r="L399" s="137">
        <f>D399/24</f>
        <v>0.70833333333333337</v>
      </c>
      <c r="M399" s="137">
        <f>IF(AND(M$3&gt;=$K399,M$3&lt;$L399),100*$AM399,0)</f>
        <v>0</v>
      </c>
      <c r="N399" s="137">
        <f>IF(AND(N$3&gt;=$K399,N$3&lt;$L399),100*$AM399,0)</f>
        <v>0</v>
      </c>
      <c r="O399" s="137">
        <f>IF(AND(O$3&gt;=$K399,O$3&lt;$L399),100*$AM399,0)</f>
        <v>0</v>
      </c>
      <c r="P399" s="137">
        <f>IF(AND(P$3&gt;=$K399,P$3&lt;$L399),100*$AM399,0)</f>
        <v>0</v>
      </c>
      <c r="Q399" s="137">
        <f>IF(AND(Q$3&gt;=$K399,Q$3&lt;$L399),100*$AM399,0)</f>
        <v>0</v>
      </c>
      <c r="R399" s="137">
        <f>IF(AND(R$3&gt;=$K399,R$3&lt;$L399),100*$AM399,0)</f>
        <v>0</v>
      </c>
      <c r="S399" s="137">
        <f>IF(AND(S$3&gt;=$K399,S$3&lt;$L399),100*$AM399,0)</f>
        <v>0</v>
      </c>
      <c r="T399" s="137">
        <f>IF(AND(T$3&gt;=$K399,T$3&lt;$L399),100*$AM399,0)</f>
        <v>0</v>
      </c>
      <c r="U399" s="137">
        <f>IF(AND(U$3&gt;=$K399,U$3&lt;$L399),100*$AM399,0)</f>
        <v>0</v>
      </c>
      <c r="V399" s="137">
        <f>IF(AND(V$3&gt;=$K399,V$3&lt;$L399),100*$AM399,0)</f>
        <v>100</v>
      </c>
      <c r="W399" s="137">
        <f>IF(AND(W$3&gt;=$K399,W$3&lt;$L399),100*$AM399,0)</f>
        <v>100</v>
      </c>
      <c r="X399" s="137">
        <f>IF(AND(X$3&gt;=$K399,X$3&lt;$L399),100*$AM399,0)</f>
        <v>100</v>
      </c>
      <c r="Y399" s="137">
        <f>IF(AND(Y$3&gt;=$K399,Y$3&lt;$L399),100*$AM399,0)</f>
        <v>100</v>
      </c>
      <c r="Z399" s="137">
        <f>IF(AND(Z$3&gt;=$K399,Z$3&lt;$L399),100*$AM399,0)</f>
        <v>100</v>
      </c>
      <c r="AA399" s="137">
        <f>IF(AND(AA$3&gt;=$K399,AA$3&lt;$L399),100*$AM399,0)</f>
        <v>100</v>
      </c>
      <c r="AB399" s="137">
        <f>IF(AND(AB$3&gt;=$K399,AB$3&lt;$L399),100*$AM399,0)</f>
        <v>100</v>
      </c>
      <c r="AC399" s="137">
        <f>IF(AND(AC$3&gt;=$K399,AC$3&lt;$L399),100*$AM399,0)</f>
        <v>100</v>
      </c>
      <c r="AD399" s="137">
        <f>IF(AND(AD$3&gt;=$K399,AD$3&lt;$L399),100*$AM399,0)</f>
        <v>0</v>
      </c>
      <c r="AE399" s="137">
        <f>IF(AND(AE$3&gt;=$K399,AE$3&lt;$L399),100*$AM399,0)</f>
        <v>0</v>
      </c>
      <c r="AF399" s="137">
        <f>IF(AND(AF$3&gt;=$K399,AF$3&lt;$L399),100*$AM399,0)</f>
        <v>0</v>
      </c>
      <c r="AG399" s="137">
        <f>IF(AND(AG$3&gt;=$K399,AG$3&lt;$L399),100*$AM399,0)</f>
        <v>0</v>
      </c>
      <c r="AH399" s="137">
        <f>IF(AND(AH$3&gt;=$K399,AH$3&lt;$L399),100*$AM399,0)</f>
        <v>0</v>
      </c>
      <c r="AI399" s="137">
        <f>IF(AND(AI$3&gt;=$K399,AI$3&lt;$L399),100*$AM399,0)</f>
        <v>0</v>
      </c>
      <c r="AJ399" s="137">
        <f>IF(AND(AJ$3&gt;=$K399,AJ$3&lt;$L399),100*$AM399,0)</f>
        <v>0</v>
      </c>
      <c r="AK399" s="136">
        <f ca="1">IF(AND(AND($AK$3&lt;=B399,B399&lt;=$AK$1),B399&lt;&gt;""),1,0)</f>
        <v>1</v>
      </c>
      <c r="AL399" s="136">
        <f t="shared" si="7"/>
        <v>1</v>
      </c>
      <c r="AM399" s="136">
        <v>1</v>
      </c>
    </row>
    <row r="400" spans="1:39" ht="112.5">
      <c r="A400" s="149">
        <v>640</v>
      </c>
      <c r="B400" s="150">
        <v>46430</v>
      </c>
      <c r="C400" s="156">
        <v>9</v>
      </c>
      <c r="D400" s="156">
        <v>17</v>
      </c>
      <c r="E400" s="152" t="s">
        <v>77</v>
      </c>
      <c r="F400" s="151" t="s">
        <v>492</v>
      </c>
      <c r="G400" s="154" t="s">
        <v>494</v>
      </c>
      <c r="H400" s="138" t="str">
        <f>IF(OR(G400="中止",G400="取消"),"998",IF(ISNA(MATCH($E400,施設情報!$B$2:$B$96,0)),"999",INDEX(施設情報!$C$2:$C$96,MATCH($E400,施設情報!$B$2:$B$96,0))))</f>
        <v>055</v>
      </c>
      <c r="I400" s="139">
        <f>B400</f>
        <v>46430</v>
      </c>
      <c r="J400" s="137" t="str">
        <f>H400&amp;"-"&amp;I400</f>
        <v>055-46430</v>
      </c>
      <c r="K400" s="137">
        <f>C400/24</f>
        <v>0.375</v>
      </c>
      <c r="L400" s="137">
        <f>D400/24</f>
        <v>0.70833333333333337</v>
      </c>
      <c r="M400" s="137">
        <f>IF(AND(M$3&gt;=$K400,M$3&lt;$L400),100*$AM400,0)</f>
        <v>0</v>
      </c>
      <c r="N400" s="137">
        <f>IF(AND(N$3&gt;=$K400,N$3&lt;$L400),100*$AM400,0)</f>
        <v>0</v>
      </c>
      <c r="O400" s="137">
        <f>IF(AND(O$3&gt;=$K400,O$3&lt;$L400),100*$AM400,0)</f>
        <v>0</v>
      </c>
      <c r="P400" s="137">
        <f>IF(AND(P$3&gt;=$K400,P$3&lt;$L400),100*$AM400,0)</f>
        <v>0</v>
      </c>
      <c r="Q400" s="137">
        <f>IF(AND(Q$3&gt;=$K400,Q$3&lt;$L400),100*$AM400,0)</f>
        <v>0</v>
      </c>
      <c r="R400" s="137">
        <f>IF(AND(R$3&gt;=$K400,R$3&lt;$L400),100*$AM400,0)</f>
        <v>0</v>
      </c>
      <c r="S400" s="137">
        <f>IF(AND(S$3&gt;=$K400,S$3&lt;$L400),100*$AM400,0)</f>
        <v>0</v>
      </c>
      <c r="T400" s="137">
        <f>IF(AND(T$3&gt;=$K400,T$3&lt;$L400),100*$AM400,0)</f>
        <v>0</v>
      </c>
      <c r="U400" s="137">
        <f>IF(AND(U$3&gt;=$K400,U$3&lt;$L400),100*$AM400,0)</f>
        <v>0</v>
      </c>
      <c r="V400" s="137">
        <f>IF(AND(V$3&gt;=$K400,V$3&lt;$L400),100*$AM400,0)</f>
        <v>100</v>
      </c>
      <c r="W400" s="137">
        <f>IF(AND(W$3&gt;=$K400,W$3&lt;$L400),100*$AM400,0)</f>
        <v>100</v>
      </c>
      <c r="X400" s="137">
        <f>IF(AND(X$3&gt;=$K400,X$3&lt;$L400),100*$AM400,0)</f>
        <v>100</v>
      </c>
      <c r="Y400" s="137">
        <f>IF(AND(Y$3&gt;=$K400,Y$3&lt;$L400),100*$AM400,0)</f>
        <v>100</v>
      </c>
      <c r="Z400" s="137">
        <f>IF(AND(Z$3&gt;=$K400,Z$3&lt;$L400),100*$AM400,0)</f>
        <v>100</v>
      </c>
      <c r="AA400" s="137">
        <f>IF(AND(AA$3&gt;=$K400,AA$3&lt;$L400),100*$AM400,0)</f>
        <v>100</v>
      </c>
      <c r="AB400" s="137">
        <f>IF(AND(AB$3&gt;=$K400,AB$3&lt;$L400),100*$AM400,0)</f>
        <v>100</v>
      </c>
      <c r="AC400" s="137">
        <f>IF(AND(AC$3&gt;=$K400,AC$3&lt;$L400),100*$AM400,0)</f>
        <v>100</v>
      </c>
      <c r="AD400" s="137">
        <f>IF(AND(AD$3&gt;=$K400,AD$3&lt;$L400),100*$AM400,0)</f>
        <v>0</v>
      </c>
      <c r="AE400" s="137">
        <f>IF(AND(AE$3&gt;=$K400,AE$3&lt;$L400),100*$AM400,0)</f>
        <v>0</v>
      </c>
      <c r="AF400" s="137">
        <f>IF(AND(AF$3&gt;=$K400,AF$3&lt;$L400),100*$AM400,0)</f>
        <v>0</v>
      </c>
      <c r="AG400" s="137">
        <f>IF(AND(AG$3&gt;=$K400,AG$3&lt;$L400),100*$AM400,0)</f>
        <v>0</v>
      </c>
      <c r="AH400" s="137">
        <f>IF(AND(AH$3&gt;=$K400,AH$3&lt;$L400),100*$AM400,0)</f>
        <v>0</v>
      </c>
      <c r="AI400" s="137">
        <f>IF(AND(AI$3&gt;=$K400,AI$3&lt;$L400),100*$AM400,0)</f>
        <v>0</v>
      </c>
      <c r="AJ400" s="137">
        <f>IF(AND(AJ$3&gt;=$K400,AJ$3&lt;$L400),100*$AM400,0)</f>
        <v>0</v>
      </c>
      <c r="AK400" s="136">
        <f ca="1">IF(AND(AND($AK$3&lt;=B400,B400&lt;=$AK$1),B400&lt;&gt;""),1,0)</f>
        <v>1</v>
      </c>
      <c r="AL400" s="136">
        <f t="shared" si="7"/>
        <v>1</v>
      </c>
      <c r="AM400" s="136">
        <v>1</v>
      </c>
    </row>
    <row r="401" spans="1:39" ht="93.75">
      <c r="A401" s="149">
        <v>641</v>
      </c>
      <c r="B401" s="150">
        <v>46430</v>
      </c>
      <c r="C401" s="156">
        <v>9</v>
      </c>
      <c r="D401" s="156">
        <v>17</v>
      </c>
      <c r="E401" s="152" t="s">
        <v>78</v>
      </c>
      <c r="F401" s="151" t="s">
        <v>492</v>
      </c>
      <c r="G401" s="154" t="s">
        <v>494</v>
      </c>
      <c r="H401" s="138" t="str">
        <f>IF(OR(G401="中止",G401="取消"),"998",IF(ISNA(MATCH($E401,施設情報!$B$2:$B$96,0)),"999",INDEX(施設情報!$C$2:$C$96,MATCH($E401,施設情報!$B$2:$B$96,0))))</f>
        <v>056</v>
      </c>
      <c r="I401" s="139">
        <f>B401</f>
        <v>46430</v>
      </c>
      <c r="J401" s="137" t="str">
        <f>H401&amp;"-"&amp;I401</f>
        <v>056-46430</v>
      </c>
      <c r="K401" s="137">
        <f>C401/24</f>
        <v>0.375</v>
      </c>
      <c r="L401" s="137">
        <f>D401/24</f>
        <v>0.70833333333333337</v>
      </c>
      <c r="M401" s="137">
        <f>IF(AND(M$3&gt;=$K401,M$3&lt;$L401),100*$AM401,0)</f>
        <v>0</v>
      </c>
      <c r="N401" s="137">
        <f>IF(AND(N$3&gt;=$K401,N$3&lt;$L401),100*$AM401,0)</f>
        <v>0</v>
      </c>
      <c r="O401" s="137">
        <f>IF(AND(O$3&gt;=$K401,O$3&lt;$L401),100*$AM401,0)</f>
        <v>0</v>
      </c>
      <c r="P401" s="137">
        <f>IF(AND(P$3&gt;=$K401,P$3&lt;$L401),100*$AM401,0)</f>
        <v>0</v>
      </c>
      <c r="Q401" s="137">
        <f>IF(AND(Q$3&gt;=$K401,Q$3&lt;$L401),100*$AM401,0)</f>
        <v>0</v>
      </c>
      <c r="R401" s="137">
        <f>IF(AND(R$3&gt;=$K401,R$3&lt;$L401),100*$AM401,0)</f>
        <v>0</v>
      </c>
      <c r="S401" s="137">
        <f>IF(AND(S$3&gt;=$K401,S$3&lt;$L401),100*$AM401,0)</f>
        <v>0</v>
      </c>
      <c r="T401" s="137">
        <f>IF(AND(T$3&gt;=$K401,T$3&lt;$L401),100*$AM401,0)</f>
        <v>0</v>
      </c>
      <c r="U401" s="137">
        <f>IF(AND(U$3&gt;=$K401,U$3&lt;$L401),100*$AM401,0)</f>
        <v>0</v>
      </c>
      <c r="V401" s="137">
        <f>IF(AND(V$3&gt;=$K401,V$3&lt;$L401),100*$AM401,0)</f>
        <v>100</v>
      </c>
      <c r="W401" s="137">
        <f>IF(AND(W$3&gt;=$K401,W$3&lt;$L401),100*$AM401,0)</f>
        <v>100</v>
      </c>
      <c r="X401" s="137">
        <f>IF(AND(X$3&gt;=$K401,X$3&lt;$L401),100*$AM401,0)</f>
        <v>100</v>
      </c>
      <c r="Y401" s="137">
        <f>IF(AND(Y$3&gt;=$K401,Y$3&lt;$L401),100*$AM401,0)</f>
        <v>100</v>
      </c>
      <c r="Z401" s="137">
        <f>IF(AND(Z$3&gt;=$K401,Z$3&lt;$L401),100*$AM401,0)</f>
        <v>100</v>
      </c>
      <c r="AA401" s="137">
        <f>IF(AND(AA$3&gt;=$K401,AA$3&lt;$L401),100*$AM401,0)</f>
        <v>100</v>
      </c>
      <c r="AB401" s="137">
        <f>IF(AND(AB$3&gt;=$K401,AB$3&lt;$L401),100*$AM401,0)</f>
        <v>100</v>
      </c>
      <c r="AC401" s="137">
        <f>IF(AND(AC$3&gt;=$K401,AC$3&lt;$L401),100*$AM401,0)</f>
        <v>100</v>
      </c>
      <c r="AD401" s="137">
        <f>IF(AND(AD$3&gt;=$K401,AD$3&lt;$L401),100*$AM401,0)</f>
        <v>0</v>
      </c>
      <c r="AE401" s="137">
        <f>IF(AND(AE$3&gt;=$K401,AE$3&lt;$L401),100*$AM401,0)</f>
        <v>0</v>
      </c>
      <c r="AF401" s="137">
        <f>IF(AND(AF$3&gt;=$K401,AF$3&lt;$L401),100*$AM401,0)</f>
        <v>0</v>
      </c>
      <c r="AG401" s="137">
        <f>IF(AND(AG$3&gt;=$K401,AG$3&lt;$L401),100*$AM401,0)</f>
        <v>0</v>
      </c>
      <c r="AH401" s="137">
        <f>IF(AND(AH$3&gt;=$K401,AH$3&lt;$L401),100*$AM401,0)</f>
        <v>0</v>
      </c>
      <c r="AI401" s="137">
        <f>IF(AND(AI$3&gt;=$K401,AI$3&lt;$L401),100*$AM401,0)</f>
        <v>0</v>
      </c>
      <c r="AJ401" s="137">
        <f>IF(AND(AJ$3&gt;=$K401,AJ$3&lt;$L401),100*$AM401,0)</f>
        <v>0</v>
      </c>
      <c r="AK401" s="136">
        <f ca="1">IF(AND(AND($AK$3&lt;=B401,B401&lt;=$AK$1),B401&lt;&gt;""),1,0)</f>
        <v>1</v>
      </c>
      <c r="AL401" s="136">
        <f t="shared" si="7"/>
        <v>1</v>
      </c>
      <c r="AM401" s="136">
        <v>1</v>
      </c>
    </row>
    <row r="402" spans="1:39" ht="112.5">
      <c r="A402" s="149">
        <v>642</v>
      </c>
      <c r="B402" s="150">
        <v>46430</v>
      </c>
      <c r="C402" s="156">
        <v>9</v>
      </c>
      <c r="D402" s="156">
        <v>17</v>
      </c>
      <c r="E402" s="152" t="s">
        <v>79</v>
      </c>
      <c r="F402" s="151" t="s">
        <v>492</v>
      </c>
      <c r="G402" s="154" t="s">
        <v>494</v>
      </c>
      <c r="H402" s="138" t="str">
        <f>IF(OR(G402="中止",G402="取消"),"998",IF(ISNA(MATCH($E402,施設情報!$B$2:$B$96,0)),"999",INDEX(施設情報!$C$2:$C$96,MATCH($E402,施設情報!$B$2:$B$96,0))))</f>
        <v>057</v>
      </c>
      <c r="I402" s="139">
        <f>B402</f>
        <v>46430</v>
      </c>
      <c r="J402" s="137" t="str">
        <f>H402&amp;"-"&amp;I402</f>
        <v>057-46430</v>
      </c>
      <c r="K402" s="137">
        <f>C402/24</f>
        <v>0.375</v>
      </c>
      <c r="L402" s="137">
        <f>D402/24</f>
        <v>0.70833333333333337</v>
      </c>
      <c r="M402" s="137">
        <f>IF(AND(M$3&gt;=$K402,M$3&lt;$L402),100*$AM402,0)</f>
        <v>0</v>
      </c>
      <c r="N402" s="137">
        <f>IF(AND(N$3&gt;=$K402,N$3&lt;$L402),100*$AM402,0)</f>
        <v>0</v>
      </c>
      <c r="O402" s="137">
        <f>IF(AND(O$3&gt;=$K402,O$3&lt;$L402),100*$AM402,0)</f>
        <v>0</v>
      </c>
      <c r="P402" s="137">
        <f>IF(AND(P$3&gt;=$K402,P$3&lt;$L402),100*$AM402,0)</f>
        <v>0</v>
      </c>
      <c r="Q402" s="137">
        <f>IF(AND(Q$3&gt;=$K402,Q$3&lt;$L402),100*$AM402,0)</f>
        <v>0</v>
      </c>
      <c r="R402" s="137">
        <f>IF(AND(R$3&gt;=$K402,R$3&lt;$L402),100*$AM402,0)</f>
        <v>0</v>
      </c>
      <c r="S402" s="137">
        <f>IF(AND(S$3&gt;=$K402,S$3&lt;$L402),100*$AM402,0)</f>
        <v>0</v>
      </c>
      <c r="T402" s="137">
        <f>IF(AND(T$3&gt;=$K402,T$3&lt;$L402),100*$AM402,0)</f>
        <v>0</v>
      </c>
      <c r="U402" s="137">
        <f>IF(AND(U$3&gt;=$K402,U$3&lt;$L402),100*$AM402,0)</f>
        <v>0</v>
      </c>
      <c r="V402" s="137">
        <f>IF(AND(V$3&gt;=$K402,V$3&lt;$L402),100*$AM402,0)</f>
        <v>100</v>
      </c>
      <c r="W402" s="137">
        <f>IF(AND(W$3&gt;=$K402,W$3&lt;$L402),100*$AM402,0)</f>
        <v>100</v>
      </c>
      <c r="X402" s="137">
        <f>IF(AND(X$3&gt;=$K402,X$3&lt;$L402),100*$AM402,0)</f>
        <v>100</v>
      </c>
      <c r="Y402" s="137">
        <f>IF(AND(Y$3&gt;=$K402,Y$3&lt;$L402),100*$AM402,0)</f>
        <v>100</v>
      </c>
      <c r="Z402" s="137">
        <f>IF(AND(Z$3&gt;=$K402,Z$3&lt;$L402),100*$AM402,0)</f>
        <v>100</v>
      </c>
      <c r="AA402" s="137">
        <f>IF(AND(AA$3&gt;=$K402,AA$3&lt;$L402),100*$AM402,0)</f>
        <v>100</v>
      </c>
      <c r="AB402" s="137">
        <f>IF(AND(AB$3&gt;=$K402,AB$3&lt;$L402),100*$AM402,0)</f>
        <v>100</v>
      </c>
      <c r="AC402" s="137">
        <f>IF(AND(AC$3&gt;=$K402,AC$3&lt;$L402),100*$AM402,0)</f>
        <v>100</v>
      </c>
      <c r="AD402" s="137">
        <f>IF(AND(AD$3&gt;=$K402,AD$3&lt;$L402),100*$AM402,0)</f>
        <v>0</v>
      </c>
      <c r="AE402" s="137">
        <f>IF(AND(AE$3&gt;=$K402,AE$3&lt;$L402),100*$AM402,0)</f>
        <v>0</v>
      </c>
      <c r="AF402" s="137">
        <f>IF(AND(AF$3&gt;=$K402,AF$3&lt;$L402),100*$AM402,0)</f>
        <v>0</v>
      </c>
      <c r="AG402" s="137">
        <f>IF(AND(AG$3&gt;=$K402,AG$3&lt;$L402),100*$AM402,0)</f>
        <v>0</v>
      </c>
      <c r="AH402" s="137">
        <f>IF(AND(AH$3&gt;=$K402,AH$3&lt;$L402),100*$AM402,0)</f>
        <v>0</v>
      </c>
      <c r="AI402" s="137">
        <f>IF(AND(AI$3&gt;=$K402,AI$3&lt;$L402),100*$AM402,0)</f>
        <v>0</v>
      </c>
      <c r="AJ402" s="137">
        <f>IF(AND(AJ$3&gt;=$K402,AJ$3&lt;$L402),100*$AM402,0)</f>
        <v>0</v>
      </c>
      <c r="AK402" s="136">
        <f ca="1">IF(AND(AND($AK$3&lt;=B402,B402&lt;=$AK$1),B402&lt;&gt;""),1,0)</f>
        <v>1</v>
      </c>
      <c r="AL402" s="136">
        <f t="shared" si="7"/>
        <v>1</v>
      </c>
      <c r="AM402" s="136">
        <v>1</v>
      </c>
    </row>
    <row r="403" spans="1:39" ht="112.5">
      <c r="A403" s="149">
        <v>643</v>
      </c>
      <c r="B403" s="150">
        <v>46430</v>
      </c>
      <c r="C403" s="156">
        <v>9</v>
      </c>
      <c r="D403" s="156">
        <v>17</v>
      </c>
      <c r="E403" s="152" t="s">
        <v>80</v>
      </c>
      <c r="F403" s="151" t="s">
        <v>492</v>
      </c>
      <c r="G403" s="154" t="s">
        <v>494</v>
      </c>
      <c r="H403" s="138" t="str">
        <f>IF(OR(G403="中止",G403="取消"),"998",IF(ISNA(MATCH($E403,施設情報!$B$2:$B$96,0)),"999",INDEX(施設情報!$C$2:$C$96,MATCH($E403,施設情報!$B$2:$B$96,0))))</f>
        <v>058</v>
      </c>
      <c r="I403" s="139">
        <f>B403</f>
        <v>46430</v>
      </c>
      <c r="J403" s="137" t="str">
        <f>H403&amp;"-"&amp;I403</f>
        <v>058-46430</v>
      </c>
      <c r="K403" s="137">
        <f>C403/24</f>
        <v>0.375</v>
      </c>
      <c r="L403" s="137">
        <f>D403/24</f>
        <v>0.70833333333333337</v>
      </c>
      <c r="M403" s="137">
        <f>IF(AND(M$3&gt;=$K403,M$3&lt;$L403),100*$AM403,0)</f>
        <v>0</v>
      </c>
      <c r="N403" s="137">
        <f>IF(AND(N$3&gt;=$K403,N$3&lt;$L403),100*$AM403,0)</f>
        <v>0</v>
      </c>
      <c r="O403" s="137">
        <f>IF(AND(O$3&gt;=$K403,O$3&lt;$L403),100*$AM403,0)</f>
        <v>0</v>
      </c>
      <c r="P403" s="137">
        <f>IF(AND(P$3&gt;=$K403,P$3&lt;$L403),100*$AM403,0)</f>
        <v>0</v>
      </c>
      <c r="Q403" s="137">
        <f>IF(AND(Q$3&gt;=$K403,Q$3&lt;$L403),100*$AM403,0)</f>
        <v>0</v>
      </c>
      <c r="R403" s="137">
        <f>IF(AND(R$3&gt;=$K403,R$3&lt;$L403),100*$AM403,0)</f>
        <v>0</v>
      </c>
      <c r="S403" s="137">
        <f>IF(AND(S$3&gt;=$K403,S$3&lt;$L403),100*$AM403,0)</f>
        <v>0</v>
      </c>
      <c r="T403" s="137">
        <f>IF(AND(T$3&gt;=$K403,T$3&lt;$L403),100*$AM403,0)</f>
        <v>0</v>
      </c>
      <c r="U403" s="137">
        <f>IF(AND(U$3&gt;=$K403,U$3&lt;$L403),100*$AM403,0)</f>
        <v>0</v>
      </c>
      <c r="V403" s="137">
        <f>IF(AND(V$3&gt;=$K403,V$3&lt;$L403),100*$AM403,0)</f>
        <v>100</v>
      </c>
      <c r="W403" s="137">
        <f>IF(AND(W$3&gt;=$K403,W$3&lt;$L403),100*$AM403,0)</f>
        <v>100</v>
      </c>
      <c r="X403" s="137">
        <f>IF(AND(X$3&gt;=$K403,X$3&lt;$L403),100*$AM403,0)</f>
        <v>100</v>
      </c>
      <c r="Y403" s="137">
        <f>IF(AND(Y$3&gt;=$K403,Y$3&lt;$L403),100*$AM403,0)</f>
        <v>100</v>
      </c>
      <c r="Z403" s="137">
        <f>IF(AND(Z$3&gt;=$K403,Z$3&lt;$L403),100*$AM403,0)</f>
        <v>100</v>
      </c>
      <c r="AA403" s="137">
        <f>IF(AND(AA$3&gt;=$K403,AA$3&lt;$L403),100*$AM403,0)</f>
        <v>100</v>
      </c>
      <c r="AB403" s="137">
        <f>IF(AND(AB$3&gt;=$K403,AB$3&lt;$L403),100*$AM403,0)</f>
        <v>100</v>
      </c>
      <c r="AC403" s="137">
        <f>IF(AND(AC$3&gt;=$K403,AC$3&lt;$L403),100*$AM403,0)</f>
        <v>100</v>
      </c>
      <c r="AD403" s="137">
        <f>IF(AND(AD$3&gt;=$K403,AD$3&lt;$L403),100*$AM403,0)</f>
        <v>0</v>
      </c>
      <c r="AE403" s="137">
        <f>IF(AND(AE$3&gt;=$K403,AE$3&lt;$L403),100*$AM403,0)</f>
        <v>0</v>
      </c>
      <c r="AF403" s="137">
        <f>IF(AND(AF$3&gt;=$K403,AF$3&lt;$L403),100*$AM403,0)</f>
        <v>0</v>
      </c>
      <c r="AG403" s="137">
        <f>IF(AND(AG$3&gt;=$K403,AG$3&lt;$L403),100*$AM403,0)</f>
        <v>0</v>
      </c>
      <c r="AH403" s="137">
        <f>IF(AND(AH$3&gt;=$K403,AH$3&lt;$L403),100*$AM403,0)</f>
        <v>0</v>
      </c>
      <c r="AI403" s="137">
        <f>IF(AND(AI$3&gt;=$K403,AI$3&lt;$L403),100*$AM403,0)</f>
        <v>0</v>
      </c>
      <c r="AJ403" s="137">
        <f>IF(AND(AJ$3&gt;=$K403,AJ$3&lt;$L403),100*$AM403,0)</f>
        <v>0</v>
      </c>
      <c r="AK403" s="136">
        <f ca="1">IF(AND(AND($AK$3&lt;=B403,B403&lt;=$AK$1),B403&lt;&gt;""),1,0)</f>
        <v>1</v>
      </c>
      <c r="AL403" s="136">
        <f t="shared" si="7"/>
        <v>1</v>
      </c>
      <c r="AM403" s="136">
        <v>1</v>
      </c>
    </row>
    <row r="404" spans="1:39" ht="93.75">
      <c r="A404" s="149">
        <v>644</v>
      </c>
      <c r="B404" s="150">
        <v>46430</v>
      </c>
      <c r="C404" s="156">
        <v>9</v>
      </c>
      <c r="D404" s="156">
        <v>17</v>
      </c>
      <c r="E404" s="152" t="s">
        <v>81</v>
      </c>
      <c r="F404" s="151" t="s">
        <v>492</v>
      </c>
      <c r="G404" s="154" t="s">
        <v>494</v>
      </c>
      <c r="H404" s="138" t="str">
        <f>IF(OR(G404="中止",G404="取消"),"998",IF(ISNA(MATCH($E404,施設情報!$B$2:$B$96,0)),"999",INDEX(施設情報!$C$2:$C$96,MATCH($E404,施設情報!$B$2:$B$96,0))))</f>
        <v>059</v>
      </c>
      <c r="I404" s="139">
        <f>B404</f>
        <v>46430</v>
      </c>
      <c r="J404" s="137" t="str">
        <f>H404&amp;"-"&amp;I404</f>
        <v>059-46430</v>
      </c>
      <c r="K404" s="137">
        <f>C404/24</f>
        <v>0.375</v>
      </c>
      <c r="L404" s="137">
        <f>D404/24</f>
        <v>0.70833333333333337</v>
      </c>
      <c r="M404" s="137">
        <f>IF(AND(M$3&gt;=$K404,M$3&lt;$L404),100*$AM404,0)</f>
        <v>0</v>
      </c>
      <c r="N404" s="137">
        <f>IF(AND(N$3&gt;=$K404,N$3&lt;$L404),100*$AM404,0)</f>
        <v>0</v>
      </c>
      <c r="O404" s="137">
        <f>IF(AND(O$3&gt;=$K404,O$3&lt;$L404),100*$AM404,0)</f>
        <v>0</v>
      </c>
      <c r="P404" s="137">
        <f>IF(AND(P$3&gt;=$K404,P$3&lt;$L404),100*$AM404,0)</f>
        <v>0</v>
      </c>
      <c r="Q404" s="137">
        <f>IF(AND(Q$3&gt;=$K404,Q$3&lt;$L404),100*$AM404,0)</f>
        <v>0</v>
      </c>
      <c r="R404" s="137">
        <f>IF(AND(R$3&gt;=$K404,R$3&lt;$L404),100*$AM404,0)</f>
        <v>0</v>
      </c>
      <c r="S404" s="137">
        <f>IF(AND(S$3&gt;=$K404,S$3&lt;$L404),100*$AM404,0)</f>
        <v>0</v>
      </c>
      <c r="T404" s="137">
        <f>IF(AND(T$3&gt;=$K404,T$3&lt;$L404),100*$AM404,0)</f>
        <v>0</v>
      </c>
      <c r="U404" s="137">
        <f>IF(AND(U$3&gt;=$K404,U$3&lt;$L404),100*$AM404,0)</f>
        <v>0</v>
      </c>
      <c r="V404" s="137">
        <f>IF(AND(V$3&gt;=$K404,V$3&lt;$L404),100*$AM404,0)</f>
        <v>100</v>
      </c>
      <c r="W404" s="137">
        <f>IF(AND(W$3&gt;=$K404,W$3&lt;$L404),100*$AM404,0)</f>
        <v>100</v>
      </c>
      <c r="X404" s="137">
        <f>IF(AND(X$3&gt;=$K404,X$3&lt;$L404),100*$AM404,0)</f>
        <v>100</v>
      </c>
      <c r="Y404" s="137">
        <f>IF(AND(Y$3&gt;=$K404,Y$3&lt;$L404),100*$AM404,0)</f>
        <v>100</v>
      </c>
      <c r="Z404" s="137">
        <f>IF(AND(Z$3&gt;=$K404,Z$3&lt;$L404),100*$AM404,0)</f>
        <v>100</v>
      </c>
      <c r="AA404" s="137">
        <f>IF(AND(AA$3&gt;=$K404,AA$3&lt;$L404),100*$AM404,0)</f>
        <v>100</v>
      </c>
      <c r="AB404" s="137">
        <f>IF(AND(AB$3&gt;=$K404,AB$3&lt;$L404),100*$AM404,0)</f>
        <v>100</v>
      </c>
      <c r="AC404" s="137">
        <f>IF(AND(AC$3&gt;=$K404,AC$3&lt;$L404),100*$AM404,0)</f>
        <v>100</v>
      </c>
      <c r="AD404" s="137">
        <f>IF(AND(AD$3&gt;=$K404,AD$3&lt;$L404),100*$AM404,0)</f>
        <v>0</v>
      </c>
      <c r="AE404" s="137">
        <f>IF(AND(AE$3&gt;=$K404,AE$3&lt;$L404),100*$AM404,0)</f>
        <v>0</v>
      </c>
      <c r="AF404" s="137">
        <f>IF(AND(AF$3&gt;=$K404,AF$3&lt;$L404),100*$AM404,0)</f>
        <v>0</v>
      </c>
      <c r="AG404" s="137">
        <f>IF(AND(AG$3&gt;=$K404,AG$3&lt;$L404),100*$AM404,0)</f>
        <v>0</v>
      </c>
      <c r="AH404" s="137">
        <f>IF(AND(AH$3&gt;=$K404,AH$3&lt;$L404),100*$AM404,0)</f>
        <v>0</v>
      </c>
      <c r="AI404" s="137">
        <f>IF(AND(AI$3&gt;=$K404,AI$3&lt;$L404),100*$AM404,0)</f>
        <v>0</v>
      </c>
      <c r="AJ404" s="137">
        <f>IF(AND(AJ$3&gt;=$K404,AJ$3&lt;$L404),100*$AM404,0)</f>
        <v>0</v>
      </c>
      <c r="AK404" s="136">
        <f ca="1">IF(AND(AND($AK$3&lt;=B404,B404&lt;=$AK$1),B404&lt;&gt;""),1,0)</f>
        <v>1</v>
      </c>
      <c r="AL404" s="136">
        <f t="shared" si="7"/>
        <v>1</v>
      </c>
      <c r="AM404" s="136">
        <v>1</v>
      </c>
    </row>
    <row r="405" spans="1:39" ht="93.75">
      <c r="A405" s="149">
        <v>645</v>
      </c>
      <c r="B405" s="150">
        <v>46430</v>
      </c>
      <c r="C405" s="156">
        <v>9</v>
      </c>
      <c r="D405" s="156">
        <v>17</v>
      </c>
      <c r="E405" s="152" t="s">
        <v>82</v>
      </c>
      <c r="F405" s="151" t="s">
        <v>492</v>
      </c>
      <c r="G405" s="154" t="s">
        <v>494</v>
      </c>
      <c r="H405" s="138" t="str">
        <f>IF(OR(G405="中止",G405="取消"),"998",IF(ISNA(MATCH($E405,施設情報!$B$2:$B$96,0)),"999",INDEX(施設情報!$C$2:$C$96,MATCH($E405,施設情報!$B$2:$B$96,0))))</f>
        <v>060</v>
      </c>
      <c r="I405" s="139">
        <f>B405</f>
        <v>46430</v>
      </c>
      <c r="J405" s="137" t="str">
        <f>H405&amp;"-"&amp;I405</f>
        <v>060-46430</v>
      </c>
      <c r="K405" s="137">
        <f>C405/24</f>
        <v>0.375</v>
      </c>
      <c r="L405" s="137">
        <f>D405/24</f>
        <v>0.70833333333333337</v>
      </c>
      <c r="M405" s="137">
        <f>IF(AND(M$3&gt;=$K405,M$3&lt;$L405),100*$AM405,0)</f>
        <v>0</v>
      </c>
      <c r="N405" s="137">
        <f>IF(AND(N$3&gt;=$K405,N$3&lt;$L405),100*$AM405,0)</f>
        <v>0</v>
      </c>
      <c r="O405" s="137">
        <f>IF(AND(O$3&gt;=$K405,O$3&lt;$L405),100*$AM405,0)</f>
        <v>0</v>
      </c>
      <c r="P405" s="137">
        <f>IF(AND(P$3&gt;=$K405,P$3&lt;$L405),100*$AM405,0)</f>
        <v>0</v>
      </c>
      <c r="Q405" s="137">
        <f>IF(AND(Q$3&gt;=$K405,Q$3&lt;$L405),100*$AM405,0)</f>
        <v>0</v>
      </c>
      <c r="R405" s="137">
        <f>IF(AND(R$3&gt;=$K405,R$3&lt;$L405),100*$AM405,0)</f>
        <v>0</v>
      </c>
      <c r="S405" s="137">
        <f>IF(AND(S$3&gt;=$K405,S$3&lt;$L405),100*$AM405,0)</f>
        <v>0</v>
      </c>
      <c r="T405" s="137">
        <f>IF(AND(T$3&gt;=$K405,T$3&lt;$L405),100*$AM405,0)</f>
        <v>0</v>
      </c>
      <c r="U405" s="137">
        <f>IF(AND(U$3&gt;=$K405,U$3&lt;$L405),100*$AM405,0)</f>
        <v>0</v>
      </c>
      <c r="V405" s="137">
        <f>IF(AND(V$3&gt;=$K405,V$3&lt;$L405),100*$AM405,0)</f>
        <v>100</v>
      </c>
      <c r="W405" s="137">
        <f>IF(AND(W$3&gt;=$K405,W$3&lt;$L405),100*$AM405,0)</f>
        <v>100</v>
      </c>
      <c r="X405" s="137">
        <f>IF(AND(X$3&gt;=$K405,X$3&lt;$L405),100*$AM405,0)</f>
        <v>100</v>
      </c>
      <c r="Y405" s="137">
        <f>IF(AND(Y$3&gt;=$K405,Y$3&lt;$L405),100*$AM405,0)</f>
        <v>100</v>
      </c>
      <c r="Z405" s="137">
        <f>IF(AND(Z$3&gt;=$K405,Z$3&lt;$L405),100*$AM405,0)</f>
        <v>100</v>
      </c>
      <c r="AA405" s="137">
        <f>IF(AND(AA$3&gt;=$K405,AA$3&lt;$L405),100*$AM405,0)</f>
        <v>100</v>
      </c>
      <c r="AB405" s="137">
        <f>IF(AND(AB$3&gt;=$K405,AB$3&lt;$L405),100*$AM405,0)</f>
        <v>100</v>
      </c>
      <c r="AC405" s="137">
        <f>IF(AND(AC$3&gt;=$K405,AC$3&lt;$L405),100*$AM405,0)</f>
        <v>100</v>
      </c>
      <c r="AD405" s="137">
        <f>IF(AND(AD$3&gt;=$K405,AD$3&lt;$L405),100*$AM405,0)</f>
        <v>0</v>
      </c>
      <c r="AE405" s="137">
        <f>IF(AND(AE$3&gt;=$K405,AE$3&lt;$L405),100*$AM405,0)</f>
        <v>0</v>
      </c>
      <c r="AF405" s="137">
        <f>IF(AND(AF$3&gt;=$K405,AF$3&lt;$L405),100*$AM405,0)</f>
        <v>0</v>
      </c>
      <c r="AG405" s="137">
        <f>IF(AND(AG$3&gt;=$K405,AG$3&lt;$L405),100*$AM405,0)</f>
        <v>0</v>
      </c>
      <c r="AH405" s="137">
        <f>IF(AND(AH$3&gt;=$K405,AH$3&lt;$L405),100*$AM405,0)</f>
        <v>0</v>
      </c>
      <c r="AI405" s="137">
        <f>IF(AND(AI$3&gt;=$K405,AI$3&lt;$L405),100*$AM405,0)</f>
        <v>0</v>
      </c>
      <c r="AJ405" s="137">
        <f>IF(AND(AJ$3&gt;=$K405,AJ$3&lt;$L405),100*$AM405,0)</f>
        <v>0</v>
      </c>
      <c r="AK405" s="136">
        <f ca="1">IF(AND(AND($AK$3&lt;=B405,B405&lt;=$AK$1),B405&lt;&gt;""),1,0)</f>
        <v>1</v>
      </c>
      <c r="AL405" s="136">
        <f t="shared" si="7"/>
        <v>1</v>
      </c>
      <c r="AM405" s="136">
        <v>1</v>
      </c>
    </row>
    <row r="406" spans="1:39" ht="56.25">
      <c r="A406" s="149">
        <v>646</v>
      </c>
      <c r="B406" s="150">
        <v>46430</v>
      </c>
      <c r="C406" s="156">
        <v>9</v>
      </c>
      <c r="D406" s="156">
        <v>17</v>
      </c>
      <c r="E406" s="152" t="s">
        <v>83</v>
      </c>
      <c r="F406" s="151" t="s">
        <v>495</v>
      </c>
      <c r="G406" s="154" t="s">
        <v>494</v>
      </c>
      <c r="H406" s="138" t="str">
        <f>IF(OR(G406="中止",G406="取消"),"998",IF(ISNA(MATCH($E406,施設情報!$B$2:$B$96,0)),"999",INDEX(施設情報!$C$2:$C$96,MATCH($E406,施設情報!$B$2:$B$96,0))))</f>
        <v>067</v>
      </c>
      <c r="I406" s="139">
        <f>B406</f>
        <v>46430</v>
      </c>
      <c r="J406" s="137" t="str">
        <f>H406&amp;"-"&amp;I406</f>
        <v>067-46430</v>
      </c>
      <c r="K406" s="137">
        <f>C406/24</f>
        <v>0.375</v>
      </c>
      <c r="L406" s="137">
        <f>D406/24</f>
        <v>0.70833333333333337</v>
      </c>
      <c r="M406" s="137">
        <f>IF(AND(M$3&gt;=$K406,M$3&lt;$L406),100*$AM406,0)</f>
        <v>0</v>
      </c>
      <c r="N406" s="137">
        <f>IF(AND(N$3&gt;=$K406,N$3&lt;$L406),100*$AM406,0)</f>
        <v>0</v>
      </c>
      <c r="O406" s="137">
        <f>IF(AND(O$3&gt;=$K406,O$3&lt;$L406),100*$AM406,0)</f>
        <v>0</v>
      </c>
      <c r="P406" s="137">
        <f>IF(AND(P$3&gt;=$K406,P$3&lt;$L406),100*$AM406,0)</f>
        <v>0</v>
      </c>
      <c r="Q406" s="137">
        <f>IF(AND(Q$3&gt;=$K406,Q$3&lt;$L406),100*$AM406,0)</f>
        <v>0</v>
      </c>
      <c r="R406" s="137">
        <f>IF(AND(R$3&gt;=$K406,R$3&lt;$L406),100*$AM406,0)</f>
        <v>0</v>
      </c>
      <c r="S406" s="137">
        <f>IF(AND(S$3&gt;=$K406,S$3&lt;$L406),100*$AM406,0)</f>
        <v>0</v>
      </c>
      <c r="T406" s="137">
        <f>IF(AND(T$3&gt;=$K406,T$3&lt;$L406),100*$AM406,0)</f>
        <v>0</v>
      </c>
      <c r="U406" s="137">
        <f>IF(AND(U$3&gt;=$K406,U$3&lt;$L406),100*$AM406,0)</f>
        <v>0</v>
      </c>
      <c r="V406" s="137">
        <f>IF(AND(V$3&gt;=$K406,V$3&lt;$L406),100*$AM406,0)</f>
        <v>50</v>
      </c>
      <c r="W406" s="137">
        <f>IF(AND(W$3&gt;=$K406,W$3&lt;$L406),100*$AM406,0)</f>
        <v>50</v>
      </c>
      <c r="X406" s="137">
        <f>IF(AND(X$3&gt;=$K406,X$3&lt;$L406),100*$AM406,0)</f>
        <v>50</v>
      </c>
      <c r="Y406" s="137">
        <f>IF(AND(Y$3&gt;=$K406,Y$3&lt;$L406),100*$AM406,0)</f>
        <v>50</v>
      </c>
      <c r="Z406" s="137">
        <f>IF(AND(Z$3&gt;=$K406,Z$3&lt;$L406),100*$AM406,0)</f>
        <v>50</v>
      </c>
      <c r="AA406" s="137">
        <f>IF(AND(AA$3&gt;=$K406,AA$3&lt;$L406),100*$AM406,0)</f>
        <v>50</v>
      </c>
      <c r="AB406" s="137">
        <f>IF(AND(AB$3&gt;=$K406,AB$3&lt;$L406),100*$AM406,0)</f>
        <v>50</v>
      </c>
      <c r="AC406" s="137">
        <f>IF(AND(AC$3&gt;=$K406,AC$3&lt;$L406),100*$AM406,0)</f>
        <v>50</v>
      </c>
      <c r="AD406" s="137">
        <f>IF(AND(AD$3&gt;=$K406,AD$3&lt;$L406),100*$AM406,0)</f>
        <v>0</v>
      </c>
      <c r="AE406" s="137">
        <f>IF(AND(AE$3&gt;=$K406,AE$3&lt;$L406),100*$AM406,0)</f>
        <v>0</v>
      </c>
      <c r="AF406" s="137">
        <f>IF(AND(AF$3&gt;=$K406,AF$3&lt;$L406),100*$AM406,0)</f>
        <v>0</v>
      </c>
      <c r="AG406" s="137">
        <f>IF(AND(AG$3&gt;=$K406,AG$3&lt;$L406),100*$AM406,0)</f>
        <v>0</v>
      </c>
      <c r="AH406" s="137">
        <f>IF(AND(AH$3&gt;=$K406,AH$3&lt;$L406),100*$AM406,0)</f>
        <v>0</v>
      </c>
      <c r="AI406" s="137">
        <f>IF(AND(AI$3&gt;=$K406,AI$3&lt;$L406),100*$AM406,0)</f>
        <v>0</v>
      </c>
      <c r="AJ406" s="137">
        <f>IF(AND(AJ$3&gt;=$K406,AJ$3&lt;$L406),100*$AM406,0)</f>
        <v>0</v>
      </c>
      <c r="AK406" s="136">
        <f ca="1">IF(AND(AND($AK$3&lt;=B406,B406&lt;=$AK$1),B406&lt;&gt;""),1,0)</f>
        <v>1</v>
      </c>
      <c r="AL406" s="136">
        <f t="shared" si="7"/>
        <v>0.5</v>
      </c>
      <c r="AM406" s="136">
        <v>0.5</v>
      </c>
    </row>
    <row r="407" spans="1:39" ht="56.25">
      <c r="A407" s="149">
        <v>647</v>
      </c>
      <c r="B407" s="150">
        <v>46430</v>
      </c>
      <c r="C407" s="156">
        <v>9</v>
      </c>
      <c r="D407" s="156">
        <v>17</v>
      </c>
      <c r="E407" s="152" t="s">
        <v>84</v>
      </c>
      <c r="F407" s="151" t="s">
        <v>495</v>
      </c>
      <c r="G407" s="154" t="s">
        <v>494</v>
      </c>
      <c r="H407" s="138" t="str">
        <f>IF(OR(G407="中止",G407="取消"),"998",IF(ISNA(MATCH($E407,施設情報!$B$2:$B$96,0)),"999",INDEX(施設情報!$C$2:$C$96,MATCH($E407,施設情報!$B$2:$B$96,0))))</f>
        <v>065</v>
      </c>
      <c r="I407" s="139">
        <f>B407</f>
        <v>46430</v>
      </c>
      <c r="J407" s="137" t="str">
        <f>H407&amp;"-"&amp;I407</f>
        <v>065-46430</v>
      </c>
      <c r="K407" s="137">
        <f>C407/24</f>
        <v>0.375</v>
      </c>
      <c r="L407" s="137">
        <f>D407/24</f>
        <v>0.70833333333333337</v>
      </c>
      <c r="M407" s="137">
        <f>IF(AND(M$3&gt;=$K407,M$3&lt;$L407),100*$AM407,0)</f>
        <v>0</v>
      </c>
      <c r="N407" s="137">
        <f>IF(AND(N$3&gt;=$K407,N$3&lt;$L407),100*$AM407,0)</f>
        <v>0</v>
      </c>
      <c r="O407" s="137">
        <f>IF(AND(O$3&gt;=$K407,O$3&lt;$L407),100*$AM407,0)</f>
        <v>0</v>
      </c>
      <c r="P407" s="137">
        <f>IF(AND(P$3&gt;=$K407,P$3&lt;$L407),100*$AM407,0)</f>
        <v>0</v>
      </c>
      <c r="Q407" s="137">
        <f>IF(AND(Q$3&gt;=$K407,Q$3&lt;$L407),100*$AM407,0)</f>
        <v>0</v>
      </c>
      <c r="R407" s="137">
        <f>IF(AND(R$3&gt;=$K407,R$3&lt;$L407),100*$AM407,0)</f>
        <v>0</v>
      </c>
      <c r="S407" s="137">
        <f>IF(AND(S$3&gt;=$K407,S$3&lt;$L407),100*$AM407,0)</f>
        <v>0</v>
      </c>
      <c r="T407" s="137">
        <f>IF(AND(T$3&gt;=$K407,T$3&lt;$L407),100*$AM407,0)</f>
        <v>0</v>
      </c>
      <c r="U407" s="137">
        <f>IF(AND(U$3&gt;=$K407,U$3&lt;$L407),100*$AM407,0)</f>
        <v>0</v>
      </c>
      <c r="V407" s="137">
        <f>IF(AND(V$3&gt;=$K407,V$3&lt;$L407),100*$AM407,0)</f>
        <v>50</v>
      </c>
      <c r="W407" s="137">
        <f>IF(AND(W$3&gt;=$K407,W$3&lt;$L407),100*$AM407,0)</f>
        <v>50</v>
      </c>
      <c r="X407" s="137">
        <f>IF(AND(X$3&gt;=$K407,X$3&lt;$L407),100*$AM407,0)</f>
        <v>50</v>
      </c>
      <c r="Y407" s="137">
        <f>IF(AND(Y$3&gt;=$K407,Y$3&lt;$L407),100*$AM407,0)</f>
        <v>50</v>
      </c>
      <c r="Z407" s="137">
        <f>IF(AND(Z$3&gt;=$K407,Z$3&lt;$L407),100*$AM407,0)</f>
        <v>50</v>
      </c>
      <c r="AA407" s="137">
        <f>IF(AND(AA$3&gt;=$K407,AA$3&lt;$L407),100*$AM407,0)</f>
        <v>50</v>
      </c>
      <c r="AB407" s="137">
        <f>IF(AND(AB$3&gt;=$K407,AB$3&lt;$L407),100*$AM407,0)</f>
        <v>50</v>
      </c>
      <c r="AC407" s="137">
        <f>IF(AND(AC$3&gt;=$K407,AC$3&lt;$L407),100*$AM407,0)</f>
        <v>50</v>
      </c>
      <c r="AD407" s="137">
        <f>IF(AND(AD$3&gt;=$K407,AD$3&lt;$L407),100*$AM407,0)</f>
        <v>0</v>
      </c>
      <c r="AE407" s="137">
        <f>IF(AND(AE$3&gt;=$K407,AE$3&lt;$L407),100*$AM407,0)</f>
        <v>0</v>
      </c>
      <c r="AF407" s="137">
        <f>IF(AND(AF$3&gt;=$K407,AF$3&lt;$L407),100*$AM407,0)</f>
        <v>0</v>
      </c>
      <c r="AG407" s="137">
        <f>IF(AND(AG$3&gt;=$K407,AG$3&lt;$L407),100*$AM407,0)</f>
        <v>0</v>
      </c>
      <c r="AH407" s="137">
        <f>IF(AND(AH$3&gt;=$K407,AH$3&lt;$L407),100*$AM407,0)</f>
        <v>0</v>
      </c>
      <c r="AI407" s="137">
        <f>IF(AND(AI$3&gt;=$K407,AI$3&lt;$L407),100*$AM407,0)</f>
        <v>0</v>
      </c>
      <c r="AJ407" s="137">
        <f>IF(AND(AJ$3&gt;=$K407,AJ$3&lt;$L407),100*$AM407,0)</f>
        <v>0</v>
      </c>
      <c r="AK407" s="136">
        <f ca="1">IF(AND(AND($AK$3&lt;=B407,B407&lt;=$AK$1),B407&lt;&gt;""),1,0)</f>
        <v>1</v>
      </c>
      <c r="AL407" s="136">
        <f t="shared" si="7"/>
        <v>0.5</v>
      </c>
      <c r="AM407" s="136">
        <v>0.5</v>
      </c>
    </row>
    <row r="408" spans="1:39" ht="56.25">
      <c r="A408" s="149">
        <v>648</v>
      </c>
      <c r="B408" s="150">
        <v>46430</v>
      </c>
      <c r="C408" s="156">
        <v>9</v>
      </c>
      <c r="D408" s="156">
        <v>17</v>
      </c>
      <c r="E408" s="152" t="s">
        <v>85</v>
      </c>
      <c r="F408" s="151" t="s">
        <v>495</v>
      </c>
      <c r="G408" s="154" t="s">
        <v>494</v>
      </c>
      <c r="H408" s="138" t="str">
        <f>IF(OR(G408="中止",G408="取消"),"998",IF(ISNA(MATCH($E408,施設情報!$B$2:$B$96,0)),"999",INDEX(施設情報!$C$2:$C$96,MATCH($E408,施設情報!$B$2:$B$96,0))))</f>
        <v>066</v>
      </c>
      <c r="I408" s="139">
        <f>B408</f>
        <v>46430</v>
      </c>
      <c r="J408" s="137" t="str">
        <f>H408&amp;"-"&amp;I408</f>
        <v>066-46430</v>
      </c>
      <c r="K408" s="137">
        <f>C408/24</f>
        <v>0.375</v>
      </c>
      <c r="L408" s="137">
        <f>D408/24</f>
        <v>0.70833333333333337</v>
      </c>
      <c r="M408" s="137">
        <f>IF(AND(M$3&gt;=$K408,M$3&lt;$L408),100*$AM408,0)</f>
        <v>0</v>
      </c>
      <c r="N408" s="137">
        <f>IF(AND(N$3&gt;=$K408,N$3&lt;$L408),100*$AM408,0)</f>
        <v>0</v>
      </c>
      <c r="O408" s="137">
        <f>IF(AND(O$3&gt;=$K408,O$3&lt;$L408),100*$AM408,0)</f>
        <v>0</v>
      </c>
      <c r="P408" s="137">
        <f>IF(AND(P$3&gt;=$K408,P$3&lt;$L408),100*$AM408,0)</f>
        <v>0</v>
      </c>
      <c r="Q408" s="137">
        <f>IF(AND(Q$3&gt;=$K408,Q$3&lt;$L408),100*$AM408,0)</f>
        <v>0</v>
      </c>
      <c r="R408" s="137">
        <f>IF(AND(R$3&gt;=$K408,R$3&lt;$L408),100*$AM408,0)</f>
        <v>0</v>
      </c>
      <c r="S408" s="137">
        <f>IF(AND(S$3&gt;=$K408,S$3&lt;$L408),100*$AM408,0)</f>
        <v>0</v>
      </c>
      <c r="T408" s="137">
        <f>IF(AND(T$3&gt;=$K408,T$3&lt;$L408),100*$AM408,0)</f>
        <v>0</v>
      </c>
      <c r="U408" s="137">
        <f>IF(AND(U$3&gt;=$K408,U$3&lt;$L408),100*$AM408,0)</f>
        <v>0</v>
      </c>
      <c r="V408" s="137">
        <f>IF(AND(V$3&gt;=$K408,V$3&lt;$L408),100*$AM408,0)</f>
        <v>50</v>
      </c>
      <c r="W408" s="137">
        <f>IF(AND(W$3&gt;=$K408,W$3&lt;$L408),100*$AM408,0)</f>
        <v>50</v>
      </c>
      <c r="X408" s="137">
        <f>IF(AND(X$3&gt;=$K408,X$3&lt;$L408),100*$AM408,0)</f>
        <v>50</v>
      </c>
      <c r="Y408" s="137">
        <f>IF(AND(Y$3&gt;=$K408,Y$3&lt;$L408),100*$AM408,0)</f>
        <v>50</v>
      </c>
      <c r="Z408" s="137">
        <f>IF(AND(Z$3&gt;=$K408,Z$3&lt;$L408),100*$AM408,0)</f>
        <v>50</v>
      </c>
      <c r="AA408" s="137">
        <f>IF(AND(AA$3&gt;=$K408,AA$3&lt;$L408),100*$AM408,0)</f>
        <v>50</v>
      </c>
      <c r="AB408" s="137">
        <f>IF(AND(AB$3&gt;=$K408,AB$3&lt;$L408),100*$AM408,0)</f>
        <v>50</v>
      </c>
      <c r="AC408" s="137">
        <f>IF(AND(AC$3&gt;=$K408,AC$3&lt;$L408),100*$AM408,0)</f>
        <v>50</v>
      </c>
      <c r="AD408" s="137">
        <f>IF(AND(AD$3&gt;=$K408,AD$3&lt;$L408),100*$AM408,0)</f>
        <v>0</v>
      </c>
      <c r="AE408" s="137">
        <f>IF(AND(AE$3&gt;=$K408,AE$3&lt;$L408),100*$AM408,0)</f>
        <v>0</v>
      </c>
      <c r="AF408" s="137">
        <f>IF(AND(AF$3&gt;=$K408,AF$3&lt;$L408),100*$AM408,0)</f>
        <v>0</v>
      </c>
      <c r="AG408" s="137">
        <f>IF(AND(AG$3&gt;=$K408,AG$3&lt;$L408),100*$AM408,0)</f>
        <v>0</v>
      </c>
      <c r="AH408" s="137">
        <f>IF(AND(AH$3&gt;=$K408,AH$3&lt;$L408),100*$AM408,0)</f>
        <v>0</v>
      </c>
      <c r="AI408" s="137">
        <f>IF(AND(AI$3&gt;=$K408,AI$3&lt;$L408),100*$AM408,0)</f>
        <v>0</v>
      </c>
      <c r="AJ408" s="137">
        <f>IF(AND(AJ$3&gt;=$K408,AJ$3&lt;$L408),100*$AM408,0)</f>
        <v>0</v>
      </c>
      <c r="AK408" s="136">
        <f ca="1">IF(AND(AND($AK$3&lt;=B408,B408&lt;=$AK$1),B408&lt;&gt;""),1,0)</f>
        <v>1</v>
      </c>
      <c r="AL408" s="136">
        <f t="shared" si="7"/>
        <v>0.5</v>
      </c>
      <c r="AM408" s="136">
        <v>0.5</v>
      </c>
    </row>
    <row r="409" spans="1:39" ht="37.5">
      <c r="A409" s="149">
        <v>649</v>
      </c>
      <c r="B409" s="150">
        <v>46430</v>
      </c>
      <c r="C409" s="156">
        <v>9</v>
      </c>
      <c r="D409" s="156">
        <v>17</v>
      </c>
      <c r="E409" s="152" t="s">
        <v>86</v>
      </c>
      <c r="F409" s="151" t="s">
        <v>492</v>
      </c>
      <c r="G409" s="154" t="s">
        <v>494</v>
      </c>
      <c r="H409" s="138" t="str">
        <f>IF(OR(G409="中止",G409="取消"),"998",IF(ISNA(MATCH($E409,施設情報!$B$2:$B$96,0)),"999",INDEX(施設情報!$C$2:$C$96,MATCH($E409,施設情報!$B$2:$B$96,0))))</f>
        <v>068</v>
      </c>
      <c r="I409" s="139">
        <f>B409</f>
        <v>46430</v>
      </c>
      <c r="J409" s="137" t="str">
        <f>H409&amp;"-"&amp;I409</f>
        <v>068-46430</v>
      </c>
      <c r="K409" s="137">
        <f>C409/24</f>
        <v>0.375</v>
      </c>
      <c r="L409" s="137">
        <f>D409/24</f>
        <v>0.70833333333333337</v>
      </c>
      <c r="M409" s="137">
        <f>IF(AND(M$3&gt;=$K409,M$3&lt;$L409),100*$AM409,0)</f>
        <v>0</v>
      </c>
      <c r="N409" s="137">
        <f>IF(AND(N$3&gt;=$K409,N$3&lt;$L409),100*$AM409,0)</f>
        <v>0</v>
      </c>
      <c r="O409" s="137">
        <f>IF(AND(O$3&gt;=$K409,O$3&lt;$L409),100*$AM409,0)</f>
        <v>0</v>
      </c>
      <c r="P409" s="137">
        <f>IF(AND(P$3&gt;=$K409,P$3&lt;$L409),100*$AM409,0)</f>
        <v>0</v>
      </c>
      <c r="Q409" s="137">
        <f>IF(AND(Q$3&gt;=$K409,Q$3&lt;$L409),100*$AM409,0)</f>
        <v>0</v>
      </c>
      <c r="R409" s="137">
        <f>IF(AND(R$3&gt;=$K409,R$3&lt;$L409),100*$AM409,0)</f>
        <v>0</v>
      </c>
      <c r="S409" s="137">
        <f>IF(AND(S$3&gt;=$K409,S$3&lt;$L409),100*$AM409,0)</f>
        <v>0</v>
      </c>
      <c r="T409" s="137">
        <f>IF(AND(T$3&gt;=$K409,T$3&lt;$L409),100*$AM409,0)</f>
        <v>0</v>
      </c>
      <c r="U409" s="137">
        <f>IF(AND(U$3&gt;=$K409,U$3&lt;$L409),100*$AM409,0)</f>
        <v>0</v>
      </c>
      <c r="V409" s="137">
        <f>IF(AND(V$3&gt;=$K409,V$3&lt;$L409),100*$AM409,0)</f>
        <v>100</v>
      </c>
      <c r="W409" s="137">
        <f>IF(AND(W$3&gt;=$K409,W$3&lt;$L409),100*$AM409,0)</f>
        <v>100</v>
      </c>
      <c r="X409" s="137">
        <f>IF(AND(X$3&gt;=$K409,X$3&lt;$L409),100*$AM409,0)</f>
        <v>100</v>
      </c>
      <c r="Y409" s="137">
        <f>IF(AND(Y$3&gt;=$K409,Y$3&lt;$L409),100*$AM409,0)</f>
        <v>100</v>
      </c>
      <c r="Z409" s="137">
        <f>IF(AND(Z$3&gt;=$K409,Z$3&lt;$L409),100*$AM409,0)</f>
        <v>100</v>
      </c>
      <c r="AA409" s="137">
        <f>IF(AND(AA$3&gt;=$K409,AA$3&lt;$L409),100*$AM409,0)</f>
        <v>100</v>
      </c>
      <c r="AB409" s="137">
        <f>IF(AND(AB$3&gt;=$K409,AB$3&lt;$L409),100*$AM409,0)</f>
        <v>100</v>
      </c>
      <c r="AC409" s="137">
        <f>IF(AND(AC$3&gt;=$K409,AC$3&lt;$L409),100*$AM409,0)</f>
        <v>100</v>
      </c>
      <c r="AD409" s="137">
        <f>IF(AND(AD$3&gt;=$K409,AD$3&lt;$L409),100*$AM409,0)</f>
        <v>0</v>
      </c>
      <c r="AE409" s="137">
        <f>IF(AND(AE$3&gt;=$K409,AE$3&lt;$L409),100*$AM409,0)</f>
        <v>0</v>
      </c>
      <c r="AF409" s="137">
        <f>IF(AND(AF$3&gt;=$K409,AF$3&lt;$L409),100*$AM409,0)</f>
        <v>0</v>
      </c>
      <c r="AG409" s="137">
        <f>IF(AND(AG$3&gt;=$K409,AG$3&lt;$L409),100*$AM409,0)</f>
        <v>0</v>
      </c>
      <c r="AH409" s="137">
        <f>IF(AND(AH$3&gt;=$K409,AH$3&lt;$L409),100*$AM409,0)</f>
        <v>0</v>
      </c>
      <c r="AI409" s="137">
        <f>IF(AND(AI$3&gt;=$K409,AI$3&lt;$L409),100*$AM409,0)</f>
        <v>0</v>
      </c>
      <c r="AJ409" s="137">
        <f>IF(AND(AJ$3&gt;=$K409,AJ$3&lt;$L409),100*$AM409,0)</f>
        <v>0</v>
      </c>
      <c r="AK409" s="136">
        <f ca="1">IF(AND(AND($AK$3&lt;=B409,B409&lt;=$AK$1),B409&lt;&gt;""),1,0)</f>
        <v>1</v>
      </c>
      <c r="AL409" s="136">
        <f t="shared" si="7"/>
        <v>1</v>
      </c>
      <c r="AM409" s="136">
        <v>1</v>
      </c>
    </row>
    <row r="410" spans="1:39" ht="37.5">
      <c r="A410" s="149">
        <v>650</v>
      </c>
      <c r="B410" s="150">
        <v>46430</v>
      </c>
      <c r="C410" s="156">
        <v>9</v>
      </c>
      <c r="D410" s="156">
        <v>17</v>
      </c>
      <c r="E410" s="152" t="s">
        <v>87</v>
      </c>
      <c r="F410" s="151" t="s">
        <v>495</v>
      </c>
      <c r="G410" s="154" t="s">
        <v>494</v>
      </c>
      <c r="H410" s="138" t="str">
        <f>IF(OR(G410="中止",G410="取消"),"998",IF(ISNA(MATCH($E410,施設情報!$B$2:$B$96,0)),"999",INDEX(施設情報!$C$2:$C$96,MATCH($E410,施設情報!$B$2:$B$96,0))))</f>
        <v>063</v>
      </c>
      <c r="I410" s="139">
        <f>B410</f>
        <v>46430</v>
      </c>
      <c r="J410" s="137" t="str">
        <f>H410&amp;"-"&amp;I410</f>
        <v>063-46430</v>
      </c>
      <c r="K410" s="137">
        <f>C410/24</f>
        <v>0.375</v>
      </c>
      <c r="L410" s="137">
        <f>D410/24</f>
        <v>0.70833333333333337</v>
      </c>
      <c r="M410" s="137">
        <f>IF(AND(M$3&gt;=$K410,M$3&lt;$L410),100*$AM410,0)</f>
        <v>0</v>
      </c>
      <c r="N410" s="137">
        <f>IF(AND(N$3&gt;=$K410,N$3&lt;$L410),100*$AM410,0)</f>
        <v>0</v>
      </c>
      <c r="O410" s="137">
        <f>IF(AND(O$3&gt;=$K410,O$3&lt;$L410),100*$AM410,0)</f>
        <v>0</v>
      </c>
      <c r="P410" s="137">
        <f>IF(AND(P$3&gt;=$K410,P$3&lt;$L410),100*$AM410,0)</f>
        <v>0</v>
      </c>
      <c r="Q410" s="137">
        <f>IF(AND(Q$3&gt;=$K410,Q$3&lt;$L410),100*$AM410,0)</f>
        <v>0</v>
      </c>
      <c r="R410" s="137">
        <f>IF(AND(R$3&gt;=$K410,R$3&lt;$L410),100*$AM410,0)</f>
        <v>0</v>
      </c>
      <c r="S410" s="137">
        <f>IF(AND(S$3&gt;=$K410,S$3&lt;$L410),100*$AM410,0)</f>
        <v>0</v>
      </c>
      <c r="T410" s="137">
        <f>IF(AND(T$3&gt;=$K410,T$3&lt;$L410),100*$AM410,0)</f>
        <v>0</v>
      </c>
      <c r="U410" s="137">
        <f>IF(AND(U$3&gt;=$K410,U$3&lt;$L410),100*$AM410,0)</f>
        <v>0</v>
      </c>
      <c r="V410" s="137">
        <f>IF(AND(V$3&gt;=$K410,V$3&lt;$L410),100*$AM410,0)</f>
        <v>50</v>
      </c>
      <c r="W410" s="137">
        <f>IF(AND(W$3&gt;=$K410,W$3&lt;$L410),100*$AM410,0)</f>
        <v>50</v>
      </c>
      <c r="X410" s="137">
        <f>IF(AND(X$3&gt;=$K410,X$3&lt;$L410),100*$AM410,0)</f>
        <v>50</v>
      </c>
      <c r="Y410" s="137">
        <f>IF(AND(Y$3&gt;=$K410,Y$3&lt;$L410),100*$AM410,0)</f>
        <v>50</v>
      </c>
      <c r="Z410" s="137">
        <f>IF(AND(Z$3&gt;=$K410,Z$3&lt;$L410),100*$AM410,0)</f>
        <v>50</v>
      </c>
      <c r="AA410" s="137">
        <f>IF(AND(AA$3&gt;=$K410,AA$3&lt;$L410),100*$AM410,0)</f>
        <v>50</v>
      </c>
      <c r="AB410" s="137">
        <f>IF(AND(AB$3&gt;=$K410,AB$3&lt;$L410),100*$AM410,0)</f>
        <v>50</v>
      </c>
      <c r="AC410" s="137">
        <f>IF(AND(AC$3&gt;=$K410,AC$3&lt;$L410),100*$AM410,0)</f>
        <v>50</v>
      </c>
      <c r="AD410" s="137">
        <f>IF(AND(AD$3&gt;=$K410,AD$3&lt;$L410),100*$AM410,0)</f>
        <v>0</v>
      </c>
      <c r="AE410" s="137">
        <f>IF(AND(AE$3&gt;=$K410,AE$3&lt;$L410),100*$AM410,0)</f>
        <v>0</v>
      </c>
      <c r="AF410" s="137">
        <f>IF(AND(AF$3&gt;=$K410,AF$3&lt;$L410),100*$AM410,0)</f>
        <v>0</v>
      </c>
      <c r="AG410" s="137">
        <f>IF(AND(AG$3&gt;=$K410,AG$3&lt;$L410),100*$AM410,0)</f>
        <v>0</v>
      </c>
      <c r="AH410" s="137">
        <f>IF(AND(AH$3&gt;=$K410,AH$3&lt;$L410),100*$AM410,0)</f>
        <v>0</v>
      </c>
      <c r="AI410" s="137">
        <f>IF(AND(AI$3&gt;=$K410,AI$3&lt;$L410),100*$AM410,0)</f>
        <v>0</v>
      </c>
      <c r="AJ410" s="137">
        <f>IF(AND(AJ$3&gt;=$K410,AJ$3&lt;$L410),100*$AM410,0)</f>
        <v>0</v>
      </c>
      <c r="AK410" s="136">
        <f ca="1">IF(AND(AND($AK$3&lt;=B410,B410&lt;=$AK$1),B410&lt;&gt;""),1,0)</f>
        <v>1</v>
      </c>
      <c r="AL410" s="136">
        <f t="shared" si="7"/>
        <v>0.5</v>
      </c>
      <c r="AM410" s="136">
        <v>0.5</v>
      </c>
    </row>
    <row r="411" spans="1:39" ht="37.5">
      <c r="A411" s="149">
        <v>651</v>
      </c>
      <c r="B411" s="150">
        <v>46430</v>
      </c>
      <c r="C411" s="156">
        <v>9</v>
      </c>
      <c r="D411" s="156">
        <v>17</v>
      </c>
      <c r="E411" s="152" t="s">
        <v>88</v>
      </c>
      <c r="F411" s="151" t="s">
        <v>495</v>
      </c>
      <c r="G411" s="154" t="s">
        <v>494</v>
      </c>
      <c r="H411" s="138" t="str">
        <f>IF(OR(G411="中止",G411="取消"),"998",IF(ISNA(MATCH($E411,施設情報!$B$2:$B$96,0)),"999",INDEX(施設情報!$C$2:$C$96,MATCH($E411,施設情報!$B$2:$B$96,0))))</f>
        <v>064</v>
      </c>
      <c r="I411" s="139">
        <f>B411</f>
        <v>46430</v>
      </c>
      <c r="J411" s="137" t="str">
        <f>H411&amp;"-"&amp;I411</f>
        <v>064-46430</v>
      </c>
      <c r="K411" s="137">
        <f>C411/24</f>
        <v>0.375</v>
      </c>
      <c r="L411" s="137">
        <f>D411/24</f>
        <v>0.70833333333333337</v>
      </c>
      <c r="M411" s="137">
        <f>IF(AND(M$3&gt;=$K411,M$3&lt;$L411),100*$AM411,0)</f>
        <v>0</v>
      </c>
      <c r="N411" s="137">
        <f>IF(AND(N$3&gt;=$K411,N$3&lt;$L411),100*$AM411,0)</f>
        <v>0</v>
      </c>
      <c r="O411" s="137">
        <f>IF(AND(O$3&gt;=$K411,O$3&lt;$L411),100*$AM411,0)</f>
        <v>0</v>
      </c>
      <c r="P411" s="137">
        <f>IF(AND(P$3&gt;=$K411,P$3&lt;$L411),100*$AM411,0)</f>
        <v>0</v>
      </c>
      <c r="Q411" s="137">
        <f>IF(AND(Q$3&gt;=$K411,Q$3&lt;$L411),100*$AM411,0)</f>
        <v>0</v>
      </c>
      <c r="R411" s="137">
        <f>IF(AND(R$3&gt;=$K411,R$3&lt;$L411),100*$AM411,0)</f>
        <v>0</v>
      </c>
      <c r="S411" s="137">
        <f>IF(AND(S$3&gt;=$K411,S$3&lt;$L411),100*$AM411,0)</f>
        <v>0</v>
      </c>
      <c r="T411" s="137">
        <f>IF(AND(T$3&gt;=$K411,T$3&lt;$L411),100*$AM411,0)</f>
        <v>0</v>
      </c>
      <c r="U411" s="137">
        <f>IF(AND(U$3&gt;=$K411,U$3&lt;$L411),100*$AM411,0)</f>
        <v>0</v>
      </c>
      <c r="V411" s="137">
        <f>IF(AND(V$3&gt;=$K411,V$3&lt;$L411),100*$AM411,0)</f>
        <v>50</v>
      </c>
      <c r="W411" s="137">
        <f>IF(AND(W$3&gt;=$K411,W$3&lt;$L411),100*$AM411,0)</f>
        <v>50</v>
      </c>
      <c r="X411" s="137">
        <f>IF(AND(X$3&gt;=$K411,X$3&lt;$L411),100*$AM411,0)</f>
        <v>50</v>
      </c>
      <c r="Y411" s="137">
        <f>IF(AND(Y$3&gt;=$K411,Y$3&lt;$L411),100*$AM411,0)</f>
        <v>50</v>
      </c>
      <c r="Z411" s="137">
        <f>IF(AND(Z$3&gt;=$K411,Z$3&lt;$L411),100*$AM411,0)</f>
        <v>50</v>
      </c>
      <c r="AA411" s="137">
        <f>IF(AND(AA$3&gt;=$K411,AA$3&lt;$L411),100*$AM411,0)</f>
        <v>50</v>
      </c>
      <c r="AB411" s="137">
        <f>IF(AND(AB$3&gt;=$K411,AB$3&lt;$L411),100*$AM411,0)</f>
        <v>50</v>
      </c>
      <c r="AC411" s="137">
        <f>IF(AND(AC$3&gt;=$K411,AC$3&lt;$L411),100*$AM411,0)</f>
        <v>50</v>
      </c>
      <c r="AD411" s="137">
        <f>IF(AND(AD$3&gt;=$K411,AD$3&lt;$L411),100*$AM411,0)</f>
        <v>0</v>
      </c>
      <c r="AE411" s="137">
        <f>IF(AND(AE$3&gt;=$K411,AE$3&lt;$L411),100*$AM411,0)</f>
        <v>0</v>
      </c>
      <c r="AF411" s="137">
        <f>IF(AND(AF$3&gt;=$K411,AF$3&lt;$L411),100*$AM411,0)</f>
        <v>0</v>
      </c>
      <c r="AG411" s="137">
        <f>IF(AND(AG$3&gt;=$K411,AG$3&lt;$L411),100*$AM411,0)</f>
        <v>0</v>
      </c>
      <c r="AH411" s="137">
        <f>IF(AND(AH$3&gt;=$K411,AH$3&lt;$L411),100*$AM411,0)</f>
        <v>0</v>
      </c>
      <c r="AI411" s="137">
        <f>IF(AND(AI$3&gt;=$K411,AI$3&lt;$L411),100*$AM411,0)</f>
        <v>0</v>
      </c>
      <c r="AJ411" s="137">
        <f>IF(AND(AJ$3&gt;=$K411,AJ$3&lt;$L411),100*$AM411,0)</f>
        <v>0</v>
      </c>
      <c r="AK411" s="136">
        <f ca="1">IF(AND(AND($AK$3&lt;=B411,B411&lt;=$AK$1),B411&lt;&gt;""),1,0)</f>
        <v>1</v>
      </c>
      <c r="AL411" s="136">
        <f t="shared" si="7"/>
        <v>0.5</v>
      </c>
      <c r="AM411" s="136">
        <v>0.5</v>
      </c>
    </row>
    <row r="412" spans="1:39" ht="37.5">
      <c r="A412" s="149">
        <v>652</v>
      </c>
      <c r="B412" s="150">
        <v>46430</v>
      </c>
      <c r="C412" s="156">
        <v>9</v>
      </c>
      <c r="D412" s="156">
        <v>17</v>
      </c>
      <c r="E412" s="152" t="s">
        <v>89</v>
      </c>
      <c r="F412" s="151" t="s">
        <v>492</v>
      </c>
      <c r="G412" s="154" t="s">
        <v>494</v>
      </c>
      <c r="H412" s="138" t="str">
        <f>IF(OR(G412="中止",G412="取消"),"998",IF(ISNA(MATCH($E412,施設情報!$B$2:$B$96,0)),"999",INDEX(施設情報!$C$2:$C$96,MATCH($E412,施設情報!$B$2:$B$96,0))))</f>
        <v>019</v>
      </c>
      <c r="I412" s="139">
        <f>B412</f>
        <v>46430</v>
      </c>
      <c r="J412" s="137" t="str">
        <f>H412&amp;"-"&amp;I412</f>
        <v>019-46430</v>
      </c>
      <c r="K412" s="137">
        <f>C412/24</f>
        <v>0.375</v>
      </c>
      <c r="L412" s="137">
        <f>D412/24</f>
        <v>0.70833333333333337</v>
      </c>
      <c r="M412" s="137">
        <f>IF(AND(M$3&gt;=$K412,M$3&lt;$L412),100*$AM412,0)</f>
        <v>0</v>
      </c>
      <c r="N412" s="137">
        <f>IF(AND(N$3&gt;=$K412,N$3&lt;$L412),100*$AM412,0)</f>
        <v>0</v>
      </c>
      <c r="O412" s="137">
        <f>IF(AND(O$3&gt;=$K412,O$3&lt;$L412),100*$AM412,0)</f>
        <v>0</v>
      </c>
      <c r="P412" s="137">
        <f>IF(AND(P$3&gt;=$K412,P$3&lt;$L412),100*$AM412,0)</f>
        <v>0</v>
      </c>
      <c r="Q412" s="137">
        <f>IF(AND(Q$3&gt;=$K412,Q$3&lt;$L412),100*$AM412,0)</f>
        <v>0</v>
      </c>
      <c r="R412" s="137">
        <f>IF(AND(R$3&gt;=$K412,R$3&lt;$L412),100*$AM412,0)</f>
        <v>0</v>
      </c>
      <c r="S412" s="137">
        <f>IF(AND(S$3&gt;=$K412,S$3&lt;$L412),100*$AM412,0)</f>
        <v>0</v>
      </c>
      <c r="T412" s="137">
        <f>IF(AND(T$3&gt;=$K412,T$3&lt;$L412),100*$AM412,0)</f>
        <v>0</v>
      </c>
      <c r="U412" s="137">
        <f>IF(AND(U$3&gt;=$K412,U$3&lt;$L412),100*$AM412,0)</f>
        <v>0</v>
      </c>
      <c r="V412" s="137">
        <f>IF(AND(V$3&gt;=$K412,V$3&lt;$L412),100*$AM412,0)</f>
        <v>100</v>
      </c>
      <c r="W412" s="137">
        <f>IF(AND(W$3&gt;=$K412,W$3&lt;$L412),100*$AM412,0)</f>
        <v>100</v>
      </c>
      <c r="X412" s="137">
        <f>IF(AND(X$3&gt;=$K412,X$3&lt;$L412),100*$AM412,0)</f>
        <v>100</v>
      </c>
      <c r="Y412" s="137">
        <f>IF(AND(Y$3&gt;=$K412,Y$3&lt;$L412),100*$AM412,0)</f>
        <v>100</v>
      </c>
      <c r="Z412" s="137">
        <f>IF(AND(Z$3&gt;=$K412,Z$3&lt;$L412),100*$AM412,0)</f>
        <v>100</v>
      </c>
      <c r="AA412" s="137">
        <f>IF(AND(AA$3&gt;=$K412,AA$3&lt;$L412),100*$AM412,0)</f>
        <v>100</v>
      </c>
      <c r="AB412" s="137">
        <f>IF(AND(AB$3&gt;=$K412,AB$3&lt;$L412),100*$AM412,0)</f>
        <v>100</v>
      </c>
      <c r="AC412" s="137">
        <f>IF(AND(AC$3&gt;=$K412,AC$3&lt;$L412),100*$AM412,0)</f>
        <v>100</v>
      </c>
      <c r="AD412" s="137">
        <f>IF(AND(AD$3&gt;=$K412,AD$3&lt;$L412),100*$AM412,0)</f>
        <v>0</v>
      </c>
      <c r="AE412" s="137">
        <f>IF(AND(AE$3&gt;=$K412,AE$3&lt;$L412),100*$AM412,0)</f>
        <v>0</v>
      </c>
      <c r="AF412" s="137">
        <f>IF(AND(AF$3&gt;=$K412,AF$3&lt;$L412),100*$AM412,0)</f>
        <v>0</v>
      </c>
      <c r="AG412" s="137">
        <f>IF(AND(AG$3&gt;=$K412,AG$3&lt;$L412),100*$AM412,0)</f>
        <v>0</v>
      </c>
      <c r="AH412" s="137">
        <f>IF(AND(AH$3&gt;=$K412,AH$3&lt;$L412),100*$AM412,0)</f>
        <v>0</v>
      </c>
      <c r="AI412" s="137">
        <f>IF(AND(AI$3&gt;=$K412,AI$3&lt;$L412),100*$AM412,0)</f>
        <v>0</v>
      </c>
      <c r="AJ412" s="137">
        <f>IF(AND(AJ$3&gt;=$K412,AJ$3&lt;$L412),100*$AM412,0)</f>
        <v>0</v>
      </c>
      <c r="AK412" s="136">
        <f ca="1">IF(AND(AND($AK$3&lt;=B412,B412&lt;=$AK$1),B412&lt;&gt;""),1,0)</f>
        <v>1</v>
      </c>
      <c r="AL412" s="136">
        <f t="shared" si="7"/>
        <v>1</v>
      </c>
      <c r="AM412" s="136">
        <v>1</v>
      </c>
    </row>
    <row r="413" spans="1:39" ht="37.5">
      <c r="A413" s="149">
        <v>653</v>
      </c>
      <c r="B413" s="150">
        <v>46430</v>
      </c>
      <c r="C413" s="156">
        <v>9</v>
      </c>
      <c r="D413" s="156">
        <v>17</v>
      </c>
      <c r="E413" s="152" t="s">
        <v>90</v>
      </c>
      <c r="F413" s="151" t="s">
        <v>492</v>
      </c>
      <c r="G413" s="154" t="s">
        <v>494</v>
      </c>
      <c r="H413" s="138" t="str">
        <f>IF(OR(G413="中止",G413="取消"),"998",IF(ISNA(MATCH($E413,施設情報!$B$2:$B$96,0)),"999",INDEX(施設情報!$C$2:$C$96,MATCH($E413,施設情報!$B$2:$B$96,0))))</f>
        <v>018</v>
      </c>
      <c r="I413" s="139">
        <f>B413</f>
        <v>46430</v>
      </c>
      <c r="J413" s="137" t="str">
        <f>H413&amp;"-"&amp;I413</f>
        <v>018-46430</v>
      </c>
      <c r="K413" s="137">
        <f>C413/24</f>
        <v>0.375</v>
      </c>
      <c r="L413" s="137">
        <f>D413/24</f>
        <v>0.70833333333333337</v>
      </c>
      <c r="M413" s="137">
        <f>IF(AND(M$3&gt;=$K413,M$3&lt;$L413),100*$AM413,0)</f>
        <v>0</v>
      </c>
      <c r="N413" s="137">
        <f>IF(AND(N$3&gt;=$K413,N$3&lt;$L413),100*$AM413,0)</f>
        <v>0</v>
      </c>
      <c r="O413" s="137">
        <f>IF(AND(O$3&gt;=$K413,O$3&lt;$L413),100*$AM413,0)</f>
        <v>0</v>
      </c>
      <c r="P413" s="137">
        <f>IF(AND(P$3&gt;=$K413,P$3&lt;$L413),100*$AM413,0)</f>
        <v>0</v>
      </c>
      <c r="Q413" s="137">
        <f>IF(AND(Q$3&gt;=$K413,Q$3&lt;$L413),100*$AM413,0)</f>
        <v>0</v>
      </c>
      <c r="R413" s="137">
        <f>IF(AND(R$3&gt;=$K413,R$3&lt;$L413),100*$AM413,0)</f>
        <v>0</v>
      </c>
      <c r="S413" s="137">
        <f>IF(AND(S$3&gt;=$K413,S$3&lt;$L413),100*$AM413,0)</f>
        <v>0</v>
      </c>
      <c r="T413" s="137">
        <f>IF(AND(T$3&gt;=$K413,T$3&lt;$L413),100*$AM413,0)</f>
        <v>0</v>
      </c>
      <c r="U413" s="137">
        <f>IF(AND(U$3&gt;=$K413,U$3&lt;$L413),100*$AM413,0)</f>
        <v>0</v>
      </c>
      <c r="V413" s="137">
        <f>IF(AND(V$3&gt;=$K413,V$3&lt;$L413),100*$AM413,0)</f>
        <v>100</v>
      </c>
      <c r="W413" s="137">
        <f>IF(AND(W$3&gt;=$K413,W$3&lt;$L413),100*$AM413,0)</f>
        <v>100</v>
      </c>
      <c r="X413" s="137">
        <f>IF(AND(X$3&gt;=$K413,X$3&lt;$L413),100*$AM413,0)</f>
        <v>100</v>
      </c>
      <c r="Y413" s="137">
        <f>IF(AND(Y$3&gt;=$K413,Y$3&lt;$L413),100*$AM413,0)</f>
        <v>100</v>
      </c>
      <c r="Z413" s="137">
        <f>IF(AND(Z$3&gt;=$K413,Z$3&lt;$L413),100*$AM413,0)</f>
        <v>100</v>
      </c>
      <c r="AA413" s="137">
        <f>IF(AND(AA$3&gt;=$K413,AA$3&lt;$L413),100*$AM413,0)</f>
        <v>100</v>
      </c>
      <c r="AB413" s="137">
        <f>IF(AND(AB$3&gt;=$K413,AB$3&lt;$L413),100*$AM413,0)</f>
        <v>100</v>
      </c>
      <c r="AC413" s="137">
        <f>IF(AND(AC$3&gt;=$K413,AC$3&lt;$L413),100*$AM413,0)</f>
        <v>100</v>
      </c>
      <c r="AD413" s="137">
        <f>IF(AND(AD$3&gt;=$K413,AD$3&lt;$L413),100*$AM413,0)</f>
        <v>0</v>
      </c>
      <c r="AE413" s="137">
        <f>IF(AND(AE$3&gt;=$K413,AE$3&lt;$L413),100*$AM413,0)</f>
        <v>0</v>
      </c>
      <c r="AF413" s="137">
        <f>IF(AND(AF$3&gt;=$K413,AF$3&lt;$L413),100*$AM413,0)</f>
        <v>0</v>
      </c>
      <c r="AG413" s="137">
        <f>IF(AND(AG$3&gt;=$K413,AG$3&lt;$L413),100*$AM413,0)</f>
        <v>0</v>
      </c>
      <c r="AH413" s="137">
        <f>IF(AND(AH$3&gt;=$K413,AH$3&lt;$L413),100*$AM413,0)</f>
        <v>0</v>
      </c>
      <c r="AI413" s="137">
        <f>IF(AND(AI$3&gt;=$K413,AI$3&lt;$L413),100*$AM413,0)</f>
        <v>0</v>
      </c>
      <c r="AJ413" s="137">
        <f>IF(AND(AJ$3&gt;=$K413,AJ$3&lt;$L413),100*$AM413,0)</f>
        <v>0</v>
      </c>
      <c r="AK413" s="136">
        <f ca="1">IF(AND(AND($AK$3&lt;=B413,B413&lt;=$AK$1),B413&lt;&gt;""),1,0)</f>
        <v>1</v>
      </c>
      <c r="AL413" s="136">
        <f t="shared" si="7"/>
        <v>1</v>
      </c>
      <c r="AM413" s="136">
        <v>1</v>
      </c>
    </row>
    <row r="414" spans="1:39" ht="37.5">
      <c r="A414" s="149">
        <v>13</v>
      </c>
      <c r="B414" s="150">
        <v>46431</v>
      </c>
      <c r="C414" s="156">
        <v>0</v>
      </c>
      <c r="D414" s="156">
        <v>24</v>
      </c>
      <c r="E414" s="152" t="s">
        <v>28</v>
      </c>
      <c r="F414" s="151" t="s">
        <v>29</v>
      </c>
      <c r="G414" s="154" t="s">
        <v>1</v>
      </c>
      <c r="H414" s="138" t="str">
        <f>IF(OR(G414="中止",G414="取消"),"998",IF(ISNA(MATCH($E414,施設情報!$B$2:$B$96,0)),"999",INDEX(施設情報!$C$2:$C$96,MATCH($E414,施設情報!$B$2:$B$96,0))))</f>
        <v>001</v>
      </c>
      <c r="I414" s="139">
        <f>B414</f>
        <v>46431</v>
      </c>
      <c r="J414" s="137" t="str">
        <f>H414&amp;"-"&amp;I414</f>
        <v>001-46431</v>
      </c>
      <c r="K414" s="137">
        <f>C414/24</f>
        <v>0</v>
      </c>
      <c r="L414" s="137">
        <f>D414/24</f>
        <v>1</v>
      </c>
      <c r="M414" s="137">
        <f>IF(AND(M$3&gt;=$K414,M$3&lt;$L414),100*$AM414,0)</f>
        <v>100</v>
      </c>
      <c r="N414" s="137">
        <f>IF(AND(N$3&gt;=$K414,N$3&lt;$L414),100*$AM414,0)</f>
        <v>100</v>
      </c>
      <c r="O414" s="137">
        <f>IF(AND(O$3&gt;=$K414,O$3&lt;$L414),100*$AM414,0)</f>
        <v>100</v>
      </c>
      <c r="P414" s="137">
        <f>IF(AND(P$3&gt;=$K414,P$3&lt;$L414),100*$AM414,0)</f>
        <v>100</v>
      </c>
      <c r="Q414" s="137">
        <f>IF(AND(Q$3&gt;=$K414,Q$3&lt;$L414),100*$AM414,0)</f>
        <v>100</v>
      </c>
      <c r="R414" s="137">
        <f>IF(AND(R$3&gt;=$K414,R$3&lt;$L414),100*$AM414,0)</f>
        <v>100</v>
      </c>
      <c r="S414" s="137">
        <f>IF(AND(S$3&gt;=$K414,S$3&lt;$L414),100*$AM414,0)</f>
        <v>100</v>
      </c>
      <c r="T414" s="137">
        <f>IF(AND(T$3&gt;=$K414,T$3&lt;$L414),100*$AM414,0)</f>
        <v>100</v>
      </c>
      <c r="U414" s="137">
        <f>IF(AND(U$3&gt;=$K414,U$3&lt;$L414),100*$AM414,0)</f>
        <v>100</v>
      </c>
      <c r="V414" s="137">
        <f>IF(AND(V$3&gt;=$K414,V$3&lt;$L414),100*$AM414,0)</f>
        <v>100</v>
      </c>
      <c r="W414" s="137">
        <f>IF(AND(W$3&gt;=$K414,W$3&lt;$L414),100*$AM414,0)</f>
        <v>100</v>
      </c>
      <c r="X414" s="137">
        <f>IF(AND(X$3&gt;=$K414,X$3&lt;$L414),100*$AM414,0)</f>
        <v>100</v>
      </c>
      <c r="Y414" s="137">
        <f>IF(AND(Y$3&gt;=$K414,Y$3&lt;$L414),100*$AM414,0)</f>
        <v>100</v>
      </c>
      <c r="Z414" s="137">
        <f>IF(AND(Z$3&gt;=$K414,Z$3&lt;$L414),100*$AM414,0)</f>
        <v>100</v>
      </c>
      <c r="AA414" s="137">
        <f>IF(AND(AA$3&gt;=$K414,AA$3&lt;$L414),100*$AM414,0)</f>
        <v>100</v>
      </c>
      <c r="AB414" s="137">
        <f>IF(AND(AB$3&gt;=$K414,AB$3&lt;$L414),100*$AM414,0)</f>
        <v>100</v>
      </c>
      <c r="AC414" s="137">
        <f>IF(AND(AC$3&gt;=$K414,AC$3&lt;$L414),100*$AM414,0)</f>
        <v>100</v>
      </c>
      <c r="AD414" s="137">
        <f>IF(AND(AD$3&gt;=$K414,AD$3&lt;$L414),100*$AM414,0)</f>
        <v>100</v>
      </c>
      <c r="AE414" s="137">
        <f>IF(AND(AE$3&gt;=$K414,AE$3&lt;$L414),100*$AM414,0)</f>
        <v>100</v>
      </c>
      <c r="AF414" s="137">
        <f>IF(AND(AF$3&gt;=$K414,AF$3&lt;$L414),100*$AM414,0)</f>
        <v>100</v>
      </c>
      <c r="AG414" s="137">
        <f>IF(AND(AG$3&gt;=$K414,AG$3&lt;$L414),100*$AM414,0)</f>
        <v>100</v>
      </c>
      <c r="AH414" s="137">
        <f>IF(AND(AH$3&gt;=$K414,AH$3&lt;$L414),100*$AM414,0)</f>
        <v>100</v>
      </c>
      <c r="AI414" s="137">
        <f>IF(AND(AI$3&gt;=$K414,AI$3&lt;$L414),100*$AM414,0)</f>
        <v>100</v>
      </c>
      <c r="AJ414" s="137">
        <f>IF(AND(AJ$3&gt;=$K414,AJ$3&lt;$L414),100*$AM414,0)</f>
        <v>100</v>
      </c>
      <c r="AK414" s="136">
        <f ca="1">IF(AND(AND($AK$3&lt;=B414,B414&lt;=$AK$1),B414&lt;&gt;""),1,0)</f>
        <v>1</v>
      </c>
      <c r="AL414" s="136">
        <f t="shared" si="7"/>
        <v>1</v>
      </c>
      <c r="AM414" s="136">
        <v>1</v>
      </c>
    </row>
    <row r="415" spans="1:39" ht="56.25">
      <c r="A415" s="149">
        <v>347</v>
      </c>
      <c r="B415" s="150">
        <v>46431</v>
      </c>
      <c r="C415" s="156">
        <v>0</v>
      </c>
      <c r="D415" s="156">
        <v>24</v>
      </c>
      <c r="E415" s="152" t="s">
        <v>52</v>
      </c>
      <c r="F415" s="151" t="s">
        <v>95</v>
      </c>
      <c r="G415" s="205" t="s">
        <v>1</v>
      </c>
      <c r="H415" s="138" t="str">
        <f>IF(OR(G415="中止",G415="取消"),"998",IF(ISNA(MATCH($E415,施設情報!$B$2:$B$96,0)),"999",INDEX(施設情報!$C$2:$C$96,MATCH($E415,施設情報!$B$2:$B$96,0))))</f>
        <v>024</v>
      </c>
      <c r="I415" s="139">
        <f>B415</f>
        <v>46431</v>
      </c>
      <c r="J415" s="137" t="str">
        <f>H415&amp;"-"&amp;I415</f>
        <v>024-46431</v>
      </c>
      <c r="K415" s="137">
        <f>C415/24</f>
        <v>0</v>
      </c>
      <c r="L415" s="137">
        <f>D415/24</f>
        <v>1</v>
      </c>
      <c r="M415" s="137">
        <f>IF(AND(M$3&gt;=$K415,M$3&lt;$L415),100*$AM415,0)</f>
        <v>100</v>
      </c>
      <c r="N415" s="137">
        <f>IF(AND(N$3&gt;=$K415,N$3&lt;$L415),100*$AM415,0)</f>
        <v>100</v>
      </c>
      <c r="O415" s="137">
        <f>IF(AND(O$3&gt;=$K415,O$3&lt;$L415),100*$AM415,0)</f>
        <v>100</v>
      </c>
      <c r="P415" s="137">
        <f>IF(AND(P$3&gt;=$K415,P$3&lt;$L415),100*$AM415,0)</f>
        <v>100</v>
      </c>
      <c r="Q415" s="137">
        <f>IF(AND(Q$3&gt;=$K415,Q$3&lt;$L415),100*$AM415,0)</f>
        <v>100</v>
      </c>
      <c r="R415" s="137">
        <f>IF(AND(R$3&gt;=$K415,R$3&lt;$L415),100*$AM415,0)</f>
        <v>100</v>
      </c>
      <c r="S415" s="137">
        <f>IF(AND(S$3&gt;=$K415,S$3&lt;$L415),100*$AM415,0)</f>
        <v>100</v>
      </c>
      <c r="T415" s="137">
        <f>IF(AND(T$3&gt;=$K415,T$3&lt;$L415),100*$AM415,0)</f>
        <v>100</v>
      </c>
      <c r="U415" s="137">
        <f>IF(AND(U$3&gt;=$K415,U$3&lt;$L415),100*$AM415,0)</f>
        <v>100</v>
      </c>
      <c r="V415" s="137">
        <f>IF(AND(V$3&gt;=$K415,V$3&lt;$L415),100*$AM415,0)</f>
        <v>100</v>
      </c>
      <c r="W415" s="137">
        <f>IF(AND(W$3&gt;=$K415,W$3&lt;$L415),100*$AM415,0)</f>
        <v>100</v>
      </c>
      <c r="X415" s="137">
        <f>IF(AND(X$3&gt;=$K415,X$3&lt;$L415),100*$AM415,0)</f>
        <v>100</v>
      </c>
      <c r="Y415" s="137">
        <f>IF(AND(Y$3&gt;=$K415,Y$3&lt;$L415),100*$AM415,0)</f>
        <v>100</v>
      </c>
      <c r="Z415" s="137">
        <f>IF(AND(Z$3&gt;=$K415,Z$3&lt;$L415),100*$AM415,0)</f>
        <v>100</v>
      </c>
      <c r="AA415" s="137">
        <f>IF(AND(AA$3&gt;=$K415,AA$3&lt;$L415),100*$AM415,0)</f>
        <v>100</v>
      </c>
      <c r="AB415" s="137">
        <f>IF(AND(AB$3&gt;=$K415,AB$3&lt;$L415),100*$AM415,0)</f>
        <v>100</v>
      </c>
      <c r="AC415" s="137">
        <f>IF(AND(AC$3&gt;=$K415,AC$3&lt;$L415),100*$AM415,0)</f>
        <v>100</v>
      </c>
      <c r="AD415" s="137">
        <f>IF(AND(AD$3&gt;=$K415,AD$3&lt;$L415),100*$AM415,0)</f>
        <v>100</v>
      </c>
      <c r="AE415" s="137">
        <f>IF(AND(AE$3&gt;=$K415,AE$3&lt;$L415),100*$AM415,0)</f>
        <v>100</v>
      </c>
      <c r="AF415" s="137">
        <f>IF(AND(AF$3&gt;=$K415,AF$3&lt;$L415),100*$AM415,0)</f>
        <v>100</v>
      </c>
      <c r="AG415" s="137">
        <f>IF(AND(AG$3&gt;=$K415,AG$3&lt;$L415),100*$AM415,0)</f>
        <v>100</v>
      </c>
      <c r="AH415" s="137">
        <f>IF(AND(AH$3&gt;=$K415,AH$3&lt;$L415),100*$AM415,0)</f>
        <v>100</v>
      </c>
      <c r="AI415" s="137">
        <f>IF(AND(AI$3&gt;=$K415,AI$3&lt;$L415),100*$AM415,0)</f>
        <v>100</v>
      </c>
      <c r="AJ415" s="137">
        <f>IF(AND(AJ$3&gt;=$K415,AJ$3&lt;$L415),100*$AM415,0)</f>
        <v>100</v>
      </c>
      <c r="AK415" s="136">
        <f ca="1">IF(AND(AND($AK$3&lt;=B415,B415&lt;=$AK$1),B415&lt;&gt;""),1,0)</f>
        <v>1</v>
      </c>
      <c r="AL415" s="136">
        <f t="shared" si="7"/>
        <v>1</v>
      </c>
      <c r="AM415" s="136">
        <v>1</v>
      </c>
    </row>
    <row r="416" spans="1:39" ht="37.5">
      <c r="A416" s="149">
        <v>14</v>
      </c>
      <c r="B416" s="150">
        <v>46432</v>
      </c>
      <c r="C416" s="156">
        <v>0</v>
      </c>
      <c r="D416" s="156">
        <v>24</v>
      </c>
      <c r="E416" s="152" t="s">
        <v>28</v>
      </c>
      <c r="F416" s="151" t="s">
        <v>29</v>
      </c>
      <c r="G416" s="154" t="s">
        <v>1</v>
      </c>
      <c r="H416" s="138" t="str">
        <f>IF(OR(G416="中止",G416="取消"),"998",IF(ISNA(MATCH($E416,施設情報!$B$2:$B$96,0)),"999",INDEX(施設情報!$C$2:$C$96,MATCH($E416,施設情報!$B$2:$B$96,0))))</f>
        <v>001</v>
      </c>
      <c r="I416" s="139">
        <f>B416</f>
        <v>46432</v>
      </c>
      <c r="J416" s="137" t="str">
        <f>H416&amp;"-"&amp;I416</f>
        <v>001-46432</v>
      </c>
      <c r="K416" s="137">
        <f>C416/24</f>
        <v>0</v>
      </c>
      <c r="L416" s="137">
        <f>D416/24</f>
        <v>1</v>
      </c>
      <c r="M416" s="137">
        <f>IF(AND(M$3&gt;=$K416,M$3&lt;$L416),100*$AM416,0)</f>
        <v>100</v>
      </c>
      <c r="N416" s="137">
        <f>IF(AND(N$3&gt;=$K416,N$3&lt;$L416),100*$AM416,0)</f>
        <v>100</v>
      </c>
      <c r="O416" s="137">
        <f>IF(AND(O$3&gt;=$K416,O$3&lt;$L416),100*$AM416,0)</f>
        <v>100</v>
      </c>
      <c r="P416" s="137">
        <f>IF(AND(P$3&gt;=$K416,P$3&lt;$L416),100*$AM416,0)</f>
        <v>100</v>
      </c>
      <c r="Q416" s="137">
        <f>IF(AND(Q$3&gt;=$K416,Q$3&lt;$L416),100*$AM416,0)</f>
        <v>100</v>
      </c>
      <c r="R416" s="137">
        <f>IF(AND(R$3&gt;=$K416,R$3&lt;$L416),100*$AM416,0)</f>
        <v>100</v>
      </c>
      <c r="S416" s="137">
        <f>IF(AND(S$3&gt;=$K416,S$3&lt;$L416),100*$AM416,0)</f>
        <v>100</v>
      </c>
      <c r="T416" s="137">
        <f>IF(AND(T$3&gt;=$K416,T$3&lt;$L416),100*$AM416,0)</f>
        <v>100</v>
      </c>
      <c r="U416" s="137">
        <f>IF(AND(U$3&gt;=$K416,U$3&lt;$L416),100*$AM416,0)</f>
        <v>100</v>
      </c>
      <c r="V416" s="137">
        <f>IF(AND(V$3&gt;=$K416,V$3&lt;$L416),100*$AM416,0)</f>
        <v>100</v>
      </c>
      <c r="W416" s="137">
        <f>IF(AND(W$3&gt;=$K416,W$3&lt;$L416),100*$AM416,0)</f>
        <v>100</v>
      </c>
      <c r="X416" s="137">
        <f>IF(AND(X$3&gt;=$K416,X$3&lt;$L416),100*$AM416,0)</f>
        <v>100</v>
      </c>
      <c r="Y416" s="137">
        <f>IF(AND(Y$3&gt;=$K416,Y$3&lt;$L416),100*$AM416,0)</f>
        <v>100</v>
      </c>
      <c r="Z416" s="137">
        <f>IF(AND(Z$3&gt;=$K416,Z$3&lt;$L416),100*$AM416,0)</f>
        <v>100</v>
      </c>
      <c r="AA416" s="137">
        <f>IF(AND(AA$3&gt;=$K416,AA$3&lt;$L416),100*$AM416,0)</f>
        <v>100</v>
      </c>
      <c r="AB416" s="137">
        <f>IF(AND(AB$3&gt;=$K416,AB$3&lt;$L416),100*$AM416,0)</f>
        <v>100</v>
      </c>
      <c r="AC416" s="137">
        <f>IF(AND(AC$3&gt;=$K416,AC$3&lt;$L416),100*$AM416,0)</f>
        <v>100</v>
      </c>
      <c r="AD416" s="137">
        <f>IF(AND(AD$3&gt;=$K416,AD$3&lt;$L416),100*$AM416,0)</f>
        <v>100</v>
      </c>
      <c r="AE416" s="137">
        <f>IF(AND(AE$3&gt;=$K416,AE$3&lt;$L416),100*$AM416,0)</f>
        <v>100</v>
      </c>
      <c r="AF416" s="137">
        <f>IF(AND(AF$3&gt;=$K416,AF$3&lt;$L416),100*$AM416,0)</f>
        <v>100</v>
      </c>
      <c r="AG416" s="137">
        <f>IF(AND(AG$3&gt;=$K416,AG$3&lt;$L416),100*$AM416,0)</f>
        <v>100</v>
      </c>
      <c r="AH416" s="137">
        <f>IF(AND(AH$3&gt;=$K416,AH$3&lt;$L416),100*$AM416,0)</f>
        <v>100</v>
      </c>
      <c r="AI416" s="137">
        <f>IF(AND(AI$3&gt;=$K416,AI$3&lt;$L416),100*$AM416,0)</f>
        <v>100</v>
      </c>
      <c r="AJ416" s="137">
        <f>IF(AND(AJ$3&gt;=$K416,AJ$3&lt;$L416),100*$AM416,0)</f>
        <v>100</v>
      </c>
      <c r="AK416" s="136">
        <f ca="1">IF(AND(AND($AK$3&lt;=B416,B416&lt;=$AK$1),B416&lt;&gt;""),1,0)</f>
        <v>1</v>
      </c>
      <c r="AL416" s="136">
        <f t="shared" si="7"/>
        <v>1</v>
      </c>
      <c r="AM416" s="136">
        <v>1</v>
      </c>
    </row>
    <row r="417" spans="1:39" ht="56.25">
      <c r="A417" s="149">
        <v>348</v>
      </c>
      <c r="B417" s="150">
        <v>46432</v>
      </c>
      <c r="C417" s="156">
        <v>0</v>
      </c>
      <c r="D417" s="156">
        <v>24</v>
      </c>
      <c r="E417" s="152" t="s">
        <v>52</v>
      </c>
      <c r="F417" s="151" t="s">
        <v>95</v>
      </c>
      <c r="G417" s="205" t="s">
        <v>1</v>
      </c>
      <c r="H417" s="138" t="str">
        <f>IF(OR(G417="中止",G417="取消"),"998",IF(ISNA(MATCH($E417,施設情報!$B$2:$B$96,0)),"999",INDEX(施設情報!$C$2:$C$96,MATCH($E417,施設情報!$B$2:$B$96,0))))</f>
        <v>024</v>
      </c>
      <c r="I417" s="139">
        <f>B417</f>
        <v>46432</v>
      </c>
      <c r="J417" s="137" t="str">
        <f>H417&amp;"-"&amp;I417</f>
        <v>024-46432</v>
      </c>
      <c r="K417" s="137">
        <f>C417/24</f>
        <v>0</v>
      </c>
      <c r="L417" s="137">
        <f>D417/24</f>
        <v>1</v>
      </c>
      <c r="M417" s="137">
        <f>IF(AND(M$3&gt;=$K417,M$3&lt;$L417),100*$AM417,0)</f>
        <v>100</v>
      </c>
      <c r="N417" s="137">
        <f>IF(AND(N$3&gt;=$K417,N$3&lt;$L417),100*$AM417,0)</f>
        <v>100</v>
      </c>
      <c r="O417" s="137">
        <f>IF(AND(O$3&gt;=$K417,O$3&lt;$L417),100*$AM417,0)</f>
        <v>100</v>
      </c>
      <c r="P417" s="137">
        <f>IF(AND(P$3&gt;=$K417,P$3&lt;$L417),100*$AM417,0)</f>
        <v>100</v>
      </c>
      <c r="Q417" s="137">
        <f>IF(AND(Q$3&gt;=$K417,Q$3&lt;$L417),100*$AM417,0)</f>
        <v>100</v>
      </c>
      <c r="R417" s="137">
        <f>IF(AND(R$3&gt;=$K417,R$3&lt;$L417),100*$AM417,0)</f>
        <v>100</v>
      </c>
      <c r="S417" s="137">
        <f>IF(AND(S$3&gt;=$K417,S$3&lt;$L417),100*$AM417,0)</f>
        <v>100</v>
      </c>
      <c r="T417" s="137">
        <f>IF(AND(T$3&gt;=$K417,T$3&lt;$L417),100*$AM417,0)</f>
        <v>100</v>
      </c>
      <c r="U417" s="137">
        <f>IF(AND(U$3&gt;=$K417,U$3&lt;$L417),100*$AM417,0)</f>
        <v>100</v>
      </c>
      <c r="V417" s="137">
        <f>IF(AND(V$3&gt;=$K417,V$3&lt;$L417),100*$AM417,0)</f>
        <v>100</v>
      </c>
      <c r="W417" s="137">
        <f>IF(AND(W$3&gt;=$K417,W$3&lt;$L417),100*$AM417,0)</f>
        <v>100</v>
      </c>
      <c r="X417" s="137">
        <f>IF(AND(X$3&gt;=$K417,X$3&lt;$L417),100*$AM417,0)</f>
        <v>100</v>
      </c>
      <c r="Y417" s="137">
        <f>IF(AND(Y$3&gt;=$K417,Y$3&lt;$L417),100*$AM417,0)</f>
        <v>100</v>
      </c>
      <c r="Z417" s="137">
        <f>IF(AND(Z$3&gt;=$K417,Z$3&lt;$L417),100*$AM417,0)</f>
        <v>100</v>
      </c>
      <c r="AA417" s="137">
        <f>IF(AND(AA$3&gt;=$K417,AA$3&lt;$L417),100*$AM417,0)</f>
        <v>100</v>
      </c>
      <c r="AB417" s="137">
        <f>IF(AND(AB$3&gt;=$K417,AB$3&lt;$L417),100*$AM417,0)</f>
        <v>100</v>
      </c>
      <c r="AC417" s="137">
        <f>IF(AND(AC$3&gt;=$K417,AC$3&lt;$L417),100*$AM417,0)</f>
        <v>100</v>
      </c>
      <c r="AD417" s="137">
        <f>IF(AND(AD$3&gt;=$K417,AD$3&lt;$L417),100*$AM417,0)</f>
        <v>100</v>
      </c>
      <c r="AE417" s="137">
        <f>IF(AND(AE$3&gt;=$K417,AE$3&lt;$L417),100*$AM417,0)</f>
        <v>100</v>
      </c>
      <c r="AF417" s="137">
        <f>IF(AND(AF$3&gt;=$K417,AF$3&lt;$L417),100*$AM417,0)</f>
        <v>100</v>
      </c>
      <c r="AG417" s="137">
        <f>IF(AND(AG$3&gt;=$K417,AG$3&lt;$L417),100*$AM417,0)</f>
        <v>100</v>
      </c>
      <c r="AH417" s="137">
        <f>IF(AND(AH$3&gt;=$K417,AH$3&lt;$L417),100*$AM417,0)</f>
        <v>100</v>
      </c>
      <c r="AI417" s="137">
        <f>IF(AND(AI$3&gt;=$K417,AI$3&lt;$L417),100*$AM417,0)</f>
        <v>100</v>
      </c>
      <c r="AJ417" s="137">
        <f>IF(AND(AJ$3&gt;=$K417,AJ$3&lt;$L417),100*$AM417,0)</f>
        <v>100</v>
      </c>
      <c r="AK417" s="136">
        <f ca="1">IF(AND(AND($AK$3&lt;=B417,B417&lt;=$AK$1),B417&lt;&gt;""),1,0)</f>
        <v>1</v>
      </c>
      <c r="AL417" s="136">
        <f t="shared" si="7"/>
        <v>1</v>
      </c>
      <c r="AM417" s="136">
        <v>1</v>
      </c>
    </row>
    <row r="418" spans="1:39" ht="56.25">
      <c r="A418" s="149">
        <v>349</v>
      </c>
      <c r="B418" s="150">
        <v>46433</v>
      </c>
      <c r="C418" s="156">
        <v>0</v>
      </c>
      <c r="D418" s="156">
        <v>24</v>
      </c>
      <c r="E418" s="152" t="s">
        <v>52</v>
      </c>
      <c r="F418" s="151" t="s">
        <v>95</v>
      </c>
      <c r="G418" s="205" t="s">
        <v>1</v>
      </c>
      <c r="H418" s="138" t="str">
        <f>IF(OR(G418="中止",G418="取消"),"998",IF(ISNA(MATCH($E418,施設情報!$B$2:$B$96,0)),"999",INDEX(施設情報!$C$2:$C$96,MATCH($E418,施設情報!$B$2:$B$96,0))))</f>
        <v>024</v>
      </c>
      <c r="I418" s="139">
        <f>B418</f>
        <v>46433</v>
      </c>
      <c r="J418" s="137" t="str">
        <f>H418&amp;"-"&amp;I418</f>
        <v>024-46433</v>
      </c>
      <c r="K418" s="137">
        <f>C418/24</f>
        <v>0</v>
      </c>
      <c r="L418" s="137">
        <f>D418/24</f>
        <v>1</v>
      </c>
      <c r="M418" s="137">
        <f>IF(AND(M$3&gt;=$K418,M$3&lt;$L418),100*$AM418,0)</f>
        <v>100</v>
      </c>
      <c r="N418" s="137">
        <f>IF(AND(N$3&gt;=$K418,N$3&lt;$L418),100*$AM418,0)</f>
        <v>100</v>
      </c>
      <c r="O418" s="137">
        <f>IF(AND(O$3&gt;=$K418,O$3&lt;$L418),100*$AM418,0)</f>
        <v>100</v>
      </c>
      <c r="P418" s="137">
        <f>IF(AND(P$3&gt;=$K418,P$3&lt;$L418),100*$AM418,0)</f>
        <v>100</v>
      </c>
      <c r="Q418" s="137">
        <f>IF(AND(Q$3&gt;=$K418,Q$3&lt;$L418),100*$AM418,0)</f>
        <v>100</v>
      </c>
      <c r="R418" s="137">
        <f>IF(AND(R$3&gt;=$K418,R$3&lt;$L418),100*$AM418,0)</f>
        <v>100</v>
      </c>
      <c r="S418" s="137">
        <f>IF(AND(S$3&gt;=$K418,S$3&lt;$L418),100*$AM418,0)</f>
        <v>100</v>
      </c>
      <c r="T418" s="137">
        <f>IF(AND(T$3&gt;=$K418,T$3&lt;$L418),100*$AM418,0)</f>
        <v>100</v>
      </c>
      <c r="U418" s="137">
        <f>IF(AND(U$3&gt;=$K418,U$3&lt;$L418),100*$AM418,0)</f>
        <v>100</v>
      </c>
      <c r="V418" s="137">
        <f>IF(AND(V$3&gt;=$K418,V$3&lt;$L418),100*$AM418,0)</f>
        <v>100</v>
      </c>
      <c r="W418" s="137">
        <f>IF(AND(W$3&gt;=$K418,W$3&lt;$L418),100*$AM418,0)</f>
        <v>100</v>
      </c>
      <c r="X418" s="137">
        <f>IF(AND(X$3&gt;=$K418,X$3&lt;$L418),100*$AM418,0)</f>
        <v>100</v>
      </c>
      <c r="Y418" s="137">
        <f>IF(AND(Y$3&gt;=$K418,Y$3&lt;$L418),100*$AM418,0)</f>
        <v>100</v>
      </c>
      <c r="Z418" s="137">
        <f>IF(AND(Z$3&gt;=$K418,Z$3&lt;$L418),100*$AM418,0)</f>
        <v>100</v>
      </c>
      <c r="AA418" s="137">
        <f>IF(AND(AA$3&gt;=$K418,AA$3&lt;$L418),100*$AM418,0)</f>
        <v>100</v>
      </c>
      <c r="AB418" s="137">
        <f>IF(AND(AB$3&gt;=$K418,AB$3&lt;$L418),100*$AM418,0)</f>
        <v>100</v>
      </c>
      <c r="AC418" s="137">
        <f>IF(AND(AC$3&gt;=$K418,AC$3&lt;$L418),100*$AM418,0)</f>
        <v>100</v>
      </c>
      <c r="AD418" s="137">
        <f>IF(AND(AD$3&gt;=$K418,AD$3&lt;$L418),100*$AM418,0)</f>
        <v>100</v>
      </c>
      <c r="AE418" s="137">
        <f>IF(AND(AE$3&gt;=$K418,AE$3&lt;$L418),100*$AM418,0)</f>
        <v>100</v>
      </c>
      <c r="AF418" s="137">
        <f>IF(AND(AF$3&gt;=$K418,AF$3&lt;$L418),100*$AM418,0)</f>
        <v>100</v>
      </c>
      <c r="AG418" s="137">
        <f>IF(AND(AG$3&gt;=$K418,AG$3&lt;$L418),100*$AM418,0)</f>
        <v>100</v>
      </c>
      <c r="AH418" s="137">
        <f>IF(AND(AH$3&gt;=$K418,AH$3&lt;$L418),100*$AM418,0)</f>
        <v>100</v>
      </c>
      <c r="AI418" s="137">
        <f>IF(AND(AI$3&gt;=$K418,AI$3&lt;$L418),100*$AM418,0)</f>
        <v>100</v>
      </c>
      <c r="AJ418" s="137">
        <f>IF(AND(AJ$3&gt;=$K418,AJ$3&lt;$L418),100*$AM418,0)</f>
        <v>100</v>
      </c>
      <c r="AK418" s="136">
        <f ca="1">IF(AND(AND($AK$3&lt;=B418,B418&lt;=$AK$1),B418&lt;&gt;""),1,0)</f>
        <v>1</v>
      </c>
      <c r="AL418" s="136">
        <f t="shared" si="7"/>
        <v>1</v>
      </c>
      <c r="AM418" s="136">
        <v>1</v>
      </c>
    </row>
    <row r="419" spans="1:39" ht="56.25">
      <c r="A419" s="149">
        <v>350</v>
      </c>
      <c r="B419" s="150">
        <v>46434</v>
      </c>
      <c r="C419" s="156">
        <v>0</v>
      </c>
      <c r="D419" s="156">
        <v>24</v>
      </c>
      <c r="E419" s="152" t="s">
        <v>52</v>
      </c>
      <c r="F419" s="151" t="s">
        <v>95</v>
      </c>
      <c r="G419" s="205" t="s">
        <v>1</v>
      </c>
      <c r="H419" s="138" t="str">
        <f>IF(OR(G419="中止",G419="取消"),"998",IF(ISNA(MATCH($E419,施設情報!$B$2:$B$96,0)),"999",INDEX(施設情報!$C$2:$C$96,MATCH($E419,施設情報!$B$2:$B$96,0))))</f>
        <v>024</v>
      </c>
      <c r="I419" s="139">
        <f>B419</f>
        <v>46434</v>
      </c>
      <c r="J419" s="137" t="str">
        <f>H419&amp;"-"&amp;I419</f>
        <v>024-46434</v>
      </c>
      <c r="K419" s="137">
        <f>C419/24</f>
        <v>0</v>
      </c>
      <c r="L419" s="137">
        <f>D419/24</f>
        <v>1</v>
      </c>
      <c r="M419" s="137">
        <f>IF(AND(M$3&gt;=$K419,M$3&lt;$L419),100*$AM419,0)</f>
        <v>100</v>
      </c>
      <c r="N419" s="137">
        <f>IF(AND(N$3&gt;=$K419,N$3&lt;$L419),100*$AM419,0)</f>
        <v>100</v>
      </c>
      <c r="O419" s="137">
        <f>IF(AND(O$3&gt;=$K419,O$3&lt;$L419),100*$AM419,0)</f>
        <v>100</v>
      </c>
      <c r="P419" s="137">
        <f>IF(AND(P$3&gt;=$K419,P$3&lt;$L419),100*$AM419,0)</f>
        <v>100</v>
      </c>
      <c r="Q419" s="137">
        <f>IF(AND(Q$3&gt;=$K419,Q$3&lt;$L419),100*$AM419,0)</f>
        <v>100</v>
      </c>
      <c r="R419" s="137">
        <f>IF(AND(R$3&gt;=$K419,R$3&lt;$L419),100*$AM419,0)</f>
        <v>100</v>
      </c>
      <c r="S419" s="137">
        <f>IF(AND(S$3&gt;=$K419,S$3&lt;$L419),100*$AM419,0)</f>
        <v>100</v>
      </c>
      <c r="T419" s="137">
        <f>IF(AND(T$3&gt;=$K419,T$3&lt;$L419),100*$AM419,0)</f>
        <v>100</v>
      </c>
      <c r="U419" s="137">
        <f>IF(AND(U$3&gt;=$K419,U$3&lt;$L419),100*$AM419,0)</f>
        <v>100</v>
      </c>
      <c r="V419" s="137">
        <f>IF(AND(V$3&gt;=$K419,V$3&lt;$L419),100*$AM419,0)</f>
        <v>100</v>
      </c>
      <c r="W419" s="137">
        <f>IF(AND(W$3&gt;=$K419,W$3&lt;$L419),100*$AM419,0)</f>
        <v>100</v>
      </c>
      <c r="X419" s="137">
        <f>IF(AND(X$3&gt;=$K419,X$3&lt;$L419),100*$AM419,0)</f>
        <v>100</v>
      </c>
      <c r="Y419" s="137">
        <f>IF(AND(Y$3&gt;=$K419,Y$3&lt;$L419),100*$AM419,0)</f>
        <v>100</v>
      </c>
      <c r="Z419" s="137">
        <f>IF(AND(Z$3&gt;=$K419,Z$3&lt;$L419),100*$AM419,0)</f>
        <v>100</v>
      </c>
      <c r="AA419" s="137">
        <f>IF(AND(AA$3&gt;=$K419,AA$3&lt;$L419),100*$AM419,0)</f>
        <v>100</v>
      </c>
      <c r="AB419" s="137">
        <f>IF(AND(AB$3&gt;=$K419,AB$3&lt;$L419),100*$AM419,0)</f>
        <v>100</v>
      </c>
      <c r="AC419" s="137">
        <f>IF(AND(AC$3&gt;=$K419,AC$3&lt;$L419),100*$AM419,0)</f>
        <v>100</v>
      </c>
      <c r="AD419" s="137">
        <f>IF(AND(AD$3&gt;=$K419,AD$3&lt;$L419),100*$AM419,0)</f>
        <v>100</v>
      </c>
      <c r="AE419" s="137">
        <f>IF(AND(AE$3&gt;=$K419,AE$3&lt;$L419),100*$AM419,0)</f>
        <v>100</v>
      </c>
      <c r="AF419" s="137">
        <f>IF(AND(AF$3&gt;=$K419,AF$3&lt;$L419),100*$AM419,0)</f>
        <v>100</v>
      </c>
      <c r="AG419" s="137">
        <f>IF(AND(AG$3&gt;=$K419,AG$3&lt;$L419),100*$AM419,0)</f>
        <v>100</v>
      </c>
      <c r="AH419" s="137">
        <f>IF(AND(AH$3&gt;=$K419,AH$3&lt;$L419),100*$AM419,0)</f>
        <v>100</v>
      </c>
      <c r="AI419" s="137">
        <f>IF(AND(AI$3&gt;=$K419,AI$3&lt;$L419),100*$AM419,0)</f>
        <v>100</v>
      </c>
      <c r="AJ419" s="137">
        <f>IF(AND(AJ$3&gt;=$K419,AJ$3&lt;$L419),100*$AM419,0)</f>
        <v>100</v>
      </c>
      <c r="AK419" s="136">
        <f ca="1">IF(AND(AND($AK$3&lt;=B419,B419&lt;=$AK$1),B419&lt;&gt;""),1,0)</f>
        <v>1</v>
      </c>
      <c r="AL419" s="136">
        <f t="shared" si="7"/>
        <v>1</v>
      </c>
      <c r="AM419" s="136">
        <v>1</v>
      </c>
    </row>
    <row r="420" spans="1:39" ht="75">
      <c r="A420" s="149">
        <v>132</v>
      </c>
      <c r="B420" s="150">
        <v>46435</v>
      </c>
      <c r="C420" s="156">
        <v>8</v>
      </c>
      <c r="D420" s="156">
        <v>10</v>
      </c>
      <c r="E420" s="152" t="s">
        <v>40</v>
      </c>
      <c r="F420" s="151" t="s">
        <v>0</v>
      </c>
      <c r="G420" s="154" t="s">
        <v>1</v>
      </c>
      <c r="H420" s="138" t="str">
        <f>IF(OR(G420="中止",G420="取消"),"998",IF(ISNA(MATCH($E420,施設情報!$B$2:$B$96,0)),"999",INDEX(施設情報!$C$2:$C$96,MATCH($E420,施設情報!$B$2:$B$96,0))))</f>
        <v>004</v>
      </c>
      <c r="I420" s="139">
        <f>B420</f>
        <v>46435</v>
      </c>
      <c r="J420" s="137" t="str">
        <f>H420&amp;"-"&amp;I420</f>
        <v>004-46435</v>
      </c>
      <c r="K420" s="137">
        <f>C420/24</f>
        <v>0.33333333333333331</v>
      </c>
      <c r="L420" s="137">
        <f>D420/24</f>
        <v>0.41666666666666669</v>
      </c>
      <c r="M420" s="137">
        <f>IF(AND(M$3&gt;=$K420,M$3&lt;$L420),100*$AM420,0)</f>
        <v>0</v>
      </c>
      <c r="N420" s="137">
        <f>IF(AND(N$3&gt;=$K420,N$3&lt;$L420),100*$AM420,0)</f>
        <v>0</v>
      </c>
      <c r="O420" s="137">
        <f>IF(AND(O$3&gt;=$K420,O$3&lt;$L420),100*$AM420,0)</f>
        <v>0</v>
      </c>
      <c r="P420" s="137">
        <f>IF(AND(P$3&gt;=$K420,P$3&lt;$L420),100*$AM420,0)</f>
        <v>0</v>
      </c>
      <c r="Q420" s="137">
        <f>IF(AND(Q$3&gt;=$K420,Q$3&lt;$L420),100*$AM420,0)</f>
        <v>0</v>
      </c>
      <c r="R420" s="137">
        <f>IF(AND(R$3&gt;=$K420,R$3&lt;$L420),100*$AM420,0)</f>
        <v>0</v>
      </c>
      <c r="S420" s="137">
        <f>IF(AND(S$3&gt;=$K420,S$3&lt;$L420),100*$AM420,0)</f>
        <v>0</v>
      </c>
      <c r="T420" s="137">
        <f>IF(AND(T$3&gt;=$K420,T$3&lt;$L420),100*$AM420,0)</f>
        <v>0</v>
      </c>
      <c r="U420" s="137">
        <f>IF(AND(U$3&gt;=$K420,U$3&lt;$L420),100*$AM420,0)</f>
        <v>100</v>
      </c>
      <c r="V420" s="137">
        <f>IF(AND(V$3&gt;=$K420,V$3&lt;$L420),100*$AM420,0)</f>
        <v>100</v>
      </c>
      <c r="W420" s="137">
        <f>IF(AND(W$3&gt;=$K420,W$3&lt;$L420),100*$AM420,0)</f>
        <v>0</v>
      </c>
      <c r="X420" s="137">
        <f>IF(AND(X$3&gt;=$K420,X$3&lt;$L420),100*$AM420,0)</f>
        <v>0</v>
      </c>
      <c r="Y420" s="137">
        <f>IF(AND(Y$3&gt;=$K420,Y$3&lt;$L420),100*$AM420,0)</f>
        <v>0</v>
      </c>
      <c r="Z420" s="137">
        <f>IF(AND(Z$3&gt;=$K420,Z$3&lt;$L420),100*$AM420,0)</f>
        <v>0</v>
      </c>
      <c r="AA420" s="137">
        <f>IF(AND(AA$3&gt;=$K420,AA$3&lt;$L420),100*$AM420,0)</f>
        <v>0</v>
      </c>
      <c r="AB420" s="137">
        <f>IF(AND(AB$3&gt;=$K420,AB$3&lt;$L420),100*$AM420,0)</f>
        <v>0</v>
      </c>
      <c r="AC420" s="137">
        <f>IF(AND(AC$3&gt;=$K420,AC$3&lt;$L420),100*$AM420,0)</f>
        <v>0</v>
      </c>
      <c r="AD420" s="137">
        <f>IF(AND(AD$3&gt;=$K420,AD$3&lt;$L420),100*$AM420,0)</f>
        <v>0</v>
      </c>
      <c r="AE420" s="137">
        <f>IF(AND(AE$3&gt;=$K420,AE$3&lt;$L420),100*$AM420,0)</f>
        <v>0</v>
      </c>
      <c r="AF420" s="137">
        <f>IF(AND(AF$3&gt;=$K420,AF$3&lt;$L420),100*$AM420,0)</f>
        <v>0</v>
      </c>
      <c r="AG420" s="137">
        <f>IF(AND(AG$3&gt;=$K420,AG$3&lt;$L420),100*$AM420,0)</f>
        <v>0</v>
      </c>
      <c r="AH420" s="137">
        <f>IF(AND(AH$3&gt;=$K420,AH$3&lt;$L420),100*$AM420,0)</f>
        <v>0</v>
      </c>
      <c r="AI420" s="137">
        <f>IF(AND(AI$3&gt;=$K420,AI$3&lt;$L420),100*$AM420,0)</f>
        <v>0</v>
      </c>
      <c r="AJ420" s="137">
        <f>IF(AND(AJ$3&gt;=$K420,AJ$3&lt;$L420),100*$AM420,0)</f>
        <v>0</v>
      </c>
      <c r="AK420" s="136">
        <f ca="1">IF(AND(AND($AK$3&lt;=B420,B420&lt;=$AK$1),B420&lt;&gt;""),1,0)</f>
        <v>1</v>
      </c>
      <c r="AL420" s="136">
        <f t="shared" si="7"/>
        <v>1</v>
      </c>
      <c r="AM420" s="136">
        <v>1</v>
      </c>
    </row>
    <row r="421" spans="1:39" ht="93.75">
      <c r="A421" s="149">
        <v>133</v>
      </c>
      <c r="B421" s="150">
        <v>46435</v>
      </c>
      <c r="C421" s="156">
        <v>8</v>
      </c>
      <c r="D421" s="156">
        <v>10</v>
      </c>
      <c r="E421" s="152" t="s">
        <v>499</v>
      </c>
      <c r="F421" s="151" t="s">
        <v>0</v>
      </c>
      <c r="G421" s="154" t="s">
        <v>1</v>
      </c>
      <c r="H421" s="138" t="str">
        <f>IF(OR(G421="中止",G421="取消"),"998",IF(ISNA(MATCH($E421,施設情報!$B$2:$B$96,0)),"999",INDEX(施設情報!$C$2:$C$96,MATCH($E421,施設情報!$B$2:$B$96,0))))</f>
        <v>005</v>
      </c>
      <c r="I421" s="139">
        <f>B421</f>
        <v>46435</v>
      </c>
      <c r="J421" s="137" t="str">
        <f>H421&amp;"-"&amp;I421</f>
        <v>005-46435</v>
      </c>
      <c r="K421" s="137">
        <f>C421/24</f>
        <v>0.33333333333333331</v>
      </c>
      <c r="L421" s="137">
        <f>D421/24</f>
        <v>0.41666666666666669</v>
      </c>
      <c r="M421" s="137">
        <f>IF(AND(M$3&gt;=$K421,M$3&lt;$L421),100*$AM421,0)</f>
        <v>0</v>
      </c>
      <c r="N421" s="137">
        <f>IF(AND(N$3&gt;=$K421,N$3&lt;$L421),100*$AM421,0)</f>
        <v>0</v>
      </c>
      <c r="O421" s="137">
        <f>IF(AND(O$3&gt;=$K421,O$3&lt;$L421),100*$AM421,0)</f>
        <v>0</v>
      </c>
      <c r="P421" s="137">
        <f>IF(AND(P$3&gt;=$K421,P$3&lt;$L421),100*$AM421,0)</f>
        <v>0</v>
      </c>
      <c r="Q421" s="137">
        <f>IF(AND(Q$3&gt;=$K421,Q$3&lt;$L421),100*$AM421,0)</f>
        <v>0</v>
      </c>
      <c r="R421" s="137">
        <f>IF(AND(R$3&gt;=$K421,R$3&lt;$L421),100*$AM421,0)</f>
        <v>0</v>
      </c>
      <c r="S421" s="137">
        <f>IF(AND(S$3&gt;=$K421,S$3&lt;$L421),100*$AM421,0)</f>
        <v>0</v>
      </c>
      <c r="T421" s="137">
        <f>IF(AND(T$3&gt;=$K421,T$3&lt;$L421),100*$AM421,0)</f>
        <v>0</v>
      </c>
      <c r="U421" s="137">
        <f>IF(AND(U$3&gt;=$K421,U$3&lt;$L421),100*$AM421,0)</f>
        <v>100</v>
      </c>
      <c r="V421" s="137">
        <f>IF(AND(V$3&gt;=$K421,V$3&lt;$L421),100*$AM421,0)</f>
        <v>100</v>
      </c>
      <c r="W421" s="137">
        <f>IF(AND(W$3&gt;=$K421,W$3&lt;$L421),100*$AM421,0)</f>
        <v>0</v>
      </c>
      <c r="X421" s="137">
        <f>IF(AND(X$3&gt;=$K421,X$3&lt;$L421),100*$AM421,0)</f>
        <v>0</v>
      </c>
      <c r="Y421" s="137">
        <f>IF(AND(Y$3&gt;=$K421,Y$3&lt;$L421),100*$AM421,0)</f>
        <v>0</v>
      </c>
      <c r="Z421" s="137">
        <f>IF(AND(Z$3&gt;=$K421,Z$3&lt;$L421),100*$AM421,0)</f>
        <v>0</v>
      </c>
      <c r="AA421" s="137">
        <f>IF(AND(AA$3&gt;=$K421,AA$3&lt;$L421),100*$AM421,0)</f>
        <v>0</v>
      </c>
      <c r="AB421" s="137">
        <f>IF(AND(AB$3&gt;=$K421,AB$3&lt;$L421),100*$AM421,0)</f>
        <v>0</v>
      </c>
      <c r="AC421" s="137">
        <f>IF(AND(AC$3&gt;=$K421,AC$3&lt;$L421),100*$AM421,0)</f>
        <v>0</v>
      </c>
      <c r="AD421" s="137">
        <f>IF(AND(AD$3&gt;=$K421,AD$3&lt;$L421),100*$AM421,0)</f>
        <v>0</v>
      </c>
      <c r="AE421" s="137">
        <f>IF(AND(AE$3&gt;=$K421,AE$3&lt;$L421),100*$AM421,0)</f>
        <v>0</v>
      </c>
      <c r="AF421" s="137">
        <f>IF(AND(AF$3&gt;=$K421,AF$3&lt;$L421),100*$AM421,0)</f>
        <v>0</v>
      </c>
      <c r="AG421" s="137">
        <f>IF(AND(AG$3&gt;=$K421,AG$3&lt;$L421),100*$AM421,0)</f>
        <v>0</v>
      </c>
      <c r="AH421" s="137">
        <f>IF(AND(AH$3&gt;=$K421,AH$3&lt;$L421),100*$AM421,0)</f>
        <v>0</v>
      </c>
      <c r="AI421" s="137">
        <f>IF(AND(AI$3&gt;=$K421,AI$3&lt;$L421),100*$AM421,0)</f>
        <v>0</v>
      </c>
      <c r="AJ421" s="137">
        <f>IF(AND(AJ$3&gt;=$K421,AJ$3&lt;$L421),100*$AM421,0)</f>
        <v>0</v>
      </c>
      <c r="AK421" s="136">
        <f ca="1">IF(AND(AND($AK$3&lt;=B421,B421&lt;=$AK$1),B421&lt;&gt;""),1,0)</f>
        <v>1</v>
      </c>
      <c r="AL421" s="136">
        <f t="shared" si="7"/>
        <v>1</v>
      </c>
      <c r="AM421" s="136">
        <v>1</v>
      </c>
    </row>
    <row r="422" spans="1:39" ht="37.5">
      <c r="A422" s="149">
        <v>134</v>
      </c>
      <c r="B422" s="210">
        <v>46435</v>
      </c>
      <c r="C422" s="211">
        <v>9</v>
      </c>
      <c r="D422" s="211">
        <v>14</v>
      </c>
      <c r="E422" s="152" t="s">
        <v>4</v>
      </c>
      <c r="F422" s="147" t="s">
        <v>0</v>
      </c>
      <c r="G422" s="154" t="s">
        <v>1</v>
      </c>
      <c r="H422" s="138" t="str">
        <f>IF(OR(G422="中止",G422="取消"),"998",IF(ISNA(MATCH($E422,施設情報!$B$2:$B$96,0)),"999",INDEX(施設情報!$C$2:$C$96,MATCH($E422,施設情報!$B$2:$B$96,0))))</f>
        <v>063</v>
      </c>
      <c r="I422" s="139">
        <f>B422</f>
        <v>46435</v>
      </c>
      <c r="J422" s="137" t="str">
        <f>H422&amp;"-"&amp;I422</f>
        <v>063-46435</v>
      </c>
      <c r="K422" s="137">
        <f>C422/24</f>
        <v>0.375</v>
      </c>
      <c r="L422" s="137">
        <f>D422/24</f>
        <v>0.58333333333333337</v>
      </c>
      <c r="M422" s="137">
        <f>IF(AND(M$3&gt;=$K422,M$3&lt;$L422),100*$AM422,0)</f>
        <v>0</v>
      </c>
      <c r="N422" s="137">
        <f>IF(AND(N$3&gt;=$K422,N$3&lt;$L422),100*$AM422,0)</f>
        <v>0</v>
      </c>
      <c r="O422" s="137">
        <f>IF(AND(O$3&gt;=$K422,O$3&lt;$L422),100*$AM422,0)</f>
        <v>0</v>
      </c>
      <c r="P422" s="137">
        <f>IF(AND(P$3&gt;=$K422,P$3&lt;$L422),100*$AM422,0)</f>
        <v>0</v>
      </c>
      <c r="Q422" s="137">
        <f>IF(AND(Q$3&gt;=$K422,Q$3&lt;$L422),100*$AM422,0)</f>
        <v>0</v>
      </c>
      <c r="R422" s="137">
        <f>IF(AND(R$3&gt;=$K422,R$3&lt;$L422),100*$AM422,0)</f>
        <v>0</v>
      </c>
      <c r="S422" s="137">
        <f>IF(AND(S$3&gt;=$K422,S$3&lt;$L422),100*$AM422,0)</f>
        <v>0</v>
      </c>
      <c r="T422" s="137">
        <f>IF(AND(T$3&gt;=$K422,T$3&lt;$L422),100*$AM422,0)</f>
        <v>0</v>
      </c>
      <c r="U422" s="137">
        <f>IF(AND(U$3&gt;=$K422,U$3&lt;$L422),100*$AM422,0)</f>
        <v>0</v>
      </c>
      <c r="V422" s="137">
        <f>IF(AND(V$3&gt;=$K422,V$3&lt;$L422),100*$AM422,0)</f>
        <v>100</v>
      </c>
      <c r="W422" s="137">
        <f>IF(AND(W$3&gt;=$K422,W$3&lt;$L422),100*$AM422,0)</f>
        <v>100</v>
      </c>
      <c r="X422" s="137">
        <f>IF(AND(X$3&gt;=$K422,X$3&lt;$L422),100*$AM422,0)</f>
        <v>100</v>
      </c>
      <c r="Y422" s="137">
        <f>IF(AND(Y$3&gt;=$K422,Y$3&lt;$L422),100*$AM422,0)</f>
        <v>100</v>
      </c>
      <c r="Z422" s="137">
        <f>IF(AND(Z$3&gt;=$K422,Z$3&lt;$L422),100*$AM422,0)</f>
        <v>100</v>
      </c>
      <c r="AA422" s="137">
        <f>IF(AND(AA$3&gt;=$K422,AA$3&lt;$L422),100*$AM422,0)</f>
        <v>0</v>
      </c>
      <c r="AB422" s="137">
        <f>IF(AND(AB$3&gt;=$K422,AB$3&lt;$L422),100*$AM422,0)</f>
        <v>0</v>
      </c>
      <c r="AC422" s="137">
        <f>IF(AND(AC$3&gt;=$K422,AC$3&lt;$L422),100*$AM422,0)</f>
        <v>0</v>
      </c>
      <c r="AD422" s="137">
        <f>IF(AND(AD$3&gt;=$K422,AD$3&lt;$L422),100*$AM422,0)</f>
        <v>0</v>
      </c>
      <c r="AE422" s="137">
        <f>IF(AND(AE$3&gt;=$K422,AE$3&lt;$L422),100*$AM422,0)</f>
        <v>0</v>
      </c>
      <c r="AF422" s="137">
        <f>IF(AND(AF$3&gt;=$K422,AF$3&lt;$L422),100*$AM422,0)</f>
        <v>0</v>
      </c>
      <c r="AG422" s="137">
        <f>IF(AND(AG$3&gt;=$K422,AG$3&lt;$L422),100*$AM422,0)</f>
        <v>0</v>
      </c>
      <c r="AH422" s="137">
        <f>IF(AND(AH$3&gt;=$K422,AH$3&lt;$L422),100*$AM422,0)</f>
        <v>0</v>
      </c>
      <c r="AI422" s="137">
        <f>IF(AND(AI$3&gt;=$K422,AI$3&lt;$L422),100*$AM422,0)</f>
        <v>0</v>
      </c>
      <c r="AJ422" s="137">
        <f>IF(AND(AJ$3&gt;=$K422,AJ$3&lt;$L422),100*$AM422,0)</f>
        <v>0</v>
      </c>
      <c r="AK422" s="136">
        <f ca="1">IF(AND(AND($AK$3&lt;=B422,B422&lt;=$AK$1),B422&lt;&gt;""),1,0)</f>
        <v>1</v>
      </c>
      <c r="AL422" s="136">
        <f t="shared" si="7"/>
        <v>1</v>
      </c>
      <c r="AM422" s="136">
        <v>1</v>
      </c>
    </row>
    <row r="423" spans="1:39" ht="75">
      <c r="A423" s="149">
        <v>135</v>
      </c>
      <c r="B423" s="210">
        <v>46435</v>
      </c>
      <c r="C423" s="211">
        <v>9</v>
      </c>
      <c r="D423" s="211">
        <v>14</v>
      </c>
      <c r="E423" s="152" t="s">
        <v>8</v>
      </c>
      <c r="F423" s="147" t="s">
        <v>0</v>
      </c>
      <c r="G423" s="154" t="s">
        <v>1</v>
      </c>
      <c r="H423" s="138" t="str">
        <f>IF(OR(G423="中止",G423="取消"),"998",IF(ISNA(MATCH($E423,施設情報!$B$2:$B$96,0)),"999",INDEX(施設情報!$C$2:$C$96,MATCH($E423,施設情報!$B$2:$B$96,0))))</f>
        <v>029</v>
      </c>
      <c r="I423" s="139">
        <f>B423</f>
        <v>46435</v>
      </c>
      <c r="J423" s="137" t="str">
        <f>H423&amp;"-"&amp;I423</f>
        <v>029-46435</v>
      </c>
      <c r="K423" s="137">
        <f>C423/24</f>
        <v>0.375</v>
      </c>
      <c r="L423" s="137">
        <f>D423/24</f>
        <v>0.58333333333333337</v>
      </c>
      <c r="M423" s="137">
        <f>IF(AND(M$3&gt;=$K423,M$3&lt;$L423),100*$AM423,0)</f>
        <v>0</v>
      </c>
      <c r="N423" s="137">
        <f>IF(AND(N$3&gt;=$K423,N$3&lt;$L423),100*$AM423,0)</f>
        <v>0</v>
      </c>
      <c r="O423" s="137">
        <f>IF(AND(O$3&gt;=$K423,O$3&lt;$L423),100*$AM423,0)</f>
        <v>0</v>
      </c>
      <c r="P423" s="137">
        <f>IF(AND(P$3&gt;=$K423,P$3&lt;$L423),100*$AM423,0)</f>
        <v>0</v>
      </c>
      <c r="Q423" s="137">
        <f>IF(AND(Q$3&gt;=$K423,Q$3&lt;$L423),100*$AM423,0)</f>
        <v>0</v>
      </c>
      <c r="R423" s="137">
        <f>IF(AND(R$3&gt;=$K423,R$3&lt;$L423),100*$AM423,0)</f>
        <v>0</v>
      </c>
      <c r="S423" s="137">
        <f>IF(AND(S$3&gt;=$K423,S$3&lt;$L423),100*$AM423,0)</f>
        <v>0</v>
      </c>
      <c r="T423" s="137">
        <f>IF(AND(T$3&gt;=$K423,T$3&lt;$L423),100*$AM423,0)</f>
        <v>0</v>
      </c>
      <c r="U423" s="137">
        <f>IF(AND(U$3&gt;=$K423,U$3&lt;$L423),100*$AM423,0)</f>
        <v>0</v>
      </c>
      <c r="V423" s="137">
        <f>IF(AND(V$3&gt;=$K423,V$3&lt;$L423),100*$AM423,0)</f>
        <v>100</v>
      </c>
      <c r="W423" s="137">
        <f>IF(AND(W$3&gt;=$K423,W$3&lt;$L423),100*$AM423,0)</f>
        <v>100</v>
      </c>
      <c r="X423" s="137">
        <f>IF(AND(X$3&gt;=$K423,X$3&lt;$L423),100*$AM423,0)</f>
        <v>100</v>
      </c>
      <c r="Y423" s="137">
        <f>IF(AND(Y$3&gt;=$K423,Y$3&lt;$L423),100*$AM423,0)</f>
        <v>100</v>
      </c>
      <c r="Z423" s="137">
        <f>IF(AND(Z$3&gt;=$K423,Z$3&lt;$L423),100*$AM423,0)</f>
        <v>100</v>
      </c>
      <c r="AA423" s="137">
        <f>IF(AND(AA$3&gt;=$K423,AA$3&lt;$L423),100*$AM423,0)</f>
        <v>0</v>
      </c>
      <c r="AB423" s="137">
        <f>IF(AND(AB$3&gt;=$K423,AB$3&lt;$L423),100*$AM423,0)</f>
        <v>0</v>
      </c>
      <c r="AC423" s="137">
        <f>IF(AND(AC$3&gt;=$K423,AC$3&lt;$L423),100*$AM423,0)</f>
        <v>0</v>
      </c>
      <c r="AD423" s="137">
        <f>IF(AND(AD$3&gt;=$K423,AD$3&lt;$L423),100*$AM423,0)</f>
        <v>0</v>
      </c>
      <c r="AE423" s="137">
        <f>IF(AND(AE$3&gt;=$K423,AE$3&lt;$L423),100*$AM423,0)</f>
        <v>0</v>
      </c>
      <c r="AF423" s="137">
        <f>IF(AND(AF$3&gt;=$K423,AF$3&lt;$L423),100*$AM423,0)</f>
        <v>0</v>
      </c>
      <c r="AG423" s="137">
        <f>IF(AND(AG$3&gt;=$K423,AG$3&lt;$L423),100*$AM423,0)</f>
        <v>0</v>
      </c>
      <c r="AH423" s="137">
        <f>IF(AND(AH$3&gt;=$K423,AH$3&lt;$L423),100*$AM423,0)</f>
        <v>0</v>
      </c>
      <c r="AI423" s="137">
        <f>IF(AND(AI$3&gt;=$K423,AI$3&lt;$L423),100*$AM423,0)</f>
        <v>0</v>
      </c>
      <c r="AJ423" s="137">
        <f>IF(AND(AJ$3&gt;=$K423,AJ$3&lt;$L423),100*$AM423,0)</f>
        <v>0</v>
      </c>
      <c r="AK423" s="136">
        <f ca="1">IF(AND(AND($AK$3&lt;=B423,B423&lt;=$AK$1),B423&lt;&gt;""),1,0)</f>
        <v>1</v>
      </c>
      <c r="AL423" s="136">
        <f t="shared" si="7"/>
        <v>1</v>
      </c>
      <c r="AM423" s="136">
        <v>1</v>
      </c>
    </row>
    <row r="424" spans="1:39" ht="37.5">
      <c r="A424" s="149">
        <v>136</v>
      </c>
      <c r="B424" s="210">
        <v>46435</v>
      </c>
      <c r="C424" s="211">
        <v>9</v>
      </c>
      <c r="D424" s="211">
        <v>14</v>
      </c>
      <c r="E424" s="152" t="s">
        <v>9</v>
      </c>
      <c r="F424" s="147" t="s">
        <v>0</v>
      </c>
      <c r="G424" s="154" t="s">
        <v>1</v>
      </c>
      <c r="H424" s="138" t="str">
        <f>IF(OR(G424="中止",G424="取消"),"998",IF(ISNA(MATCH($E424,施設情報!$B$2:$B$96,0)),"999",INDEX(施設情報!$C$2:$C$96,MATCH($E424,施設情報!$B$2:$B$96,0))))</f>
        <v>022</v>
      </c>
      <c r="I424" s="139">
        <f>B424</f>
        <v>46435</v>
      </c>
      <c r="J424" s="137" t="str">
        <f>H424&amp;"-"&amp;I424</f>
        <v>022-46435</v>
      </c>
      <c r="K424" s="137">
        <f>C424/24</f>
        <v>0.375</v>
      </c>
      <c r="L424" s="137">
        <f>D424/24</f>
        <v>0.58333333333333337</v>
      </c>
      <c r="M424" s="137">
        <f>IF(AND(M$3&gt;=$K424,M$3&lt;$L424),100*$AM424,0)</f>
        <v>0</v>
      </c>
      <c r="N424" s="137">
        <f>IF(AND(N$3&gt;=$K424,N$3&lt;$L424),100*$AM424,0)</f>
        <v>0</v>
      </c>
      <c r="O424" s="137">
        <f>IF(AND(O$3&gt;=$K424,O$3&lt;$L424),100*$AM424,0)</f>
        <v>0</v>
      </c>
      <c r="P424" s="137">
        <f>IF(AND(P$3&gt;=$K424,P$3&lt;$L424),100*$AM424,0)</f>
        <v>0</v>
      </c>
      <c r="Q424" s="137">
        <f>IF(AND(Q$3&gt;=$K424,Q$3&lt;$L424),100*$AM424,0)</f>
        <v>0</v>
      </c>
      <c r="R424" s="137">
        <f>IF(AND(R$3&gt;=$K424,R$3&lt;$L424),100*$AM424,0)</f>
        <v>0</v>
      </c>
      <c r="S424" s="137">
        <f>IF(AND(S$3&gt;=$K424,S$3&lt;$L424),100*$AM424,0)</f>
        <v>0</v>
      </c>
      <c r="T424" s="137">
        <f>IF(AND(T$3&gt;=$K424,T$3&lt;$L424),100*$AM424,0)</f>
        <v>0</v>
      </c>
      <c r="U424" s="137">
        <f>IF(AND(U$3&gt;=$K424,U$3&lt;$L424),100*$AM424,0)</f>
        <v>0</v>
      </c>
      <c r="V424" s="137">
        <f>IF(AND(V$3&gt;=$K424,V$3&lt;$L424),100*$AM424,0)</f>
        <v>100</v>
      </c>
      <c r="W424" s="137">
        <f>IF(AND(W$3&gt;=$K424,W$3&lt;$L424),100*$AM424,0)</f>
        <v>100</v>
      </c>
      <c r="X424" s="137">
        <f>IF(AND(X$3&gt;=$K424,X$3&lt;$L424),100*$AM424,0)</f>
        <v>100</v>
      </c>
      <c r="Y424" s="137">
        <f>IF(AND(Y$3&gt;=$K424,Y$3&lt;$L424),100*$AM424,0)</f>
        <v>100</v>
      </c>
      <c r="Z424" s="137">
        <f>IF(AND(Z$3&gt;=$K424,Z$3&lt;$L424),100*$AM424,0)</f>
        <v>100</v>
      </c>
      <c r="AA424" s="137">
        <f>IF(AND(AA$3&gt;=$K424,AA$3&lt;$L424),100*$AM424,0)</f>
        <v>0</v>
      </c>
      <c r="AB424" s="137">
        <f>IF(AND(AB$3&gt;=$K424,AB$3&lt;$L424),100*$AM424,0)</f>
        <v>0</v>
      </c>
      <c r="AC424" s="137">
        <f>IF(AND(AC$3&gt;=$K424,AC$3&lt;$L424),100*$AM424,0)</f>
        <v>0</v>
      </c>
      <c r="AD424" s="137">
        <f>IF(AND(AD$3&gt;=$K424,AD$3&lt;$L424),100*$AM424,0)</f>
        <v>0</v>
      </c>
      <c r="AE424" s="137">
        <f>IF(AND(AE$3&gt;=$K424,AE$3&lt;$L424),100*$AM424,0)</f>
        <v>0</v>
      </c>
      <c r="AF424" s="137">
        <f>IF(AND(AF$3&gt;=$K424,AF$3&lt;$L424),100*$AM424,0)</f>
        <v>0</v>
      </c>
      <c r="AG424" s="137">
        <f>IF(AND(AG$3&gt;=$K424,AG$3&lt;$L424),100*$AM424,0)</f>
        <v>0</v>
      </c>
      <c r="AH424" s="137">
        <f>IF(AND(AH$3&gt;=$K424,AH$3&lt;$L424),100*$AM424,0)</f>
        <v>0</v>
      </c>
      <c r="AI424" s="137">
        <f>IF(AND(AI$3&gt;=$K424,AI$3&lt;$L424),100*$AM424,0)</f>
        <v>0</v>
      </c>
      <c r="AJ424" s="137">
        <f>IF(AND(AJ$3&gt;=$K424,AJ$3&lt;$L424),100*$AM424,0)</f>
        <v>0</v>
      </c>
      <c r="AK424" s="136">
        <f ca="1">IF(AND(AND($AK$3&lt;=B424,B424&lt;=$AK$1),B424&lt;&gt;""),1,0)</f>
        <v>1</v>
      </c>
      <c r="AL424" s="136">
        <f t="shared" si="7"/>
        <v>1</v>
      </c>
      <c r="AM424" s="136">
        <v>1</v>
      </c>
    </row>
    <row r="425" spans="1:39" ht="37.5">
      <c r="A425" s="149">
        <v>137</v>
      </c>
      <c r="B425" s="210">
        <v>46435</v>
      </c>
      <c r="C425" s="211">
        <v>9</v>
      </c>
      <c r="D425" s="211">
        <v>14</v>
      </c>
      <c r="E425" s="152" t="s">
        <v>5</v>
      </c>
      <c r="F425" s="147" t="s">
        <v>0</v>
      </c>
      <c r="G425" s="154" t="s">
        <v>1</v>
      </c>
      <c r="H425" s="138" t="str">
        <f>IF(OR(G425="中止",G425="取消"),"998",IF(ISNA(MATCH($E425,施設情報!$B$2:$B$96,0)),"999",INDEX(施設情報!$C$2:$C$96,MATCH($E425,施設情報!$B$2:$B$96,0))))</f>
        <v>064</v>
      </c>
      <c r="I425" s="139">
        <f>B425</f>
        <v>46435</v>
      </c>
      <c r="J425" s="137" t="str">
        <f>H425&amp;"-"&amp;I425</f>
        <v>064-46435</v>
      </c>
      <c r="K425" s="137">
        <f>C425/24</f>
        <v>0.375</v>
      </c>
      <c r="L425" s="137">
        <f>D425/24</f>
        <v>0.58333333333333337</v>
      </c>
      <c r="M425" s="137">
        <f>IF(AND(M$3&gt;=$K425,M$3&lt;$L425),100*$AM425,0)</f>
        <v>0</v>
      </c>
      <c r="N425" s="137">
        <f>IF(AND(N$3&gt;=$K425,N$3&lt;$L425),100*$AM425,0)</f>
        <v>0</v>
      </c>
      <c r="O425" s="137">
        <f>IF(AND(O$3&gt;=$K425,O$3&lt;$L425),100*$AM425,0)</f>
        <v>0</v>
      </c>
      <c r="P425" s="137">
        <f>IF(AND(P$3&gt;=$K425,P$3&lt;$L425),100*$AM425,0)</f>
        <v>0</v>
      </c>
      <c r="Q425" s="137">
        <f>IF(AND(Q$3&gt;=$K425,Q$3&lt;$L425),100*$AM425,0)</f>
        <v>0</v>
      </c>
      <c r="R425" s="137">
        <f>IF(AND(R$3&gt;=$K425,R$3&lt;$L425),100*$AM425,0)</f>
        <v>0</v>
      </c>
      <c r="S425" s="137">
        <f>IF(AND(S$3&gt;=$K425,S$3&lt;$L425),100*$AM425,0)</f>
        <v>0</v>
      </c>
      <c r="T425" s="137">
        <f>IF(AND(T$3&gt;=$K425,T$3&lt;$L425),100*$AM425,0)</f>
        <v>0</v>
      </c>
      <c r="U425" s="137">
        <f>IF(AND(U$3&gt;=$K425,U$3&lt;$L425),100*$AM425,0)</f>
        <v>0</v>
      </c>
      <c r="V425" s="137">
        <f>IF(AND(V$3&gt;=$K425,V$3&lt;$L425),100*$AM425,0)</f>
        <v>100</v>
      </c>
      <c r="W425" s="137">
        <f>IF(AND(W$3&gt;=$K425,W$3&lt;$L425),100*$AM425,0)</f>
        <v>100</v>
      </c>
      <c r="X425" s="137">
        <f>IF(AND(X$3&gt;=$K425,X$3&lt;$L425),100*$AM425,0)</f>
        <v>100</v>
      </c>
      <c r="Y425" s="137">
        <f>IF(AND(Y$3&gt;=$K425,Y$3&lt;$L425),100*$AM425,0)</f>
        <v>100</v>
      </c>
      <c r="Z425" s="137">
        <f>IF(AND(Z$3&gt;=$K425,Z$3&lt;$L425),100*$AM425,0)</f>
        <v>100</v>
      </c>
      <c r="AA425" s="137">
        <f>IF(AND(AA$3&gt;=$K425,AA$3&lt;$L425),100*$AM425,0)</f>
        <v>0</v>
      </c>
      <c r="AB425" s="137">
        <f>IF(AND(AB$3&gt;=$K425,AB$3&lt;$L425),100*$AM425,0)</f>
        <v>0</v>
      </c>
      <c r="AC425" s="137">
        <f>IF(AND(AC$3&gt;=$K425,AC$3&lt;$L425),100*$AM425,0)</f>
        <v>0</v>
      </c>
      <c r="AD425" s="137">
        <f>IF(AND(AD$3&gt;=$K425,AD$3&lt;$L425),100*$AM425,0)</f>
        <v>0</v>
      </c>
      <c r="AE425" s="137">
        <f>IF(AND(AE$3&gt;=$K425,AE$3&lt;$L425),100*$AM425,0)</f>
        <v>0</v>
      </c>
      <c r="AF425" s="137">
        <f>IF(AND(AF$3&gt;=$K425,AF$3&lt;$L425),100*$AM425,0)</f>
        <v>0</v>
      </c>
      <c r="AG425" s="137">
        <f>IF(AND(AG$3&gt;=$K425,AG$3&lt;$L425),100*$AM425,0)</f>
        <v>0</v>
      </c>
      <c r="AH425" s="137">
        <f>IF(AND(AH$3&gt;=$K425,AH$3&lt;$L425),100*$AM425,0)</f>
        <v>0</v>
      </c>
      <c r="AI425" s="137">
        <f>IF(AND(AI$3&gt;=$K425,AI$3&lt;$L425),100*$AM425,0)</f>
        <v>0</v>
      </c>
      <c r="AJ425" s="137">
        <f>IF(AND(AJ$3&gt;=$K425,AJ$3&lt;$L425),100*$AM425,0)</f>
        <v>0</v>
      </c>
      <c r="AK425" s="136">
        <f ca="1">IF(AND(AND($AK$3&lt;=B425,B425&lt;=$AK$1),B425&lt;&gt;""),1,0)</f>
        <v>1</v>
      </c>
      <c r="AL425" s="136">
        <f t="shared" si="7"/>
        <v>1</v>
      </c>
      <c r="AM425" s="136">
        <v>1</v>
      </c>
    </row>
    <row r="426" spans="1:39" ht="56.25">
      <c r="A426" s="149">
        <v>138</v>
      </c>
      <c r="B426" s="210">
        <v>46435</v>
      </c>
      <c r="C426" s="211">
        <v>9</v>
      </c>
      <c r="D426" s="211">
        <v>14</v>
      </c>
      <c r="E426" s="152" t="s">
        <v>6</v>
      </c>
      <c r="F426" s="147" t="s">
        <v>0</v>
      </c>
      <c r="G426" s="154" t="s">
        <v>1</v>
      </c>
      <c r="H426" s="138" t="str">
        <f>IF(OR(G426="中止",G426="取消"),"998",IF(ISNA(MATCH($E426,施設情報!$B$2:$B$96,0)),"999",INDEX(施設情報!$C$2:$C$96,MATCH($E426,施設情報!$B$2:$B$96,0))))</f>
        <v>065</v>
      </c>
      <c r="I426" s="139">
        <f>B426</f>
        <v>46435</v>
      </c>
      <c r="J426" s="137" t="str">
        <f>H426&amp;"-"&amp;I426</f>
        <v>065-46435</v>
      </c>
      <c r="K426" s="137">
        <f>C426/24</f>
        <v>0.375</v>
      </c>
      <c r="L426" s="137">
        <f>D426/24</f>
        <v>0.58333333333333337</v>
      </c>
      <c r="M426" s="137">
        <f>IF(AND(M$3&gt;=$K426,M$3&lt;$L426),100*$AM426,0)</f>
        <v>0</v>
      </c>
      <c r="N426" s="137">
        <f>IF(AND(N$3&gt;=$K426,N$3&lt;$L426),100*$AM426,0)</f>
        <v>0</v>
      </c>
      <c r="O426" s="137">
        <f>IF(AND(O$3&gt;=$K426,O$3&lt;$L426),100*$AM426,0)</f>
        <v>0</v>
      </c>
      <c r="P426" s="137">
        <f>IF(AND(P$3&gt;=$K426,P$3&lt;$L426),100*$AM426,0)</f>
        <v>0</v>
      </c>
      <c r="Q426" s="137">
        <f>IF(AND(Q$3&gt;=$K426,Q$3&lt;$L426),100*$AM426,0)</f>
        <v>0</v>
      </c>
      <c r="R426" s="137">
        <f>IF(AND(R$3&gt;=$K426,R$3&lt;$L426),100*$AM426,0)</f>
        <v>0</v>
      </c>
      <c r="S426" s="137">
        <f>IF(AND(S$3&gt;=$K426,S$3&lt;$L426),100*$AM426,0)</f>
        <v>0</v>
      </c>
      <c r="T426" s="137">
        <f>IF(AND(T$3&gt;=$K426,T$3&lt;$L426),100*$AM426,0)</f>
        <v>0</v>
      </c>
      <c r="U426" s="137">
        <f>IF(AND(U$3&gt;=$K426,U$3&lt;$L426),100*$AM426,0)</f>
        <v>0</v>
      </c>
      <c r="V426" s="137">
        <f>IF(AND(V$3&gt;=$K426,V$3&lt;$L426),100*$AM426,0)</f>
        <v>100</v>
      </c>
      <c r="W426" s="137">
        <f>IF(AND(W$3&gt;=$K426,W$3&lt;$L426),100*$AM426,0)</f>
        <v>100</v>
      </c>
      <c r="X426" s="137">
        <f>IF(AND(X$3&gt;=$K426,X$3&lt;$L426),100*$AM426,0)</f>
        <v>100</v>
      </c>
      <c r="Y426" s="137">
        <f>IF(AND(Y$3&gt;=$K426,Y$3&lt;$L426),100*$AM426,0)</f>
        <v>100</v>
      </c>
      <c r="Z426" s="137">
        <f>IF(AND(Z$3&gt;=$K426,Z$3&lt;$L426),100*$AM426,0)</f>
        <v>100</v>
      </c>
      <c r="AA426" s="137">
        <f>IF(AND(AA$3&gt;=$K426,AA$3&lt;$L426),100*$AM426,0)</f>
        <v>0</v>
      </c>
      <c r="AB426" s="137">
        <f>IF(AND(AB$3&gt;=$K426,AB$3&lt;$L426),100*$AM426,0)</f>
        <v>0</v>
      </c>
      <c r="AC426" s="137">
        <f>IF(AND(AC$3&gt;=$K426,AC$3&lt;$L426),100*$AM426,0)</f>
        <v>0</v>
      </c>
      <c r="AD426" s="137">
        <f>IF(AND(AD$3&gt;=$K426,AD$3&lt;$L426),100*$AM426,0)</f>
        <v>0</v>
      </c>
      <c r="AE426" s="137">
        <f>IF(AND(AE$3&gt;=$K426,AE$3&lt;$L426),100*$AM426,0)</f>
        <v>0</v>
      </c>
      <c r="AF426" s="137">
        <f>IF(AND(AF$3&gt;=$K426,AF$3&lt;$L426),100*$AM426,0)</f>
        <v>0</v>
      </c>
      <c r="AG426" s="137">
        <f>IF(AND(AG$3&gt;=$K426,AG$3&lt;$L426),100*$AM426,0)</f>
        <v>0</v>
      </c>
      <c r="AH426" s="137">
        <f>IF(AND(AH$3&gt;=$K426,AH$3&lt;$L426),100*$AM426,0)</f>
        <v>0</v>
      </c>
      <c r="AI426" s="137">
        <f>IF(AND(AI$3&gt;=$K426,AI$3&lt;$L426),100*$AM426,0)</f>
        <v>0</v>
      </c>
      <c r="AJ426" s="137">
        <f>IF(AND(AJ$3&gt;=$K426,AJ$3&lt;$L426),100*$AM426,0)</f>
        <v>0</v>
      </c>
      <c r="AK426" s="136">
        <f ca="1">IF(AND(AND($AK$3&lt;=B426,B426&lt;=$AK$1),B426&lt;&gt;""),1,0)</f>
        <v>1</v>
      </c>
      <c r="AL426" s="136">
        <f t="shared" si="7"/>
        <v>1</v>
      </c>
      <c r="AM426" s="136">
        <v>1</v>
      </c>
    </row>
    <row r="427" spans="1:39" ht="56.25">
      <c r="A427" s="149">
        <v>139</v>
      </c>
      <c r="B427" s="210">
        <v>46435</v>
      </c>
      <c r="C427" s="211">
        <v>9</v>
      </c>
      <c r="D427" s="211">
        <v>14</v>
      </c>
      <c r="E427" s="152" t="s">
        <v>7</v>
      </c>
      <c r="F427" s="147" t="s">
        <v>0</v>
      </c>
      <c r="G427" s="154" t="s">
        <v>1</v>
      </c>
      <c r="H427" s="138" t="str">
        <f>IF(OR(G427="中止",G427="取消"),"998",IF(ISNA(MATCH($E427,施設情報!$B$2:$B$96,0)),"999",INDEX(施設情報!$C$2:$C$96,MATCH($E427,施設情報!$B$2:$B$96,0))))</f>
        <v>066</v>
      </c>
      <c r="I427" s="139">
        <f>B427</f>
        <v>46435</v>
      </c>
      <c r="J427" s="137" t="str">
        <f>H427&amp;"-"&amp;I427</f>
        <v>066-46435</v>
      </c>
      <c r="K427" s="137">
        <f>C427/24</f>
        <v>0.375</v>
      </c>
      <c r="L427" s="137">
        <f>D427/24</f>
        <v>0.58333333333333337</v>
      </c>
      <c r="M427" s="137">
        <f>IF(AND(M$3&gt;=$K427,M$3&lt;$L427),100*$AM427,0)</f>
        <v>0</v>
      </c>
      <c r="N427" s="137">
        <f>IF(AND(N$3&gt;=$K427,N$3&lt;$L427),100*$AM427,0)</f>
        <v>0</v>
      </c>
      <c r="O427" s="137">
        <f>IF(AND(O$3&gt;=$K427,O$3&lt;$L427),100*$AM427,0)</f>
        <v>0</v>
      </c>
      <c r="P427" s="137">
        <f>IF(AND(P$3&gt;=$K427,P$3&lt;$L427),100*$AM427,0)</f>
        <v>0</v>
      </c>
      <c r="Q427" s="137">
        <f>IF(AND(Q$3&gt;=$K427,Q$3&lt;$L427),100*$AM427,0)</f>
        <v>0</v>
      </c>
      <c r="R427" s="137">
        <f>IF(AND(R$3&gt;=$K427,R$3&lt;$L427),100*$AM427,0)</f>
        <v>0</v>
      </c>
      <c r="S427" s="137">
        <f>IF(AND(S$3&gt;=$K427,S$3&lt;$L427),100*$AM427,0)</f>
        <v>0</v>
      </c>
      <c r="T427" s="137">
        <f>IF(AND(T$3&gt;=$K427,T$3&lt;$L427),100*$AM427,0)</f>
        <v>0</v>
      </c>
      <c r="U427" s="137">
        <f>IF(AND(U$3&gt;=$K427,U$3&lt;$L427),100*$AM427,0)</f>
        <v>0</v>
      </c>
      <c r="V427" s="137">
        <f>IF(AND(V$3&gt;=$K427,V$3&lt;$L427),100*$AM427,0)</f>
        <v>100</v>
      </c>
      <c r="W427" s="137">
        <f>IF(AND(W$3&gt;=$K427,W$3&lt;$L427),100*$AM427,0)</f>
        <v>100</v>
      </c>
      <c r="X427" s="137">
        <f>IF(AND(X$3&gt;=$K427,X$3&lt;$L427),100*$AM427,0)</f>
        <v>100</v>
      </c>
      <c r="Y427" s="137">
        <f>IF(AND(Y$3&gt;=$K427,Y$3&lt;$L427),100*$AM427,0)</f>
        <v>100</v>
      </c>
      <c r="Z427" s="137">
        <f>IF(AND(Z$3&gt;=$K427,Z$3&lt;$L427),100*$AM427,0)</f>
        <v>100</v>
      </c>
      <c r="AA427" s="137">
        <f>IF(AND(AA$3&gt;=$K427,AA$3&lt;$L427),100*$AM427,0)</f>
        <v>0</v>
      </c>
      <c r="AB427" s="137">
        <f>IF(AND(AB$3&gt;=$K427,AB$3&lt;$L427),100*$AM427,0)</f>
        <v>0</v>
      </c>
      <c r="AC427" s="137">
        <f>IF(AND(AC$3&gt;=$K427,AC$3&lt;$L427),100*$AM427,0)</f>
        <v>0</v>
      </c>
      <c r="AD427" s="137">
        <f>IF(AND(AD$3&gt;=$K427,AD$3&lt;$L427),100*$AM427,0)</f>
        <v>0</v>
      </c>
      <c r="AE427" s="137">
        <f>IF(AND(AE$3&gt;=$K427,AE$3&lt;$L427),100*$AM427,0)</f>
        <v>0</v>
      </c>
      <c r="AF427" s="137">
        <f>IF(AND(AF$3&gt;=$K427,AF$3&lt;$L427),100*$AM427,0)</f>
        <v>0</v>
      </c>
      <c r="AG427" s="137">
        <f>IF(AND(AG$3&gt;=$K427,AG$3&lt;$L427),100*$AM427,0)</f>
        <v>0</v>
      </c>
      <c r="AH427" s="137">
        <f>IF(AND(AH$3&gt;=$K427,AH$3&lt;$L427),100*$AM427,0)</f>
        <v>0</v>
      </c>
      <c r="AI427" s="137">
        <f>IF(AND(AI$3&gt;=$K427,AI$3&lt;$L427),100*$AM427,0)</f>
        <v>0</v>
      </c>
      <c r="AJ427" s="137">
        <f>IF(AND(AJ$3&gt;=$K427,AJ$3&lt;$L427),100*$AM427,0)</f>
        <v>0</v>
      </c>
      <c r="AK427" s="136">
        <f ca="1">IF(AND(AND($AK$3&lt;=B427,B427&lt;=$AK$1),B427&lt;&gt;""),1,0)</f>
        <v>1</v>
      </c>
      <c r="AL427" s="136">
        <f t="shared" si="7"/>
        <v>1</v>
      </c>
      <c r="AM427" s="136">
        <v>1</v>
      </c>
    </row>
    <row r="428" spans="1:39" ht="72">
      <c r="A428" s="149">
        <v>140</v>
      </c>
      <c r="B428" s="210">
        <v>46435</v>
      </c>
      <c r="C428" s="211">
        <v>14</v>
      </c>
      <c r="D428" s="211">
        <v>16</v>
      </c>
      <c r="E428" s="152" t="s">
        <v>92</v>
      </c>
      <c r="F428" s="147" t="s">
        <v>0</v>
      </c>
      <c r="G428" s="154" t="s">
        <v>1</v>
      </c>
      <c r="H428" s="138" t="str">
        <f>IF(OR(G428="中止",G428="取消"),"998",IF(ISNA(MATCH($E428,施設情報!$B$2:$B$96,0)),"999",INDEX(施設情報!$C$2:$C$96,MATCH($E428,施設情報!$B$2:$B$96,0))))</f>
        <v>010</v>
      </c>
      <c r="I428" s="139">
        <f>B428</f>
        <v>46435</v>
      </c>
      <c r="J428" s="137" t="str">
        <f>H428&amp;"-"&amp;I428</f>
        <v>010-46435</v>
      </c>
      <c r="K428" s="137">
        <f>C428/24</f>
        <v>0.58333333333333337</v>
      </c>
      <c r="L428" s="137">
        <f>D428/24</f>
        <v>0.66666666666666663</v>
      </c>
      <c r="M428" s="137">
        <f>IF(AND(M$3&gt;=$K428,M$3&lt;$L428),100*$AM428,0)</f>
        <v>0</v>
      </c>
      <c r="N428" s="137">
        <f>IF(AND(N$3&gt;=$K428,N$3&lt;$L428),100*$AM428,0)</f>
        <v>0</v>
      </c>
      <c r="O428" s="137">
        <f>IF(AND(O$3&gt;=$K428,O$3&lt;$L428),100*$AM428,0)</f>
        <v>0</v>
      </c>
      <c r="P428" s="137">
        <f>IF(AND(P$3&gt;=$K428,P$3&lt;$L428),100*$AM428,0)</f>
        <v>0</v>
      </c>
      <c r="Q428" s="137">
        <f>IF(AND(Q$3&gt;=$K428,Q$3&lt;$L428),100*$AM428,0)</f>
        <v>0</v>
      </c>
      <c r="R428" s="137">
        <f>IF(AND(R$3&gt;=$K428,R$3&lt;$L428),100*$AM428,0)</f>
        <v>0</v>
      </c>
      <c r="S428" s="137">
        <f>IF(AND(S$3&gt;=$K428,S$3&lt;$L428),100*$AM428,0)</f>
        <v>0</v>
      </c>
      <c r="T428" s="137">
        <f>IF(AND(T$3&gt;=$K428,T$3&lt;$L428),100*$AM428,0)</f>
        <v>0</v>
      </c>
      <c r="U428" s="137">
        <f>IF(AND(U$3&gt;=$K428,U$3&lt;$L428),100*$AM428,0)</f>
        <v>0</v>
      </c>
      <c r="V428" s="137">
        <f>IF(AND(V$3&gt;=$K428,V$3&lt;$L428),100*$AM428,0)</f>
        <v>0</v>
      </c>
      <c r="W428" s="137">
        <f>IF(AND(W$3&gt;=$K428,W$3&lt;$L428),100*$AM428,0)</f>
        <v>0</v>
      </c>
      <c r="X428" s="137">
        <f>IF(AND(X$3&gt;=$K428,X$3&lt;$L428),100*$AM428,0)</f>
        <v>0</v>
      </c>
      <c r="Y428" s="137">
        <f>IF(AND(Y$3&gt;=$K428,Y$3&lt;$L428),100*$AM428,0)</f>
        <v>0</v>
      </c>
      <c r="Z428" s="137">
        <f>IF(AND(Z$3&gt;=$K428,Z$3&lt;$L428),100*$AM428,0)</f>
        <v>0</v>
      </c>
      <c r="AA428" s="137">
        <f>IF(AND(AA$3&gt;=$K428,AA$3&lt;$L428),100*$AM428,0)</f>
        <v>100</v>
      </c>
      <c r="AB428" s="137">
        <f>IF(AND(AB$3&gt;=$K428,AB$3&lt;$L428),100*$AM428,0)</f>
        <v>100</v>
      </c>
      <c r="AC428" s="137">
        <f>IF(AND(AC$3&gt;=$K428,AC$3&lt;$L428),100*$AM428,0)</f>
        <v>0</v>
      </c>
      <c r="AD428" s="137">
        <f>IF(AND(AD$3&gt;=$K428,AD$3&lt;$L428),100*$AM428,0)</f>
        <v>0</v>
      </c>
      <c r="AE428" s="137">
        <f>IF(AND(AE$3&gt;=$K428,AE$3&lt;$L428),100*$AM428,0)</f>
        <v>0</v>
      </c>
      <c r="AF428" s="137">
        <f>IF(AND(AF$3&gt;=$K428,AF$3&lt;$L428),100*$AM428,0)</f>
        <v>0</v>
      </c>
      <c r="AG428" s="137">
        <f>IF(AND(AG$3&gt;=$K428,AG$3&lt;$L428),100*$AM428,0)</f>
        <v>0</v>
      </c>
      <c r="AH428" s="137">
        <f>IF(AND(AH$3&gt;=$K428,AH$3&lt;$L428),100*$AM428,0)</f>
        <v>0</v>
      </c>
      <c r="AI428" s="137">
        <f>IF(AND(AI$3&gt;=$K428,AI$3&lt;$L428),100*$AM428,0)</f>
        <v>0</v>
      </c>
      <c r="AJ428" s="137">
        <f>IF(AND(AJ$3&gt;=$K428,AJ$3&lt;$L428),100*$AM428,0)</f>
        <v>0</v>
      </c>
      <c r="AK428" s="136">
        <f ca="1">IF(AND(AND($AK$3&lt;=B428,B428&lt;=$AK$1),B428&lt;&gt;""),1,0)</f>
        <v>1</v>
      </c>
      <c r="AL428" s="136">
        <f t="shared" si="7"/>
        <v>1</v>
      </c>
      <c r="AM428" s="136">
        <v>1</v>
      </c>
    </row>
    <row r="429" spans="1:39" ht="90">
      <c r="A429" s="149">
        <v>141</v>
      </c>
      <c r="B429" s="210">
        <v>46435</v>
      </c>
      <c r="C429" s="211">
        <v>14</v>
      </c>
      <c r="D429" s="211">
        <v>16</v>
      </c>
      <c r="E429" s="152" t="s">
        <v>500</v>
      </c>
      <c r="F429" s="147" t="s">
        <v>0</v>
      </c>
      <c r="G429" s="154" t="s">
        <v>1</v>
      </c>
      <c r="H429" s="138" t="str">
        <f>IF(OR(G429="中止",G429="取消"),"998",IF(ISNA(MATCH($E429,施設情報!$B$2:$B$96,0)),"999",INDEX(施設情報!$C$2:$C$96,MATCH($E429,施設情報!$B$2:$B$96,0))))</f>
        <v>011</v>
      </c>
      <c r="I429" s="139">
        <f>B429</f>
        <v>46435</v>
      </c>
      <c r="J429" s="137" t="str">
        <f>H429&amp;"-"&amp;I429</f>
        <v>011-46435</v>
      </c>
      <c r="K429" s="137">
        <f>C429/24</f>
        <v>0.58333333333333337</v>
      </c>
      <c r="L429" s="137">
        <f>D429/24</f>
        <v>0.66666666666666663</v>
      </c>
      <c r="M429" s="137">
        <f>IF(AND(M$3&gt;=$K429,M$3&lt;$L429),100*$AM429,0)</f>
        <v>0</v>
      </c>
      <c r="N429" s="137">
        <f>IF(AND(N$3&gt;=$K429,N$3&lt;$L429),100*$AM429,0)</f>
        <v>0</v>
      </c>
      <c r="O429" s="137">
        <f>IF(AND(O$3&gt;=$K429,O$3&lt;$L429),100*$AM429,0)</f>
        <v>0</v>
      </c>
      <c r="P429" s="137">
        <f>IF(AND(P$3&gt;=$K429,P$3&lt;$L429),100*$AM429,0)</f>
        <v>0</v>
      </c>
      <c r="Q429" s="137">
        <f>IF(AND(Q$3&gt;=$K429,Q$3&lt;$L429),100*$AM429,0)</f>
        <v>0</v>
      </c>
      <c r="R429" s="137">
        <f>IF(AND(R$3&gt;=$K429,R$3&lt;$L429),100*$AM429,0)</f>
        <v>0</v>
      </c>
      <c r="S429" s="137">
        <f>IF(AND(S$3&gt;=$K429,S$3&lt;$L429),100*$AM429,0)</f>
        <v>0</v>
      </c>
      <c r="T429" s="137">
        <f>IF(AND(T$3&gt;=$K429,T$3&lt;$L429),100*$AM429,0)</f>
        <v>0</v>
      </c>
      <c r="U429" s="137">
        <f>IF(AND(U$3&gt;=$K429,U$3&lt;$L429),100*$AM429,0)</f>
        <v>0</v>
      </c>
      <c r="V429" s="137">
        <f>IF(AND(V$3&gt;=$K429,V$3&lt;$L429),100*$AM429,0)</f>
        <v>0</v>
      </c>
      <c r="W429" s="137">
        <f>IF(AND(W$3&gt;=$K429,W$3&lt;$L429),100*$AM429,0)</f>
        <v>0</v>
      </c>
      <c r="X429" s="137">
        <f>IF(AND(X$3&gt;=$K429,X$3&lt;$L429),100*$AM429,0)</f>
        <v>0</v>
      </c>
      <c r="Y429" s="137">
        <f>IF(AND(Y$3&gt;=$K429,Y$3&lt;$L429),100*$AM429,0)</f>
        <v>0</v>
      </c>
      <c r="Z429" s="137">
        <f>IF(AND(Z$3&gt;=$K429,Z$3&lt;$L429),100*$AM429,0)</f>
        <v>0</v>
      </c>
      <c r="AA429" s="137">
        <f>IF(AND(AA$3&gt;=$K429,AA$3&lt;$L429),100*$AM429,0)</f>
        <v>100</v>
      </c>
      <c r="AB429" s="137">
        <f>IF(AND(AB$3&gt;=$K429,AB$3&lt;$L429),100*$AM429,0)</f>
        <v>100</v>
      </c>
      <c r="AC429" s="137">
        <f>IF(AND(AC$3&gt;=$K429,AC$3&lt;$L429),100*$AM429,0)</f>
        <v>0</v>
      </c>
      <c r="AD429" s="137">
        <f>IF(AND(AD$3&gt;=$K429,AD$3&lt;$L429),100*$AM429,0)</f>
        <v>0</v>
      </c>
      <c r="AE429" s="137">
        <f>IF(AND(AE$3&gt;=$K429,AE$3&lt;$L429),100*$AM429,0)</f>
        <v>0</v>
      </c>
      <c r="AF429" s="137">
        <f>IF(AND(AF$3&gt;=$K429,AF$3&lt;$L429),100*$AM429,0)</f>
        <v>0</v>
      </c>
      <c r="AG429" s="137">
        <f>IF(AND(AG$3&gt;=$K429,AG$3&lt;$L429),100*$AM429,0)</f>
        <v>0</v>
      </c>
      <c r="AH429" s="137">
        <f>IF(AND(AH$3&gt;=$K429,AH$3&lt;$L429),100*$AM429,0)</f>
        <v>0</v>
      </c>
      <c r="AI429" s="137">
        <f>IF(AND(AI$3&gt;=$K429,AI$3&lt;$L429),100*$AM429,0)</f>
        <v>0</v>
      </c>
      <c r="AJ429" s="137">
        <f>IF(AND(AJ$3&gt;=$K429,AJ$3&lt;$L429),100*$AM429,0)</f>
        <v>0</v>
      </c>
      <c r="AK429" s="136">
        <f ca="1">IF(AND(AND($AK$3&lt;=B429,B429&lt;=$AK$1),B429&lt;&gt;""),1,0)</f>
        <v>1</v>
      </c>
      <c r="AL429" s="136">
        <f t="shared" si="7"/>
        <v>1</v>
      </c>
      <c r="AM429" s="136">
        <v>1</v>
      </c>
    </row>
    <row r="430" spans="1:39" ht="56.25">
      <c r="A430" s="149">
        <v>351</v>
      </c>
      <c r="B430" s="150">
        <v>46435</v>
      </c>
      <c r="C430" s="156">
        <v>0</v>
      </c>
      <c r="D430" s="156">
        <v>24</v>
      </c>
      <c r="E430" s="152" t="s">
        <v>52</v>
      </c>
      <c r="F430" s="151" t="s">
        <v>95</v>
      </c>
      <c r="G430" s="205" t="s">
        <v>1</v>
      </c>
      <c r="H430" s="138" t="str">
        <f>IF(OR(G430="中止",G430="取消"),"998",IF(ISNA(MATCH($E430,施設情報!$B$2:$B$96,0)),"999",INDEX(施設情報!$C$2:$C$96,MATCH($E430,施設情報!$B$2:$B$96,0))))</f>
        <v>024</v>
      </c>
      <c r="I430" s="139">
        <f>B430</f>
        <v>46435</v>
      </c>
      <c r="J430" s="137" t="str">
        <f>H430&amp;"-"&amp;I430</f>
        <v>024-46435</v>
      </c>
      <c r="K430" s="137">
        <f>C430/24</f>
        <v>0</v>
      </c>
      <c r="L430" s="137">
        <f>D430/24</f>
        <v>1</v>
      </c>
      <c r="M430" s="137">
        <f>IF(AND(M$3&gt;=$K430,M$3&lt;$L430),100*$AM430,0)</f>
        <v>100</v>
      </c>
      <c r="N430" s="137">
        <f>IF(AND(N$3&gt;=$K430,N$3&lt;$L430),100*$AM430,0)</f>
        <v>100</v>
      </c>
      <c r="O430" s="137">
        <f>IF(AND(O$3&gt;=$K430,O$3&lt;$L430),100*$AM430,0)</f>
        <v>100</v>
      </c>
      <c r="P430" s="137">
        <f>IF(AND(P$3&gt;=$K430,P$3&lt;$L430),100*$AM430,0)</f>
        <v>100</v>
      </c>
      <c r="Q430" s="137">
        <f>IF(AND(Q$3&gt;=$K430,Q$3&lt;$L430),100*$AM430,0)</f>
        <v>100</v>
      </c>
      <c r="R430" s="137">
        <f>IF(AND(R$3&gt;=$K430,R$3&lt;$L430),100*$AM430,0)</f>
        <v>100</v>
      </c>
      <c r="S430" s="137">
        <f>IF(AND(S$3&gt;=$K430,S$3&lt;$L430),100*$AM430,0)</f>
        <v>100</v>
      </c>
      <c r="T430" s="137">
        <f>IF(AND(T$3&gt;=$K430,T$3&lt;$L430),100*$AM430,0)</f>
        <v>100</v>
      </c>
      <c r="U430" s="137">
        <f>IF(AND(U$3&gt;=$K430,U$3&lt;$L430),100*$AM430,0)</f>
        <v>100</v>
      </c>
      <c r="V430" s="137">
        <f>IF(AND(V$3&gt;=$K430,V$3&lt;$L430),100*$AM430,0)</f>
        <v>100</v>
      </c>
      <c r="W430" s="137">
        <f>IF(AND(W$3&gt;=$K430,W$3&lt;$L430),100*$AM430,0)</f>
        <v>100</v>
      </c>
      <c r="X430" s="137">
        <f>IF(AND(X$3&gt;=$K430,X$3&lt;$L430),100*$AM430,0)</f>
        <v>100</v>
      </c>
      <c r="Y430" s="137">
        <f>IF(AND(Y$3&gt;=$K430,Y$3&lt;$L430),100*$AM430,0)</f>
        <v>100</v>
      </c>
      <c r="Z430" s="137">
        <f>IF(AND(Z$3&gt;=$K430,Z$3&lt;$L430),100*$AM430,0)</f>
        <v>100</v>
      </c>
      <c r="AA430" s="137">
        <f>IF(AND(AA$3&gt;=$K430,AA$3&lt;$L430),100*$AM430,0)</f>
        <v>100</v>
      </c>
      <c r="AB430" s="137">
        <f>IF(AND(AB$3&gt;=$K430,AB$3&lt;$L430),100*$AM430,0)</f>
        <v>100</v>
      </c>
      <c r="AC430" s="137">
        <f>IF(AND(AC$3&gt;=$K430,AC$3&lt;$L430),100*$AM430,0)</f>
        <v>100</v>
      </c>
      <c r="AD430" s="137">
        <f>IF(AND(AD$3&gt;=$K430,AD$3&lt;$L430),100*$AM430,0)</f>
        <v>100</v>
      </c>
      <c r="AE430" s="137">
        <f>IF(AND(AE$3&gt;=$K430,AE$3&lt;$L430),100*$AM430,0)</f>
        <v>100</v>
      </c>
      <c r="AF430" s="137">
        <f>IF(AND(AF$3&gt;=$K430,AF$3&lt;$L430),100*$AM430,0)</f>
        <v>100</v>
      </c>
      <c r="AG430" s="137">
        <f>IF(AND(AG$3&gt;=$K430,AG$3&lt;$L430),100*$AM430,0)</f>
        <v>100</v>
      </c>
      <c r="AH430" s="137">
        <f>IF(AND(AH$3&gt;=$K430,AH$3&lt;$L430),100*$AM430,0)</f>
        <v>100</v>
      </c>
      <c r="AI430" s="137">
        <f>IF(AND(AI$3&gt;=$K430,AI$3&lt;$L430),100*$AM430,0)</f>
        <v>100</v>
      </c>
      <c r="AJ430" s="137">
        <f>IF(AND(AJ$3&gt;=$K430,AJ$3&lt;$L430),100*$AM430,0)</f>
        <v>100</v>
      </c>
      <c r="AK430" s="136">
        <f ca="1">IF(AND(AND($AK$3&lt;=B430,B430&lt;=$AK$1),B430&lt;&gt;""),1,0)</f>
        <v>1</v>
      </c>
      <c r="AL430" s="136">
        <f t="shared" si="7"/>
        <v>1</v>
      </c>
      <c r="AM430" s="136">
        <v>1</v>
      </c>
    </row>
    <row r="431" spans="1:39" ht="56.25">
      <c r="A431" s="149">
        <v>352</v>
      </c>
      <c r="B431" s="150">
        <v>46436</v>
      </c>
      <c r="C431" s="156">
        <v>0</v>
      </c>
      <c r="D431" s="156">
        <v>24</v>
      </c>
      <c r="E431" s="152" t="s">
        <v>52</v>
      </c>
      <c r="F431" s="151" t="s">
        <v>95</v>
      </c>
      <c r="G431" s="205" t="s">
        <v>1</v>
      </c>
      <c r="H431" s="138" t="str">
        <f>IF(OR(G431="中止",G431="取消"),"998",IF(ISNA(MATCH($E431,施設情報!$B$2:$B$96,0)),"999",INDEX(施設情報!$C$2:$C$96,MATCH($E431,施設情報!$B$2:$B$96,0))))</f>
        <v>024</v>
      </c>
      <c r="I431" s="139">
        <f>B431</f>
        <v>46436</v>
      </c>
      <c r="J431" s="137" t="str">
        <f>H431&amp;"-"&amp;I431</f>
        <v>024-46436</v>
      </c>
      <c r="K431" s="137">
        <f>C431/24</f>
        <v>0</v>
      </c>
      <c r="L431" s="137">
        <f>D431/24</f>
        <v>1</v>
      </c>
      <c r="M431" s="137">
        <f>IF(AND(M$3&gt;=$K431,M$3&lt;$L431),100*$AM431,0)</f>
        <v>100</v>
      </c>
      <c r="N431" s="137">
        <f>IF(AND(N$3&gt;=$K431,N$3&lt;$L431),100*$AM431,0)</f>
        <v>100</v>
      </c>
      <c r="O431" s="137">
        <f>IF(AND(O$3&gt;=$K431,O$3&lt;$L431),100*$AM431,0)</f>
        <v>100</v>
      </c>
      <c r="P431" s="137">
        <f>IF(AND(P$3&gt;=$K431,P$3&lt;$L431),100*$AM431,0)</f>
        <v>100</v>
      </c>
      <c r="Q431" s="137">
        <f>IF(AND(Q$3&gt;=$K431,Q$3&lt;$L431),100*$AM431,0)</f>
        <v>100</v>
      </c>
      <c r="R431" s="137">
        <f>IF(AND(R$3&gt;=$K431,R$3&lt;$L431),100*$AM431,0)</f>
        <v>100</v>
      </c>
      <c r="S431" s="137">
        <f>IF(AND(S$3&gt;=$K431,S$3&lt;$L431),100*$AM431,0)</f>
        <v>100</v>
      </c>
      <c r="T431" s="137">
        <f>IF(AND(T$3&gt;=$K431,T$3&lt;$L431),100*$AM431,0)</f>
        <v>100</v>
      </c>
      <c r="U431" s="137">
        <f>IF(AND(U$3&gt;=$K431,U$3&lt;$L431),100*$AM431,0)</f>
        <v>100</v>
      </c>
      <c r="V431" s="137">
        <f>IF(AND(V$3&gt;=$K431,V$3&lt;$L431),100*$AM431,0)</f>
        <v>100</v>
      </c>
      <c r="W431" s="137">
        <f>IF(AND(W$3&gt;=$K431,W$3&lt;$L431),100*$AM431,0)</f>
        <v>100</v>
      </c>
      <c r="X431" s="137">
        <f>IF(AND(X$3&gt;=$K431,X$3&lt;$L431),100*$AM431,0)</f>
        <v>100</v>
      </c>
      <c r="Y431" s="137">
        <f>IF(AND(Y$3&gt;=$K431,Y$3&lt;$L431),100*$AM431,0)</f>
        <v>100</v>
      </c>
      <c r="Z431" s="137">
        <f>IF(AND(Z$3&gt;=$K431,Z$3&lt;$L431),100*$AM431,0)</f>
        <v>100</v>
      </c>
      <c r="AA431" s="137">
        <f>IF(AND(AA$3&gt;=$K431,AA$3&lt;$L431),100*$AM431,0)</f>
        <v>100</v>
      </c>
      <c r="AB431" s="137">
        <f>IF(AND(AB$3&gt;=$K431,AB$3&lt;$L431),100*$AM431,0)</f>
        <v>100</v>
      </c>
      <c r="AC431" s="137">
        <f>IF(AND(AC$3&gt;=$K431,AC$3&lt;$L431),100*$AM431,0)</f>
        <v>100</v>
      </c>
      <c r="AD431" s="137">
        <f>IF(AND(AD$3&gt;=$K431,AD$3&lt;$L431),100*$AM431,0)</f>
        <v>100</v>
      </c>
      <c r="AE431" s="137">
        <f>IF(AND(AE$3&gt;=$K431,AE$3&lt;$L431),100*$AM431,0)</f>
        <v>100</v>
      </c>
      <c r="AF431" s="137">
        <f>IF(AND(AF$3&gt;=$K431,AF$3&lt;$L431),100*$AM431,0)</f>
        <v>100</v>
      </c>
      <c r="AG431" s="137">
        <f>IF(AND(AG$3&gt;=$K431,AG$3&lt;$L431),100*$AM431,0)</f>
        <v>100</v>
      </c>
      <c r="AH431" s="137">
        <f>IF(AND(AH$3&gt;=$K431,AH$3&lt;$L431),100*$AM431,0)</f>
        <v>100</v>
      </c>
      <c r="AI431" s="137">
        <f>IF(AND(AI$3&gt;=$K431,AI$3&lt;$L431),100*$AM431,0)</f>
        <v>100</v>
      </c>
      <c r="AJ431" s="137">
        <f>IF(AND(AJ$3&gt;=$K431,AJ$3&lt;$L431),100*$AM431,0)</f>
        <v>100</v>
      </c>
      <c r="AK431" s="136">
        <f ca="1">IF(AND(AND($AK$3&lt;=B431,B431&lt;=$AK$1),B431&lt;&gt;""),1,0)</f>
        <v>1</v>
      </c>
      <c r="AL431" s="136">
        <f t="shared" si="7"/>
        <v>1</v>
      </c>
      <c r="AM431" s="136">
        <v>1</v>
      </c>
    </row>
    <row r="432" spans="1:39" ht="56.25">
      <c r="A432" s="149">
        <v>353</v>
      </c>
      <c r="B432" s="150">
        <v>46437</v>
      </c>
      <c r="C432" s="156">
        <v>0</v>
      </c>
      <c r="D432" s="156">
        <v>24</v>
      </c>
      <c r="E432" s="152" t="s">
        <v>52</v>
      </c>
      <c r="F432" s="151" t="s">
        <v>95</v>
      </c>
      <c r="G432" s="205" t="s">
        <v>1</v>
      </c>
      <c r="H432" s="138" t="str">
        <f>IF(OR(G432="中止",G432="取消"),"998",IF(ISNA(MATCH($E432,施設情報!$B$2:$B$96,0)),"999",INDEX(施設情報!$C$2:$C$96,MATCH($E432,施設情報!$B$2:$B$96,0))))</f>
        <v>024</v>
      </c>
      <c r="I432" s="139">
        <f>B432</f>
        <v>46437</v>
      </c>
      <c r="J432" s="137" t="str">
        <f>H432&amp;"-"&amp;I432</f>
        <v>024-46437</v>
      </c>
      <c r="K432" s="137">
        <f>C432/24</f>
        <v>0</v>
      </c>
      <c r="L432" s="137">
        <f>D432/24</f>
        <v>1</v>
      </c>
      <c r="M432" s="137">
        <f>IF(AND(M$3&gt;=$K432,M$3&lt;$L432),100*$AM432,0)</f>
        <v>100</v>
      </c>
      <c r="N432" s="137">
        <f>IF(AND(N$3&gt;=$K432,N$3&lt;$L432),100*$AM432,0)</f>
        <v>100</v>
      </c>
      <c r="O432" s="137">
        <f>IF(AND(O$3&gt;=$K432,O$3&lt;$L432),100*$AM432,0)</f>
        <v>100</v>
      </c>
      <c r="P432" s="137">
        <f>IF(AND(P$3&gt;=$K432,P$3&lt;$L432),100*$AM432,0)</f>
        <v>100</v>
      </c>
      <c r="Q432" s="137">
        <f>IF(AND(Q$3&gt;=$K432,Q$3&lt;$L432),100*$AM432,0)</f>
        <v>100</v>
      </c>
      <c r="R432" s="137">
        <f>IF(AND(R$3&gt;=$K432,R$3&lt;$L432),100*$AM432,0)</f>
        <v>100</v>
      </c>
      <c r="S432" s="137">
        <f>IF(AND(S$3&gt;=$K432,S$3&lt;$L432),100*$AM432,0)</f>
        <v>100</v>
      </c>
      <c r="T432" s="137">
        <f>IF(AND(T$3&gt;=$K432,T$3&lt;$L432),100*$AM432,0)</f>
        <v>100</v>
      </c>
      <c r="U432" s="137">
        <f>IF(AND(U$3&gt;=$K432,U$3&lt;$L432),100*$AM432,0)</f>
        <v>100</v>
      </c>
      <c r="V432" s="137">
        <f>IF(AND(V$3&gt;=$K432,V$3&lt;$L432),100*$AM432,0)</f>
        <v>100</v>
      </c>
      <c r="W432" s="137">
        <f>IF(AND(W$3&gt;=$K432,W$3&lt;$L432),100*$AM432,0)</f>
        <v>100</v>
      </c>
      <c r="X432" s="137">
        <f>IF(AND(X$3&gt;=$K432,X$3&lt;$L432),100*$AM432,0)</f>
        <v>100</v>
      </c>
      <c r="Y432" s="137">
        <f>IF(AND(Y$3&gt;=$K432,Y$3&lt;$L432),100*$AM432,0)</f>
        <v>100</v>
      </c>
      <c r="Z432" s="137">
        <f>IF(AND(Z$3&gt;=$K432,Z$3&lt;$L432),100*$AM432,0)</f>
        <v>100</v>
      </c>
      <c r="AA432" s="137">
        <f>IF(AND(AA$3&gt;=$K432,AA$3&lt;$L432),100*$AM432,0)</f>
        <v>100</v>
      </c>
      <c r="AB432" s="137">
        <f>IF(AND(AB$3&gt;=$K432,AB$3&lt;$L432),100*$AM432,0)</f>
        <v>100</v>
      </c>
      <c r="AC432" s="137">
        <f>IF(AND(AC$3&gt;=$K432,AC$3&lt;$L432),100*$AM432,0)</f>
        <v>100</v>
      </c>
      <c r="AD432" s="137">
        <f>IF(AND(AD$3&gt;=$K432,AD$3&lt;$L432),100*$AM432,0)</f>
        <v>100</v>
      </c>
      <c r="AE432" s="137">
        <f>IF(AND(AE$3&gt;=$K432,AE$3&lt;$L432),100*$AM432,0)</f>
        <v>100</v>
      </c>
      <c r="AF432" s="137">
        <f>IF(AND(AF$3&gt;=$K432,AF$3&lt;$L432),100*$AM432,0)</f>
        <v>100</v>
      </c>
      <c r="AG432" s="137">
        <f>IF(AND(AG$3&gt;=$K432,AG$3&lt;$L432),100*$AM432,0)</f>
        <v>100</v>
      </c>
      <c r="AH432" s="137">
        <f>IF(AND(AH$3&gt;=$K432,AH$3&lt;$L432),100*$AM432,0)</f>
        <v>100</v>
      </c>
      <c r="AI432" s="137">
        <f>IF(AND(AI$3&gt;=$K432,AI$3&lt;$L432),100*$AM432,0)</f>
        <v>100</v>
      </c>
      <c r="AJ432" s="137">
        <f>IF(AND(AJ$3&gt;=$K432,AJ$3&lt;$L432),100*$AM432,0)</f>
        <v>100</v>
      </c>
      <c r="AK432" s="136">
        <f ca="1">IF(AND(AND($AK$3&lt;=B432,B432&lt;=$AK$1),B432&lt;&gt;""),1,0)</f>
        <v>1</v>
      </c>
      <c r="AL432" s="136">
        <f t="shared" si="7"/>
        <v>1</v>
      </c>
      <c r="AM432" s="136">
        <v>1</v>
      </c>
    </row>
    <row r="433" spans="1:39" ht="37.5">
      <c r="A433" s="149">
        <v>15</v>
      </c>
      <c r="B433" s="150">
        <v>46438</v>
      </c>
      <c r="C433" s="156">
        <v>0</v>
      </c>
      <c r="D433" s="156">
        <v>24</v>
      </c>
      <c r="E433" s="152" t="s">
        <v>28</v>
      </c>
      <c r="F433" s="151" t="s">
        <v>29</v>
      </c>
      <c r="G433" s="154" t="s">
        <v>1</v>
      </c>
      <c r="H433" s="138" t="str">
        <f>IF(OR(G433="中止",G433="取消"),"998",IF(ISNA(MATCH($E433,施設情報!$B$2:$B$96,0)),"999",INDEX(施設情報!$C$2:$C$96,MATCH($E433,施設情報!$B$2:$B$96,0))))</f>
        <v>001</v>
      </c>
      <c r="I433" s="139">
        <f>B433</f>
        <v>46438</v>
      </c>
      <c r="J433" s="137" t="str">
        <f>H433&amp;"-"&amp;I433</f>
        <v>001-46438</v>
      </c>
      <c r="K433" s="137">
        <f>C433/24</f>
        <v>0</v>
      </c>
      <c r="L433" s="137">
        <f>D433/24</f>
        <v>1</v>
      </c>
      <c r="M433" s="137">
        <f>IF(AND(M$3&gt;=$K433,M$3&lt;$L433),100*$AM433,0)</f>
        <v>100</v>
      </c>
      <c r="N433" s="137">
        <f>IF(AND(N$3&gt;=$K433,N$3&lt;$L433),100*$AM433,0)</f>
        <v>100</v>
      </c>
      <c r="O433" s="137">
        <f>IF(AND(O$3&gt;=$K433,O$3&lt;$L433),100*$AM433,0)</f>
        <v>100</v>
      </c>
      <c r="P433" s="137">
        <f>IF(AND(P$3&gt;=$K433,P$3&lt;$L433),100*$AM433,0)</f>
        <v>100</v>
      </c>
      <c r="Q433" s="137">
        <f>IF(AND(Q$3&gt;=$K433,Q$3&lt;$L433),100*$AM433,0)</f>
        <v>100</v>
      </c>
      <c r="R433" s="137">
        <f>IF(AND(R$3&gt;=$K433,R$3&lt;$L433),100*$AM433,0)</f>
        <v>100</v>
      </c>
      <c r="S433" s="137">
        <f>IF(AND(S$3&gt;=$K433,S$3&lt;$L433),100*$AM433,0)</f>
        <v>100</v>
      </c>
      <c r="T433" s="137">
        <f>IF(AND(T$3&gt;=$K433,T$3&lt;$L433),100*$AM433,0)</f>
        <v>100</v>
      </c>
      <c r="U433" s="137">
        <f>IF(AND(U$3&gt;=$K433,U$3&lt;$L433),100*$AM433,0)</f>
        <v>100</v>
      </c>
      <c r="V433" s="137">
        <f>IF(AND(V$3&gt;=$K433,V$3&lt;$L433),100*$AM433,0)</f>
        <v>100</v>
      </c>
      <c r="W433" s="137">
        <f>IF(AND(W$3&gt;=$K433,W$3&lt;$L433),100*$AM433,0)</f>
        <v>100</v>
      </c>
      <c r="X433" s="137">
        <f>IF(AND(X$3&gt;=$K433,X$3&lt;$L433),100*$AM433,0)</f>
        <v>100</v>
      </c>
      <c r="Y433" s="137">
        <f>IF(AND(Y$3&gt;=$K433,Y$3&lt;$L433),100*$AM433,0)</f>
        <v>100</v>
      </c>
      <c r="Z433" s="137">
        <f>IF(AND(Z$3&gt;=$K433,Z$3&lt;$L433),100*$AM433,0)</f>
        <v>100</v>
      </c>
      <c r="AA433" s="137">
        <f>IF(AND(AA$3&gt;=$K433,AA$3&lt;$L433),100*$AM433,0)</f>
        <v>100</v>
      </c>
      <c r="AB433" s="137">
        <f>IF(AND(AB$3&gt;=$K433,AB$3&lt;$L433),100*$AM433,0)</f>
        <v>100</v>
      </c>
      <c r="AC433" s="137">
        <f>IF(AND(AC$3&gt;=$K433,AC$3&lt;$L433),100*$AM433,0)</f>
        <v>100</v>
      </c>
      <c r="AD433" s="137">
        <f>IF(AND(AD$3&gt;=$K433,AD$3&lt;$L433),100*$AM433,0)</f>
        <v>100</v>
      </c>
      <c r="AE433" s="137">
        <f>IF(AND(AE$3&gt;=$K433,AE$3&lt;$L433),100*$AM433,0)</f>
        <v>100</v>
      </c>
      <c r="AF433" s="137">
        <f>IF(AND(AF$3&gt;=$K433,AF$3&lt;$L433),100*$AM433,0)</f>
        <v>100</v>
      </c>
      <c r="AG433" s="137">
        <f>IF(AND(AG$3&gt;=$K433,AG$3&lt;$L433),100*$AM433,0)</f>
        <v>100</v>
      </c>
      <c r="AH433" s="137">
        <f>IF(AND(AH$3&gt;=$K433,AH$3&lt;$L433),100*$AM433,0)</f>
        <v>100</v>
      </c>
      <c r="AI433" s="137">
        <f>IF(AND(AI$3&gt;=$K433,AI$3&lt;$L433),100*$AM433,0)</f>
        <v>100</v>
      </c>
      <c r="AJ433" s="137">
        <f>IF(AND(AJ$3&gt;=$K433,AJ$3&lt;$L433),100*$AM433,0)</f>
        <v>100</v>
      </c>
      <c r="AK433" s="136">
        <f ca="1">IF(AND(AND($AK$3&lt;=B433,B433&lt;=$AK$1),B433&lt;&gt;""),1,0)</f>
        <v>1</v>
      </c>
      <c r="AL433" s="136">
        <f t="shared" si="7"/>
        <v>1</v>
      </c>
      <c r="AM433" s="136">
        <v>1</v>
      </c>
    </row>
    <row r="434" spans="1:39" ht="56.25">
      <c r="A434" s="149">
        <v>354</v>
      </c>
      <c r="B434" s="150">
        <v>46438</v>
      </c>
      <c r="C434" s="156">
        <v>0</v>
      </c>
      <c r="D434" s="156">
        <v>24</v>
      </c>
      <c r="E434" s="152" t="s">
        <v>52</v>
      </c>
      <c r="F434" s="151" t="s">
        <v>95</v>
      </c>
      <c r="G434" s="205" t="s">
        <v>1</v>
      </c>
      <c r="H434" s="138" t="str">
        <f>IF(OR(G434="中止",G434="取消"),"998",IF(ISNA(MATCH($E434,施設情報!$B$2:$B$96,0)),"999",INDEX(施設情報!$C$2:$C$96,MATCH($E434,施設情報!$B$2:$B$96,0))))</f>
        <v>024</v>
      </c>
      <c r="I434" s="139">
        <f>B434</f>
        <v>46438</v>
      </c>
      <c r="J434" s="137" t="str">
        <f>H434&amp;"-"&amp;I434</f>
        <v>024-46438</v>
      </c>
      <c r="K434" s="137">
        <f>C434/24</f>
        <v>0</v>
      </c>
      <c r="L434" s="137">
        <f>D434/24</f>
        <v>1</v>
      </c>
      <c r="M434" s="137">
        <f>IF(AND(M$3&gt;=$K434,M$3&lt;$L434),100*$AM434,0)</f>
        <v>100</v>
      </c>
      <c r="N434" s="137">
        <f>IF(AND(N$3&gt;=$K434,N$3&lt;$L434),100*$AM434,0)</f>
        <v>100</v>
      </c>
      <c r="O434" s="137">
        <f>IF(AND(O$3&gt;=$K434,O$3&lt;$L434),100*$AM434,0)</f>
        <v>100</v>
      </c>
      <c r="P434" s="137">
        <f>IF(AND(P$3&gt;=$K434,P$3&lt;$L434),100*$AM434,0)</f>
        <v>100</v>
      </c>
      <c r="Q434" s="137">
        <f>IF(AND(Q$3&gt;=$K434,Q$3&lt;$L434),100*$AM434,0)</f>
        <v>100</v>
      </c>
      <c r="R434" s="137">
        <f>IF(AND(R$3&gt;=$K434,R$3&lt;$L434),100*$AM434,0)</f>
        <v>100</v>
      </c>
      <c r="S434" s="137">
        <f>IF(AND(S$3&gt;=$K434,S$3&lt;$L434),100*$AM434,0)</f>
        <v>100</v>
      </c>
      <c r="T434" s="137">
        <f>IF(AND(T$3&gt;=$K434,T$3&lt;$L434),100*$AM434,0)</f>
        <v>100</v>
      </c>
      <c r="U434" s="137">
        <f>IF(AND(U$3&gt;=$K434,U$3&lt;$L434),100*$AM434,0)</f>
        <v>100</v>
      </c>
      <c r="V434" s="137">
        <f>IF(AND(V$3&gt;=$K434,V$3&lt;$L434),100*$AM434,0)</f>
        <v>100</v>
      </c>
      <c r="W434" s="137">
        <f>IF(AND(W$3&gt;=$K434,W$3&lt;$L434),100*$AM434,0)</f>
        <v>100</v>
      </c>
      <c r="X434" s="137">
        <f>IF(AND(X$3&gt;=$K434,X$3&lt;$L434),100*$AM434,0)</f>
        <v>100</v>
      </c>
      <c r="Y434" s="137">
        <f>IF(AND(Y$3&gt;=$K434,Y$3&lt;$L434),100*$AM434,0)</f>
        <v>100</v>
      </c>
      <c r="Z434" s="137">
        <f>IF(AND(Z$3&gt;=$K434,Z$3&lt;$L434),100*$AM434,0)</f>
        <v>100</v>
      </c>
      <c r="AA434" s="137">
        <f>IF(AND(AA$3&gt;=$K434,AA$3&lt;$L434),100*$AM434,0)</f>
        <v>100</v>
      </c>
      <c r="AB434" s="137">
        <f>IF(AND(AB$3&gt;=$K434,AB$3&lt;$L434),100*$AM434,0)</f>
        <v>100</v>
      </c>
      <c r="AC434" s="137">
        <f>IF(AND(AC$3&gt;=$K434,AC$3&lt;$L434),100*$AM434,0)</f>
        <v>100</v>
      </c>
      <c r="AD434" s="137">
        <f>IF(AND(AD$3&gt;=$K434,AD$3&lt;$L434),100*$AM434,0)</f>
        <v>100</v>
      </c>
      <c r="AE434" s="137">
        <f>IF(AND(AE$3&gt;=$K434,AE$3&lt;$L434),100*$AM434,0)</f>
        <v>100</v>
      </c>
      <c r="AF434" s="137">
        <f>IF(AND(AF$3&gt;=$K434,AF$3&lt;$L434),100*$AM434,0)</f>
        <v>100</v>
      </c>
      <c r="AG434" s="137">
        <f>IF(AND(AG$3&gt;=$K434,AG$3&lt;$L434),100*$AM434,0)</f>
        <v>100</v>
      </c>
      <c r="AH434" s="137">
        <f>IF(AND(AH$3&gt;=$K434,AH$3&lt;$L434),100*$AM434,0)</f>
        <v>100</v>
      </c>
      <c r="AI434" s="137">
        <f>IF(AND(AI$3&gt;=$K434,AI$3&lt;$L434),100*$AM434,0)</f>
        <v>100</v>
      </c>
      <c r="AJ434" s="137">
        <f>IF(AND(AJ$3&gt;=$K434,AJ$3&lt;$L434),100*$AM434,0)</f>
        <v>100</v>
      </c>
      <c r="AK434" s="136">
        <f ca="1">IF(AND(AND($AK$3&lt;=B434,B434&lt;=$AK$1),B434&lt;&gt;""),1,0)</f>
        <v>1</v>
      </c>
      <c r="AL434" s="136">
        <f t="shared" si="7"/>
        <v>1</v>
      </c>
      <c r="AM434" s="136">
        <v>1</v>
      </c>
    </row>
    <row r="435" spans="1:39" ht="37.5">
      <c r="A435" s="149">
        <v>16</v>
      </c>
      <c r="B435" s="150">
        <v>46439</v>
      </c>
      <c r="C435" s="156">
        <v>0</v>
      </c>
      <c r="D435" s="156">
        <v>24</v>
      </c>
      <c r="E435" s="152" t="s">
        <v>28</v>
      </c>
      <c r="F435" s="151" t="s">
        <v>29</v>
      </c>
      <c r="G435" s="154" t="s">
        <v>1</v>
      </c>
      <c r="H435" s="138" t="str">
        <f>IF(OR(G435="中止",G435="取消"),"998",IF(ISNA(MATCH($E435,施設情報!$B$2:$B$96,0)),"999",INDEX(施設情報!$C$2:$C$96,MATCH($E435,施設情報!$B$2:$B$96,0))))</f>
        <v>001</v>
      </c>
      <c r="I435" s="139">
        <f>B435</f>
        <v>46439</v>
      </c>
      <c r="J435" s="137" t="str">
        <f>H435&amp;"-"&amp;I435</f>
        <v>001-46439</v>
      </c>
      <c r="K435" s="137">
        <f>C435/24</f>
        <v>0</v>
      </c>
      <c r="L435" s="137">
        <f>D435/24</f>
        <v>1</v>
      </c>
      <c r="M435" s="137">
        <f>IF(AND(M$3&gt;=$K435,M$3&lt;$L435),100*$AM435,0)</f>
        <v>100</v>
      </c>
      <c r="N435" s="137">
        <f>IF(AND(N$3&gt;=$K435,N$3&lt;$L435),100*$AM435,0)</f>
        <v>100</v>
      </c>
      <c r="O435" s="137">
        <f>IF(AND(O$3&gt;=$K435,O$3&lt;$L435),100*$AM435,0)</f>
        <v>100</v>
      </c>
      <c r="P435" s="137">
        <f>IF(AND(P$3&gt;=$K435,P$3&lt;$L435),100*$AM435,0)</f>
        <v>100</v>
      </c>
      <c r="Q435" s="137">
        <f>IF(AND(Q$3&gt;=$K435,Q$3&lt;$L435),100*$AM435,0)</f>
        <v>100</v>
      </c>
      <c r="R435" s="137">
        <f>IF(AND(R$3&gt;=$K435,R$3&lt;$L435),100*$AM435,0)</f>
        <v>100</v>
      </c>
      <c r="S435" s="137">
        <f>IF(AND(S$3&gt;=$K435,S$3&lt;$L435),100*$AM435,0)</f>
        <v>100</v>
      </c>
      <c r="T435" s="137">
        <f>IF(AND(T$3&gt;=$K435,T$3&lt;$L435),100*$AM435,0)</f>
        <v>100</v>
      </c>
      <c r="U435" s="137">
        <f>IF(AND(U$3&gt;=$K435,U$3&lt;$L435),100*$AM435,0)</f>
        <v>100</v>
      </c>
      <c r="V435" s="137">
        <f>IF(AND(V$3&gt;=$K435,V$3&lt;$L435),100*$AM435,0)</f>
        <v>100</v>
      </c>
      <c r="W435" s="137">
        <f>IF(AND(W$3&gt;=$K435,W$3&lt;$L435),100*$AM435,0)</f>
        <v>100</v>
      </c>
      <c r="X435" s="137">
        <f>IF(AND(X$3&gt;=$K435,X$3&lt;$L435),100*$AM435,0)</f>
        <v>100</v>
      </c>
      <c r="Y435" s="137">
        <f>IF(AND(Y$3&gt;=$K435,Y$3&lt;$L435),100*$AM435,0)</f>
        <v>100</v>
      </c>
      <c r="Z435" s="137">
        <f>IF(AND(Z$3&gt;=$K435,Z$3&lt;$L435),100*$AM435,0)</f>
        <v>100</v>
      </c>
      <c r="AA435" s="137">
        <f>IF(AND(AA$3&gt;=$K435,AA$3&lt;$L435),100*$AM435,0)</f>
        <v>100</v>
      </c>
      <c r="AB435" s="137">
        <f>IF(AND(AB$3&gt;=$K435,AB$3&lt;$L435),100*$AM435,0)</f>
        <v>100</v>
      </c>
      <c r="AC435" s="137">
        <f>IF(AND(AC$3&gt;=$K435,AC$3&lt;$L435),100*$AM435,0)</f>
        <v>100</v>
      </c>
      <c r="AD435" s="137">
        <f>IF(AND(AD$3&gt;=$K435,AD$3&lt;$L435),100*$AM435,0)</f>
        <v>100</v>
      </c>
      <c r="AE435" s="137">
        <f>IF(AND(AE$3&gt;=$K435,AE$3&lt;$L435),100*$AM435,0)</f>
        <v>100</v>
      </c>
      <c r="AF435" s="137">
        <f>IF(AND(AF$3&gt;=$K435,AF$3&lt;$L435),100*$AM435,0)</f>
        <v>100</v>
      </c>
      <c r="AG435" s="137">
        <f>IF(AND(AG$3&gt;=$K435,AG$3&lt;$L435),100*$AM435,0)</f>
        <v>100</v>
      </c>
      <c r="AH435" s="137">
        <f>IF(AND(AH$3&gt;=$K435,AH$3&lt;$L435),100*$AM435,0)</f>
        <v>100</v>
      </c>
      <c r="AI435" s="137">
        <f>IF(AND(AI$3&gt;=$K435,AI$3&lt;$L435),100*$AM435,0)</f>
        <v>100</v>
      </c>
      <c r="AJ435" s="137">
        <f>IF(AND(AJ$3&gt;=$K435,AJ$3&lt;$L435),100*$AM435,0)</f>
        <v>100</v>
      </c>
      <c r="AK435" s="136">
        <f ca="1">IF(AND(AND($AK$3&lt;=B435,B435&lt;=$AK$1),B435&lt;&gt;""),1,0)</f>
        <v>1</v>
      </c>
      <c r="AL435" s="136">
        <f t="shared" si="7"/>
        <v>1</v>
      </c>
      <c r="AM435" s="136">
        <v>1</v>
      </c>
    </row>
    <row r="436" spans="1:39" ht="56.25">
      <c r="A436" s="149">
        <v>355</v>
      </c>
      <c r="B436" s="150">
        <v>46439</v>
      </c>
      <c r="C436" s="156">
        <v>0</v>
      </c>
      <c r="D436" s="156">
        <v>24</v>
      </c>
      <c r="E436" s="152" t="s">
        <v>52</v>
      </c>
      <c r="F436" s="151" t="s">
        <v>95</v>
      </c>
      <c r="G436" s="205" t="s">
        <v>1</v>
      </c>
      <c r="H436" s="138" t="str">
        <f>IF(OR(G436="中止",G436="取消"),"998",IF(ISNA(MATCH($E436,施設情報!$B$2:$B$96,0)),"999",INDEX(施設情報!$C$2:$C$96,MATCH($E436,施設情報!$B$2:$B$96,0))))</f>
        <v>024</v>
      </c>
      <c r="I436" s="139">
        <f>B436</f>
        <v>46439</v>
      </c>
      <c r="J436" s="137" t="str">
        <f>H436&amp;"-"&amp;I436</f>
        <v>024-46439</v>
      </c>
      <c r="K436" s="137">
        <f>C436/24</f>
        <v>0</v>
      </c>
      <c r="L436" s="137">
        <f>D436/24</f>
        <v>1</v>
      </c>
      <c r="M436" s="137">
        <f>IF(AND(M$3&gt;=$K436,M$3&lt;$L436),100*$AM436,0)</f>
        <v>100</v>
      </c>
      <c r="N436" s="137">
        <f>IF(AND(N$3&gt;=$K436,N$3&lt;$L436),100*$AM436,0)</f>
        <v>100</v>
      </c>
      <c r="O436" s="137">
        <f>IF(AND(O$3&gt;=$K436,O$3&lt;$L436),100*$AM436,0)</f>
        <v>100</v>
      </c>
      <c r="P436" s="137">
        <f>IF(AND(P$3&gt;=$K436,P$3&lt;$L436),100*$AM436,0)</f>
        <v>100</v>
      </c>
      <c r="Q436" s="137">
        <f>IF(AND(Q$3&gt;=$K436,Q$3&lt;$L436),100*$AM436,0)</f>
        <v>100</v>
      </c>
      <c r="R436" s="137">
        <f>IF(AND(R$3&gt;=$K436,R$3&lt;$L436),100*$AM436,0)</f>
        <v>100</v>
      </c>
      <c r="S436" s="137">
        <f>IF(AND(S$3&gt;=$K436,S$3&lt;$L436),100*$AM436,0)</f>
        <v>100</v>
      </c>
      <c r="T436" s="137">
        <f>IF(AND(T$3&gt;=$K436,T$3&lt;$L436),100*$AM436,0)</f>
        <v>100</v>
      </c>
      <c r="U436" s="137">
        <f>IF(AND(U$3&gt;=$K436,U$3&lt;$L436),100*$AM436,0)</f>
        <v>100</v>
      </c>
      <c r="V436" s="137">
        <f>IF(AND(V$3&gt;=$K436,V$3&lt;$L436),100*$AM436,0)</f>
        <v>100</v>
      </c>
      <c r="W436" s="137">
        <f>IF(AND(W$3&gt;=$K436,W$3&lt;$L436),100*$AM436,0)</f>
        <v>100</v>
      </c>
      <c r="X436" s="137">
        <f>IF(AND(X$3&gt;=$K436,X$3&lt;$L436),100*$AM436,0)</f>
        <v>100</v>
      </c>
      <c r="Y436" s="137">
        <f>IF(AND(Y$3&gt;=$K436,Y$3&lt;$L436),100*$AM436,0)</f>
        <v>100</v>
      </c>
      <c r="Z436" s="137">
        <f>IF(AND(Z$3&gt;=$K436,Z$3&lt;$L436),100*$AM436,0)</f>
        <v>100</v>
      </c>
      <c r="AA436" s="137">
        <f>IF(AND(AA$3&gt;=$K436,AA$3&lt;$L436),100*$AM436,0)</f>
        <v>100</v>
      </c>
      <c r="AB436" s="137">
        <f>IF(AND(AB$3&gt;=$K436,AB$3&lt;$L436),100*$AM436,0)</f>
        <v>100</v>
      </c>
      <c r="AC436" s="137">
        <f>IF(AND(AC$3&gt;=$K436,AC$3&lt;$L436),100*$AM436,0)</f>
        <v>100</v>
      </c>
      <c r="AD436" s="137">
        <f>IF(AND(AD$3&gt;=$K436,AD$3&lt;$L436),100*$AM436,0)</f>
        <v>100</v>
      </c>
      <c r="AE436" s="137">
        <f>IF(AND(AE$3&gt;=$K436,AE$3&lt;$L436),100*$AM436,0)</f>
        <v>100</v>
      </c>
      <c r="AF436" s="137">
        <f>IF(AND(AF$3&gt;=$K436,AF$3&lt;$L436),100*$AM436,0)</f>
        <v>100</v>
      </c>
      <c r="AG436" s="137">
        <f>IF(AND(AG$3&gt;=$K436,AG$3&lt;$L436),100*$AM436,0)</f>
        <v>100</v>
      </c>
      <c r="AH436" s="137">
        <f>IF(AND(AH$3&gt;=$K436,AH$3&lt;$L436),100*$AM436,0)</f>
        <v>100</v>
      </c>
      <c r="AI436" s="137">
        <f>IF(AND(AI$3&gt;=$K436,AI$3&lt;$L436),100*$AM436,0)</f>
        <v>100</v>
      </c>
      <c r="AJ436" s="137">
        <f>IF(AND(AJ$3&gt;=$K436,AJ$3&lt;$L436),100*$AM436,0)</f>
        <v>100</v>
      </c>
      <c r="AK436" s="136">
        <f ca="1">IF(AND(AND($AK$3&lt;=B436,B436&lt;=$AK$1),B436&lt;&gt;""),1,0)</f>
        <v>1</v>
      </c>
      <c r="AL436" s="136">
        <f t="shared" si="7"/>
        <v>1</v>
      </c>
      <c r="AM436" s="136">
        <v>1</v>
      </c>
    </row>
    <row r="437" spans="1:39" ht="54">
      <c r="A437" s="149">
        <v>292</v>
      </c>
      <c r="B437" s="210">
        <v>46440</v>
      </c>
      <c r="C437" s="211">
        <v>9</v>
      </c>
      <c r="D437" s="211">
        <v>17</v>
      </c>
      <c r="E437" s="152" t="s">
        <v>38</v>
      </c>
      <c r="F437" s="147" t="s">
        <v>490</v>
      </c>
      <c r="G437" s="205" t="s">
        <v>491</v>
      </c>
      <c r="H437" s="138" t="str">
        <f>IF(OR(G437="中止",G437="取消"),"998",IF(ISNA(MATCH($E437,施設情報!$B$2:$B$96,0)),"999",INDEX(施設情報!$C$2:$C$96,MATCH($E437,施設情報!$B$2:$B$96,0))))</f>
        <v>002</v>
      </c>
      <c r="I437" s="139">
        <f>B437</f>
        <v>46440</v>
      </c>
      <c r="J437" s="137" t="str">
        <f>H437&amp;"-"&amp;I437</f>
        <v>002-46440</v>
      </c>
      <c r="K437" s="137">
        <f>C437/24</f>
        <v>0.375</v>
      </c>
      <c r="L437" s="137">
        <f>D437/24</f>
        <v>0.70833333333333337</v>
      </c>
      <c r="M437" s="137">
        <f>IF(AND(M$3&gt;=$K437,M$3&lt;$L437),100*$AM437,0)</f>
        <v>0</v>
      </c>
      <c r="N437" s="137">
        <f>IF(AND(N$3&gt;=$K437,N$3&lt;$L437),100*$AM437,0)</f>
        <v>0</v>
      </c>
      <c r="O437" s="137">
        <f>IF(AND(O$3&gt;=$K437,O$3&lt;$L437),100*$AM437,0)</f>
        <v>0</v>
      </c>
      <c r="P437" s="137">
        <f>IF(AND(P$3&gt;=$K437,P$3&lt;$L437),100*$AM437,0)</f>
        <v>0</v>
      </c>
      <c r="Q437" s="137">
        <f>IF(AND(Q$3&gt;=$K437,Q$3&lt;$L437),100*$AM437,0)</f>
        <v>0</v>
      </c>
      <c r="R437" s="137">
        <f>IF(AND(R$3&gt;=$K437,R$3&lt;$L437),100*$AM437,0)</f>
        <v>0</v>
      </c>
      <c r="S437" s="137">
        <f>IF(AND(S$3&gt;=$K437,S$3&lt;$L437),100*$AM437,0)</f>
        <v>0</v>
      </c>
      <c r="T437" s="137">
        <f>IF(AND(T$3&gt;=$K437,T$3&lt;$L437),100*$AM437,0)</f>
        <v>0</v>
      </c>
      <c r="U437" s="137">
        <f>IF(AND(U$3&gt;=$K437,U$3&lt;$L437),100*$AM437,0)</f>
        <v>0</v>
      </c>
      <c r="V437" s="137">
        <f>IF(AND(V$3&gt;=$K437,V$3&lt;$L437),100*$AM437,0)</f>
        <v>100</v>
      </c>
      <c r="W437" s="137">
        <f>IF(AND(W$3&gt;=$K437,W$3&lt;$L437),100*$AM437,0)</f>
        <v>100</v>
      </c>
      <c r="X437" s="137">
        <f>IF(AND(X$3&gt;=$K437,X$3&lt;$L437),100*$AM437,0)</f>
        <v>100</v>
      </c>
      <c r="Y437" s="137">
        <f>IF(AND(Y$3&gt;=$K437,Y$3&lt;$L437),100*$AM437,0)</f>
        <v>100</v>
      </c>
      <c r="Z437" s="137">
        <f>IF(AND(Z$3&gt;=$K437,Z$3&lt;$L437),100*$AM437,0)</f>
        <v>100</v>
      </c>
      <c r="AA437" s="137">
        <f>IF(AND(AA$3&gt;=$K437,AA$3&lt;$L437),100*$AM437,0)</f>
        <v>100</v>
      </c>
      <c r="AB437" s="137">
        <f>IF(AND(AB$3&gt;=$K437,AB$3&lt;$L437),100*$AM437,0)</f>
        <v>100</v>
      </c>
      <c r="AC437" s="137">
        <f>IF(AND(AC$3&gt;=$K437,AC$3&lt;$L437),100*$AM437,0)</f>
        <v>100</v>
      </c>
      <c r="AD437" s="137">
        <f>IF(AND(AD$3&gt;=$K437,AD$3&lt;$L437),100*$AM437,0)</f>
        <v>0</v>
      </c>
      <c r="AE437" s="137">
        <f>IF(AND(AE$3&gt;=$K437,AE$3&lt;$L437),100*$AM437,0)</f>
        <v>0</v>
      </c>
      <c r="AF437" s="137">
        <f>IF(AND(AF$3&gt;=$K437,AF$3&lt;$L437),100*$AM437,0)</f>
        <v>0</v>
      </c>
      <c r="AG437" s="137">
        <f>IF(AND(AG$3&gt;=$K437,AG$3&lt;$L437),100*$AM437,0)</f>
        <v>0</v>
      </c>
      <c r="AH437" s="137">
        <f>IF(AND(AH$3&gt;=$K437,AH$3&lt;$L437),100*$AM437,0)</f>
        <v>0</v>
      </c>
      <c r="AI437" s="137">
        <f>IF(AND(AI$3&gt;=$K437,AI$3&lt;$L437),100*$AM437,0)</f>
        <v>0</v>
      </c>
      <c r="AJ437" s="137">
        <f>IF(AND(AJ$3&gt;=$K437,AJ$3&lt;$L437),100*$AM437,0)</f>
        <v>0</v>
      </c>
      <c r="AK437" s="136">
        <f ca="1">IF(AND(AND($AK$3&lt;=B437,B437&lt;=$AK$1),B437&lt;&gt;""),1,0)</f>
        <v>1</v>
      </c>
      <c r="AL437" s="136">
        <f t="shared" si="7"/>
        <v>1</v>
      </c>
      <c r="AM437" s="136">
        <v>1</v>
      </c>
    </row>
    <row r="438" spans="1:39" ht="56.25">
      <c r="A438" s="149">
        <v>356</v>
      </c>
      <c r="B438" s="150">
        <v>46440</v>
      </c>
      <c r="C438" s="156">
        <v>0</v>
      </c>
      <c r="D438" s="156">
        <v>24</v>
      </c>
      <c r="E438" s="152" t="s">
        <v>52</v>
      </c>
      <c r="F438" s="151" t="s">
        <v>95</v>
      </c>
      <c r="G438" s="205" t="s">
        <v>1</v>
      </c>
      <c r="H438" s="138" t="str">
        <f>IF(OR(G438="中止",G438="取消"),"998",IF(ISNA(MATCH($E438,施設情報!$B$2:$B$96,0)),"999",INDEX(施設情報!$C$2:$C$96,MATCH($E438,施設情報!$B$2:$B$96,0))))</f>
        <v>024</v>
      </c>
      <c r="I438" s="139">
        <f>B438</f>
        <v>46440</v>
      </c>
      <c r="J438" s="137" t="str">
        <f>H438&amp;"-"&amp;I438</f>
        <v>024-46440</v>
      </c>
      <c r="K438" s="137">
        <f>C438/24</f>
        <v>0</v>
      </c>
      <c r="L438" s="137">
        <f>D438/24</f>
        <v>1</v>
      </c>
      <c r="M438" s="137">
        <f>IF(AND(M$3&gt;=$K438,M$3&lt;$L438),100*$AM438,0)</f>
        <v>100</v>
      </c>
      <c r="N438" s="137">
        <f>IF(AND(N$3&gt;=$K438,N$3&lt;$L438),100*$AM438,0)</f>
        <v>100</v>
      </c>
      <c r="O438" s="137">
        <f>IF(AND(O$3&gt;=$K438,O$3&lt;$L438),100*$AM438,0)</f>
        <v>100</v>
      </c>
      <c r="P438" s="137">
        <f>IF(AND(P$3&gt;=$K438,P$3&lt;$L438),100*$AM438,0)</f>
        <v>100</v>
      </c>
      <c r="Q438" s="137">
        <f>IF(AND(Q$3&gt;=$K438,Q$3&lt;$L438),100*$AM438,0)</f>
        <v>100</v>
      </c>
      <c r="R438" s="137">
        <f>IF(AND(R$3&gt;=$K438,R$3&lt;$L438),100*$AM438,0)</f>
        <v>100</v>
      </c>
      <c r="S438" s="137">
        <f>IF(AND(S$3&gt;=$K438,S$3&lt;$L438),100*$AM438,0)</f>
        <v>100</v>
      </c>
      <c r="T438" s="137">
        <f>IF(AND(T$3&gt;=$K438,T$3&lt;$L438),100*$AM438,0)</f>
        <v>100</v>
      </c>
      <c r="U438" s="137">
        <f>IF(AND(U$3&gt;=$K438,U$3&lt;$L438),100*$AM438,0)</f>
        <v>100</v>
      </c>
      <c r="V438" s="137">
        <f>IF(AND(V$3&gt;=$K438,V$3&lt;$L438),100*$AM438,0)</f>
        <v>100</v>
      </c>
      <c r="W438" s="137">
        <f>IF(AND(W$3&gt;=$K438,W$3&lt;$L438),100*$AM438,0)</f>
        <v>100</v>
      </c>
      <c r="X438" s="137">
        <f>IF(AND(X$3&gt;=$K438,X$3&lt;$L438),100*$AM438,0)</f>
        <v>100</v>
      </c>
      <c r="Y438" s="137">
        <f>IF(AND(Y$3&gt;=$K438,Y$3&lt;$L438),100*$AM438,0)</f>
        <v>100</v>
      </c>
      <c r="Z438" s="137">
        <f>IF(AND(Z$3&gt;=$K438,Z$3&lt;$L438),100*$AM438,0)</f>
        <v>100</v>
      </c>
      <c r="AA438" s="137">
        <f>IF(AND(AA$3&gt;=$K438,AA$3&lt;$L438),100*$AM438,0)</f>
        <v>100</v>
      </c>
      <c r="AB438" s="137">
        <f>IF(AND(AB$3&gt;=$K438,AB$3&lt;$L438),100*$AM438,0)</f>
        <v>100</v>
      </c>
      <c r="AC438" s="137">
        <f>IF(AND(AC$3&gt;=$K438,AC$3&lt;$L438),100*$AM438,0)</f>
        <v>100</v>
      </c>
      <c r="AD438" s="137">
        <f>IF(AND(AD$3&gt;=$K438,AD$3&lt;$L438),100*$AM438,0)</f>
        <v>100</v>
      </c>
      <c r="AE438" s="137">
        <f>IF(AND(AE$3&gt;=$K438,AE$3&lt;$L438),100*$AM438,0)</f>
        <v>100</v>
      </c>
      <c r="AF438" s="137">
        <f>IF(AND(AF$3&gt;=$K438,AF$3&lt;$L438),100*$AM438,0)</f>
        <v>100</v>
      </c>
      <c r="AG438" s="137">
        <f>IF(AND(AG$3&gt;=$K438,AG$3&lt;$L438),100*$AM438,0)</f>
        <v>100</v>
      </c>
      <c r="AH438" s="137">
        <f>IF(AND(AH$3&gt;=$K438,AH$3&lt;$L438),100*$AM438,0)</f>
        <v>100</v>
      </c>
      <c r="AI438" s="137">
        <f>IF(AND(AI$3&gt;=$K438,AI$3&lt;$L438),100*$AM438,0)</f>
        <v>100</v>
      </c>
      <c r="AJ438" s="137">
        <f>IF(AND(AJ$3&gt;=$K438,AJ$3&lt;$L438),100*$AM438,0)</f>
        <v>100</v>
      </c>
      <c r="AK438" s="136">
        <f ca="1">IF(AND(AND($AK$3&lt;=B438,B438&lt;=$AK$1),B438&lt;&gt;""),1,0)</f>
        <v>1</v>
      </c>
      <c r="AL438" s="136">
        <f t="shared" si="7"/>
        <v>1</v>
      </c>
      <c r="AM438" s="136">
        <v>1</v>
      </c>
    </row>
    <row r="439" spans="1:39" ht="37.5">
      <c r="A439" s="149">
        <v>108</v>
      </c>
      <c r="B439" s="150">
        <v>46441</v>
      </c>
      <c r="C439" s="156">
        <v>0</v>
      </c>
      <c r="D439" s="156">
        <v>24</v>
      </c>
      <c r="E439" s="152" t="s">
        <v>28</v>
      </c>
      <c r="F439" s="151" t="s">
        <v>29</v>
      </c>
      <c r="G439" s="154" t="s">
        <v>1</v>
      </c>
      <c r="H439" s="138" t="str">
        <f>IF(OR(G439="中止",G439="取消"),"998",IF(ISNA(MATCH($E439,施設情報!$B$2:$B$96,0)),"999",INDEX(施設情報!$C$2:$C$96,MATCH($E439,施設情報!$B$2:$B$96,0))))</f>
        <v>001</v>
      </c>
      <c r="I439" s="139">
        <f>B439</f>
        <v>46441</v>
      </c>
      <c r="J439" s="137" t="str">
        <f>H439&amp;"-"&amp;I439</f>
        <v>001-46441</v>
      </c>
      <c r="K439" s="137">
        <f>C439/24</f>
        <v>0</v>
      </c>
      <c r="L439" s="137">
        <f>D439/24</f>
        <v>1</v>
      </c>
      <c r="M439" s="137">
        <f>IF(AND(M$3&gt;=$K439,M$3&lt;$L439),100*$AM439,0)</f>
        <v>100</v>
      </c>
      <c r="N439" s="137">
        <f>IF(AND(N$3&gt;=$K439,N$3&lt;$L439),100*$AM439,0)</f>
        <v>100</v>
      </c>
      <c r="O439" s="137">
        <f>IF(AND(O$3&gt;=$K439,O$3&lt;$L439),100*$AM439,0)</f>
        <v>100</v>
      </c>
      <c r="P439" s="137">
        <f>IF(AND(P$3&gt;=$K439,P$3&lt;$L439),100*$AM439,0)</f>
        <v>100</v>
      </c>
      <c r="Q439" s="137">
        <f>IF(AND(Q$3&gt;=$K439,Q$3&lt;$L439),100*$AM439,0)</f>
        <v>100</v>
      </c>
      <c r="R439" s="137">
        <f>IF(AND(R$3&gt;=$K439,R$3&lt;$L439),100*$AM439,0)</f>
        <v>100</v>
      </c>
      <c r="S439" s="137">
        <f>IF(AND(S$3&gt;=$K439,S$3&lt;$L439),100*$AM439,0)</f>
        <v>100</v>
      </c>
      <c r="T439" s="137">
        <f>IF(AND(T$3&gt;=$K439,T$3&lt;$L439),100*$AM439,0)</f>
        <v>100</v>
      </c>
      <c r="U439" s="137">
        <f>IF(AND(U$3&gt;=$K439,U$3&lt;$L439),100*$AM439,0)</f>
        <v>100</v>
      </c>
      <c r="V439" s="137">
        <f>IF(AND(V$3&gt;=$K439,V$3&lt;$L439),100*$AM439,0)</f>
        <v>100</v>
      </c>
      <c r="W439" s="137">
        <f>IF(AND(W$3&gt;=$K439,W$3&lt;$L439),100*$AM439,0)</f>
        <v>100</v>
      </c>
      <c r="X439" s="137">
        <f>IF(AND(X$3&gt;=$K439,X$3&lt;$L439),100*$AM439,0)</f>
        <v>100</v>
      </c>
      <c r="Y439" s="137">
        <f>IF(AND(Y$3&gt;=$K439,Y$3&lt;$L439),100*$AM439,0)</f>
        <v>100</v>
      </c>
      <c r="Z439" s="137">
        <f>IF(AND(Z$3&gt;=$K439,Z$3&lt;$L439),100*$AM439,0)</f>
        <v>100</v>
      </c>
      <c r="AA439" s="137">
        <f>IF(AND(AA$3&gt;=$K439,AA$3&lt;$L439),100*$AM439,0)</f>
        <v>100</v>
      </c>
      <c r="AB439" s="137">
        <f>IF(AND(AB$3&gt;=$K439,AB$3&lt;$L439),100*$AM439,0)</f>
        <v>100</v>
      </c>
      <c r="AC439" s="137">
        <f>IF(AND(AC$3&gt;=$K439,AC$3&lt;$L439),100*$AM439,0)</f>
        <v>100</v>
      </c>
      <c r="AD439" s="137">
        <f>IF(AND(AD$3&gt;=$K439,AD$3&lt;$L439),100*$AM439,0)</f>
        <v>100</v>
      </c>
      <c r="AE439" s="137">
        <f>IF(AND(AE$3&gt;=$K439,AE$3&lt;$L439),100*$AM439,0)</f>
        <v>100</v>
      </c>
      <c r="AF439" s="137">
        <f>IF(AND(AF$3&gt;=$K439,AF$3&lt;$L439),100*$AM439,0)</f>
        <v>100</v>
      </c>
      <c r="AG439" s="137">
        <f>IF(AND(AG$3&gt;=$K439,AG$3&lt;$L439),100*$AM439,0)</f>
        <v>100</v>
      </c>
      <c r="AH439" s="137">
        <f>IF(AND(AH$3&gt;=$K439,AH$3&lt;$L439),100*$AM439,0)</f>
        <v>100</v>
      </c>
      <c r="AI439" s="137">
        <f>IF(AND(AI$3&gt;=$K439,AI$3&lt;$L439),100*$AM439,0)</f>
        <v>100</v>
      </c>
      <c r="AJ439" s="137">
        <f>IF(AND(AJ$3&gt;=$K439,AJ$3&lt;$L439),100*$AM439,0)</f>
        <v>100</v>
      </c>
      <c r="AK439" s="136">
        <f ca="1">IF(AND(AND($AK$3&lt;=B439,B439&lt;=$AK$1),B439&lt;&gt;""),1,0)</f>
        <v>1</v>
      </c>
      <c r="AL439" s="136">
        <f t="shared" si="7"/>
        <v>1</v>
      </c>
      <c r="AM439" s="136">
        <v>1</v>
      </c>
    </row>
    <row r="440" spans="1:39" ht="56.25">
      <c r="A440" s="149">
        <v>357</v>
      </c>
      <c r="B440" s="150">
        <v>46441</v>
      </c>
      <c r="C440" s="156">
        <v>0</v>
      </c>
      <c r="D440" s="156">
        <v>24</v>
      </c>
      <c r="E440" s="152" t="s">
        <v>52</v>
      </c>
      <c r="F440" s="151" t="s">
        <v>95</v>
      </c>
      <c r="G440" s="205" t="s">
        <v>1</v>
      </c>
      <c r="H440" s="138" t="str">
        <f>IF(OR(G440="中止",G440="取消"),"998",IF(ISNA(MATCH($E440,施設情報!$B$2:$B$96,0)),"999",INDEX(施設情報!$C$2:$C$96,MATCH($E440,施設情報!$B$2:$B$96,0))))</f>
        <v>024</v>
      </c>
      <c r="I440" s="139">
        <f>B440</f>
        <v>46441</v>
      </c>
      <c r="J440" s="137" t="str">
        <f>H440&amp;"-"&amp;I440</f>
        <v>024-46441</v>
      </c>
      <c r="K440" s="137">
        <f>C440/24</f>
        <v>0</v>
      </c>
      <c r="L440" s="137">
        <f>D440/24</f>
        <v>1</v>
      </c>
      <c r="M440" s="137">
        <f>IF(AND(M$3&gt;=$K440,M$3&lt;$L440),100*$AM440,0)</f>
        <v>100</v>
      </c>
      <c r="N440" s="137">
        <f>IF(AND(N$3&gt;=$K440,N$3&lt;$L440),100*$AM440,0)</f>
        <v>100</v>
      </c>
      <c r="O440" s="137">
        <f>IF(AND(O$3&gt;=$K440,O$3&lt;$L440),100*$AM440,0)</f>
        <v>100</v>
      </c>
      <c r="P440" s="137">
        <f>IF(AND(P$3&gt;=$K440,P$3&lt;$L440),100*$AM440,0)</f>
        <v>100</v>
      </c>
      <c r="Q440" s="137">
        <f>IF(AND(Q$3&gt;=$K440,Q$3&lt;$L440),100*$AM440,0)</f>
        <v>100</v>
      </c>
      <c r="R440" s="137">
        <f>IF(AND(R$3&gt;=$K440,R$3&lt;$L440),100*$AM440,0)</f>
        <v>100</v>
      </c>
      <c r="S440" s="137">
        <f>IF(AND(S$3&gt;=$K440,S$3&lt;$L440),100*$AM440,0)</f>
        <v>100</v>
      </c>
      <c r="T440" s="137">
        <f>IF(AND(T$3&gt;=$K440,T$3&lt;$L440),100*$AM440,0)</f>
        <v>100</v>
      </c>
      <c r="U440" s="137">
        <f>IF(AND(U$3&gt;=$K440,U$3&lt;$L440),100*$AM440,0)</f>
        <v>100</v>
      </c>
      <c r="V440" s="137">
        <f>IF(AND(V$3&gt;=$K440,V$3&lt;$L440),100*$AM440,0)</f>
        <v>100</v>
      </c>
      <c r="W440" s="137">
        <f>IF(AND(W$3&gt;=$K440,W$3&lt;$L440),100*$AM440,0)</f>
        <v>100</v>
      </c>
      <c r="X440" s="137">
        <f>IF(AND(X$3&gt;=$K440,X$3&lt;$L440),100*$AM440,0)</f>
        <v>100</v>
      </c>
      <c r="Y440" s="137">
        <f>IF(AND(Y$3&gt;=$K440,Y$3&lt;$L440),100*$AM440,0)</f>
        <v>100</v>
      </c>
      <c r="Z440" s="137">
        <f>IF(AND(Z$3&gt;=$K440,Z$3&lt;$L440),100*$AM440,0)</f>
        <v>100</v>
      </c>
      <c r="AA440" s="137">
        <f>IF(AND(AA$3&gt;=$K440,AA$3&lt;$L440),100*$AM440,0)</f>
        <v>100</v>
      </c>
      <c r="AB440" s="137">
        <f>IF(AND(AB$3&gt;=$K440,AB$3&lt;$L440),100*$AM440,0)</f>
        <v>100</v>
      </c>
      <c r="AC440" s="137">
        <f>IF(AND(AC$3&gt;=$K440,AC$3&lt;$L440),100*$AM440,0)</f>
        <v>100</v>
      </c>
      <c r="AD440" s="137">
        <f>IF(AND(AD$3&gt;=$K440,AD$3&lt;$L440),100*$AM440,0)</f>
        <v>100</v>
      </c>
      <c r="AE440" s="137">
        <f>IF(AND(AE$3&gt;=$K440,AE$3&lt;$L440),100*$AM440,0)</f>
        <v>100</v>
      </c>
      <c r="AF440" s="137">
        <f>IF(AND(AF$3&gt;=$K440,AF$3&lt;$L440),100*$AM440,0)</f>
        <v>100</v>
      </c>
      <c r="AG440" s="137">
        <f>IF(AND(AG$3&gt;=$K440,AG$3&lt;$L440),100*$AM440,0)</f>
        <v>100</v>
      </c>
      <c r="AH440" s="137">
        <f>IF(AND(AH$3&gt;=$K440,AH$3&lt;$L440),100*$AM440,0)</f>
        <v>100</v>
      </c>
      <c r="AI440" s="137">
        <f>IF(AND(AI$3&gt;=$K440,AI$3&lt;$L440),100*$AM440,0)</f>
        <v>100</v>
      </c>
      <c r="AJ440" s="137">
        <f>IF(AND(AJ$3&gt;=$K440,AJ$3&lt;$L440),100*$AM440,0)</f>
        <v>100</v>
      </c>
      <c r="AK440" s="136">
        <f ca="1">IF(AND(AND($AK$3&lt;=B440,B440&lt;=$AK$1),B440&lt;&gt;""),1,0)</f>
        <v>1</v>
      </c>
      <c r="AL440" s="136">
        <f t="shared" si="7"/>
        <v>1</v>
      </c>
      <c r="AM440" s="136">
        <v>1</v>
      </c>
    </row>
    <row r="441" spans="1:39" ht="56.25">
      <c r="A441" s="149">
        <v>358</v>
      </c>
      <c r="B441" s="150">
        <v>46442</v>
      </c>
      <c r="C441" s="156">
        <v>0</v>
      </c>
      <c r="D441" s="156">
        <v>24</v>
      </c>
      <c r="E441" s="152" t="s">
        <v>52</v>
      </c>
      <c r="F441" s="151" t="s">
        <v>95</v>
      </c>
      <c r="G441" s="205" t="s">
        <v>1</v>
      </c>
      <c r="H441" s="138" t="str">
        <f>IF(OR(G441="中止",G441="取消"),"998",IF(ISNA(MATCH($E441,施設情報!$B$2:$B$96,0)),"999",INDEX(施設情報!$C$2:$C$96,MATCH($E441,施設情報!$B$2:$B$96,0))))</f>
        <v>024</v>
      </c>
      <c r="I441" s="139">
        <f>B441</f>
        <v>46442</v>
      </c>
      <c r="J441" s="137" t="str">
        <f>H441&amp;"-"&amp;I441</f>
        <v>024-46442</v>
      </c>
      <c r="K441" s="137">
        <f>C441/24</f>
        <v>0</v>
      </c>
      <c r="L441" s="137">
        <f>D441/24</f>
        <v>1</v>
      </c>
      <c r="M441" s="137">
        <f>IF(AND(M$3&gt;=$K441,M$3&lt;$L441),100*$AM441,0)</f>
        <v>100</v>
      </c>
      <c r="N441" s="137">
        <f>IF(AND(N$3&gt;=$K441,N$3&lt;$L441),100*$AM441,0)</f>
        <v>100</v>
      </c>
      <c r="O441" s="137">
        <f>IF(AND(O$3&gt;=$K441,O$3&lt;$L441),100*$AM441,0)</f>
        <v>100</v>
      </c>
      <c r="P441" s="137">
        <f>IF(AND(P$3&gt;=$K441,P$3&lt;$L441),100*$AM441,0)</f>
        <v>100</v>
      </c>
      <c r="Q441" s="137">
        <f>IF(AND(Q$3&gt;=$K441,Q$3&lt;$L441),100*$AM441,0)</f>
        <v>100</v>
      </c>
      <c r="R441" s="137">
        <f>IF(AND(R$3&gt;=$K441,R$3&lt;$L441),100*$AM441,0)</f>
        <v>100</v>
      </c>
      <c r="S441" s="137">
        <f>IF(AND(S$3&gt;=$K441,S$3&lt;$L441),100*$AM441,0)</f>
        <v>100</v>
      </c>
      <c r="T441" s="137">
        <f>IF(AND(T$3&gt;=$K441,T$3&lt;$L441),100*$AM441,0)</f>
        <v>100</v>
      </c>
      <c r="U441" s="137">
        <f>IF(AND(U$3&gt;=$K441,U$3&lt;$L441),100*$AM441,0)</f>
        <v>100</v>
      </c>
      <c r="V441" s="137">
        <f>IF(AND(V$3&gt;=$K441,V$3&lt;$L441),100*$AM441,0)</f>
        <v>100</v>
      </c>
      <c r="W441" s="137">
        <f>IF(AND(W$3&gt;=$K441,W$3&lt;$L441),100*$AM441,0)</f>
        <v>100</v>
      </c>
      <c r="X441" s="137">
        <f>IF(AND(X$3&gt;=$K441,X$3&lt;$L441),100*$AM441,0)</f>
        <v>100</v>
      </c>
      <c r="Y441" s="137">
        <f>IF(AND(Y$3&gt;=$K441,Y$3&lt;$L441),100*$AM441,0)</f>
        <v>100</v>
      </c>
      <c r="Z441" s="137">
        <f>IF(AND(Z$3&gt;=$K441,Z$3&lt;$L441),100*$AM441,0)</f>
        <v>100</v>
      </c>
      <c r="AA441" s="137">
        <f>IF(AND(AA$3&gt;=$K441,AA$3&lt;$L441),100*$AM441,0)</f>
        <v>100</v>
      </c>
      <c r="AB441" s="137">
        <f>IF(AND(AB$3&gt;=$K441,AB$3&lt;$L441),100*$AM441,0)</f>
        <v>100</v>
      </c>
      <c r="AC441" s="137">
        <f>IF(AND(AC$3&gt;=$K441,AC$3&lt;$L441),100*$AM441,0)</f>
        <v>100</v>
      </c>
      <c r="AD441" s="137">
        <f>IF(AND(AD$3&gt;=$K441,AD$3&lt;$L441),100*$AM441,0)</f>
        <v>100</v>
      </c>
      <c r="AE441" s="137">
        <f>IF(AND(AE$3&gt;=$K441,AE$3&lt;$L441),100*$AM441,0)</f>
        <v>100</v>
      </c>
      <c r="AF441" s="137">
        <f>IF(AND(AF$3&gt;=$K441,AF$3&lt;$L441),100*$AM441,0)</f>
        <v>100</v>
      </c>
      <c r="AG441" s="137">
        <f>IF(AND(AG$3&gt;=$K441,AG$3&lt;$L441),100*$AM441,0)</f>
        <v>100</v>
      </c>
      <c r="AH441" s="137">
        <f>IF(AND(AH$3&gt;=$K441,AH$3&lt;$L441),100*$AM441,0)</f>
        <v>100</v>
      </c>
      <c r="AI441" s="137">
        <f>IF(AND(AI$3&gt;=$K441,AI$3&lt;$L441),100*$AM441,0)</f>
        <v>100</v>
      </c>
      <c r="AJ441" s="137">
        <f>IF(AND(AJ$3&gt;=$K441,AJ$3&lt;$L441),100*$AM441,0)</f>
        <v>100</v>
      </c>
      <c r="AK441" s="136">
        <f ca="1">IF(AND(AND($AK$3&lt;=B441,B441&lt;=$AK$1),B441&lt;&gt;""),1,0)</f>
        <v>1</v>
      </c>
      <c r="AL441" s="136">
        <f t="shared" si="7"/>
        <v>1</v>
      </c>
      <c r="AM441" s="136">
        <v>1</v>
      </c>
    </row>
    <row r="442" spans="1:39" ht="56.25">
      <c r="A442" s="149">
        <v>359</v>
      </c>
      <c r="B442" s="150">
        <v>46443</v>
      </c>
      <c r="C442" s="156">
        <v>0</v>
      </c>
      <c r="D442" s="156">
        <v>24</v>
      </c>
      <c r="E442" s="152" t="s">
        <v>52</v>
      </c>
      <c r="F442" s="151" t="s">
        <v>95</v>
      </c>
      <c r="G442" s="205" t="s">
        <v>1</v>
      </c>
      <c r="H442" s="138" t="str">
        <f>IF(OR(G442="中止",G442="取消"),"998",IF(ISNA(MATCH($E442,施設情報!$B$2:$B$96,0)),"999",INDEX(施設情報!$C$2:$C$96,MATCH($E442,施設情報!$B$2:$B$96,0))))</f>
        <v>024</v>
      </c>
      <c r="I442" s="139">
        <f>B442</f>
        <v>46443</v>
      </c>
      <c r="J442" s="137" t="str">
        <f>H442&amp;"-"&amp;I442</f>
        <v>024-46443</v>
      </c>
      <c r="K442" s="137">
        <f>C442/24</f>
        <v>0</v>
      </c>
      <c r="L442" s="137">
        <f>D442/24</f>
        <v>1</v>
      </c>
      <c r="M442" s="137">
        <f>IF(AND(M$3&gt;=$K442,M$3&lt;$L442),100*$AM442,0)</f>
        <v>100</v>
      </c>
      <c r="N442" s="137">
        <f>IF(AND(N$3&gt;=$K442,N$3&lt;$L442),100*$AM442,0)</f>
        <v>100</v>
      </c>
      <c r="O442" s="137">
        <f>IF(AND(O$3&gt;=$K442,O$3&lt;$L442),100*$AM442,0)</f>
        <v>100</v>
      </c>
      <c r="P442" s="137">
        <f>IF(AND(P$3&gt;=$K442,P$3&lt;$L442),100*$AM442,0)</f>
        <v>100</v>
      </c>
      <c r="Q442" s="137">
        <f>IF(AND(Q$3&gt;=$K442,Q$3&lt;$L442),100*$AM442,0)</f>
        <v>100</v>
      </c>
      <c r="R442" s="137">
        <f>IF(AND(R$3&gt;=$K442,R$3&lt;$L442),100*$AM442,0)</f>
        <v>100</v>
      </c>
      <c r="S442" s="137">
        <f>IF(AND(S$3&gt;=$K442,S$3&lt;$L442),100*$AM442,0)</f>
        <v>100</v>
      </c>
      <c r="T442" s="137">
        <f>IF(AND(T$3&gt;=$K442,T$3&lt;$L442),100*$AM442,0)</f>
        <v>100</v>
      </c>
      <c r="U442" s="137">
        <f>IF(AND(U$3&gt;=$K442,U$3&lt;$L442),100*$AM442,0)</f>
        <v>100</v>
      </c>
      <c r="V442" s="137">
        <f>IF(AND(V$3&gt;=$K442,V$3&lt;$L442),100*$AM442,0)</f>
        <v>100</v>
      </c>
      <c r="W442" s="137">
        <f>IF(AND(W$3&gt;=$K442,W$3&lt;$L442),100*$AM442,0)</f>
        <v>100</v>
      </c>
      <c r="X442" s="137">
        <f>IF(AND(X$3&gt;=$K442,X$3&lt;$L442),100*$AM442,0)</f>
        <v>100</v>
      </c>
      <c r="Y442" s="137">
        <f>IF(AND(Y$3&gt;=$K442,Y$3&lt;$L442),100*$AM442,0)</f>
        <v>100</v>
      </c>
      <c r="Z442" s="137">
        <f>IF(AND(Z$3&gt;=$K442,Z$3&lt;$L442),100*$AM442,0)</f>
        <v>100</v>
      </c>
      <c r="AA442" s="137">
        <f>IF(AND(AA$3&gt;=$K442,AA$3&lt;$L442),100*$AM442,0)</f>
        <v>100</v>
      </c>
      <c r="AB442" s="137">
        <f>IF(AND(AB$3&gt;=$K442,AB$3&lt;$L442),100*$AM442,0)</f>
        <v>100</v>
      </c>
      <c r="AC442" s="137">
        <f>IF(AND(AC$3&gt;=$K442,AC$3&lt;$L442),100*$AM442,0)</f>
        <v>100</v>
      </c>
      <c r="AD442" s="137">
        <f>IF(AND(AD$3&gt;=$K442,AD$3&lt;$L442),100*$AM442,0)</f>
        <v>100</v>
      </c>
      <c r="AE442" s="137">
        <f>IF(AND(AE$3&gt;=$K442,AE$3&lt;$L442),100*$AM442,0)</f>
        <v>100</v>
      </c>
      <c r="AF442" s="137">
        <f>IF(AND(AF$3&gt;=$K442,AF$3&lt;$L442),100*$AM442,0)</f>
        <v>100</v>
      </c>
      <c r="AG442" s="137">
        <f>IF(AND(AG$3&gt;=$K442,AG$3&lt;$L442),100*$AM442,0)</f>
        <v>100</v>
      </c>
      <c r="AH442" s="137">
        <f>IF(AND(AH$3&gt;=$K442,AH$3&lt;$L442),100*$AM442,0)</f>
        <v>100</v>
      </c>
      <c r="AI442" s="137">
        <f>IF(AND(AI$3&gt;=$K442,AI$3&lt;$L442),100*$AM442,0)</f>
        <v>100</v>
      </c>
      <c r="AJ442" s="137">
        <f>IF(AND(AJ$3&gt;=$K442,AJ$3&lt;$L442),100*$AM442,0)</f>
        <v>100</v>
      </c>
      <c r="AK442" s="136">
        <f ca="1">IF(AND(AND($AK$3&lt;=B442,B442&lt;=$AK$1),B442&lt;&gt;""),1,0)</f>
        <v>1</v>
      </c>
      <c r="AL442" s="136">
        <f t="shared" si="7"/>
        <v>1</v>
      </c>
      <c r="AM442" s="136">
        <v>1</v>
      </c>
    </row>
    <row r="443" spans="1:39" ht="56.25">
      <c r="A443" s="149">
        <v>360</v>
      </c>
      <c r="B443" s="150">
        <v>46444</v>
      </c>
      <c r="C443" s="156">
        <v>0</v>
      </c>
      <c r="D443" s="156">
        <v>24</v>
      </c>
      <c r="E443" s="152" t="s">
        <v>52</v>
      </c>
      <c r="F443" s="151" t="s">
        <v>95</v>
      </c>
      <c r="G443" s="205" t="s">
        <v>1</v>
      </c>
      <c r="H443" s="138" t="str">
        <f>IF(OR(G443="中止",G443="取消"),"998",IF(ISNA(MATCH($E443,施設情報!$B$2:$B$96,0)),"999",INDEX(施設情報!$C$2:$C$96,MATCH($E443,施設情報!$B$2:$B$96,0))))</f>
        <v>024</v>
      </c>
      <c r="I443" s="139">
        <f>B443</f>
        <v>46444</v>
      </c>
      <c r="J443" s="137" t="str">
        <f>H443&amp;"-"&amp;I443</f>
        <v>024-46444</v>
      </c>
      <c r="K443" s="137">
        <f>C443/24</f>
        <v>0</v>
      </c>
      <c r="L443" s="137">
        <f>D443/24</f>
        <v>1</v>
      </c>
      <c r="M443" s="137">
        <f>IF(AND(M$3&gt;=$K443,M$3&lt;$L443),100*$AM443,0)</f>
        <v>100</v>
      </c>
      <c r="N443" s="137">
        <f>IF(AND(N$3&gt;=$K443,N$3&lt;$L443),100*$AM443,0)</f>
        <v>100</v>
      </c>
      <c r="O443" s="137">
        <f>IF(AND(O$3&gt;=$K443,O$3&lt;$L443),100*$AM443,0)</f>
        <v>100</v>
      </c>
      <c r="P443" s="137">
        <f>IF(AND(P$3&gt;=$K443,P$3&lt;$L443),100*$AM443,0)</f>
        <v>100</v>
      </c>
      <c r="Q443" s="137">
        <f>IF(AND(Q$3&gt;=$K443,Q$3&lt;$L443),100*$AM443,0)</f>
        <v>100</v>
      </c>
      <c r="R443" s="137">
        <f>IF(AND(R$3&gt;=$K443,R$3&lt;$L443),100*$AM443,0)</f>
        <v>100</v>
      </c>
      <c r="S443" s="137">
        <f>IF(AND(S$3&gt;=$K443,S$3&lt;$L443),100*$AM443,0)</f>
        <v>100</v>
      </c>
      <c r="T443" s="137">
        <f>IF(AND(T$3&gt;=$K443,T$3&lt;$L443),100*$AM443,0)</f>
        <v>100</v>
      </c>
      <c r="U443" s="137">
        <f>IF(AND(U$3&gt;=$K443,U$3&lt;$L443),100*$AM443,0)</f>
        <v>100</v>
      </c>
      <c r="V443" s="137">
        <f>IF(AND(V$3&gt;=$K443,V$3&lt;$L443),100*$AM443,0)</f>
        <v>100</v>
      </c>
      <c r="W443" s="137">
        <f>IF(AND(W$3&gt;=$K443,W$3&lt;$L443),100*$AM443,0)</f>
        <v>100</v>
      </c>
      <c r="X443" s="137">
        <f>IF(AND(X$3&gt;=$K443,X$3&lt;$L443),100*$AM443,0)</f>
        <v>100</v>
      </c>
      <c r="Y443" s="137">
        <f>IF(AND(Y$3&gt;=$K443,Y$3&lt;$L443),100*$AM443,0)</f>
        <v>100</v>
      </c>
      <c r="Z443" s="137">
        <f>IF(AND(Z$3&gt;=$K443,Z$3&lt;$L443),100*$AM443,0)</f>
        <v>100</v>
      </c>
      <c r="AA443" s="137">
        <f>IF(AND(AA$3&gt;=$K443,AA$3&lt;$L443),100*$AM443,0)</f>
        <v>100</v>
      </c>
      <c r="AB443" s="137">
        <f>IF(AND(AB$3&gt;=$K443,AB$3&lt;$L443),100*$AM443,0)</f>
        <v>100</v>
      </c>
      <c r="AC443" s="137">
        <f>IF(AND(AC$3&gt;=$K443,AC$3&lt;$L443),100*$AM443,0)</f>
        <v>100</v>
      </c>
      <c r="AD443" s="137">
        <f>IF(AND(AD$3&gt;=$K443,AD$3&lt;$L443),100*$AM443,0)</f>
        <v>100</v>
      </c>
      <c r="AE443" s="137">
        <f>IF(AND(AE$3&gt;=$K443,AE$3&lt;$L443),100*$AM443,0)</f>
        <v>100</v>
      </c>
      <c r="AF443" s="137">
        <f>IF(AND(AF$3&gt;=$K443,AF$3&lt;$L443),100*$AM443,0)</f>
        <v>100</v>
      </c>
      <c r="AG443" s="137">
        <f>IF(AND(AG$3&gt;=$K443,AG$3&lt;$L443),100*$AM443,0)</f>
        <v>100</v>
      </c>
      <c r="AH443" s="137">
        <f>IF(AND(AH$3&gt;=$K443,AH$3&lt;$L443),100*$AM443,0)</f>
        <v>100</v>
      </c>
      <c r="AI443" s="137">
        <f>IF(AND(AI$3&gt;=$K443,AI$3&lt;$L443),100*$AM443,0)</f>
        <v>100</v>
      </c>
      <c r="AJ443" s="137">
        <f>IF(AND(AJ$3&gt;=$K443,AJ$3&lt;$L443),100*$AM443,0)</f>
        <v>100</v>
      </c>
      <c r="AK443" s="136">
        <f ca="1">IF(AND(AND($AK$3&lt;=B443,B443&lt;=$AK$1),B443&lt;&gt;""),1,0)</f>
        <v>1</v>
      </c>
      <c r="AL443" s="136">
        <f t="shared" si="7"/>
        <v>1</v>
      </c>
      <c r="AM443" s="136">
        <v>1</v>
      </c>
    </row>
    <row r="444" spans="1:39" ht="37.5">
      <c r="A444" s="149">
        <v>17</v>
      </c>
      <c r="B444" s="150">
        <v>46445</v>
      </c>
      <c r="C444" s="156">
        <v>0</v>
      </c>
      <c r="D444" s="156">
        <v>24</v>
      </c>
      <c r="E444" s="152" t="s">
        <v>28</v>
      </c>
      <c r="F444" s="151" t="s">
        <v>29</v>
      </c>
      <c r="G444" s="154" t="s">
        <v>1</v>
      </c>
      <c r="H444" s="138" t="str">
        <f>IF(OR(G444="中止",G444="取消"),"998",IF(ISNA(MATCH($E444,施設情報!$B$2:$B$96,0)),"999",INDEX(施設情報!$C$2:$C$96,MATCH($E444,施設情報!$B$2:$B$96,0))))</f>
        <v>001</v>
      </c>
      <c r="I444" s="139">
        <f>B444</f>
        <v>46445</v>
      </c>
      <c r="J444" s="137" t="str">
        <f>H444&amp;"-"&amp;I444</f>
        <v>001-46445</v>
      </c>
      <c r="K444" s="137">
        <f>C444/24</f>
        <v>0</v>
      </c>
      <c r="L444" s="137">
        <f>D444/24</f>
        <v>1</v>
      </c>
      <c r="M444" s="137">
        <f>IF(AND(M$3&gt;=$K444,M$3&lt;$L444),100*$AM444,0)</f>
        <v>100</v>
      </c>
      <c r="N444" s="137">
        <f>IF(AND(N$3&gt;=$K444,N$3&lt;$L444),100*$AM444,0)</f>
        <v>100</v>
      </c>
      <c r="O444" s="137">
        <f>IF(AND(O$3&gt;=$K444,O$3&lt;$L444),100*$AM444,0)</f>
        <v>100</v>
      </c>
      <c r="P444" s="137">
        <f>IF(AND(P$3&gt;=$K444,P$3&lt;$L444),100*$AM444,0)</f>
        <v>100</v>
      </c>
      <c r="Q444" s="137">
        <f>IF(AND(Q$3&gt;=$K444,Q$3&lt;$L444),100*$AM444,0)</f>
        <v>100</v>
      </c>
      <c r="R444" s="137">
        <f>IF(AND(R$3&gt;=$K444,R$3&lt;$L444),100*$AM444,0)</f>
        <v>100</v>
      </c>
      <c r="S444" s="137">
        <f>IF(AND(S$3&gt;=$K444,S$3&lt;$L444),100*$AM444,0)</f>
        <v>100</v>
      </c>
      <c r="T444" s="137">
        <f>IF(AND(T$3&gt;=$K444,T$3&lt;$L444),100*$AM444,0)</f>
        <v>100</v>
      </c>
      <c r="U444" s="137">
        <f>IF(AND(U$3&gt;=$K444,U$3&lt;$L444),100*$AM444,0)</f>
        <v>100</v>
      </c>
      <c r="V444" s="137">
        <f>IF(AND(V$3&gt;=$K444,V$3&lt;$L444),100*$AM444,0)</f>
        <v>100</v>
      </c>
      <c r="W444" s="137">
        <f>IF(AND(W$3&gt;=$K444,W$3&lt;$L444),100*$AM444,0)</f>
        <v>100</v>
      </c>
      <c r="X444" s="137">
        <f>IF(AND(X$3&gt;=$K444,X$3&lt;$L444),100*$AM444,0)</f>
        <v>100</v>
      </c>
      <c r="Y444" s="137">
        <f>IF(AND(Y$3&gt;=$K444,Y$3&lt;$L444),100*$AM444,0)</f>
        <v>100</v>
      </c>
      <c r="Z444" s="137">
        <f>IF(AND(Z$3&gt;=$K444,Z$3&lt;$L444),100*$AM444,0)</f>
        <v>100</v>
      </c>
      <c r="AA444" s="137">
        <f>IF(AND(AA$3&gt;=$K444,AA$3&lt;$L444),100*$AM444,0)</f>
        <v>100</v>
      </c>
      <c r="AB444" s="137">
        <f>IF(AND(AB$3&gt;=$K444,AB$3&lt;$L444),100*$AM444,0)</f>
        <v>100</v>
      </c>
      <c r="AC444" s="137">
        <f>IF(AND(AC$3&gt;=$K444,AC$3&lt;$L444),100*$AM444,0)</f>
        <v>100</v>
      </c>
      <c r="AD444" s="137">
        <f>IF(AND(AD$3&gt;=$K444,AD$3&lt;$L444),100*$AM444,0)</f>
        <v>100</v>
      </c>
      <c r="AE444" s="137">
        <f>IF(AND(AE$3&gt;=$K444,AE$3&lt;$L444),100*$AM444,0)</f>
        <v>100</v>
      </c>
      <c r="AF444" s="137">
        <f>IF(AND(AF$3&gt;=$K444,AF$3&lt;$L444),100*$AM444,0)</f>
        <v>100</v>
      </c>
      <c r="AG444" s="137">
        <f>IF(AND(AG$3&gt;=$K444,AG$3&lt;$L444),100*$AM444,0)</f>
        <v>100</v>
      </c>
      <c r="AH444" s="137">
        <f>IF(AND(AH$3&gt;=$K444,AH$3&lt;$L444),100*$AM444,0)</f>
        <v>100</v>
      </c>
      <c r="AI444" s="137">
        <f>IF(AND(AI$3&gt;=$K444,AI$3&lt;$L444),100*$AM444,0)</f>
        <v>100</v>
      </c>
      <c r="AJ444" s="137">
        <f>IF(AND(AJ$3&gt;=$K444,AJ$3&lt;$L444),100*$AM444,0)</f>
        <v>100</v>
      </c>
      <c r="AK444" s="136">
        <f ca="1">IF(AND(AND($AK$3&lt;=B444,B444&lt;=$AK$1),B444&lt;&gt;""),1,0)</f>
        <v>1</v>
      </c>
      <c r="AL444" s="136">
        <f t="shared" si="7"/>
        <v>1</v>
      </c>
      <c r="AM444" s="136">
        <v>1</v>
      </c>
    </row>
    <row r="445" spans="1:39" ht="56.25">
      <c r="A445" s="149">
        <v>361</v>
      </c>
      <c r="B445" s="150">
        <v>46445</v>
      </c>
      <c r="C445" s="156">
        <v>0</v>
      </c>
      <c r="D445" s="156">
        <v>24</v>
      </c>
      <c r="E445" s="152" t="s">
        <v>52</v>
      </c>
      <c r="F445" s="151" t="s">
        <v>95</v>
      </c>
      <c r="G445" s="205" t="s">
        <v>1</v>
      </c>
      <c r="H445" s="138" t="str">
        <f>IF(OR(G445="中止",G445="取消"),"998",IF(ISNA(MATCH($E445,施設情報!$B$2:$B$96,0)),"999",INDEX(施設情報!$C$2:$C$96,MATCH($E445,施設情報!$B$2:$B$96,0))))</f>
        <v>024</v>
      </c>
      <c r="I445" s="139">
        <f>B445</f>
        <v>46445</v>
      </c>
      <c r="J445" s="137" t="str">
        <f>H445&amp;"-"&amp;I445</f>
        <v>024-46445</v>
      </c>
      <c r="K445" s="137">
        <f>C445/24</f>
        <v>0</v>
      </c>
      <c r="L445" s="137">
        <f>D445/24</f>
        <v>1</v>
      </c>
      <c r="M445" s="137">
        <f>IF(AND(M$3&gt;=$K445,M$3&lt;$L445),100*$AM445,0)</f>
        <v>100</v>
      </c>
      <c r="N445" s="137">
        <f>IF(AND(N$3&gt;=$K445,N$3&lt;$L445),100*$AM445,0)</f>
        <v>100</v>
      </c>
      <c r="O445" s="137">
        <f>IF(AND(O$3&gt;=$K445,O$3&lt;$L445),100*$AM445,0)</f>
        <v>100</v>
      </c>
      <c r="P445" s="137">
        <f>IF(AND(P$3&gt;=$K445,P$3&lt;$L445),100*$AM445,0)</f>
        <v>100</v>
      </c>
      <c r="Q445" s="137">
        <f>IF(AND(Q$3&gt;=$K445,Q$3&lt;$L445),100*$AM445,0)</f>
        <v>100</v>
      </c>
      <c r="R445" s="137">
        <f>IF(AND(R$3&gt;=$K445,R$3&lt;$L445),100*$AM445,0)</f>
        <v>100</v>
      </c>
      <c r="S445" s="137">
        <f>IF(AND(S$3&gt;=$K445,S$3&lt;$L445),100*$AM445,0)</f>
        <v>100</v>
      </c>
      <c r="T445" s="137">
        <f>IF(AND(T$3&gt;=$K445,T$3&lt;$L445),100*$AM445,0)</f>
        <v>100</v>
      </c>
      <c r="U445" s="137">
        <f>IF(AND(U$3&gt;=$K445,U$3&lt;$L445),100*$AM445,0)</f>
        <v>100</v>
      </c>
      <c r="V445" s="137">
        <f>IF(AND(V$3&gt;=$K445,V$3&lt;$L445),100*$AM445,0)</f>
        <v>100</v>
      </c>
      <c r="W445" s="137">
        <f>IF(AND(W$3&gt;=$K445,W$3&lt;$L445),100*$AM445,0)</f>
        <v>100</v>
      </c>
      <c r="X445" s="137">
        <f>IF(AND(X$3&gt;=$K445,X$3&lt;$L445),100*$AM445,0)</f>
        <v>100</v>
      </c>
      <c r="Y445" s="137">
        <f>IF(AND(Y$3&gt;=$K445,Y$3&lt;$L445),100*$AM445,0)</f>
        <v>100</v>
      </c>
      <c r="Z445" s="137">
        <f>IF(AND(Z$3&gt;=$K445,Z$3&lt;$L445),100*$AM445,0)</f>
        <v>100</v>
      </c>
      <c r="AA445" s="137">
        <f>IF(AND(AA$3&gt;=$K445,AA$3&lt;$L445),100*$AM445,0)</f>
        <v>100</v>
      </c>
      <c r="AB445" s="137">
        <f>IF(AND(AB$3&gt;=$K445,AB$3&lt;$L445),100*$AM445,0)</f>
        <v>100</v>
      </c>
      <c r="AC445" s="137">
        <f>IF(AND(AC$3&gt;=$K445,AC$3&lt;$L445),100*$AM445,0)</f>
        <v>100</v>
      </c>
      <c r="AD445" s="137">
        <f>IF(AND(AD$3&gt;=$K445,AD$3&lt;$L445),100*$AM445,0)</f>
        <v>100</v>
      </c>
      <c r="AE445" s="137">
        <f>IF(AND(AE$3&gt;=$K445,AE$3&lt;$L445),100*$AM445,0)</f>
        <v>100</v>
      </c>
      <c r="AF445" s="137">
        <f>IF(AND(AF$3&gt;=$K445,AF$3&lt;$L445),100*$AM445,0)</f>
        <v>100</v>
      </c>
      <c r="AG445" s="137">
        <f>IF(AND(AG$3&gt;=$K445,AG$3&lt;$L445),100*$AM445,0)</f>
        <v>100</v>
      </c>
      <c r="AH445" s="137">
        <f>IF(AND(AH$3&gt;=$K445,AH$3&lt;$L445),100*$AM445,0)</f>
        <v>100</v>
      </c>
      <c r="AI445" s="137">
        <f>IF(AND(AI$3&gt;=$K445,AI$3&lt;$L445),100*$AM445,0)</f>
        <v>100</v>
      </c>
      <c r="AJ445" s="137">
        <f>IF(AND(AJ$3&gt;=$K445,AJ$3&lt;$L445),100*$AM445,0)</f>
        <v>100</v>
      </c>
      <c r="AK445" s="136">
        <f ca="1">IF(AND(AND($AK$3&lt;=B445,B445&lt;=$AK$1),B445&lt;&gt;""),1,0)</f>
        <v>1</v>
      </c>
      <c r="AL445" s="136">
        <f t="shared" si="7"/>
        <v>1</v>
      </c>
      <c r="AM445" s="136">
        <v>1</v>
      </c>
    </row>
    <row r="446" spans="1:39" ht="37.5">
      <c r="A446" s="149">
        <v>18</v>
      </c>
      <c r="B446" s="150">
        <v>46446</v>
      </c>
      <c r="C446" s="156">
        <v>0</v>
      </c>
      <c r="D446" s="156">
        <v>24</v>
      </c>
      <c r="E446" s="152" t="s">
        <v>28</v>
      </c>
      <c r="F446" s="151" t="s">
        <v>29</v>
      </c>
      <c r="G446" s="154" t="s">
        <v>1</v>
      </c>
      <c r="H446" s="138" t="str">
        <f>IF(OR(G446="中止",G446="取消"),"998",IF(ISNA(MATCH($E446,施設情報!$B$2:$B$96,0)),"999",INDEX(施設情報!$C$2:$C$96,MATCH($E446,施設情報!$B$2:$B$96,0))))</f>
        <v>001</v>
      </c>
      <c r="I446" s="139">
        <f>B446</f>
        <v>46446</v>
      </c>
      <c r="J446" s="137" t="str">
        <f>H446&amp;"-"&amp;I446</f>
        <v>001-46446</v>
      </c>
      <c r="K446" s="137">
        <f>C446/24</f>
        <v>0</v>
      </c>
      <c r="L446" s="137">
        <f>D446/24</f>
        <v>1</v>
      </c>
      <c r="M446" s="137">
        <f>IF(AND(M$3&gt;=$K446,M$3&lt;$L446),100*$AM446,0)</f>
        <v>100</v>
      </c>
      <c r="N446" s="137">
        <f>IF(AND(N$3&gt;=$K446,N$3&lt;$L446),100*$AM446,0)</f>
        <v>100</v>
      </c>
      <c r="O446" s="137">
        <f>IF(AND(O$3&gt;=$K446,O$3&lt;$L446),100*$AM446,0)</f>
        <v>100</v>
      </c>
      <c r="P446" s="137">
        <f>IF(AND(P$3&gt;=$K446,P$3&lt;$L446),100*$AM446,0)</f>
        <v>100</v>
      </c>
      <c r="Q446" s="137">
        <f>IF(AND(Q$3&gt;=$K446,Q$3&lt;$L446),100*$AM446,0)</f>
        <v>100</v>
      </c>
      <c r="R446" s="137">
        <f>IF(AND(R$3&gt;=$K446,R$3&lt;$L446),100*$AM446,0)</f>
        <v>100</v>
      </c>
      <c r="S446" s="137">
        <f>IF(AND(S$3&gt;=$K446,S$3&lt;$L446),100*$AM446,0)</f>
        <v>100</v>
      </c>
      <c r="T446" s="137">
        <f>IF(AND(T$3&gt;=$K446,T$3&lt;$L446),100*$AM446,0)</f>
        <v>100</v>
      </c>
      <c r="U446" s="137">
        <f>IF(AND(U$3&gt;=$K446,U$3&lt;$L446),100*$AM446,0)</f>
        <v>100</v>
      </c>
      <c r="V446" s="137">
        <f>IF(AND(V$3&gt;=$K446,V$3&lt;$L446),100*$AM446,0)</f>
        <v>100</v>
      </c>
      <c r="W446" s="137">
        <f>IF(AND(W$3&gt;=$K446,W$3&lt;$L446),100*$AM446,0)</f>
        <v>100</v>
      </c>
      <c r="X446" s="137">
        <f>IF(AND(X$3&gt;=$K446,X$3&lt;$L446),100*$AM446,0)</f>
        <v>100</v>
      </c>
      <c r="Y446" s="137">
        <f>IF(AND(Y$3&gt;=$K446,Y$3&lt;$L446),100*$AM446,0)</f>
        <v>100</v>
      </c>
      <c r="Z446" s="137">
        <f>IF(AND(Z$3&gt;=$K446,Z$3&lt;$L446),100*$AM446,0)</f>
        <v>100</v>
      </c>
      <c r="AA446" s="137">
        <f>IF(AND(AA$3&gt;=$K446,AA$3&lt;$L446),100*$AM446,0)</f>
        <v>100</v>
      </c>
      <c r="AB446" s="137">
        <f>IF(AND(AB$3&gt;=$K446,AB$3&lt;$L446),100*$AM446,0)</f>
        <v>100</v>
      </c>
      <c r="AC446" s="137">
        <f>IF(AND(AC$3&gt;=$K446,AC$3&lt;$L446),100*$AM446,0)</f>
        <v>100</v>
      </c>
      <c r="AD446" s="137">
        <f>IF(AND(AD$3&gt;=$K446,AD$3&lt;$L446),100*$AM446,0)</f>
        <v>100</v>
      </c>
      <c r="AE446" s="137">
        <f>IF(AND(AE$3&gt;=$K446,AE$3&lt;$L446),100*$AM446,0)</f>
        <v>100</v>
      </c>
      <c r="AF446" s="137">
        <f>IF(AND(AF$3&gt;=$K446,AF$3&lt;$L446),100*$AM446,0)</f>
        <v>100</v>
      </c>
      <c r="AG446" s="137">
        <f>IF(AND(AG$3&gt;=$K446,AG$3&lt;$L446),100*$AM446,0)</f>
        <v>100</v>
      </c>
      <c r="AH446" s="137">
        <f>IF(AND(AH$3&gt;=$K446,AH$3&lt;$L446),100*$AM446,0)</f>
        <v>100</v>
      </c>
      <c r="AI446" s="137">
        <f>IF(AND(AI$3&gt;=$K446,AI$3&lt;$L446),100*$AM446,0)</f>
        <v>100</v>
      </c>
      <c r="AJ446" s="137">
        <f>IF(AND(AJ$3&gt;=$K446,AJ$3&lt;$L446),100*$AM446,0)</f>
        <v>100</v>
      </c>
      <c r="AK446" s="136">
        <f ca="1">IF(AND(AND($AK$3&lt;=B446,B446&lt;=$AK$1),B446&lt;&gt;""),1,0)</f>
        <v>1</v>
      </c>
      <c r="AL446" s="136">
        <f t="shared" si="7"/>
        <v>1</v>
      </c>
      <c r="AM446" s="136">
        <v>1</v>
      </c>
    </row>
    <row r="447" spans="1:39" ht="56.25">
      <c r="A447" s="149">
        <v>362</v>
      </c>
      <c r="B447" s="150">
        <v>46446</v>
      </c>
      <c r="C447" s="156">
        <v>0</v>
      </c>
      <c r="D447" s="156">
        <v>24</v>
      </c>
      <c r="E447" s="152" t="s">
        <v>52</v>
      </c>
      <c r="F447" s="151" t="s">
        <v>95</v>
      </c>
      <c r="G447" s="205" t="s">
        <v>1</v>
      </c>
      <c r="H447" s="138" t="str">
        <f>IF(OR(G447="中止",G447="取消"),"998",IF(ISNA(MATCH($E447,施設情報!$B$2:$B$96,0)),"999",INDEX(施設情報!$C$2:$C$96,MATCH($E447,施設情報!$B$2:$B$96,0))))</f>
        <v>024</v>
      </c>
      <c r="I447" s="139">
        <f>B447</f>
        <v>46446</v>
      </c>
      <c r="J447" s="137" t="str">
        <f>H447&amp;"-"&amp;I447</f>
        <v>024-46446</v>
      </c>
      <c r="K447" s="137">
        <f>C447/24</f>
        <v>0</v>
      </c>
      <c r="L447" s="137">
        <f>D447/24</f>
        <v>1</v>
      </c>
      <c r="M447" s="137">
        <f>IF(AND(M$3&gt;=$K447,M$3&lt;$L447),100*$AM447,0)</f>
        <v>100</v>
      </c>
      <c r="N447" s="137">
        <f>IF(AND(N$3&gt;=$K447,N$3&lt;$L447),100*$AM447,0)</f>
        <v>100</v>
      </c>
      <c r="O447" s="137">
        <f>IF(AND(O$3&gt;=$K447,O$3&lt;$L447),100*$AM447,0)</f>
        <v>100</v>
      </c>
      <c r="P447" s="137">
        <f>IF(AND(P$3&gt;=$K447,P$3&lt;$L447),100*$AM447,0)</f>
        <v>100</v>
      </c>
      <c r="Q447" s="137">
        <f>IF(AND(Q$3&gt;=$K447,Q$3&lt;$L447),100*$AM447,0)</f>
        <v>100</v>
      </c>
      <c r="R447" s="137">
        <f>IF(AND(R$3&gt;=$K447,R$3&lt;$L447),100*$AM447,0)</f>
        <v>100</v>
      </c>
      <c r="S447" s="137">
        <f>IF(AND(S$3&gt;=$K447,S$3&lt;$L447),100*$AM447,0)</f>
        <v>100</v>
      </c>
      <c r="T447" s="137">
        <f>IF(AND(T$3&gt;=$K447,T$3&lt;$L447),100*$AM447,0)</f>
        <v>100</v>
      </c>
      <c r="U447" s="137">
        <f>IF(AND(U$3&gt;=$K447,U$3&lt;$L447),100*$AM447,0)</f>
        <v>100</v>
      </c>
      <c r="V447" s="137">
        <f>IF(AND(V$3&gt;=$K447,V$3&lt;$L447),100*$AM447,0)</f>
        <v>100</v>
      </c>
      <c r="W447" s="137">
        <f>IF(AND(W$3&gt;=$K447,W$3&lt;$L447),100*$AM447,0)</f>
        <v>100</v>
      </c>
      <c r="X447" s="137">
        <f>IF(AND(X$3&gt;=$K447,X$3&lt;$L447),100*$AM447,0)</f>
        <v>100</v>
      </c>
      <c r="Y447" s="137">
        <f>IF(AND(Y$3&gt;=$K447,Y$3&lt;$L447),100*$AM447,0)</f>
        <v>100</v>
      </c>
      <c r="Z447" s="137">
        <f>IF(AND(Z$3&gt;=$K447,Z$3&lt;$L447),100*$AM447,0)</f>
        <v>100</v>
      </c>
      <c r="AA447" s="137">
        <f>IF(AND(AA$3&gt;=$K447,AA$3&lt;$L447),100*$AM447,0)</f>
        <v>100</v>
      </c>
      <c r="AB447" s="137">
        <f>IF(AND(AB$3&gt;=$K447,AB$3&lt;$L447),100*$AM447,0)</f>
        <v>100</v>
      </c>
      <c r="AC447" s="137">
        <f>IF(AND(AC$3&gt;=$K447,AC$3&lt;$L447),100*$AM447,0)</f>
        <v>100</v>
      </c>
      <c r="AD447" s="137">
        <f>IF(AND(AD$3&gt;=$K447,AD$3&lt;$L447),100*$AM447,0)</f>
        <v>100</v>
      </c>
      <c r="AE447" s="137">
        <f>IF(AND(AE$3&gt;=$K447,AE$3&lt;$L447),100*$AM447,0)</f>
        <v>100</v>
      </c>
      <c r="AF447" s="137">
        <f>IF(AND(AF$3&gt;=$K447,AF$3&lt;$L447),100*$AM447,0)</f>
        <v>100</v>
      </c>
      <c r="AG447" s="137">
        <f>IF(AND(AG$3&gt;=$K447,AG$3&lt;$L447),100*$AM447,0)</f>
        <v>100</v>
      </c>
      <c r="AH447" s="137">
        <f>IF(AND(AH$3&gt;=$K447,AH$3&lt;$L447),100*$AM447,0)</f>
        <v>100</v>
      </c>
      <c r="AI447" s="137">
        <f>IF(AND(AI$3&gt;=$K447,AI$3&lt;$L447),100*$AM447,0)</f>
        <v>100</v>
      </c>
      <c r="AJ447" s="137">
        <f>IF(AND(AJ$3&gt;=$K447,AJ$3&lt;$L447),100*$AM447,0)</f>
        <v>100</v>
      </c>
      <c r="AK447" s="136">
        <f ca="1">IF(AND(AND($AK$3&lt;=B447,B447&lt;=$AK$1),B447&lt;&gt;""),1,0)</f>
        <v>1</v>
      </c>
      <c r="AL447" s="136">
        <f t="shared" si="7"/>
        <v>1</v>
      </c>
      <c r="AM447" s="136">
        <v>1</v>
      </c>
    </row>
    <row r="448" spans="1:39" ht="56.25">
      <c r="A448" s="149">
        <v>363</v>
      </c>
      <c r="B448" s="150">
        <v>46447</v>
      </c>
      <c r="C448" s="156">
        <v>0</v>
      </c>
      <c r="D448" s="156">
        <v>24</v>
      </c>
      <c r="E448" s="152" t="s">
        <v>52</v>
      </c>
      <c r="F448" s="151" t="s">
        <v>95</v>
      </c>
      <c r="G448" s="205" t="s">
        <v>1</v>
      </c>
      <c r="H448" s="138" t="str">
        <f>IF(OR(G448="中止",G448="取消"),"998",IF(ISNA(MATCH($E448,施設情報!$B$2:$B$96,0)),"999",INDEX(施設情報!$C$2:$C$96,MATCH($E448,施設情報!$B$2:$B$96,0))))</f>
        <v>024</v>
      </c>
      <c r="I448" s="139">
        <f>B448</f>
        <v>46447</v>
      </c>
      <c r="J448" s="137" t="str">
        <f>H448&amp;"-"&amp;I448</f>
        <v>024-46447</v>
      </c>
      <c r="K448" s="137">
        <f>C448/24</f>
        <v>0</v>
      </c>
      <c r="L448" s="137">
        <f>D448/24</f>
        <v>1</v>
      </c>
      <c r="M448" s="137">
        <f>IF(AND(M$3&gt;=$K448,M$3&lt;$L448),100*$AM448,0)</f>
        <v>100</v>
      </c>
      <c r="N448" s="137">
        <f>IF(AND(N$3&gt;=$K448,N$3&lt;$L448),100*$AM448,0)</f>
        <v>100</v>
      </c>
      <c r="O448" s="137">
        <f>IF(AND(O$3&gt;=$K448,O$3&lt;$L448),100*$AM448,0)</f>
        <v>100</v>
      </c>
      <c r="P448" s="137">
        <f>IF(AND(P$3&gt;=$K448,P$3&lt;$L448),100*$AM448,0)</f>
        <v>100</v>
      </c>
      <c r="Q448" s="137">
        <f>IF(AND(Q$3&gt;=$K448,Q$3&lt;$L448),100*$AM448,0)</f>
        <v>100</v>
      </c>
      <c r="R448" s="137">
        <f>IF(AND(R$3&gt;=$K448,R$3&lt;$L448),100*$AM448,0)</f>
        <v>100</v>
      </c>
      <c r="S448" s="137">
        <f>IF(AND(S$3&gt;=$K448,S$3&lt;$L448),100*$AM448,0)</f>
        <v>100</v>
      </c>
      <c r="T448" s="137">
        <f>IF(AND(T$3&gt;=$K448,T$3&lt;$L448),100*$AM448,0)</f>
        <v>100</v>
      </c>
      <c r="U448" s="137">
        <f>IF(AND(U$3&gt;=$K448,U$3&lt;$L448),100*$AM448,0)</f>
        <v>100</v>
      </c>
      <c r="V448" s="137">
        <f>IF(AND(V$3&gt;=$K448,V$3&lt;$L448),100*$AM448,0)</f>
        <v>100</v>
      </c>
      <c r="W448" s="137">
        <f>IF(AND(W$3&gt;=$K448,W$3&lt;$L448),100*$AM448,0)</f>
        <v>100</v>
      </c>
      <c r="X448" s="137">
        <f>IF(AND(X$3&gt;=$K448,X$3&lt;$L448),100*$AM448,0)</f>
        <v>100</v>
      </c>
      <c r="Y448" s="137">
        <f>IF(AND(Y$3&gt;=$K448,Y$3&lt;$L448),100*$AM448,0)</f>
        <v>100</v>
      </c>
      <c r="Z448" s="137">
        <f>IF(AND(Z$3&gt;=$K448,Z$3&lt;$L448),100*$AM448,0)</f>
        <v>100</v>
      </c>
      <c r="AA448" s="137">
        <f>IF(AND(AA$3&gt;=$K448,AA$3&lt;$L448),100*$AM448,0)</f>
        <v>100</v>
      </c>
      <c r="AB448" s="137">
        <f>IF(AND(AB$3&gt;=$K448,AB$3&lt;$L448),100*$AM448,0)</f>
        <v>100</v>
      </c>
      <c r="AC448" s="137">
        <f>IF(AND(AC$3&gt;=$K448,AC$3&lt;$L448),100*$AM448,0)</f>
        <v>100</v>
      </c>
      <c r="AD448" s="137">
        <f>IF(AND(AD$3&gt;=$K448,AD$3&lt;$L448),100*$AM448,0)</f>
        <v>100</v>
      </c>
      <c r="AE448" s="137">
        <f>IF(AND(AE$3&gt;=$K448,AE$3&lt;$L448),100*$AM448,0)</f>
        <v>100</v>
      </c>
      <c r="AF448" s="137">
        <f>IF(AND(AF$3&gt;=$K448,AF$3&lt;$L448),100*$AM448,0)</f>
        <v>100</v>
      </c>
      <c r="AG448" s="137">
        <f>IF(AND(AG$3&gt;=$K448,AG$3&lt;$L448),100*$AM448,0)</f>
        <v>100</v>
      </c>
      <c r="AH448" s="137">
        <f>IF(AND(AH$3&gt;=$K448,AH$3&lt;$L448),100*$AM448,0)</f>
        <v>100</v>
      </c>
      <c r="AI448" s="137">
        <f>IF(AND(AI$3&gt;=$K448,AI$3&lt;$L448),100*$AM448,0)</f>
        <v>100</v>
      </c>
      <c r="AJ448" s="137">
        <f>IF(AND(AJ$3&gt;=$K448,AJ$3&lt;$L448),100*$AM448,0)</f>
        <v>100</v>
      </c>
      <c r="AK448" s="136">
        <f ca="1">IF(AND(AND($AK$3&lt;=B448,B448&lt;=$AK$1),B448&lt;&gt;""),1,0)</f>
        <v>1</v>
      </c>
      <c r="AL448" s="136">
        <f t="shared" si="7"/>
        <v>1</v>
      </c>
      <c r="AM448" s="136">
        <v>1</v>
      </c>
    </row>
    <row r="449" spans="1:39" ht="56.25">
      <c r="A449" s="149">
        <v>364</v>
      </c>
      <c r="B449" s="150">
        <v>46448</v>
      </c>
      <c r="C449" s="156">
        <v>0</v>
      </c>
      <c r="D449" s="156">
        <v>24</v>
      </c>
      <c r="E449" s="152" t="s">
        <v>52</v>
      </c>
      <c r="F449" s="151" t="s">
        <v>95</v>
      </c>
      <c r="G449" s="205" t="s">
        <v>1</v>
      </c>
      <c r="H449" s="138" t="str">
        <f>IF(OR(G449="中止",G449="取消"),"998",IF(ISNA(MATCH($E449,施設情報!$B$2:$B$96,0)),"999",INDEX(施設情報!$C$2:$C$96,MATCH($E449,施設情報!$B$2:$B$96,0))))</f>
        <v>024</v>
      </c>
      <c r="I449" s="139">
        <f>B449</f>
        <v>46448</v>
      </c>
      <c r="J449" s="137" t="str">
        <f>H449&amp;"-"&amp;I449</f>
        <v>024-46448</v>
      </c>
      <c r="K449" s="137">
        <f>C449/24</f>
        <v>0</v>
      </c>
      <c r="L449" s="137">
        <f>D449/24</f>
        <v>1</v>
      </c>
      <c r="M449" s="137">
        <f>IF(AND(M$3&gt;=$K449,M$3&lt;$L449),100*$AM449,0)</f>
        <v>100</v>
      </c>
      <c r="N449" s="137">
        <f>IF(AND(N$3&gt;=$K449,N$3&lt;$L449),100*$AM449,0)</f>
        <v>100</v>
      </c>
      <c r="O449" s="137">
        <f>IF(AND(O$3&gt;=$K449,O$3&lt;$L449),100*$AM449,0)</f>
        <v>100</v>
      </c>
      <c r="P449" s="137">
        <f>IF(AND(P$3&gt;=$K449,P$3&lt;$L449),100*$AM449,0)</f>
        <v>100</v>
      </c>
      <c r="Q449" s="137">
        <f>IF(AND(Q$3&gt;=$K449,Q$3&lt;$L449),100*$AM449,0)</f>
        <v>100</v>
      </c>
      <c r="R449" s="137">
        <f>IF(AND(R$3&gt;=$K449,R$3&lt;$L449),100*$AM449,0)</f>
        <v>100</v>
      </c>
      <c r="S449" s="137">
        <f>IF(AND(S$3&gt;=$K449,S$3&lt;$L449),100*$AM449,0)</f>
        <v>100</v>
      </c>
      <c r="T449" s="137">
        <f>IF(AND(T$3&gt;=$K449,T$3&lt;$L449),100*$AM449,0)</f>
        <v>100</v>
      </c>
      <c r="U449" s="137">
        <f>IF(AND(U$3&gt;=$K449,U$3&lt;$L449),100*$AM449,0)</f>
        <v>100</v>
      </c>
      <c r="V449" s="137">
        <f>IF(AND(V$3&gt;=$K449,V$3&lt;$L449),100*$AM449,0)</f>
        <v>100</v>
      </c>
      <c r="W449" s="137">
        <f>IF(AND(W$3&gt;=$K449,W$3&lt;$L449),100*$AM449,0)</f>
        <v>100</v>
      </c>
      <c r="X449" s="137">
        <f>IF(AND(X$3&gt;=$K449,X$3&lt;$L449),100*$AM449,0)</f>
        <v>100</v>
      </c>
      <c r="Y449" s="137">
        <f>IF(AND(Y$3&gt;=$K449,Y$3&lt;$L449),100*$AM449,0)</f>
        <v>100</v>
      </c>
      <c r="Z449" s="137">
        <f>IF(AND(Z$3&gt;=$K449,Z$3&lt;$L449),100*$AM449,0)</f>
        <v>100</v>
      </c>
      <c r="AA449" s="137">
        <f>IF(AND(AA$3&gt;=$K449,AA$3&lt;$L449),100*$AM449,0)</f>
        <v>100</v>
      </c>
      <c r="AB449" s="137">
        <f>IF(AND(AB$3&gt;=$K449,AB$3&lt;$L449),100*$AM449,0)</f>
        <v>100</v>
      </c>
      <c r="AC449" s="137">
        <f>IF(AND(AC$3&gt;=$K449,AC$3&lt;$L449),100*$AM449,0)</f>
        <v>100</v>
      </c>
      <c r="AD449" s="137">
        <f>IF(AND(AD$3&gt;=$K449,AD$3&lt;$L449),100*$AM449,0)</f>
        <v>100</v>
      </c>
      <c r="AE449" s="137">
        <f>IF(AND(AE$3&gt;=$K449,AE$3&lt;$L449),100*$AM449,0)</f>
        <v>100</v>
      </c>
      <c r="AF449" s="137">
        <f>IF(AND(AF$3&gt;=$K449,AF$3&lt;$L449),100*$AM449,0)</f>
        <v>100</v>
      </c>
      <c r="AG449" s="137">
        <f>IF(AND(AG$3&gt;=$K449,AG$3&lt;$L449),100*$AM449,0)</f>
        <v>100</v>
      </c>
      <c r="AH449" s="137">
        <f>IF(AND(AH$3&gt;=$K449,AH$3&lt;$L449),100*$AM449,0)</f>
        <v>100</v>
      </c>
      <c r="AI449" s="137">
        <f>IF(AND(AI$3&gt;=$K449,AI$3&lt;$L449),100*$AM449,0)</f>
        <v>100</v>
      </c>
      <c r="AJ449" s="137">
        <f>IF(AND(AJ$3&gt;=$K449,AJ$3&lt;$L449),100*$AM449,0)</f>
        <v>100</v>
      </c>
      <c r="AK449" s="136">
        <f ca="1">IF(AND(AND($AK$3&lt;=B449,B449&lt;=$AK$1),B449&lt;&gt;""),1,0)</f>
        <v>1</v>
      </c>
      <c r="AL449" s="136">
        <f t="shared" si="7"/>
        <v>1</v>
      </c>
      <c r="AM449" s="136">
        <v>1</v>
      </c>
    </row>
    <row r="450" spans="1:39" ht="56.25">
      <c r="A450" s="149">
        <v>365</v>
      </c>
      <c r="B450" s="150">
        <v>46449</v>
      </c>
      <c r="C450" s="156">
        <v>0</v>
      </c>
      <c r="D450" s="156">
        <v>24</v>
      </c>
      <c r="E450" s="152" t="s">
        <v>52</v>
      </c>
      <c r="F450" s="151" t="s">
        <v>95</v>
      </c>
      <c r="G450" s="205" t="s">
        <v>1</v>
      </c>
      <c r="H450" s="138" t="str">
        <f>IF(OR(G450="中止",G450="取消"),"998",IF(ISNA(MATCH($E450,施設情報!$B$2:$B$96,0)),"999",INDEX(施設情報!$C$2:$C$96,MATCH($E450,施設情報!$B$2:$B$96,0))))</f>
        <v>024</v>
      </c>
      <c r="I450" s="139">
        <f>B450</f>
        <v>46449</v>
      </c>
      <c r="J450" s="137" t="str">
        <f>H450&amp;"-"&amp;I450</f>
        <v>024-46449</v>
      </c>
      <c r="K450" s="137">
        <f>C450/24</f>
        <v>0</v>
      </c>
      <c r="L450" s="137">
        <f>D450/24</f>
        <v>1</v>
      </c>
      <c r="M450" s="137">
        <f>IF(AND(M$3&gt;=$K450,M$3&lt;$L450),100*$AM450,0)</f>
        <v>100</v>
      </c>
      <c r="N450" s="137">
        <f>IF(AND(N$3&gt;=$K450,N$3&lt;$L450),100*$AM450,0)</f>
        <v>100</v>
      </c>
      <c r="O450" s="137">
        <f>IF(AND(O$3&gt;=$K450,O$3&lt;$L450),100*$AM450,0)</f>
        <v>100</v>
      </c>
      <c r="P450" s="137">
        <f>IF(AND(P$3&gt;=$K450,P$3&lt;$L450),100*$AM450,0)</f>
        <v>100</v>
      </c>
      <c r="Q450" s="137">
        <f>IF(AND(Q$3&gt;=$K450,Q$3&lt;$L450),100*$AM450,0)</f>
        <v>100</v>
      </c>
      <c r="R450" s="137">
        <f>IF(AND(R$3&gt;=$K450,R$3&lt;$L450),100*$AM450,0)</f>
        <v>100</v>
      </c>
      <c r="S450" s="137">
        <f>IF(AND(S$3&gt;=$K450,S$3&lt;$L450),100*$AM450,0)</f>
        <v>100</v>
      </c>
      <c r="T450" s="137">
        <f>IF(AND(T$3&gt;=$K450,T$3&lt;$L450),100*$AM450,0)</f>
        <v>100</v>
      </c>
      <c r="U450" s="137">
        <f>IF(AND(U$3&gt;=$K450,U$3&lt;$L450),100*$AM450,0)</f>
        <v>100</v>
      </c>
      <c r="V450" s="137">
        <f>IF(AND(V$3&gt;=$K450,V$3&lt;$L450),100*$AM450,0)</f>
        <v>100</v>
      </c>
      <c r="W450" s="137">
        <f>IF(AND(W$3&gt;=$K450,W$3&lt;$L450),100*$AM450,0)</f>
        <v>100</v>
      </c>
      <c r="X450" s="137">
        <f>IF(AND(X$3&gt;=$K450,X$3&lt;$L450),100*$AM450,0)</f>
        <v>100</v>
      </c>
      <c r="Y450" s="137">
        <f>IF(AND(Y$3&gt;=$K450,Y$3&lt;$L450),100*$AM450,0)</f>
        <v>100</v>
      </c>
      <c r="Z450" s="137">
        <f>IF(AND(Z$3&gt;=$K450,Z$3&lt;$L450),100*$AM450,0)</f>
        <v>100</v>
      </c>
      <c r="AA450" s="137">
        <f>IF(AND(AA$3&gt;=$K450,AA$3&lt;$L450),100*$AM450,0)</f>
        <v>100</v>
      </c>
      <c r="AB450" s="137">
        <f>IF(AND(AB$3&gt;=$K450,AB$3&lt;$L450),100*$AM450,0)</f>
        <v>100</v>
      </c>
      <c r="AC450" s="137">
        <f>IF(AND(AC$3&gt;=$K450,AC$3&lt;$L450),100*$AM450,0)</f>
        <v>100</v>
      </c>
      <c r="AD450" s="137">
        <f>IF(AND(AD$3&gt;=$K450,AD$3&lt;$L450),100*$AM450,0)</f>
        <v>100</v>
      </c>
      <c r="AE450" s="137">
        <f>IF(AND(AE$3&gt;=$K450,AE$3&lt;$L450),100*$AM450,0)</f>
        <v>100</v>
      </c>
      <c r="AF450" s="137">
        <f>IF(AND(AF$3&gt;=$K450,AF$3&lt;$L450),100*$AM450,0)</f>
        <v>100</v>
      </c>
      <c r="AG450" s="137">
        <f>IF(AND(AG$3&gt;=$K450,AG$3&lt;$L450),100*$AM450,0)</f>
        <v>100</v>
      </c>
      <c r="AH450" s="137">
        <f>IF(AND(AH$3&gt;=$K450,AH$3&lt;$L450),100*$AM450,0)</f>
        <v>100</v>
      </c>
      <c r="AI450" s="137">
        <f>IF(AND(AI$3&gt;=$K450,AI$3&lt;$L450),100*$AM450,0)</f>
        <v>100</v>
      </c>
      <c r="AJ450" s="137">
        <f>IF(AND(AJ$3&gt;=$K450,AJ$3&lt;$L450),100*$AM450,0)</f>
        <v>100</v>
      </c>
      <c r="AK450" s="136">
        <f ca="1">IF(AND(AND($AK$3&lt;=B450,B450&lt;=$AK$1),B450&lt;&gt;""),1,0)</f>
        <v>1</v>
      </c>
      <c r="AL450" s="136">
        <f t="shared" si="7"/>
        <v>1</v>
      </c>
      <c r="AM450" s="136">
        <v>1</v>
      </c>
    </row>
    <row r="451" spans="1:39" ht="56.25">
      <c r="A451" s="149">
        <v>366</v>
      </c>
      <c r="B451" s="150">
        <v>46450</v>
      </c>
      <c r="C451" s="156">
        <v>0</v>
      </c>
      <c r="D451" s="156">
        <v>24</v>
      </c>
      <c r="E451" s="152" t="s">
        <v>52</v>
      </c>
      <c r="F451" s="151" t="s">
        <v>95</v>
      </c>
      <c r="G451" s="205" t="s">
        <v>1</v>
      </c>
      <c r="H451" s="138" t="str">
        <f>IF(OR(G451="中止",G451="取消"),"998",IF(ISNA(MATCH($E451,施設情報!$B$2:$B$96,0)),"999",INDEX(施設情報!$C$2:$C$96,MATCH($E451,施設情報!$B$2:$B$96,0))))</f>
        <v>024</v>
      </c>
      <c r="I451" s="139">
        <f>B451</f>
        <v>46450</v>
      </c>
      <c r="J451" s="137" t="str">
        <f>H451&amp;"-"&amp;I451</f>
        <v>024-46450</v>
      </c>
      <c r="K451" s="137">
        <f>C451/24</f>
        <v>0</v>
      </c>
      <c r="L451" s="137">
        <f>D451/24</f>
        <v>1</v>
      </c>
      <c r="M451" s="137">
        <f>IF(AND(M$3&gt;=$K451,M$3&lt;$L451),100*$AM451,0)</f>
        <v>100</v>
      </c>
      <c r="N451" s="137">
        <f>IF(AND(N$3&gt;=$K451,N$3&lt;$L451),100*$AM451,0)</f>
        <v>100</v>
      </c>
      <c r="O451" s="137">
        <f>IF(AND(O$3&gt;=$K451,O$3&lt;$L451),100*$AM451,0)</f>
        <v>100</v>
      </c>
      <c r="P451" s="137">
        <f>IF(AND(P$3&gt;=$K451,P$3&lt;$L451),100*$AM451,0)</f>
        <v>100</v>
      </c>
      <c r="Q451" s="137">
        <f>IF(AND(Q$3&gt;=$K451,Q$3&lt;$L451),100*$AM451,0)</f>
        <v>100</v>
      </c>
      <c r="R451" s="137">
        <f>IF(AND(R$3&gt;=$K451,R$3&lt;$L451),100*$AM451,0)</f>
        <v>100</v>
      </c>
      <c r="S451" s="137">
        <f>IF(AND(S$3&gt;=$K451,S$3&lt;$L451),100*$AM451,0)</f>
        <v>100</v>
      </c>
      <c r="T451" s="137">
        <f>IF(AND(T$3&gt;=$K451,T$3&lt;$L451),100*$AM451,0)</f>
        <v>100</v>
      </c>
      <c r="U451" s="137">
        <f>IF(AND(U$3&gt;=$K451,U$3&lt;$L451),100*$AM451,0)</f>
        <v>100</v>
      </c>
      <c r="V451" s="137">
        <f>IF(AND(V$3&gt;=$K451,V$3&lt;$L451),100*$AM451,0)</f>
        <v>100</v>
      </c>
      <c r="W451" s="137">
        <f>IF(AND(W$3&gt;=$K451,W$3&lt;$L451),100*$AM451,0)</f>
        <v>100</v>
      </c>
      <c r="X451" s="137">
        <f>IF(AND(X$3&gt;=$K451,X$3&lt;$L451),100*$AM451,0)</f>
        <v>100</v>
      </c>
      <c r="Y451" s="137">
        <f>IF(AND(Y$3&gt;=$K451,Y$3&lt;$L451),100*$AM451,0)</f>
        <v>100</v>
      </c>
      <c r="Z451" s="137">
        <f>IF(AND(Z$3&gt;=$K451,Z$3&lt;$L451),100*$AM451,0)</f>
        <v>100</v>
      </c>
      <c r="AA451" s="137">
        <f>IF(AND(AA$3&gt;=$K451,AA$3&lt;$L451),100*$AM451,0)</f>
        <v>100</v>
      </c>
      <c r="AB451" s="137">
        <f>IF(AND(AB$3&gt;=$K451,AB$3&lt;$L451),100*$AM451,0)</f>
        <v>100</v>
      </c>
      <c r="AC451" s="137">
        <f>IF(AND(AC$3&gt;=$K451,AC$3&lt;$L451),100*$AM451,0)</f>
        <v>100</v>
      </c>
      <c r="AD451" s="137">
        <f>IF(AND(AD$3&gt;=$K451,AD$3&lt;$L451),100*$AM451,0)</f>
        <v>100</v>
      </c>
      <c r="AE451" s="137">
        <f>IF(AND(AE$3&gt;=$K451,AE$3&lt;$L451),100*$AM451,0)</f>
        <v>100</v>
      </c>
      <c r="AF451" s="137">
        <f>IF(AND(AF$3&gt;=$K451,AF$3&lt;$L451),100*$AM451,0)</f>
        <v>100</v>
      </c>
      <c r="AG451" s="137">
        <f>IF(AND(AG$3&gt;=$K451,AG$3&lt;$L451),100*$AM451,0)</f>
        <v>100</v>
      </c>
      <c r="AH451" s="137">
        <f>IF(AND(AH$3&gt;=$K451,AH$3&lt;$L451),100*$AM451,0)</f>
        <v>100</v>
      </c>
      <c r="AI451" s="137">
        <f>IF(AND(AI$3&gt;=$K451,AI$3&lt;$L451),100*$AM451,0)</f>
        <v>100</v>
      </c>
      <c r="AJ451" s="137">
        <f>IF(AND(AJ$3&gt;=$K451,AJ$3&lt;$L451),100*$AM451,0)</f>
        <v>100</v>
      </c>
      <c r="AK451" s="136">
        <f ca="1">IF(AND(AND($AK$3&lt;=B451,B451&lt;=$AK$1),B451&lt;&gt;""),1,0)</f>
        <v>1</v>
      </c>
      <c r="AL451" s="136">
        <f t="shared" si="7"/>
        <v>1</v>
      </c>
      <c r="AM451" s="136">
        <v>1</v>
      </c>
    </row>
    <row r="452" spans="1:39" ht="56.25">
      <c r="A452" s="149">
        <v>367</v>
      </c>
      <c r="B452" s="150">
        <v>46451</v>
      </c>
      <c r="C452" s="156">
        <v>0</v>
      </c>
      <c r="D452" s="156">
        <v>24</v>
      </c>
      <c r="E452" s="152" t="s">
        <v>52</v>
      </c>
      <c r="F452" s="151" t="s">
        <v>95</v>
      </c>
      <c r="G452" s="205" t="s">
        <v>1</v>
      </c>
      <c r="H452" s="138" t="str">
        <f>IF(OR(G452="中止",G452="取消"),"998",IF(ISNA(MATCH($E452,施設情報!$B$2:$B$96,0)),"999",INDEX(施設情報!$C$2:$C$96,MATCH($E452,施設情報!$B$2:$B$96,0))))</f>
        <v>024</v>
      </c>
      <c r="I452" s="139">
        <f>B452</f>
        <v>46451</v>
      </c>
      <c r="J452" s="137" t="str">
        <f>H452&amp;"-"&amp;I452</f>
        <v>024-46451</v>
      </c>
      <c r="K452" s="137">
        <f>C452/24</f>
        <v>0</v>
      </c>
      <c r="L452" s="137">
        <f>D452/24</f>
        <v>1</v>
      </c>
      <c r="M452" s="137">
        <f>IF(AND(M$3&gt;=$K452,M$3&lt;$L452),100*$AM452,0)</f>
        <v>100</v>
      </c>
      <c r="N452" s="137">
        <f>IF(AND(N$3&gt;=$K452,N$3&lt;$L452),100*$AM452,0)</f>
        <v>100</v>
      </c>
      <c r="O452" s="137">
        <f>IF(AND(O$3&gt;=$K452,O$3&lt;$L452),100*$AM452,0)</f>
        <v>100</v>
      </c>
      <c r="P452" s="137">
        <f>IF(AND(P$3&gt;=$K452,P$3&lt;$L452),100*$AM452,0)</f>
        <v>100</v>
      </c>
      <c r="Q452" s="137">
        <f>IF(AND(Q$3&gt;=$K452,Q$3&lt;$L452),100*$AM452,0)</f>
        <v>100</v>
      </c>
      <c r="R452" s="137">
        <f>IF(AND(R$3&gt;=$K452,R$3&lt;$L452),100*$AM452,0)</f>
        <v>100</v>
      </c>
      <c r="S452" s="137">
        <f>IF(AND(S$3&gt;=$K452,S$3&lt;$L452),100*$AM452,0)</f>
        <v>100</v>
      </c>
      <c r="T452" s="137">
        <f>IF(AND(T$3&gt;=$K452,T$3&lt;$L452),100*$AM452,0)</f>
        <v>100</v>
      </c>
      <c r="U452" s="137">
        <f>IF(AND(U$3&gt;=$K452,U$3&lt;$L452),100*$AM452,0)</f>
        <v>100</v>
      </c>
      <c r="V452" s="137">
        <f>IF(AND(V$3&gt;=$K452,V$3&lt;$L452),100*$AM452,0)</f>
        <v>100</v>
      </c>
      <c r="W452" s="137">
        <f>IF(AND(W$3&gt;=$K452,W$3&lt;$L452),100*$AM452,0)</f>
        <v>100</v>
      </c>
      <c r="X452" s="137">
        <f>IF(AND(X$3&gt;=$K452,X$3&lt;$L452),100*$AM452,0)</f>
        <v>100</v>
      </c>
      <c r="Y452" s="137">
        <f>IF(AND(Y$3&gt;=$K452,Y$3&lt;$L452),100*$AM452,0)</f>
        <v>100</v>
      </c>
      <c r="Z452" s="137">
        <f>IF(AND(Z$3&gt;=$K452,Z$3&lt;$L452),100*$AM452,0)</f>
        <v>100</v>
      </c>
      <c r="AA452" s="137">
        <f>IF(AND(AA$3&gt;=$K452,AA$3&lt;$L452),100*$AM452,0)</f>
        <v>100</v>
      </c>
      <c r="AB452" s="137">
        <f>IF(AND(AB$3&gt;=$K452,AB$3&lt;$L452),100*$AM452,0)</f>
        <v>100</v>
      </c>
      <c r="AC452" s="137">
        <f>IF(AND(AC$3&gt;=$K452,AC$3&lt;$L452),100*$AM452,0)</f>
        <v>100</v>
      </c>
      <c r="AD452" s="137">
        <f>IF(AND(AD$3&gt;=$K452,AD$3&lt;$L452),100*$AM452,0)</f>
        <v>100</v>
      </c>
      <c r="AE452" s="137">
        <f>IF(AND(AE$3&gt;=$K452,AE$3&lt;$L452),100*$AM452,0)</f>
        <v>100</v>
      </c>
      <c r="AF452" s="137">
        <f>IF(AND(AF$3&gt;=$K452,AF$3&lt;$L452),100*$AM452,0)</f>
        <v>100</v>
      </c>
      <c r="AG452" s="137">
        <f>IF(AND(AG$3&gt;=$K452,AG$3&lt;$L452),100*$AM452,0)</f>
        <v>100</v>
      </c>
      <c r="AH452" s="137">
        <f>IF(AND(AH$3&gt;=$K452,AH$3&lt;$L452),100*$AM452,0)</f>
        <v>100</v>
      </c>
      <c r="AI452" s="137">
        <f>IF(AND(AI$3&gt;=$K452,AI$3&lt;$L452),100*$AM452,0)</f>
        <v>100</v>
      </c>
      <c r="AJ452" s="137">
        <f>IF(AND(AJ$3&gt;=$K452,AJ$3&lt;$L452),100*$AM452,0)</f>
        <v>100</v>
      </c>
      <c r="AK452" s="136">
        <f ca="1">IF(AND(AND($AK$3&lt;=B452,B452&lt;=$AK$1),B452&lt;&gt;""),1,0)</f>
        <v>1</v>
      </c>
      <c r="AL452" s="136">
        <f t="shared" si="7"/>
        <v>1</v>
      </c>
      <c r="AM452" s="136">
        <v>1</v>
      </c>
    </row>
    <row r="453" spans="1:39" ht="37.5">
      <c r="A453" s="149">
        <v>19</v>
      </c>
      <c r="B453" s="150">
        <v>46452</v>
      </c>
      <c r="C453" s="156">
        <v>0</v>
      </c>
      <c r="D453" s="156">
        <v>24</v>
      </c>
      <c r="E453" s="152" t="s">
        <v>28</v>
      </c>
      <c r="F453" s="151" t="s">
        <v>29</v>
      </c>
      <c r="G453" s="154" t="s">
        <v>1</v>
      </c>
      <c r="H453" s="138" t="str">
        <f>IF(OR(G453="中止",G453="取消"),"998",IF(ISNA(MATCH($E453,施設情報!$B$2:$B$96,0)),"999",INDEX(施設情報!$C$2:$C$96,MATCH($E453,施設情報!$B$2:$B$96,0))))</f>
        <v>001</v>
      </c>
      <c r="I453" s="139">
        <f>B453</f>
        <v>46452</v>
      </c>
      <c r="J453" s="137" t="str">
        <f>H453&amp;"-"&amp;I453</f>
        <v>001-46452</v>
      </c>
      <c r="K453" s="137">
        <f>C453/24</f>
        <v>0</v>
      </c>
      <c r="L453" s="137">
        <f>D453/24</f>
        <v>1</v>
      </c>
      <c r="M453" s="137">
        <f>IF(AND(M$3&gt;=$K453,M$3&lt;$L453),100*$AM453,0)</f>
        <v>100</v>
      </c>
      <c r="N453" s="137">
        <f>IF(AND(N$3&gt;=$K453,N$3&lt;$L453),100*$AM453,0)</f>
        <v>100</v>
      </c>
      <c r="O453" s="137">
        <f>IF(AND(O$3&gt;=$K453,O$3&lt;$L453),100*$AM453,0)</f>
        <v>100</v>
      </c>
      <c r="P453" s="137">
        <f>IF(AND(P$3&gt;=$K453,P$3&lt;$L453),100*$AM453,0)</f>
        <v>100</v>
      </c>
      <c r="Q453" s="137">
        <f>IF(AND(Q$3&gt;=$K453,Q$3&lt;$L453),100*$AM453,0)</f>
        <v>100</v>
      </c>
      <c r="R453" s="137">
        <f>IF(AND(R$3&gt;=$K453,R$3&lt;$L453),100*$AM453,0)</f>
        <v>100</v>
      </c>
      <c r="S453" s="137">
        <f>IF(AND(S$3&gt;=$K453,S$3&lt;$L453),100*$AM453,0)</f>
        <v>100</v>
      </c>
      <c r="T453" s="137">
        <f>IF(AND(T$3&gt;=$K453,T$3&lt;$L453),100*$AM453,0)</f>
        <v>100</v>
      </c>
      <c r="U453" s="137">
        <f>IF(AND(U$3&gt;=$K453,U$3&lt;$L453),100*$AM453,0)</f>
        <v>100</v>
      </c>
      <c r="V453" s="137">
        <f>IF(AND(V$3&gt;=$K453,V$3&lt;$L453),100*$AM453,0)</f>
        <v>100</v>
      </c>
      <c r="W453" s="137">
        <f>IF(AND(W$3&gt;=$K453,W$3&lt;$L453),100*$AM453,0)</f>
        <v>100</v>
      </c>
      <c r="X453" s="137">
        <f>IF(AND(X$3&gt;=$K453,X$3&lt;$L453),100*$AM453,0)</f>
        <v>100</v>
      </c>
      <c r="Y453" s="137">
        <f>IF(AND(Y$3&gt;=$K453,Y$3&lt;$L453),100*$AM453,0)</f>
        <v>100</v>
      </c>
      <c r="Z453" s="137">
        <f>IF(AND(Z$3&gt;=$K453,Z$3&lt;$L453),100*$AM453,0)</f>
        <v>100</v>
      </c>
      <c r="AA453" s="137">
        <f>IF(AND(AA$3&gt;=$K453,AA$3&lt;$L453),100*$AM453,0)</f>
        <v>100</v>
      </c>
      <c r="AB453" s="137">
        <f>IF(AND(AB$3&gt;=$K453,AB$3&lt;$L453),100*$AM453,0)</f>
        <v>100</v>
      </c>
      <c r="AC453" s="137">
        <f>IF(AND(AC$3&gt;=$K453,AC$3&lt;$L453),100*$AM453,0)</f>
        <v>100</v>
      </c>
      <c r="AD453" s="137">
        <f>IF(AND(AD$3&gt;=$K453,AD$3&lt;$L453),100*$AM453,0)</f>
        <v>100</v>
      </c>
      <c r="AE453" s="137">
        <f>IF(AND(AE$3&gt;=$K453,AE$3&lt;$L453),100*$AM453,0)</f>
        <v>100</v>
      </c>
      <c r="AF453" s="137">
        <f>IF(AND(AF$3&gt;=$K453,AF$3&lt;$L453),100*$AM453,0)</f>
        <v>100</v>
      </c>
      <c r="AG453" s="137">
        <f>IF(AND(AG$3&gt;=$K453,AG$3&lt;$L453),100*$AM453,0)</f>
        <v>100</v>
      </c>
      <c r="AH453" s="137">
        <f>IF(AND(AH$3&gt;=$K453,AH$3&lt;$L453),100*$AM453,0)</f>
        <v>100</v>
      </c>
      <c r="AI453" s="137">
        <f>IF(AND(AI$3&gt;=$K453,AI$3&lt;$L453),100*$AM453,0)</f>
        <v>100</v>
      </c>
      <c r="AJ453" s="137">
        <f>IF(AND(AJ$3&gt;=$K453,AJ$3&lt;$L453),100*$AM453,0)</f>
        <v>100</v>
      </c>
      <c r="AK453" s="136">
        <f ca="1">IF(AND(AND($AK$3&lt;=B453,B453&lt;=$AK$1),B453&lt;&gt;""),1,0)</f>
        <v>1</v>
      </c>
      <c r="AL453" s="136">
        <f t="shared" ref="AL453:AL466" si="8">IF(OR(F453="工事・メンテ（共用可）",F453="要調整"),0.5,IF(F453="ヘリ訓練日",0.4,1))</f>
        <v>1</v>
      </c>
      <c r="AM453" s="136">
        <v>1</v>
      </c>
    </row>
    <row r="454" spans="1:39" ht="56.25">
      <c r="A454" s="149">
        <v>368</v>
      </c>
      <c r="B454" s="150">
        <v>46452</v>
      </c>
      <c r="C454" s="156">
        <v>0</v>
      </c>
      <c r="D454" s="156">
        <v>24</v>
      </c>
      <c r="E454" s="152" t="s">
        <v>52</v>
      </c>
      <c r="F454" s="151" t="s">
        <v>95</v>
      </c>
      <c r="G454" s="205" t="s">
        <v>1</v>
      </c>
      <c r="H454" s="138" t="str">
        <f>IF(OR(G454="中止",G454="取消"),"998",IF(ISNA(MATCH($E454,施設情報!$B$2:$B$96,0)),"999",INDEX(施設情報!$C$2:$C$96,MATCH($E454,施設情報!$B$2:$B$96,0))))</f>
        <v>024</v>
      </c>
      <c r="I454" s="139">
        <f>B454</f>
        <v>46452</v>
      </c>
      <c r="J454" s="137" t="str">
        <f>H454&amp;"-"&amp;I454</f>
        <v>024-46452</v>
      </c>
      <c r="K454" s="137">
        <f>C454/24</f>
        <v>0</v>
      </c>
      <c r="L454" s="137">
        <f>D454/24</f>
        <v>1</v>
      </c>
      <c r="M454" s="137">
        <f>IF(AND(M$3&gt;=$K454,M$3&lt;$L454),100*$AM454,0)</f>
        <v>100</v>
      </c>
      <c r="N454" s="137">
        <f>IF(AND(N$3&gt;=$K454,N$3&lt;$L454),100*$AM454,0)</f>
        <v>100</v>
      </c>
      <c r="O454" s="137">
        <f>IF(AND(O$3&gt;=$K454,O$3&lt;$L454),100*$AM454,0)</f>
        <v>100</v>
      </c>
      <c r="P454" s="137">
        <f>IF(AND(P$3&gt;=$K454,P$3&lt;$L454),100*$AM454,0)</f>
        <v>100</v>
      </c>
      <c r="Q454" s="137">
        <f>IF(AND(Q$3&gt;=$K454,Q$3&lt;$L454),100*$AM454,0)</f>
        <v>100</v>
      </c>
      <c r="R454" s="137">
        <f>IF(AND(R$3&gt;=$K454,R$3&lt;$L454),100*$AM454,0)</f>
        <v>100</v>
      </c>
      <c r="S454" s="137">
        <f>IF(AND(S$3&gt;=$K454,S$3&lt;$L454),100*$AM454,0)</f>
        <v>100</v>
      </c>
      <c r="T454" s="137">
        <f>IF(AND(T$3&gt;=$K454,T$3&lt;$L454),100*$AM454,0)</f>
        <v>100</v>
      </c>
      <c r="U454" s="137">
        <f>IF(AND(U$3&gt;=$K454,U$3&lt;$L454),100*$AM454,0)</f>
        <v>100</v>
      </c>
      <c r="V454" s="137">
        <f>IF(AND(V$3&gt;=$K454,V$3&lt;$L454),100*$AM454,0)</f>
        <v>100</v>
      </c>
      <c r="W454" s="137">
        <f>IF(AND(W$3&gt;=$K454,W$3&lt;$L454),100*$AM454,0)</f>
        <v>100</v>
      </c>
      <c r="X454" s="137">
        <f>IF(AND(X$3&gt;=$K454,X$3&lt;$L454),100*$AM454,0)</f>
        <v>100</v>
      </c>
      <c r="Y454" s="137">
        <f>IF(AND(Y$3&gt;=$K454,Y$3&lt;$L454),100*$AM454,0)</f>
        <v>100</v>
      </c>
      <c r="Z454" s="137">
        <f>IF(AND(Z$3&gt;=$K454,Z$3&lt;$L454),100*$AM454,0)</f>
        <v>100</v>
      </c>
      <c r="AA454" s="137">
        <f>IF(AND(AA$3&gt;=$K454,AA$3&lt;$L454),100*$AM454,0)</f>
        <v>100</v>
      </c>
      <c r="AB454" s="137">
        <f>IF(AND(AB$3&gt;=$K454,AB$3&lt;$L454),100*$AM454,0)</f>
        <v>100</v>
      </c>
      <c r="AC454" s="137">
        <f>IF(AND(AC$3&gt;=$K454,AC$3&lt;$L454),100*$AM454,0)</f>
        <v>100</v>
      </c>
      <c r="AD454" s="137">
        <f>IF(AND(AD$3&gt;=$K454,AD$3&lt;$L454),100*$AM454,0)</f>
        <v>100</v>
      </c>
      <c r="AE454" s="137">
        <f>IF(AND(AE$3&gt;=$K454,AE$3&lt;$L454),100*$AM454,0)</f>
        <v>100</v>
      </c>
      <c r="AF454" s="137">
        <f>IF(AND(AF$3&gt;=$K454,AF$3&lt;$L454),100*$AM454,0)</f>
        <v>100</v>
      </c>
      <c r="AG454" s="137">
        <f>IF(AND(AG$3&gt;=$K454,AG$3&lt;$L454),100*$AM454,0)</f>
        <v>100</v>
      </c>
      <c r="AH454" s="137">
        <f>IF(AND(AH$3&gt;=$K454,AH$3&lt;$L454),100*$AM454,0)</f>
        <v>100</v>
      </c>
      <c r="AI454" s="137">
        <f>IF(AND(AI$3&gt;=$K454,AI$3&lt;$L454),100*$AM454,0)</f>
        <v>100</v>
      </c>
      <c r="AJ454" s="137">
        <f>IF(AND(AJ$3&gt;=$K454,AJ$3&lt;$L454),100*$AM454,0)</f>
        <v>100</v>
      </c>
      <c r="AK454" s="136">
        <f ca="1">IF(AND(AND($AK$3&lt;=B454,B454&lt;=$AK$1),B454&lt;&gt;""),1,0)</f>
        <v>1</v>
      </c>
      <c r="AL454" s="136">
        <f t="shared" si="8"/>
        <v>1</v>
      </c>
      <c r="AM454" s="136">
        <v>1</v>
      </c>
    </row>
    <row r="455" spans="1:39" ht="37.5">
      <c r="A455" s="149">
        <v>20</v>
      </c>
      <c r="B455" s="150">
        <v>46453</v>
      </c>
      <c r="C455" s="156">
        <v>0</v>
      </c>
      <c r="D455" s="156">
        <v>24</v>
      </c>
      <c r="E455" s="152" t="s">
        <v>28</v>
      </c>
      <c r="F455" s="151" t="s">
        <v>29</v>
      </c>
      <c r="G455" s="154" t="s">
        <v>1</v>
      </c>
      <c r="H455" s="138" t="str">
        <f>IF(OR(G455="中止",G455="取消"),"998",IF(ISNA(MATCH($E455,施設情報!$B$2:$B$96,0)),"999",INDEX(施設情報!$C$2:$C$96,MATCH($E455,施設情報!$B$2:$B$96,0))))</f>
        <v>001</v>
      </c>
      <c r="I455" s="139">
        <f>B455</f>
        <v>46453</v>
      </c>
      <c r="J455" s="137" t="str">
        <f>H455&amp;"-"&amp;I455</f>
        <v>001-46453</v>
      </c>
      <c r="K455" s="137">
        <f>C455/24</f>
        <v>0</v>
      </c>
      <c r="L455" s="137">
        <f>D455/24</f>
        <v>1</v>
      </c>
      <c r="M455" s="137">
        <f>IF(AND(M$3&gt;=$K455,M$3&lt;$L455),100*$AM455,0)</f>
        <v>100</v>
      </c>
      <c r="N455" s="137">
        <f>IF(AND(N$3&gt;=$K455,N$3&lt;$L455),100*$AM455,0)</f>
        <v>100</v>
      </c>
      <c r="O455" s="137">
        <f>IF(AND(O$3&gt;=$K455,O$3&lt;$L455),100*$AM455,0)</f>
        <v>100</v>
      </c>
      <c r="P455" s="137">
        <f>IF(AND(P$3&gt;=$K455,P$3&lt;$L455),100*$AM455,0)</f>
        <v>100</v>
      </c>
      <c r="Q455" s="137">
        <f>IF(AND(Q$3&gt;=$K455,Q$3&lt;$L455),100*$AM455,0)</f>
        <v>100</v>
      </c>
      <c r="R455" s="137">
        <f>IF(AND(R$3&gt;=$K455,R$3&lt;$L455),100*$AM455,0)</f>
        <v>100</v>
      </c>
      <c r="S455" s="137">
        <f>IF(AND(S$3&gt;=$K455,S$3&lt;$L455),100*$AM455,0)</f>
        <v>100</v>
      </c>
      <c r="T455" s="137">
        <f>IF(AND(T$3&gt;=$K455,T$3&lt;$L455),100*$AM455,0)</f>
        <v>100</v>
      </c>
      <c r="U455" s="137">
        <f>IF(AND(U$3&gt;=$K455,U$3&lt;$L455),100*$AM455,0)</f>
        <v>100</v>
      </c>
      <c r="V455" s="137">
        <f>IF(AND(V$3&gt;=$K455,V$3&lt;$L455),100*$AM455,0)</f>
        <v>100</v>
      </c>
      <c r="W455" s="137">
        <f>IF(AND(W$3&gt;=$K455,W$3&lt;$L455),100*$AM455,0)</f>
        <v>100</v>
      </c>
      <c r="X455" s="137">
        <f>IF(AND(X$3&gt;=$K455,X$3&lt;$L455),100*$AM455,0)</f>
        <v>100</v>
      </c>
      <c r="Y455" s="137">
        <f>IF(AND(Y$3&gt;=$K455,Y$3&lt;$L455),100*$AM455,0)</f>
        <v>100</v>
      </c>
      <c r="Z455" s="137">
        <f>IF(AND(Z$3&gt;=$K455,Z$3&lt;$L455),100*$AM455,0)</f>
        <v>100</v>
      </c>
      <c r="AA455" s="137">
        <f>IF(AND(AA$3&gt;=$K455,AA$3&lt;$L455),100*$AM455,0)</f>
        <v>100</v>
      </c>
      <c r="AB455" s="137">
        <f>IF(AND(AB$3&gt;=$K455,AB$3&lt;$L455),100*$AM455,0)</f>
        <v>100</v>
      </c>
      <c r="AC455" s="137">
        <f>IF(AND(AC$3&gt;=$K455,AC$3&lt;$L455),100*$AM455,0)</f>
        <v>100</v>
      </c>
      <c r="AD455" s="137">
        <f>IF(AND(AD$3&gt;=$K455,AD$3&lt;$L455),100*$AM455,0)</f>
        <v>100</v>
      </c>
      <c r="AE455" s="137">
        <f>IF(AND(AE$3&gt;=$K455,AE$3&lt;$L455),100*$AM455,0)</f>
        <v>100</v>
      </c>
      <c r="AF455" s="137">
        <f>IF(AND(AF$3&gt;=$K455,AF$3&lt;$L455),100*$AM455,0)</f>
        <v>100</v>
      </c>
      <c r="AG455" s="137">
        <f>IF(AND(AG$3&gt;=$K455,AG$3&lt;$L455),100*$AM455,0)</f>
        <v>100</v>
      </c>
      <c r="AH455" s="137">
        <f>IF(AND(AH$3&gt;=$K455,AH$3&lt;$L455),100*$AM455,0)</f>
        <v>100</v>
      </c>
      <c r="AI455" s="137">
        <f>IF(AND(AI$3&gt;=$K455,AI$3&lt;$L455),100*$AM455,0)</f>
        <v>100</v>
      </c>
      <c r="AJ455" s="137">
        <f>IF(AND(AJ$3&gt;=$K455,AJ$3&lt;$L455),100*$AM455,0)</f>
        <v>100</v>
      </c>
      <c r="AK455" s="136">
        <f ca="1">IF(AND(AND($AK$3&lt;=B455,B455&lt;=$AK$1),B455&lt;&gt;""),1,0)</f>
        <v>1</v>
      </c>
      <c r="AL455" s="136">
        <f t="shared" si="8"/>
        <v>1</v>
      </c>
      <c r="AM455" s="136">
        <v>1</v>
      </c>
    </row>
    <row r="456" spans="1:39" ht="56.25">
      <c r="A456" s="149">
        <v>369</v>
      </c>
      <c r="B456" s="150">
        <v>46453</v>
      </c>
      <c r="C456" s="156">
        <v>0</v>
      </c>
      <c r="D456" s="156">
        <v>24</v>
      </c>
      <c r="E456" s="152" t="s">
        <v>52</v>
      </c>
      <c r="F456" s="151" t="s">
        <v>95</v>
      </c>
      <c r="G456" s="205" t="s">
        <v>1</v>
      </c>
      <c r="H456" s="138" t="str">
        <f>IF(OR(G456="中止",G456="取消"),"998",IF(ISNA(MATCH($E456,施設情報!$B$2:$B$96,0)),"999",INDEX(施設情報!$C$2:$C$96,MATCH($E456,施設情報!$B$2:$B$96,0))))</f>
        <v>024</v>
      </c>
      <c r="I456" s="139">
        <f>B456</f>
        <v>46453</v>
      </c>
      <c r="J456" s="137" t="str">
        <f>H456&amp;"-"&amp;I456</f>
        <v>024-46453</v>
      </c>
      <c r="K456" s="137">
        <f>C456/24</f>
        <v>0</v>
      </c>
      <c r="L456" s="137">
        <f>D456/24</f>
        <v>1</v>
      </c>
      <c r="M456" s="137">
        <f>IF(AND(M$3&gt;=$K456,M$3&lt;$L456),100*$AM456,0)</f>
        <v>100</v>
      </c>
      <c r="N456" s="137">
        <f>IF(AND(N$3&gt;=$K456,N$3&lt;$L456),100*$AM456,0)</f>
        <v>100</v>
      </c>
      <c r="O456" s="137">
        <f>IF(AND(O$3&gt;=$K456,O$3&lt;$L456),100*$AM456,0)</f>
        <v>100</v>
      </c>
      <c r="P456" s="137">
        <f>IF(AND(P$3&gt;=$K456,P$3&lt;$L456),100*$AM456,0)</f>
        <v>100</v>
      </c>
      <c r="Q456" s="137">
        <f>IF(AND(Q$3&gt;=$K456,Q$3&lt;$L456),100*$AM456,0)</f>
        <v>100</v>
      </c>
      <c r="R456" s="137">
        <f>IF(AND(R$3&gt;=$K456,R$3&lt;$L456),100*$AM456,0)</f>
        <v>100</v>
      </c>
      <c r="S456" s="137">
        <f>IF(AND(S$3&gt;=$K456,S$3&lt;$L456),100*$AM456,0)</f>
        <v>100</v>
      </c>
      <c r="T456" s="137">
        <f>IF(AND(T$3&gt;=$K456,T$3&lt;$L456),100*$AM456,0)</f>
        <v>100</v>
      </c>
      <c r="U456" s="137">
        <f>IF(AND(U$3&gt;=$K456,U$3&lt;$L456),100*$AM456,0)</f>
        <v>100</v>
      </c>
      <c r="V456" s="137">
        <f>IF(AND(V$3&gt;=$K456,V$3&lt;$L456),100*$AM456,0)</f>
        <v>100</v>
      </c>
      <c r="W456" s="137">
        <f>IF(AND(W$3&gt;=$K456,W$3&lt;$L456),100*$AM456,0)</f>
        <v>100</v>
      </c>
      <c r="X456" s="137">
        <f>IF(AND(X$3&gt;=$K456,X$3&lt;$L456),100*$AM456,0)</f>
        <v>100</v>
      </c>
      <c r="Y456" s="137">
        <f>IF(AND(Y$3&gt;=$K456,Y$3&lt;$L456),100*$AM456,0)</f>
        <v>100</v>
      </c>
      <c r="Z456" s="137">
        <f>IF(AND(Z$3&gt;=$K456,Z$3&lt;$L456),100*$AM456,0)</f>
        <v>100</v>
      </c>
      <c r="AA456" s="137">
        <f>IF(AND(AA$3&gt;=$K456,AA$3&lt;$L456),100*$AM456,0)</f>
        <v>100</v>
      </c>
      <c r="AB456" s="137">
        <f>IF(AND(AB$3&gt;=$K456,AB$3&lt;$L456),100*$AM456,0)</f>
        <v>100</v>
      </c>
      <c r="AC456" s="137">
        <f>IF(AND(AC$3&gt;=$K456,AC$3&lt;$L456),100*$AM456,0)</f>
        <v>100</v>
      </c>
      <c r="AD456" s="137">
        <f>IF(AND(AD$3&gt;=$K456,AD$3&lt;$L456),100*$AM456,0)</f>
        <v>100</v>
      </c>
      <c r="AE456" s="137">
        <f>IF(AND(AE$3&gt;=$K456,AE$3&lt;$L456),100*$AM456,0)</f>
        <v>100</v>
      </c>
      <c r="AF456" s="137">
        <f>IF(AND(AF$3&gt;=$K456,AF$3&lt;$L456),100*$AM456,0)</f>
        <v>100</v>
      </c>
      <c r="AG456" s="137">
        <f>IF(AND(AG$3&gt;=$K456,AG$3&lt;$L456),100*$AM456,0)</f>
        <v>100</v>
      </c>
      <c r="AH456" s="137">
        <f>IF(AND(AH$3&gt;=$K456,AH$3&lt;$L456),100*$AM456,0)</f>
        <v>100</v>
      </c>
      <c r="AI456" s="137">
        <f>IF(AND(AI$3&gt;=$K456,AI$3&lt;$L456),100*$AM456,0)</f>
        <v>100</v>
      </c>
      <c r="AJ456" s="137">
        <f>IF(AND(AJ$3&gt;=$K456,AJ$3&lt;$L456),100*$AM456,0)</f>
        <v>100</v>
      </c>
      <c r="AK456" s="136">
        <f ca="1">IF(AND(AND($AK$3&lt;=B456,B456&lt;=$AK$1),B456&lt;&gt;""),1,0)</f>
        <v>1</v>
      </c>
      <c r="AL456" s="136">
        <f t="shared" si="8"/>
        <v>1</v>
      </c>
      <c r="AM456" s="136">
        <v>1</v>
      </c>
    </row>
    <row r="457" spans="1:39" ht="54">
      <c r="A457" s="149">
        <v>293</v>
      </c>
      <c r="B457" s="210">
        <v>46454</v>
      </c>
      <c r="C457" s="211">
        <v>9</v>
      </c>
      <c r="D457" s="211">
        <v>17</v>
      </c>
      <c r="E457" s="152" t="s">
        <v>38</v>
      </c>
      <c r="F457" s="147" t="s">
        <v>490</v>
      </c>
      <c r="G457" s="205" t="s">
        <v>491</v>
      </c>
      <c r="H457" s="138" t="str">
        <f>IF(OR(G457="中止",G457="取消"),"998",IF(ISNA(MATCH($E457,施設情報!$B$2:$B$96,0)),"999",INDEX(施設情報!$C$2:$C$96,MATCH($E457,施設情報!$B$2:$B$96,0))))</f>
        <v>002</v>
      </c>
      <c r="I457" s="139">
        <f>B457</f>
        <v>46454</v>
      </c>
      <c r="J457" s="137" t="str">
        <f>H457&amp;"-"&amp;I457</f>
        <v>002-46454</v>
      </c>
      <c r="K457" s="137">
        <f>C457/24</f>
        <v>0.375</v>
      </c>
      <c r="L457" s="137">
        <f>D457/24</f>
        <v>0.70833333333333337</v>
      </c>
      <c r="M457" s="137">
        <f>IF(AND(M$3&gt;=$K457,M$3&lt;$L457),100*$AM457,0)</f>
        <v>0</v>
      </c>
      <c r="N457" s="137">
        <f>IF(AND(N$3&gt;=$K457,N$3&lt;$L457),100*$AM457,0)</f>
        <v>0</v>
      </c>
      <c r="O457" s="137">
        <f>IF(AND(O$3&gt;=$K457,O$3&lt;$L457),100*$AM457,0)</f>
        <v>0</v>
      </c>
      <c r="P457" s="137">
        <f>IF(AND(P$3&gt;=$K457,P$3&lt;$L457),100*$AM457,0)</f>
        <v>0</v>
      </c>
      <c r="Q457" s="137">
        <f>IF(AND(Q$3&gt;=$K457,Q$3&lt;$L457),100*$AM457,0)</f>
        <v>0</v>
      </c>
      <c r="R457" s="137">
        <f>IF(AND(R$3&gt;=$K457,R$3&lt;$L457),100*$AM457,0)</f>
        <v>0</v>
      </c>
      <c r="S457" s="137">
        <f>IF(AND(S$3&gt;=$K457,S$3&lt;$L457),100*$AM457,0)</f>
        <v>0</v>
      </c>
      <c r="T457" s="137">
        <f>IF(AND(T$3&gt;=$K457,T$3&lt;$L457),100*$AM457,0)</f>
        <v>0</v>
      </c>
      <c r="U457" s="137">
        <f>IF(AND(U$3&gt;=$K457,U$3&lt;$L457),100*$AM457,0)</f>
        <v>0</v>
      </c>
      <c r="V457" s="137">
        <f>IF(AND(V$3&gt;=$K457,V$3&lt;$L457),100*$AM457,0)</f>
        <v>100</v>
      </c>
      <c r="W457" s="137">
        <f>IF(AND(W$3&gt;=$K457,W$3&lt;$L457),100*$AM457,0)</f>
        <v>100</v>
      </c>
      <c r="X457" s="137">
        <f>IF(AND(X$3&gt;=$K457,X$3&lt;$L457),100*$AM457,0)</f>
        <v>100</v>
      </c>
      <c r="Y457" s="137">
        <f>IF(AND(Y$3&gt;=$K457,Y$3&lt;$L457),100*$AM457,0)</f>
        <v>100</v>
      </c>
      <c r="Z457" s="137">
        <f>IF(AND(Z$3&gt;=$K457,Z$3&lt;$L457),100*$AM457,0)</f>
        <v>100</v>
      </c>
      <c r="AA457" s="137">
        <f>IF(AND(AA$3&gt;=$K457,AA$3&lt;$L457),100*$AM457,0)</f>
        <v>100</v>
      </c>
      <c r="AB457" s="137">
        <f>IF(AND(AB$3&gt;=$K457,AB$3&lt;$L457),100*$AM457,0)</f>
        <v>100</v>
      </c>
      <c r="AC457" s="137">
        <f>IF(AND(AC$3&gt;=$K457,AC$3&lt;$L457),100*$AM457,0)</f>
        <v>100</v>
      </c>
      <c r="AD457" s="137">
        <f>IF(AND(AD$3&gt;=$K457,AD$3&lt;$L457),100*$AM457,0)</f>
        <v>0</v>
      </c>
      <c r="AE457" s="137">
        <f>IF(AND(AE$3&gt;=$K457,AE$3&lt;$L457),100*$AM457,0)</f>
        <v>0</v>
      </c>
      <c r="AF457" s="137">
        <f>IF(AND(AF$3&gt;=$K457,AF$3&lt;$L457),100*$AM457,0)</f>
        <v>0</v>
      </c>
      <c r="AG457" s="137">
        <f>IF(AND(AG$3&gt;=$K457,AG$3&lt;$L457),100*$AM457,0)</f>
        <v>0</v>
      </c>
      <c r="AH457" s="137">
        <f>IF(AND(AH$3&gt;=$K457,AH$3&lt;$L457),100*$AM457,0)</f>
        <v>0</v>
      </c>
      <c r="AI457" s="137">
        <f>IF(AND(AI$3&gt;=$K457,AI$3&lt;$L457),100*$AM457,0)</f>
        <v>0</v>
      </c>
      <c r="AJ457" s="137">
        <f>IF(AND(AJ$3&gt;=$K457,AJ$3&lt;$L457),100*$AM457,0)</f>
        <v>0</v>
      </c>
      <c r="AK457" s="136">
        <f ca="1">IF(AND(AND($AK$3&lt;=B457,B457&lt;=$AK$1),B457&lt;&gt;""),1,0)</f>
        <v>1</v>
      </c>
      <c r="AL457" s="136">
        <f t="shared" si="8"/>
        <v>1</v>
      </c>
      <c r="AM457" s="136">
        <v>1</v>
      </c>
    </row>
    <row r="458" spans="1:39" ht="56.25">
      <c r="A458" s="149">
        <v>370</v>
      </c>
      <c r="B458" s="150">
        <v>46454</v>
      </c>
      <c r="C458" s="156">
        <v>0</v>
      </c>
      <c r="D458" s="156">
        <v>24</v>
      </c>
      <c r="E458" s="152" t="s">
        <v>52</v>
      </c>
      <c r="F458" s="151" t="s">
        <v>95</v>
      </c>
      <c r="G458" s="205" t="s">
        <v>1</v>
      </c>
      <c r="H458" s="138" t="str">
        <f>IF(OR(G458="中止",G458="取消"),"998",IF(ISNA(MATCH($E458,施設情報!$B$2:$B$96,0)),"999",INDEX(施設情報!$C$2:$C$96,MATCH($E458,施設情報!$B$2:$B$96,0))))</f>
        <v>024</v>
      </c>
      <c r="I458" s="139">
        <f>B458</f>
        <v>46454</v>
      </c>
      <c r="J458" s="137" t="str">
        <f>H458&amp;"-"&amp;I458</f>
        <v>024-46454</v>
      </c>
      <c r="K458" s="137">
        <f>C458/24</f>
        <v>0</v>
      </c>
      <c r="L458" s="137">
        <f>D458/24</f>
        <v>1</v>
      </c>
      <c r="M458" s="137">
        <f>IF(AND(M$3&gt;=$K458,M$3&lt;$L458),100*$AM458,0)</f>
        <v>100</v>
      </c>
      <c r="N458" s="137">
        <f>IF(AND(N$3&gt;=$K458,N$3&lt;$L458),100*$AM458,0)</f>
        <v>100</v>
      </c>
      <c r="O458" s="137">
        <f>IF(AND(O$3&gt;=$K458,O$3&lt;$L458),100*$AM458,0)</f>
        <v>100</v>
      </c>
      <c r="P458" s="137">
        <f>IF(AND(P$3&gt;=$K458,P$3&lt;$L458),100*$AM458,0)</f>
        <v>100</v>
      </c>
      <c r="Q458" s="137">
        <f>IF(AND(Q$3&gt;=$K458,Q$3&lt;$L458),100*$AM458,0)</f>
        <v>100</v>
      </c>
      <c r="R458" s="137">
        <f>IF(AND(R$3&gt;=$K458,R$3&lt;$L458),100*$AM458,0)</f>
        <v>100</v>
      </c>
      <c r="S458" s="137">
        <f>IF(AND(S$3&gt;=$K458,S$3&lt;$L458),100*$AM458,0)</f>
        <v>100</v>
      </c>
      <c r="T458" s="137">
        <f>IF(AND(T$3&gt;=$K458,T$3&lt;$L458),100*$AM458,0)</f>
        <v>100</v>
      </c>
      <c r="U458" s="137">
        <f>IF(AND(U$3&gt;=$K458,U$3&lt;$L458),100*$AM458,0)</f>
        <v>100</v>
      </c>
      <c r="V458" s="137">
        <f>IF(AND(V$3&gt;=$K458,V$3&lt;$L458),100*$AM458,0)</f>
        <v>100</v>
      </c>
      <c r="W458" s="137">
        <f>IF(AND(W$3&gt;=$K458,W$3&lt;$L458),100*$AM458,0)</f>
        <v>100</v>
      </c>
      <c r="X458" s="137">
        <f>IF(AND(X$3&gt;=$K458,X$3&lt;$L458),100*$AM458,0)</f>
        <v>100</v>
      </c>
      <c r="Y458" s="137">
        <f>IF(AND(Y$3&gt;=$K458,Y$3&lt;$L458),100*$AM458,0)</f>
        <v>100</v>
      </c>
      <c r="Z458" s="137">
        <f>IF(AND(Z$3&gt;=$K458,Z$3&lt;$L458),100*$AM458,0)</f>
        <v>100</v>
      </c>
      <c r="AA458" s="137">
        <f>IF(AND(AA$3&gt;=$K458,AA$3&lt;$L458),100*$AM458,0)</f>
        <v>100</v>
      </c>
      <c r="AB458" s="137">
        <f>IF(AND(AB$3&gt;=$K458,AB$3&lt;$L458),100*$AM458,0)</f>
        <v>100</v>
      </c>
      <c r="AC458" s="137">
        <f>IF(AND(AC$3&gt;=$K458,AC$3&lt;$L458),100*$AM458,0)</f>
        <v>100</v>
      </c>
      <c r="AD458" s="137">
        <f>IF(AND(AD$3&gt;=$K458,AD$3&lt;$L458),100*$AM458,0)</f>
        <v>100</v>
      </c>
      <c r="AE458" s="137">
        <f>IF(AND(AE$3&gt;=$K458,AE$3&lt;$L458),100*$AM458,0)</f>
        <v>100</v>
      </c>
      <c r="AF458" s="137">
        <f>IF(AND(AF$3&gt;=$K458,AF$3&lt;$L458),100*$AM458,0)</f>
        <v>100</v>
      </c>
      <c r="AG458" s="137">
        <f>IF(AND(AG$3&gt;=$K458,AG$3&lt;$L458),100*$AM458,0)</f>
        <v>100</v>
      </c>
      <c r="AH458" s="137">
        <f>IF(AND(AH$3&gt;=$K458,AH$3&lt;$L458),100*$AM458,0)</f>
        <v>100</v>
      </c>
      <c r="AI458" s="137">
        <f>IF(AND(AI$3&gt;=$K458,AI$3&lt;$L458),100*$AM458,0)</f>
        <v>100</v>
      </c>
      <c r="AJ458" s="137">
        <f>IF(AND(AJ$3&gt;=$K458,AJ$3&lt;$L458),100*$AM458,0)</f>
        <v>100</v>
      </c>
      <c r="AK458" s="136">
        <f ca="1">IF(AND(AND($AK$3&lt;=B458,B458&lt;=$AK$1),B458&lt;&gt;""),1,0)</f>
        <v>1</v>
      </c>
      <c r="AL458" s="136">
        <f t="shared" si="8"/>
        <v>1</v>
      </c>
      <c r="AM458" s="136">
        <v>1</v>
      </c>
    </row>
    <row r="459" spans="1:39" ht="56.25">
      <c r="A459" s="149">
        <v>371</v>
      </c>
      <c r="B459" s="150">
        <v>46455</v>
      </c>
      <c r="C459" s="156">
        <v>0</v>
      </c>
      <c r="D459" s="156">
        <v>24</v>
      </c>
      <c r="E459" s="152" t="s">
        <v>52</v>
      </c>
      <c r="F459" s="151" t="s">
        <v>95</v>
      </c>
      <c r="G459" s="205" t="s">
        <v>1</v>
      </c>
      <c r="H459" s="138" t="str">
        <f>IF(OR(G459="中止",G459="取消"),"998",IF(ISNA(MATCH($E459,施設情報!$B$2:$B$96,0)),"999",INDEX(施設情報!$C$2:$C$96,MATCH($E459,施設情報!$B$2:$B$96,0))))</f>
        <v>024</v>
      </c>
      <c r="I459" s="139">
        <f>B459</f>
        <v>46455</v>
      </c>
      <c r="J459" s="137" t="str">
        <f>H459&amp;"-"&amp;I459</f>
        <v>024-46455</v>
      </c>
      <c r="K459" s="137">
        <f>C459/24</f>
        <v>0</v>
      </c>
      <c r="L459" s="137">
        <f>D459/24</f>
        <v>1</v>
      </c>
      <c r="M459" s="137">
        <f>IF(AND(M$3&gt;=$K459,M$3&lt;$L459),100*$AM459,0)</f>
        <v>100</v>
      </c>
      <c r="N459" s="137">
        <f>IF(AND(N$3&gt;=$K459,N$3&lt;$L459),100*$AM459,0)</f>
        <v>100</v>
      </c>
      <c r="O459" s="137">
        <f>IF(AND(O$3&gt;=$K459,O$3&lt;$L459),100*$AM459,0)</f>
        <v>100</v>
      </c>
      <c r="P459" s="137">
        <f>IF(AND(P$3&gt;=$K459,P$3&lt;$L459),100*$AM459,0)</f>
        <v>100</v>
      </c>
      <c r="Q459" s="137">
        <f>IF(AND(Q$3&gt;=$K459,Q$3&lt;$L459),100*$AM459,0)</f>
        <v>100</v>
      </c>
      <c r="R459" s="137">
        <f>IF(AND(R$3&gt;=$K459,R$3&lt;$L459),100*$AM459,0)</f>
        <v>100</v>
      </c>
      <c r="S459" s="137">
        <f>IF(AND(S$3&gt;=$K459,S$3&lt;$L459),100*$AM459,0)</f>
        <v>100</v>
      </c>
      <c r="T459" s="137">
        <f>IF(AND(T$3&gt;=$K459,T$3&lt;$L459),100*$AM459,0)</f>
        <v>100</v>
      </c>
      <c r="U459" s="137">
        <f>IF(AND(U$3&gt;=$K459,U$3&lt;$L459),100*$AM459,0)</f>
        <v>100</v>
      </c>
      <c r="V459" s="137">
        <f>IF(AND(V$3&gt;=$K459,V$3&lt;$L459),100*$AM459,0)</f>
        <v>100</v>
      </c>
      <c r="W459" s="137">
        <f>IF(AND(W$3&gt;=$K459,W$3&lt;$L459),100*$AM459,0)</f>
        <v>100</v>
      </c>
      <c r="X459" s="137">
        <f>IF(AND(X$3&gt;=$K459,X$3&lt;$L459),100*$AM459,0)</f>
        <v>100</v>
      </c>
      <c r="Y459" s="137">
        <f>IF(AND(Y$3&gt;=$K459,Y$3&lt;$L459),100*$AM459,0)</f>
        <v>100</v>
      </c>
      <c r="Z459" s="137">
        <f>IF(AND(Z$3&gt;=$K459,Z$3&lt;$L459),100*$AM459,0)</f>
        <v>100</v>
      </c>
      <c r="AA459" s="137">
        <f>IF(AND(AA$3&gt;=$K459,AA$3&lt;$L459),100*$AM459,0)</f>
        <v>100</v>
      </c>
      <c r="AB459" s="137">
        <f>IF(AND(AB$3&gt;=$K459,AB$3&lt;$L459),100*$AM459,0)</f>
        <v>100</v>
      </c>
      <c r="AC459" s="137">
        <f>IF(AND(AC$3&gt;=$K459,AC$3&lt;$L459),100*$AM459,0)</f>
        <v>100</v>
      </c>
      <c r="AD459" s="137">
        <f>IF(AND(AD$3&gt;=$K459,AD$3&lt;$L459),100*$AM459,0)</f>
        <v>100</v>
      </c>
      <c r="AE459" s="137">
        <f>IF(AND(AE$3&gt;=$K459,AE$3&lt;$L459),100*$AM459,0)</f>
        <v>100</v>
      </c>
      <c r="AF459" s="137">
        <f>IF(AND(AF$3&gt;=$K459,AF$3&lt;$L459),100*$AM459,0)</f>
        <v>100</v>
      </c>
      <c r="AG459" s="137">
        <f>IF(AND(AG$3&gt;=$K459,AG$3&lt;$L459),100*$AM459,0)</f>
        <v>100</v>
      </c>
      <c r="AH459" s="137">
        <f>IF(AND(AH$3&gt;=$K459,AH$3&lt;$L459),100*$AM459,0)</f>
        <v>100</v>
      </c>
      <c r="AI459" s="137">
        <f>IF(AND(AI$3&gt;=$K459,AI$3&lt;$L459),100*$AM459,0)</f>
        <v>100</v>
      </c>
      <c r="AJ459" s="137">
        <f>IF(AND(AJ$3&gt;=$K459,AJ$3&lt;$L459),100*$AM459,0)</f>
        <v>100</v>
      </c>
      <c r="AK459" s="136">
        <f ca="1">IF(AND(AND($AK$3&lt;=B459,B459&lt;=$AK$1),B459&lt;&gt;""),1,0)</f>
        <v>1</v>
      </c>
      <c r="AL459" s="136">
        <f t="shared" si="8"/>
        <v>1</v>
      </c>
      <c r="AM459" s="136">
        <v>1</v>
      </c>
    </row>
    <row r="460" spans="1:39" ht="56.25">
      <c r="A460" s="149">
        <v>372</v>
      </c>
      <c r="B460" s="150">
        <v>46456</v>
      </c>
      <c r="C460" s="156">
        <v>0</v>
      </c>
      <c r="D460" s="156">
        <v>24</v>
      </c>
      <c r="E460" s="152" t="s">
        <v>52</v>
      </c>
      <c r="F460" s="151" t="s">
        <v>95</v>
      </c>
      <c r="G460" s="205" t="s">
        <v>1</v>
      </c>
      <c r="H460" s="138" t="str">
        <f>IF(OR(G460="中止",G460="取消"),"998",IF(ISNA(MATCH($E460,施設情報!$B$2:$B$96,0)),"999",INDEX(施設情報!$C$2:$C$96,MATCH($E460,施設情報!$B$2:$B$96,0))))</f>
        <v>024</v>
      </c>
      <c r="I460" s="139">
        <f>B460</f>
        <v>46456</v>
      </c>
      <c r="J460" s="137" t="str">
        <f>H460&amp;"-"&amp;I460</f>
        <v>024-46456</v>
      </c>
      <c r="K460" s="137">
        <f>C460/24</f>
        <v>0</v>
      </c>
      <c r="L460" s="137">
        <f>D460/24</f>
        <v>1</v>
      </c>
      <c r="M460" s="137">
        <f>IF(AND(M$3&gt;=$K460,M$3&lt;$L460),100*$AM460,0)</f>
        <v>100</v>
      </c>
      <c r="N460" s="137">
        <f>IF(AND(N$3&gt;=$K460,N$3&lt;$L460),100*$AM460,0)</f>
        <v>100</v>
      </c>
      <c r="O460" s="137">
        <f>IF(AND(O$3&gt;=$K460,O$3&lt;$L460),100*$AM460,0)</f>
        <v>100</v>
      </c>
      <c r="P460" s="137">
        <f>IF(AND(P$3&gt;=$K460,P$3&lt;$L460),100*$AM460,0)</f>
        <v>100</v>
      </c>
      <c r="Q460" s="137">
        <f>IF(AND(Q$3&gt;=$K460,Q$3&lt;$L460),100*$AM460,0)</f>
        <v>100</v>
      </c>
      <c r="R460" s="137">
        <f>IF(AND(R$3&gt;=$K460,R$3&lt;$L460),100*$AM460,0)</f>
        <v>100</v>
      </c>
      <c r="S460" s="137">
        <f>IF(AND(S$3&gt;=$K460,S$3&lt;$L460),100*$AM460,0)</f>
        <v>100</v>
      </c>
      <c r="T460" s="137">
        <f>IF(AND(T$3&gt;=$K460,T$3&lt;$L460),100*$AM460,0)</f>
        <v>100</v>
      </c>
      <c r="U460" s="137">
        <f>IF(AND(U$3&gt;=$K460,U$3&lt;$L460),100*$AM460,0)</f>
        <v>100</v>
      </c>
      <c r="V460" s="137">
        <f>IF(AND(V$3&gt;=$K460,V$3&lt;$L460),100*$AM460,0)</f>
        <v>100</v>
      </c>
      <c r="W460" s="137">
        <f>IF(AND(W$3&gt;=$K460,W$3&lt;$L460),100*$AM460,0)</f>
        <v>100</v>
      </c>
      <c r="X460" s="137">
        <f>IF(AND(X$3&gt;=$K460,X$3&lt;$L460),100*$AM460,0)</f>
        <v>100</v>
      </c>
      <c r="Y460" s="137">
        <f>IF(AND(Y$3&gt;=$K460,Y$3&lt;$L460),100*$AM460,0)</f>
        <v>100</v>
      </c>
      <c r="Z460" s="137">
        <f>IF(AND(Z$3&gt;=$K460,Z$3&lt;$L460),100*$AM460,0)</f>
        <v>100</v>
      </c>
      <c r="AA460" s="137">
        <f>IF(AND(AA$3&gt;=$K460,AA$3&lt;$L460),100*$AM460,0)</f>
        <v>100</v>
      </c>
      <c r="AB460" s="137">
        <f>IF(AND(AB$3&gt;=$K460,AB$3&lt;$L460),100*$AM460,0)</f>
        <v>100</v>
      </c>
      <c r="AC460" s="137">
        <f>IF(AND(AC$3&gt;=$K460,AC$3&lt;$L460),100*$AM460,0)</f>
        <v>100</v>
      </c>
      <c r="AD460" s="137">
        <f>IF(AND(AD$3&gt;=$K460,AD$3&lt;$L460),100*$AM460,0)</f>
        <v>100</v>
      </c>
      <c r="AE460" s="137">
        <f>IF(AND(AE$3&gt;=$K460,AE$3&lt;$L460),100*$AM460,0)</f>
        <v>100</v>
      </c>
      <c r="AF460" s="137">
        <f>IF(AND(AF$3&gt;=$K460,AF$3&lt;$L460),100*$AM460,0)</f>
        <v>100</v>
      </c>
      <c r="AG460" s="137">
        <f>IF(AND(AG$3&gt;=$K460,AG$3&lt;$L460),100*$AM460,0)</f>
        <v>100</v>
      </c>
      <c r="AH460" s="137">
        <f>IF(AND(AH$3&gt;=$K460,AH$3&lt;$L460),100*$AM460,0)</f>
        <v>100</v>
      </c>
      <c r="AI460" s="137">
        <f>IF(AND(AI$3&gt;=$K460,AI$3&lt;$L460),100*$AM460,0)</f>
        <v>100</v>
      </c>
      <c r="AJ460" s="137">
        <f>IF(AND(AJ$3&gt;=$K460,AJ$3&lt;$L460),100*$AM460,0)</f>
        <v>100</v>
      </c>
      <c r="AK460" s="136">
        <f ca="1">IF(AND(AND($AK$3&lt;=B460,B460&lt;=$AK$1),B460&lt;&gt;""),1,0)</f>
        <v>1</v>
      </c>
      <c r="AL460" s="136">
        <f t="shared" si="8"/>
        <v>1</v>
      </c>
      <c r="AM460" s="136">
        <v>1</v>
      </c>
    </row>
    <row r="461" spans="1:39" ht="56.25">
      <c r="A461" s="149">
        <v>373</v>
      </c>
      <c r="B461" s="150">
        <v>46457</v>
      </c>
      <c r="C461" s="156">
        <v>0</v>
      </c>
      <c r="D461" s="156">
        <v>24</v>
      </c>
      <c r="E461" s="152" t="s">
        <v>52</v>
      </c>
      <c r="F461" s="151" t="s">
        <v>95</v>
      </c>
      <c r="G461" s="205" t="s">
        <v>1</v>
      </c>
      <c r="H461" s="138" t="str">
        <f>IF(OR(G461="中止",G461="取消"),"998",IF(ISNA(MATCH($E461,施設情報!$B$2:$B$96,0)),"999",INDEX(施設情報!$C$2:$C$96,MATCH($E461,施設情報!$B$2:$B$96,0))))</f>
        <v>024</v>
      </c>
      <c r="I461" s="139">
        <f>B461</f>
        <v>46457</v>
      </c>
      <c r="J461" s="137" t="str">
        <f>H461&amp;"-"&amp;I461</f>
        <v>024-46457</v>
      </c>
      <c r="K461" s="137">
        <f>C461/24</f>
        <v>0</v>
      </c>
      <c r="L461" s="137">
        <f>D461/24</f>
        <v>1</v>
      </c>
      <c r="M461" s="137">
        <f>IF(AND(M$3&gt;=$K461,M$3&lt;$L461),100*$AM461,0)</f>
        <v>100</v>
      </c>
      <c r="N461" s="137">
        <f>IF(AND(N$3&gt;=$K461,N$3&lt;$L461),100*$AM461,0)</f>
        <v>100</v>
      </c>
      <c r="O461" s="137">
        <f>IF(AND(O$3&gt;=$K461,O$3&lt;$L461),100*$AM461,0)</f>
        <v>100</v>
      </c>
      <c r="P461" s="137">
        <f>IF(AND(P$3&gt;=$K461,P$3&lt;$L461),100*$AM461,0)</f>
        <v>100</v>
      </c>
      <c r="Q461" s="137">
        <f>IF(AND(Q$3&gt;=$K461,Q$3&lt;$L461),100*$AM461,0)</f>
        <v>100</v>
      </c>
      <c r="R461" s="137">
        <f>IF(AND(R$3&gt;=$K461,R$3&lt;$L461),100*$AM461,0)</f>
        <v>100</v>
      </c>
      <c r="S461" s="137">
        <f>IF(AND(S$3&gt;=$K461,S$3&lt;$L461),100*$AM461,0)</f>
        <v>100</v>
      </c>
      <c r="T461" s="137">
        <f>IF(AND(T$3&gt;=$K461,T$3&lt;$L461),100*$AM461,0)</f>
        <v>100</v>
      </c>
      <c r="U461" s="137">
        <f>IF(AND(U$3&gt;=$K461,U$3&lt;$L461),100*$AM461,0)</f>
        <v>100</v>
      </c>
      <c r="V461" s="137">
        <f>IF(AND(V$3&gt;=$K461,V$3&lt;$L461),100*$AM461,0)</f>
        <v>100</v>
      </c>
      <c r="W461" s="137">
        <f>IF(AND(W$3&gt;=$K461,W$3&lt;$L461),100*$AM461,0)</f>
        <v>100</v>
      </c>
      <c r="X461" s="137">
        <f>IF(AND(X$3&gt;=$K461,X$3&lt;$L461),100*$AM461,0)</f>
        <v>100</v>
      </c>
      <c r="Y461" s="137">
        <f>IF(AND(Y$3&gt;=$K461,Y$3&lt;$L461),100*$AM461,0)</f>
        <v>100</v>
      </c>
      <c r="Z461" s="137">
        <f>IF(AND(Z$3&gt;=$K461,Z$3&lt;$L461),100*$AM461,0)</f>
        <v>100</v>
      </c>
      <c r="AA461" s="137">
        <f>IF(AND(AA$3&gt;=$K461,AA$3&lt;$L461),100*$AM461,0)</f>
        <v>100</v>
      </c>
      <c r="AB461" s="137">
        <f>IF(AND(AB$3&gt;=$K461,AB$3&lt;$L461),100*$AM461,0)</f>
        <v>100</v>
      </c>
      <c r="AC461" s="137">
        <f>IF(AND(AC$3&gt;=$K461,AC$3&lt;$L461),100*$AM461,0)</f>
        <v>100</v>
      </c>
      <c r="AD461" s="137">
        <f>IF(AND(AD$3&gt;=$K461,AD$3&lt;$L461),100*$AM461,0)</f>
        <v>100</v>
      </c>
      <c r="AE461" s="137">
        <f>IF(AND(AE$3&gt;=$K461,AE$3&lt;$L461),100*$AM461,0)</f>
        <v>100</v>
      </c>
      <c r="AF461" s="137">
        <f>IF(AND(AF$3&gt;=$K461,AF$3&lt;$L461),100*$AM461,0)</f>
        <v>100</v>
      </c>
      <c r="AG461" s="137">
        <f>IF(AND(AG$3&gt;=$K461,AG$3&lt;$L461),100*$AM461,0)</f>
        <v>100</v>
      </c>
      <c r="AH461" s="137">
        <f>IF(AND(AH$3&gt;=$K461,AH$3&lt;$L461),100*$AM461,0)</f>
        <v>100</v>
      </c>
      <c r="AI461" s="137">
        <f>IF(AND(AI$3&gt;=$K461,AI$3&lt;$L461),100*$AM461,0)</f>
        <v>100</v>
      </c>
      <c r="AJ461" s="137">
        <f>IF(AND(AJ$3&gt;=$K461,AJ$3&lt;$L461),100*$AM461,0)</f>
        <v>100</v>
      </c>
      <c r="AK461" s="136">
        <f ca="1">IF(AND(AND($AK$3&lt;=B461,B461&lt;=$AK$1),B461&lt;&gt;""),1,0)</f>
        <v>1</v>
      </c>
      <c r="AL461" s="136">
        <f t="shared" si="8"/>
        <v>1</v>
      </c>
      <c r="AM461" s="136">
        <v>1</v>
      </c>
    </row>
    <row r="462" spans="1:39" ht="56.25">
      <c r="A462" s="149">
        <v>374</v>
      </c>
      <c r="B462" s="150">
        <v>46458</v>
      </c>
      <c r="C462" s="156">
        <v>0</v>
      </c>
      <c r="D462" s="156">
        <v>24</v>
      </c>
      <c r="E462" s="152" t="s">
        <v>52</v>
      </c>
      <c r="F462" s="151" t="s">
        <v>95</v>
      </c>
      <c r="G462" s="205" t="s">
        <v>1</v>
      </c>
      <c r="H462" s="138" t="str">
        <f>IF(OR(G462="中止",G462="取消"),"998",IF(ISNA(MATCH($E462,施設情報!$B$2:$B$96,0)),"999",INDEX(施設情報!$C$2:$C$96,MATCH($E462,施設情報!$B$2:$B$96,0))))</f>
        <v>024</v>
      </c>
      <c r="I462" s="139">
        <f>B462</f>
        <v>46458</v>
      </c>
      <c r="J462" s="137" t="str">
        <f>H462&amp;"-"&amp;I462</f>
        <v>024-46458</v>
      </c>
      <c r="K462" s="137">
        <f>C462/24</f>
        <v>0</v>
      </c>
      <c r="L462" s="137">
        <f>D462/24</f>
        <v>1</v>
      </c>
      <c r="M462" s="137">
        <f>IF(AND(M$3&gt;=$K462,M$3&lt;$L462),100*$AM462,0)</f>
        <v>100</v>
      </c>
      <c r="N462" s="137">
        <f>IF(AND(N$3&gt;=$K462,N$3&lt;$L462),100*$AM462,0)</f>
        <v>100</v>
      </c>
      <c r="O462" s="137">
        <f>IF(AND(O$3&gt;=$K462,O$3&lt;$L462),100*$AM462,0)</f>
        <v>100</v>
      </c>
      <c r="P462" s="137">
        <f>IF(AND(P$3&gt;=$K462,P$3&lt;$L462),100*$AM462,0)</f>
        <v>100</v>
      </c>
      <c r="Q462" s="137">
        <f>IF(AND(Q$3&gt;=$K462,Q$3&lt;$L462),100*$AM462,0)</f>
        <v>100</v>
      </c>
      <c r="R462" s="137">
        <f>IF(AND(R$3&gt;=$K462,R$3&lt;$L462),100*$AM462,0)</f>
        <v>100</v>
      </c>
      <c r="S462" s="137">
        <f>IF(AND(S$3&gt;=$K462,S$3&lt;$L462),100*$AM462,0)</f>
        <v>100</v>
      </c>
      <c r="T462" s="137">
        <f>IF(AND(T$3&gt;=$K462,T$3&lt;$L462),100*$AM462,0)</f>
        <v>100</v>
      </c>
      <c r="U462" s="137">
        <f>IF(AND(U$3&gt;=$K462,U$3&lt;$L462),100*$AM462,0)</f>
        <v>100</v>
      </c>
      <c r="V462" s="137">
        <f>IF(AND(V$3&gt;=$K462,V$3&lt;$L462),100*$AM462,0)</f>
        <v>100</v>
      </c>
      <c r="W462" s="137">
        <f>IF(AND(W$3&gt;=$K462,W$3&lt;$L462),100*$AM462,0)</f>
        <v>100</v>
      </c>
      <c r="X462" s="137">
        <f>IF(AND(X$3&gt;=$K462,X$3&lt;$L462),100*$AM462,0)</f>
        <v>100</v>
      </c>
      <c r="Y462" s="137">
        <f>IF(AND(Y$3&gt;=$K462,Y$3&lt;$L462),100*$AM462,0)</f>
        <v>100</v>
      </c>
      <c r="Z462" s="137">
        <f>IF(AND(Z$3&gt;=$K462,Z$3&lt;$L462),100*$AM462,0)</f>
        <v>100</v>
      </c>
      <c r="AA462" s="137">
        <f>IF(AND(AA$3&gt;=$K462,AA$3&lt;$L462),100*$AM462,0)</f>
        <v>100</v>
      </c>
      <c r="AB462" s="137">
        <f>IF(AND(AB$3&gt;=$K462,AB$3&lt;$L462),100*$AM462,0)</f>
        <v>100</v>
      </c>
      <c r="AC462" s="137">
        <f>IF(AND(AC$3&gt;=$K462,AC$3&lt;$L462),100*$AM462,0)</f>
        <v>100</v>
      </c>
      <c r="AD462" s="137">
        <f>IF(AND(AD$3&gt;=$K462,AD$3&lt;$L462),100*$AM462,0)</f>
        <v>100</v>
      </c>
      <c r="AE462" s="137">
        <f>IF(AND(AE$3&gt;=$K462,AE$3&lt;$L462),100*$AM462,0)</f>
        <v>100</v>
      </c>
      <c r="AF462" s="137">
        <f>IF(AND(AF$3&gt;=$K462,AF$3&lt;$L462),100*$AM462,0)</f>
        <v>100</v>
      </c>
      <c r="AG462" s="137">
        <f>IF(AND(AG$3&gt;=$K462,AG$3&lt;$L462),100*$AM462,0)</f>
        <v>100</v>
      </c>
      <c r="AH462" s="137">
        <f>IF(AND(AH$3&gt;=$K462,AH$3&lt;$L462),100*$AM462,0)</f>
        <v>100</v>
      </c>
      <c r="AI462" s="137">
        <f>IF(AND(AI$3&gt;=$K462,AI$3&lt;$L462),100*$AM462,0)</f>
        <v>100</v>
      </c>
      <c r="AJ462" s="137">
        <f>IF(AND(AJ$3&gt;=$K462,AJ$3&lt;$L462),100*$AM462,0)</f>
        <v>100</v>
      </c>
      <c r="AK462" s="136">
        <f ca="1">IF(AND(AND($AK$3&lt;=B462,B462&lt;=$AK$1),B462&lt;&gt;""),1,0)</f>
        <v>1</v>
      </c>
      <c r="AL462" s="136">
        <f t="shared" si="8"/>
        <v>1</v>
      </c>
      <c r="AM462" s="136">
        <v>1</v>
      </c>
    </row>
    <row r="463" spans="1:39" ht="37.5">
      <c r="A463" s="149">
        <v>21</v>
      </c>
      <c r="B463" s="150">
        <v>46459</v>
      </c>
      <c r="C463" s="156">
        <v>0</v>
      </c>
      <c r="D463" s="156">
        <v>24</v>
      </c>
      <c r="E463" s="152" t="s">
        <v>28</v>
      </c>
      <c r="F463" s="151" t="s">
        <v>29</v>
      </c>
      <c r="G463" s="154" t="s">
        <v>1</v>
      </c>
      <c r="H463" s="138" t="str">
        <f>IF(OR(G463="中止",G463="取消"),"998",IF(ISNA(MATCH($E463,施設情報!$B$2:$B$96,0)),"999",INDEX(施設情報!$C$2:$C$96,MATCH($E463,施設情報!$B$2:$B$96,0))))</f>
        <v>001</v>
      </c>
      <c r="I463" s="139">
        <f>B463</f>
        <v>46459</v>
      </c>
      <c r="J463" s="137" t="str">
        <f>H463&amp;"-"&amp;I463</f>
        <v>001-46459</v>
      </c>
      <c r="K463" s="137">
        <f>C463/24</f>
        <v>0</v>
      </c>
      <c r="L463" s="137">
        <f>D463/24</f>
        <v>1</v>
      </c>
      <c r="M463" s="137">
        <f>IF(AND(M$3&gt;=$K463,M$3&lt;$L463),100*$AM463,0)</f>
        <v>100</v>
      </c>
      <c r="N463" s="137">
        <f>IF(AND(N$3&gt;=$K463,N$3&lt;$L463),100*$AM463,0)</f>
        <v>100</v>
      </c>
      <c r="O463" s="137">
        <f>IF(AND(O$3&gt;=$K463,O$3&lt;$L463),100*$AM463,0)</f>
        <v>100</v>
      </c>
      <c r="P463" s="137">
        <f>IF(AND(P$3&gt;=$K463,P$3&lt;$L463),100*$AM463,0)</f>
        <v>100</v>
      </c>
      <c r="Q463" s="137">
        <f>IF(AND(Q$3&gt;=$K463,Q$3&lt;$L463),100*$AM463,0)</f>
        <v>100</v>
      </c>
      <c r="R463" s="137">
        <f>IF(AND(R$3&gt;=$K463,R$3&lt;$L463),100*$AM463,0)</f>
        <v>100</v>
      </c>
      <c r="S463" s="137">
        <f>IF(AND(S$3&gt;=$K463,S$3&lt;$L463),100*$AM463,0)</f>
        <v>100</v>
      </c>
      <c r="T463" s="137">
        <f>IF(AND(T$3&gt;=$K463,T$3&lt;$L463),100*$AM463,0)</f>
        <v>100</v>
      </c>
      <c r="U463" s="137">
        <f>IF(AND(U$3&gt;=$K463,U$3&lt;$L463),100*$AM463,0)</f>
        <v>100</v>
      </c>
      <c r="V463" s="137">
        <f>IF(AND(V$3&gt;=$K463,V$3&lt;$L463),100*$AM463,0)</f>
        <v>100</v>
      </c>
      <c r="W463" s="137">
        <f>IF(AND(W$3&gt;=$K463,W$3&lt;$L463),100*$AM463,0)</f>
        <v>100</v>
      </c>
      <c r="X463" s="137">
        <f>IF(AND(X$3&gt;=$K463,X$3&lt;$L463),100*$AM463,0)</f>
        <v>100</v>
      </c>
      <c r="Y463" s="137">
        <f>IF(AND(Y$3&gt;=$K463,Y$3&lt;$L463),100*$AM463,0)</f>
        <v>100</v>
      </c>
      <c r="Z463" s="137">
        <f>IF(AND(Z$3&gt;=$K463,Z$3&lt;$L463),100*$AM463,0)</f>
        <v>100</v>
      </c>
      <c r="AA463" s="137">
        <f>IF(AND(AA$3&gt;=$K463,AA$3&lt;$L463),100*$AM463,0)</f>
        <v>100</v>
      </c>
      <c r="AB463" s="137">
        <f>IF(AND(AB$3&gt;=$K463,AB$3&lt;$L463),100*$AM463,0)</f>
        <v>100</v>
      </c>
      <c r="AC463" s="137">
        <f>IF(AND(AC$3&gt;=$K463,AC$3&lt;$L463),100*$AM463,0)</f>
        <v>100</v>
      </c>
      <c r="AD463" s="137">
        <f>IF(AND(AD$3&gt;=$K463,AD$3&lt;$L463),100*$AM463,0)</f>
        <v>100</v>
      </c>
      <c r="AE463" s="137">
        <f>IF(AND(AE$3&gt;=$K463,AE$3&lt;$L463),100*$AM463,0)</f>
        <v>100</v>
      </c>
      <c r="AF463" s="137">
        <f>IF(AND(AF$3&gt;=$K463,AF$3&lt;$L463),100*$AM463,0)</f>
        <v>100</v>
      </c>
      <c r="AG463" s="137">
        <f>IF(AND(AG$3&gt;=$K463,AG$3&lt;$L463),100*$AM463,0)</f>
        <v>100</v>
      </c>
      <c r="AH463" s="137">
        <f>IF(AND(AH$3&gt;=$K463,AH$3&lt;$L463),100*$AM463,0)</f>
        <v>100</v>
      </c>
      <c r="AI463" s="137">
        <f>IF(AND(AI$3&gt;=$K463,AI$3&lt;$L463),100*$AM463,0)</f>
        <v>100</v>
      </c>
      <c r="AJ463" s="137">
        <f>IF(AND(AJ$3&gt;=$K463,AJ$3&lt;$L463),100*$AM463,0)</f>
        <v>100</v>
      </c>
      <c r="AK463" s="136">
        <f ca="1">IF(AND(AND($AK$3&lt;=B463,B463&lt;=$AK$1),B463&lt;&gt;""),1,0)</f>
        <v>1</v>
      </c>
      <c r="AL463" s="136">
        <f t="shared" si="8"/>
        <v>1</v>
      </c>
      <c r="AM463" s="136">
        <v>1</v>
      </c>
    </row>
    <row r="464" spans="1:39" ht="56.25">
      <c r="A464" s="149">
        <v>375</v>
      </c>
      <c r="B464" s="150">
        <v>46459</v>
      </c>
      <c r="C464" s="156">
        <v>0</v>
      </c>
      <c r="D464" s="156">
        <v>24</v>
      </c>
      <c r="E464" s="152" t="s">
        <v>52</v>
      </c>
      <c r="F464" s="151" t="s">
        <v>95</v>
      </c>
      <c r="G464" s="205" t="s">
        <v>1</v>
      </c>
      <c r="H464" s="138" t="str">
        <f>IF(OR(G464="中止",G464="取消"),"998",IF(ISNA(MATCH($E464,施設情報!$B$2:$B$96,0)),"999",INDEX(施設情報!$C$2:$C$96,MATCH($E464,施設情報!$B$2:$B$96,0))))</f>
        <v>024</v>
      </c>
      <c r="I464" s="139">
        <f>B464</f>
        <v>46459</v>
      </c>
      <c r="J464" s="137" t="str">
        <f>H464&amp;"-"&amp;I464</f>
        <v>024-46459</v>
      </c>
      <c r="K464" s="137">
        <f>C464/24</f>
        <v>0</v>
      </c>
      <c r="L464" s="137">
        <f>D464/24</f>
        <v>1</v>
      </c>
      <c r="M464" s="137">
        <f>IF(AND(M$3&gt;=$K464,M$3&lt;$L464),100*$AM464,0)</f>
        <v>100</v>
      </c>
      <c r="N464" s="137">
        <f>IF(AND(N$3&gt;=$K464,N$3&lt;$L464),100*$AM464,0)</f>
        <v>100</v>
      </c>
      <c r="O464" s="137">
        <f>IF(AND(O$3&gt;=$K464,O$3&lt;$L464),100*$AM464,0)</f>
        <v>100</v>
      </c>
      <c r="P464" s="137">
        <f>IF(AND(P$3&gt;=$K464,P$3&lt;$L464),100*$AM464,0)</f>
        <v>100</v>
      </c>
      <c r="Q464" s="137">
        <f>IF(AND(Q$3&gt;=$K464,Q$3&lt;$L464),100*$AM464,0)</f>
        <v>100</v>
      </c>
      <c r="R464" s="137">
        <f>IF(AND(R$3&gt;=$K464,R$3&lt;$L464),100*$AM464,0)</f>
        <v>100</v>
      </c>
      <c r="S464" s="137">
        <f>IF(AND(S$3&gt;=$K464,S$3&lt;$L464),100*$AM464,0)</f>
        <v>100</v>
      </c>
      <c r="T464" s="137">
        <f>IF(AND(T$3&gt;=$K464,T$3&lt;$L464),100*$AM464,0)</f>
        <v>100</v>
      </c>
      <c r="U464" s="137">
        <f>IF(AND(U$3&gt;=$K464,U$3&lt;$L464),100*$AM464,0)</f>
        <v>100</v>
      </c>
      <c r="V464" s="137">
        <f>IF(AND(V$3&gt;=$K464,V$3&lt;$L464),100*$AM464,0)</f>
        <v>100</v>
      </c>
      <c r="W464" s="137">
        <f>IF(AND(W$3&gt;=$K464,W$3&lt;$L464),100*$AM464,0)</f>
        <v>100</v>
      </c>
      <c r="X464" s="137">
        <f>IF(AND(X$3&gt;=$K464,X$3&lt;$L464),100*$AM464,0)</f>
        <v>100</v>
      </c>
      <c r="Y464" s="137">
        <f>IF(AND(Y$3&gt;=$K464,Y$3&lt;$L464),100*$AM464,0)</f>
        <v>100</v>
      </c>
      <c r="Z464" s="137">
        <f>IF(AND(Z$3&gt;=$K464,Z$3&lt;$L464),100*$AM464,0)</f>
        <v>100</v>
      </c>
      <c r="AA464" s="137">
        <f>IF(AND(AA$3&gt;=$K464,AA$3&lt;$L464),100*$AM464,0)</f>
        <v>100</v>
      </c>
      <c r="AB464" s="137">
        <f>IF(AND(AB$3&gt;=$K464,AB$3&lt;$L464),100*$AM464,0)</f>
        <v>100</v>
      </c>
      <c r="AC464" s="137">
        <f>IF(AND(AC$3&gt;=$K464,AC$3&lt;$L464),100*$AM464,0)</f>
        <v>100</v>
      </c>
      <c r="AD464" s="137">
        <f>IF(AND(AD$3&gt;=$K464,AD$3&lt;$L464),100*$AM464,0)</f>
        <v>100</v>
      </c>
      <c r="AE464" s="137">
        <f>IF(AND(AE$3&gt;=$K464,AE$3&lt;$L464),100*$AM464,0)</f>
        <v>100</v>
      </c>
      <c r="AF464" s="137">
        <f>IF(AND(AF$3&gt;=$K464,AF$3&lt;$L464),100*$AM464,0)</f>
        <v>100</v>
      </c>
      <c r="AG464" s="137">
        <f>IF(AND(AG$3&gt;=$K464,AG$3&lt;$L464),100*$AM464,0)</f>
        <v>100</v>
      </c>
      <c r="AH464" s="137">
        <f>IF(AND(AH$3&gt;=$K464,AH$3&lt;$L464),100*$AM464,0)</f>
        <v>100</v>
      </c>
      <c r="AI464" s="137">
        <f>IF(AND(AI$3&gt;=$K464,AI$3&lt;$L464),100*$AM464,0)</f>
        <v>100</v>
      </c>
      <c r="AJ464" s="137">
        <f>IF(AND(AJ$3&gt;=$K464,AJ$3&lt;$L464),100*$AM464,0)</f>
        <v>100</v>
      </c>
      <c r="AK464" s="136">
        <f ca="1">IF(AND(AND($AK$3&lt;=B464,B464&lt;=$AK$1),B464&lt;&gt;""),1,0)</f>
        <v>1</v>
      </c>
      <c r="AL464" s="136">
        <f t="shared" si="8"/>
        <v>1</v>
      </c>
      <c r="AM464" s="136">
        <v>1</v>
      </c>
    </row>
    <row r="465" spans="1:39" ht="37.5">
      <c r="A465" s="149">
        <v>22</v>
      </c>
      <c r="B465" s="150">
        <v>46460</v>
      </c>
      <c r="C465" s="156">
        <v>0</v>
      </c>
      <c r="D465" s="156">
        <v>24</v>
      </c>
      <c r="E465" s="152" t="s">
        <v>28</v>
      </c>
      <c r="F465" s="151" t="s">
        <v>29</v>
      </c>
      <c r="G465" s="154" t="s">
        <v>1</v>
      </c>
      <c r="H465" s="138" t="str">
        <f>IF(OR(G465="中止",G465="取消"),"998",IF(ISNA(MATCH($E465,施設情報!$B$2:$B$96,0)),"999",INDEX(施設情報!$C$2:$C$96,MATCH($E465,施設情報!$B$2:$B$96,0))))</f>
        <v>001</v>
      </c>
      <c r="I465" s="139">
        <f>B465</f>
        <v>46460</v>
      </c>
      <c r="J465" s="137" t="str">
        <f>H465&amp;"-"&amp;I465</f>
        <v>001-46460</v>
      </c>
      <c r="K465" s="137">
        <f>C465/24</f>
        <v>0</v>
      </c>
      <c r="L465" s="137">
        <f>D465/24</f>
        <v>1</v>
      </c>
      <c r="M465" s="137">
        <f>IF(AND(M$3&gt;=$K465,M$3&lt;$L465),100*$AM465,0)</f>
        <v>100</v>
      </c>
      <c r="N465" s="137">
        <f>IF(AND(N$3&gt;=$K465,N$3&lt;$L465),100*$AM465,0)</f>
        <v>100</v>
      </c>
      <c r="O465" s="137">
        <f>IF(AND(O$3&gt;=$K465,O$3&lt;$L465),100*$AM465,0)</f>
        <v>100</v>
      </c>
      <c r="P465" s="137">
        <f>IF(AND(P$3&gt;=$K465,P$3&lt;$L465),100*$AM465,0)</f>
        <v>100</v>
      </c>
      <c r="Q465" s="137">
        <f>IF(AND(Q$3&gt;=$K465,Q$3&lt;$L465),100*$AM465,0)</f>
        <v>100</v>
      </c>
      <c r="R465" s="137">
        <f>IF(AND(R$3&gt;=$K465,R$3&lt;$L465),100*$AM465,0)</f>
        <v>100</v>
      </c>
      <c r="S465" s="137">
        <f>IF(AND(S$3&gt;=$K465,S$3&lt;$L465),100*$AM465,0)</f>
        <v>100</v>
      </c>
      <c r="T465" s="137">
        <f>IF(AND(T$3&gt;=$K465,T$3&lt;$L465),100*$AM465,0)</f>
        <v>100</v>
      </c>
      <c r="U465" s="137">
        <f>IF(AND(U$3&gt;=$K465,U$3&lt;$L465),100*$AM465,0)</f>
        <v>100</v>
      </c>
      <c r="V465" s="137">
        <f>IF(AND(V$3&gt;=$K465,V$3&lt;$L465),100*$AM465,0)</f>
        <v>100</v>
      </c>
      <c r="W465" s="137">
        <f>IF(AND(W$3&gt;=$K465,W$3&lt;$L465),100*$AM465,0)</f>
        <v>100</v>
      </c>
      <c r="X465" s="137">
        <f>IF(AND(X$3&gt;=$K465,X$3&lt;$L465),100*$AM465,0)</f>
        <v>100</v>
      </c>
      <c r="Y465" s="137">
        <f>IF(AND(Y$3&gt;=$K465,Y$3&lt;$L465),100*$AM465,0)</f>
        <v>100</v>
      </c>
      <c r="Z465" s="137">
        <f>IF(AND(Z$3&gt;=$K465,Z$3&lt;$L465),100*$AM465,0)</f>
        <v>100</v>
      </c>
      <c r="AA465" s="137">
        <f>IF(AND(AA$3&gt;=$K465,AA$3&lt;$L465),100*$AM465,0)</f>
        <v>100</v>
      </c>
      <c r="AB465" s="137">
        <f>IF(AND(AB$3&gt;=$K465,AB$3&lt;$L465),100*$AM465,0)</f>
        <v>100</v>
      </c>
      <c r="AC465" s="137">
        <f>IF(AND(AC$3&gt;=$K465,AC$3&lt;$L465),100*$AM465,0)</f>
        <v>100</v>
      </c>
      <c r="AD465" s="137">
        <f>IF(AND(AD$3&gt;=$K465,AD$3&lt;$L465),100*$AM465,0)</f>
        <v>100</v>
      </c>
      <c r="AE465" s="137">
        <f>IF(AND(AE$3&gt;=$K465,AE$3&lt;$L465),100*$AM465,0)</f>
        <v>100</v>
      </c>
      <c r="AF465" s="137">
        <f>IF(AND(AF$3&gt;=$K465,AF$3&lt;$L465),100*$AM465,0)</f>
        <v>100</v>
      </c>
      <c r="AG465" s="137">
        <f>IF(AND(AG$3&gt;=$K465,AG$3&lt;$L465),100*$AM465,0)</f>
        <v>100</v>
      </c>
      <c r="AH465" s="137">
        <f>IF(AND(AH$3&gt;=$K465,AH$3&lt;$L465),100*$AM465,0)</f>
        <v>100</v>
      </c>
      <c r="AI465" s="137">
        <f>IF(AND(AI$3&gt;=$K465,AI$3&lt;$L465),100*$AM465,0)</f>
        <v>100</v>
      </c>
      <c r="AJ465" s="137">
        <f>IF(AND(AJ$3&gt;=$K465,AJ$3&lt;$L465),100*$AM465,0)</f>
        <v>100</v>
      </c>
      <c r="AK465" s="136">
        <f ca="1">IF(AND(AND($AK$3&lt;=B465,B465&lt;=$AK$1),B465&lt;&gt;""),1,0)</f>
        <v>1</v>
      </c>
      <c r="AL465" s="136">
        <f t="shared" si="8"/>
        <v>1</v>
      </c>
      <c r="AM465" s="136">
        <v>1</v>
      </c>
    </row>
    <row r="466" spans="1:39" ht="56.25">
      <c r="A466" s="149">
        <v>376</v>
      </c>
      <c r="B466" s="150">
        <v>46460</v>
      </c>
      <c r="C466" s="156">
        <v>0</v>
      </c>
      <c r="D466" s="156">
        <v>24</v>
      </c>
      <c r="E466" s="152" t="s">
        <v>52</v>
      </c>
      <c r="F466" s="151" t="s">
        <v>95</v>
      </c>
      <c r="G466" s="205" t="s">
        <v>1</v>
      </c>
      <c r="H466" s="138" t="str">
        <f>IF(OR(G466="中止",G466="取消"),"998",IF(ISNA(MATCH($E466,施設情報!$B$2:$B$96,0)),"999",INDEX(施設情報!$C$2:$C$96,MATCH($E466,施設情報!$B$2:$B$96,0))))</f>
        <v>024</v>
      </c>
      <c r="I466" s="139">
        <f>B466</f>
        <v>46460</v>
      </c>
      <c r="J466" s="137" t="str">
        <f>H466&amp;"-"&amp;I466</f>
        <v>024-46460</v>
      </c>
      <c r="K466" s="137">
        <f>C466/24</f>
        <v>0</v>
      </c>
      <c r="L466" s="137">
        <f>D466/24</f>
        <v>1</v>
      </c>
      <c r="M466" s="137">
        <f>IF(AND(M$3&gt;=$K466,M$3&lt;$L466),100*$AM466,0)</f>
        <v>100</v>
      </c>
      <c r="N466" s="137">
        <f>IF(AND(N$3&gt;=$K466,N$3&lt;$L466),100*$AM466,0)</f>
        <v>100</v>
      </c>
      <c r="O466" s="137">
        <f>IF(AND(O$3&gt;=$K466,O$3&lt;$L466),100*$AM466,0)</f>
        <v>100</v>
      </c>
      <c r="P466" s="137">
        <f>IF(AND(P$3&gt;=$K466,P$3&lt;$L466),100*$AM466,0)</f>
        <v>100</v>
      </c>
      <c r="Q466" s="137">
        <f>IF(AND(Q$3&gt;=$K466,Q$3&lt;$L466),100*$AM466,0)</f>
        <v>100</v>
      </c>
      <c r="R466" s="137">
        <f>IF(AND(R$3&gt;=$K466,R$3&lt;$L466),100*$AM466,0)</f>
        <v>100</v>
      </c>
      <c r="S466" s="137">
        <f>IF(AND(S$3&gt;=$K466,S$3&lt;$L466),100*$AM466,0)</f>
        <v>100</v>
      </c>
      <c r="T466" s="137">
        <f>IF(AND(T$3&gt;=$K466,T$3&lt;$L466),100*$AM466,0)</f>
        <v>100</v>
      </c>
      <c r="U466" s="137">
        <f>IF(AND(U$3&gt;=$K466,U$3&lt;$L466),100*$AM466,0)</f>
        <v>100</v>
      </c>
      <c r="V466" s="137">
        <f>IF(AND(V$3&gt;=$K466,V$3&lt;$L466),100*$AM466,0)</f>
        <v>100</v>
      </c>
      <c r="W466" s="137">
        <f>IF(AND(W$3&gt;=$K466,W$3&lt;$L466),100*$AM466,0)</f>
        <v>100</v>
      </c>
      <c r="X466" s="137">
        <f>IF(AND(X$3&gt;=$K466,X$3&lt;$L466),100*$AM466,0)</f>
        <v>100</v>
      </c>
      <c r="Y466" s="137">
        <f>IF(AND(Y$3&gt;=$K466,Y$3&lt;$L466),100*$AM466,0)</f>
        <v>100</v>
      </c>
      <c r="Z466" s="137">
        <f>IF(AND(Z$3&gt;=$K466,Z$3&lt;$L466),100*$AM466,0)</f>
        <v>100</v>
      </c>
      <c r="AA466" s="137">
        <f>IF(AND(AA$3&gt;=$K466,AA$3&lt;$L466),100*$AM466,0)</f>
        <v>100</v>
      </c>
      <c r="AB466" s="137">
        <f>IF(AND(AB$3&gt;=$K466,AB$3&lt;$L466),100*$AM466,0)</f>
        <v>100</v>
      </c>
      <c r="AC466" s="137">
        <f>IF(AND(AC$3&gt;=$K466,AC$3&lt;$L466),100*$AM466,0)</f>
        <v>100</v>
      </c>
      <c r="AD466" s="137">
        <f>IF(AND(AD$3&gt;=$K466,AD$3&lt;$L466),100*$AM466,0)</f>
        <v>100</v>
      </c>
      <c r="AE466" s="137">
        <f>IF(AND(AE$3&gt;=$K466,AE$3&lt;$L466),100*$AM466,0)</f>
        <v>100</v>
      </c>
      <c r="AF466" s="137">
        <f>IF(AND(AF$3&gt;=$K466,AF$3&lt;$L466),100*$AM466,0)</f>
        <v>100</v>
      </c>
      <c r="AG466" s="137">
        <f>IF(AND(AG$3&gt;=$K466,AG$3&lt;$L466),100*$AM466,0)</f>
        <v>100</v>
      </c>
      <c r="AH466" s="137">
        <f>IF(AND(AH$3&gt;=$K466,AH$3&lt;$L466),100*$AM466,0)</f>
        <v>100</v>
      </c>
      <c r="AI466" s="137">
        <f>IF(AND(AI$3&gt;=$K466,AI$3&lt;$L466),100*$AM466,0)</f>
        <v>100</v>
      </c>
      <c r="AJ466" s="137">
        <f>IF(AND(AJ$3&gt;=$K466,AJ$3&lt;$L466),100*$AM466,0)</f>
        <v>100</v>
      </c>
      <c r="AK466" s="136">
        <f ca="1">IF(AND(AND($AK$3&lt;=B466,B466&lt;=$AK$1),B466&lt;&gt;""),1,0)</f>
        <v>1</v>
      </c>
      <c r="AL466" s="136">
        <f t="shared" si="8"/>
        <v>1</v>
      </c>
      <c r="AM466" s="136">
        <v>1</v>
      </c>
    </row>
  </sheetData>
  <autoFilter ref="A3:AK466" xr:uid="{51775EE9-EC78-4705-A398-50E24FBBDE15}">
    <filterColumn colId="2" showButton="0"/>
  </autoFilter>
  <mergeCells count="38">
    <mergeCell ref="AL3:AL4"/>
    <mergeCell ref="AM3:AM4"/>
    <mergeCell ref="H3:H4"/>
    <mergeCell ref="I3:I4"/>
    <mergeCell ref="J3:J4"/>
    <mergeCell ref="K3:K4"/>
    <mergeCell ref="L3:L4"/>
    <mergeCell ref="M3:M4"/>
    <mergeCell ref="N3:N4"/>
    <mergeCell ref="O3:O4"/>
    <mergeCell ref="P3:P4"/>
    <mergeCell ref="E3:E4"/>
    <mergeCell ref="F3:F4"/>
    <mergeCell ref="G3:G4"/>
    <mergeCell ref="A3:A4"/>
    <mergeCell ref="B3:B4"/>
    <mergeCell ref="C3:D3"/>
    <mergeCell ref="Q3:Q4"/>
    <mergeCell ref="R3:R4"/>
    <mergeCell ref="S3:S4"/>
    <mergeCell ref="T3:T4"/>
    <mergeCell ref="U3:U4"/>
    <mergeCell ref="V3:V4"/>
    <mergeCell ref="W3:W4"/>
    <mergeCell ref="X3:X4"/>
    <mergeCell ref="Y3:Y4"/>
    <mergeCell ref="AE3:AE4"/>
    <mergeCell ref="Z3:Z4"/>
    <mergeCell ref="AF3:AF4"/>
    <mergeCell ref="AD3:AD4"/>
    <mergeCell ref="AC3:AC4"/>
    <mergeCell ref="AB3:AB4"/>
    <mergeCell ref="AA3:AA4"/>
    <mergeCell ref="AG3:AG4"/>
    <mergeCell ref="AH3:AH4"/>
    <mergeCell ref="AI3:AI4"/>
    <mergeCell ref="AJ3:AJ4"/>
    <mergeCell ref="AK3:AK4"/>
  </mergeCells>
  <phoneticPr fontId="1"/>
  <conditionalFormatting sqref="E3:E466">
    <cfRule type="containsText" dxfId="19" priority="4" operator="containsText" text="浪江">
      <formula>NOT(ISERROR(SEARCH("浪江",E3)))</formula>
    </cfRule>
  </conditionalFormatting>
  <conditionalFormatting sqref="B3:G466">
    <cfRule type="expression" dxfId="18" priority="29">
      <formula>AND($G3="決定(承認)済",$F3="利用(専有)")</formula>
    </cfRule>
    <cfRule type="expression" dxfId="17" priority="30">
      <formula>$G3="キャンセル待ち"</formula>
    </cfRule>
    <cfRule type="expression" dxfId="16" priority="31">
      <formula>AND($G3="仮予約",OR($F3="視察(専有)",$F3="視察",$F3="見学",$F3="見学(専有)",$F3="下見"))</formula>
    </cfRule>
    <cfRule type="expression" dxfId="15" priority="32">
      <formula>OR($G3="取消",$G3="中止")</formula>
    </cfRule>
    <cfRule type="expression" dxfId="14" priority="33">
      <formula>AND($G3="決定(承認)済",OR($F3="視察(専有)",$F3="視察",$F3="見学",$F3="見学(専有)",$F3="下見"))</formula>
    </cfRule>
    <cfRule type="expression" dxfId="13" priority="34">
      <formula>AND($G3="決定(承認)済",$F3="要調整")</formula>
    </cfRule>
    <cfRule type="expression" dxfId="12" priority="35">
      <formula>AND($G3="決定(承認)済",$F3="工事・メンテ")</formula>
    </cfRule>
    <cfRule type="expression" dxfId="11" priority="36">
      <formula>AND($G3="決定(承認)済",OR($F3="使用",$F3="利用(専有)",$F3="使用(減免10割)",$F3="使用(減免5割)",$F3="使用(準備)",$F3="使用(営利)",$F3="休館日",$F3="RTF事業"))</formula>
    </cfRule>
    <cfRule type="expression" dxfId="10" priority="37">
      <formula>AND($G3="仮予約",OR($F3="使用",$F3="利用(専有)",$F3="使用(減免10割)",$F3="使用(減免5割)",$F3="使用(準備)",$F3="使用(営利)",$F3="RTF事業"))</formula>
    </cfRule>
  </conditionalFormatting>
  <dataValidations count="4">
    <dataValidation type="whole" allowBlank="1" showInputMessage="1" showErrorMessage="1" prompt="料金が発生する場合は使用料金委の設定どおりの時間を入力してください。" sqref="C3:D3" xr:uid="{2D92AD1D-16B3-4AB0-B4E2-1E590173C57F}">
      <formula1>0</formula1>
      <formula2>24</formula2>
    </dataValidation>
    <dataValidation type="whole" allowBlank="1" showInputMessage="1" showErrorMessage="1" sqref="C4:D466" xr:uid="{FC76563B-D3E2-425F-A8A6-270A217BBFCB}">
      <formula1>0</formula1>
      <formula2>24</formula2>
    </dataValidation>
    <dataValidation type="date" allowBlank="1" showInputMessage="1" showErrorMessage="1" errorTitle="入力期間エラー" error="2023/1/1～2023/12/31までの日付を入力してください。" sqref="B3:B4" xr:uid="{D0CD2535-EE4F-4EC0-8720-4BD5BB15F60A}">
      <formula1>44927</formula1>
      <formula2>45291</formula2>
    </dataValidation>
    <dataValidation type="date" allowBlank="1" showInputMessage="1" showErrorMessage="1" errorTitle="入力期間エラー" error="2023/1/1～2023/12/31までの日付を入力してください。" sqref="B5:B466" xr:uid="{940815CB-CC15-42ED-A4EB-A0E820FAE086}">
      <formula1>46388</formula1>
      <formula2>46752</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4F8B-2E82-4C0C-9572-F745CA3A8E59}">
  <sheetPr codeName="Sheet9"/>
  <dimension ref="A1:AM55"/>
  <sheetViews>
    <sheetView topLeftCell="K1" zoomScale="55" zoomScaleNormal="55" workbookViewId="0">
      <selection activeCell="L1" activeCellId="2" sqref="B1:B1048576 F1:H1048576 L1:AC1048576"/>
    </sheetView>
  </sheetViews>
  <sheetFormatPr defaultColWidth="9" defaultRowHeight="18.75"/>
  <cols>
    <col min="1" max="1" width="9.125" style="140" bestFit="1" customWidth="1"/>
    <col min="2" max="2" width="17.625" style="140" customWidth="1"/>
    <col min="3" max="4" width="9.125" style="140" bestFit="1" customWidth="1"/>
    <col min="5" max="7" width="9" style="140"/>
    <col min="8" max="8" width="9" style="142"/>
    <col min="9" max="9" width="15.125" style="142" bestFit="1" customWidth="1"/>
    <col min="10" max="10" width="9" style="142"/>
    <col min="11" max="22" width="9.125" style="142" bestFit="1" customWidth="1"/>
    <col min="23" max="36" width="10" style="142" bestFit="1" customWidth="1"/>
    <col min="37" max="37" width="14.25" style="140" bestFit="1" customWidth="1"/>
    <col min="38" max="16384" width="9" style="140"/>
  </cols>
  <sheetData>
    <row r="1" spans="1:39">
      <c r="A1" s="140" t="s">
        <v>274</v>
      </c>
      <c r="H1" s="142" t="s">
        <v>133</v>
      </c>
      <c r="AK1" s="183">
        <f ca="1">週テーブル!E7</f>
        <v>46460</v>
      </c>
    </row>
    <row r="2" spans="1:39">
      <c r="H2" s="143" t="str">
        <f>IF(OR(G2="中止",G2="取消"),"998",IF(ISNA(MATCH($E2,施設情報!$B$2:$B$96,0)),"999",INDEX(施設情報!$C$2:$C$96,MATCH($E2,施設情報!$B$2:$B$96,0))))</f>
        <v>999</v>
      </c>
      <c r="I2" s="144">
        <f>B2</f>
        <v>0</v>
      </c>
      <c r="J2" s="142" t="str">
        <f t="shared" ref="J2" si="0">H2&amp;"-"&amp;I2</f>
        <v>999-0</v>
      </c>
      <c r="K2" s="142">
        <f>C2/24</f>
        <v>0</v>
      </c>
      <c r="L2" s="142">
        <f>D2/24</f>
        <v>0</v>
      </c>
      <c r="M2" s="142">
        <f>IF(AND(M$3&gt;=$K2,M$3&lt;$L2),100*$AM2,0)</f>
        <v>0</v>
      </c>
      <c r="N2" s="142">
        <f t="shared" ref="N2:AJ2" si="1">IF(AND(N$3&gt;=$K2,N$3&lt;$L2),100*$AM2,0)</f>
        <v>0</v>
      </c>
      <c r="O2" s="142">
        <f t="shared" si="1"/>
        <v>0</v>
      </c>
      <c r="P2" s="142">
        <f t="shared" si="1"/>
        <v>0</v>
      </c>
      <c r="Q2" s="142">
        <f t="shared" si="1"/>
        <v>0</v>
      </c>
      <c r="R2" s="142">
        <f t="shared" si="1"/>
        <v>0</v>
      </c>
      <c r="S2" s="142">
        <f t="shared" si="1"/>
        <v>0</v>
      </c>
      <c r="T2" s="142">
        <f t="shared" si="1"/>
        <v>0</v>
      </c>
      <c r="U2" s="142">
        <f t="shared" si="1"/>
        <v>0</v>
      </c>
      <c r="V2" s="142">
        <f t="shared" si="1"/>
        <v>0</v>
      </c>
      <c r="W2" s="142">
        <f t="shared" si="1"/>
        <v>0</v>
      </c>
      <c r="X2" s="142">
        <f t="shared" si="1"/>
        <v>0</v>
      </c>
      <c r="Y2" s="142">
        <f t="shared" si="1"/>
        <v>0</v>
      </c>
      <c r="Z2" s="142">
        <f t="shared" si="1"/>
        <v>0</v>
      </c>
      <c r="AA2" s="142">
        <f t="shared" si="1"/>
        <v>0</v>
      </c>
      <c r="AB2" s="142">
        <f t="shared" si="1"/>
        <v>0</v>
      </c>
      <c r="AC2" s="142">
        <f t="shared" si="1"/>
        <v>0</v>
      </c>
      <c r="AD2" s="142">
        <f t="shared" si="1"/>
        <v>0</v>
      </c>
      <c r="AE2" s="142">
        <f t="shared" si="1"/>
        <v>0</v>
      </c>
      <c r="AF2" s="142">
        <f>IF(AND(AF$3&gt;=$K2,AF$3&lt;$L2),100*$AM2,0)</f>
        <v>0</v>
      </c>
      <c r="AG2" s="142">
        <f t="shared" si="1"/>
        <v>0</v>
      </c>
      <c r="AH2" s="142">
        <f t="shared" si="1"/>
        <v>0</v>
      </c>
      <c r="AI2" s="142">
        <f t="shared" si="1"/>
        <v>0</v>
      </c>
      <c r="AJ2" s="142">
        <f t="shared" si="1"/>
        <v>0</v>
      </c>
      <c r="AK2" s="142">
        <f ca="1">IF(AND(AND($AK$3&lt;=B2,B2&lt;=$AK$1),B2&lt;&gt;""),1,0)</f>
        <v>0</v>
      </c>
      <c r="AL2" s="140">
        <f>IF(OR(F2="工事・メンテ（共用可）",F2="要調整"),0.5,1)</f>
        <v>1</v>
      </c>
      <c r="AM2" s="136">
        <v>1</v>
      </c>
    </row>
    <row r="3" spans="1:39" ht="19.5" customHeight="1">
      <c r="A3" s="292" t="s">
        <v>102</v>
      </c>
      <c r="B3" s="293" t="s">
        <v>103</v>
      </c>
      <c r="C3" s="294" t="s">
        <v>104</v>
      </c>
      <c r="D3" s="294"/>
      <c r="E3" s="295" t="s">
        <v>105</v>
      </c>
      <c r="F3" s="286" t="s">
        <v>110</v>
      </c>
      <c r="G3" s="288" t="s">
        <v>111</v>
      </c>
      <c r="H3" s="290" t="s">
        <v>128</v>
      </c>
      <c r="I3" s="290" t="s">
        <v>129</v>
      </c>
      <c r="J3" s="290" t="s">
        <v>130</v>
      </c>
      <c r="K3" s="290" t="s">
        <v>131</v>
      </c>
      <c r="L3" s="290" t="s">
        <v>132</v>
      </c>
      <c r="M3" s="291">
        <v>0</v>
      </c>
      <c r="N3" s="291">
        <v>4.1666666666666664E-2</v>
      </c>
      <c r="O3" s="291">
        <v>8.3333333333333301E-2</v>
      </c>
      <c r="P3" s="291">
        <v>0.125</v>
      </c>
      <c r="Q3" s="291">
        <v>0.16666666666666699</v>
      </c>
      <c r="R3" s="291">
        <v>0.20833333333333301</v>
      </c>
      <c r="S3" s="291">
        <v>0.25</v>
      </c>
      <c r="T3" s="291">
        <v>0.29166666666666702</v>
      </c>
      <c r="U3" s="291">
        <v>0.33333333333333298</v>
      </c>
      <c r="V3" s="291">
        <v>0.375</v>
      </c>
      <c r="W3" s="291">
        <v>0.41666666666666702</v>
      </c>
      <c r="X3" s="291">
        <v>0.45833333333333298</v>
      </c>
      <c r="Y3" s="291">
        <v>0.5</v>
      </c>
      <c r="Z3" s="291">
        <v>0.54166666666666696</v>
      </c>
      <c r="AA3" s="291">
        <v>0.58333333333333304</v>
      </c>
      <c r="AB3" s="291">
        <v>0.625</v>
      </c>
      <c r="AC3" s="291">
        <v>0.66666666666666696</v>
      </c>
      <c r="AD3" s="291">
        <v>0.70833333333333304</v>
      </c>
      <c r="AE3" s="291">
        <v>0.75</v>
      </c>
      <c r="AF3" s="291">
        <v>0.79166666666666696</v>
      </c>
      <c r="AG3" s="291">
        <v>0.83333333333333304</v>
      </c>
      <c r="AH3" s="291">
        <v>0.875</v>
      </c>
      <c r="AI3" s="291">
        <v>0.91666666666666696</v>
      </c>
      <c r="AJ3" s="291">
        <v>0.95833333333333304</v>
      </c>
      <c r="AK3" s="299">
        <f>週テーブル!D2</f>
        <v>46391</v>
      </c>
      <c r="AL3" s="298" t="s">
        <v>484</v>
      </c>
      <c r="AM3" s="289" t="s">
        <v>483</v>
      </c>
    </row>
    <row r="4" spans="1:39" ht="19.5">
      <c r="A4" s="292"/>
      <c r="B4" s="293"/>
      <c r="C4" s="155" t="s">
        <v>106</v>
      </c>
      <c r="D4" s="155" t="s">
        <v>107</v>
      </c>
      <c r="E4" s="295"/>
      <c r="F4" s="296"/>
      <c r="G4" s="297"/>
      <c r="H4" s="290"/>
      <c r="I4" s="290"/>
      <c r="J4" s="290"/>
      <c r="K4" s="290"/>
      <c r="L4" s="290"/>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9"/>
      <c r="AL4" s="298"/>
      <c r="AM4" s="289"/>
    </row>
    <row r="5" spans="1:39" ht="93.75">
      <c r="A5" s="153">
        <v>128</v>
      </c>
      <c r="B5" s="150">
        <v>46395</v>
      </c>
      <c r="C5" s="156">
        <v>9</v>
      </c>
      <c r="D5" s="156">
        <v>14</v>
      </c>
      <c r="E5" s="154" t="s">
        <v>487</v>
      </c>
      <c r="F5" s="151" t="s">
        <v>95</v>
      </c>
      <c r="G5" s="157" t="s">
        <v>1</v>
      </c>
      <c r="H5" s="143" t="str">
        <f>IF(OR(G5="中止",G5="取消"),"998",IF(ISNA(MATCH($E5,施設情報!$B$2:$B$96,0)),"999",INDEX(施設情報!$C$2:$C$96,MATCH($E5,施設情報!$B$2:$B$96,0))))</f>
        <v>101</v>
      </c>
      <c r="I5" s="144">
        <f>B5</f>
        <v>46395</v>
      </c>
      <c r="J5" s="142" t="str">
        <f>H5&amp;"-"&amp;I5</f>
        <v>101-46395</v>
      </c>
      <c r="K5" s="142">
        <f>C5/24</f>
        <v>0.375</v>
      </c>
      <c r="L5" s="142">
        <f>D5/24</f>
        <v>0.58333333333333337</v>
      </c>
      <c r="M5" s="142">
        <f>IF(AND(M$3&gt;=$K5,M$3&lt;$L5),100*$AM5,0)</f>
        <v>0</v>
      </c>
      <c r="N5" s="142">
        <f>IF(AND(N$3&gt;=$K5,N$3&lt;$L5),100*$AM5,0)</f>
        <v>0</v>
      </c>
      <c r="O5" s="142">
        <f>IF(AND(O$3&gt;=$K5,O$3&lt;$L5),100*$AM5,0)</f>
        <v>0</v>
      </c>
      <c r="P5" s="142">
        <f>IF(AND(P$3&gt;=$K5,P$3&lt;$L5),100*$AM5,0)</f>
        <v>0</v>
      </c>
      <c r="Q5" s="142">
        <f>IF(AND(Q$3&gt;=$K5,Q$3&lt;$L5),100*$AM5,0)</f>
        <v>0</v>
      </c>
      <c r="R5" s="142">
        <f>IF(AND(R$3&gt;=$K5,R$3&lt;$L5),100*$AM5,0)</f>
        <v>0</v>
      </c>
      <c r="S5" s="142">
        <f>IF(AND(S$3&gt;=$K5,S$3&lt;$L5),100*$AM5,0)</f>
        <v>0</v>
      </c>
      <c r="T5" s="142">
        <f>IF(AND(T$3&gt;=$K5,T$3&lt;$L5),100*$AM5,0)</f>
        <v>0</v>
      </c>
      <c r="U5" s="142">
        <f>IF(AND(U$3&gt;=$K5,U$3&lt;$L5),100*$AM5,0)</f>
        <v>0</v>
      </c>
      <c r="V5" s="142">
        <f>IF(AND(V$3&gt;=$K5,V$3&lt;$L5),100*$AM5,0)</f>
        <v>100</v>
      </c>
      <c r="W5" s="142">
        <f>IF(AND(W$3&gt;=$K5,W$3&lt;$L5),100*$AM5,0)</f>
        <v>100</v>
      </c>
      <c r="X5" s="142">
        <f>IF(AND(X$3&gt;=$K5,X$3&lt;$L5),100*$AM5,0)</f>
        <v>100</v>
      </c>
      <c r="Y5" s="142">
        <f>IF(AND(Y$3&gt;=$K5,Y$3&lt;$L5),100*$AM5,0)</f>
        <v>100</v>
      </c>
      <c r="Z5" s="142">
        <f>IF(AND(Z$3&gt;=$K5,Z$3&lt;$L5),100*$AM5,0)</f>
        <v>100</v>
      </c>
      <c r="AA5" s="142">
        <f>IF(AND(AA$3&gt;=$K5,AA$3&lt;$L5),100*$AM5,0)</f>
        <v>0</v>
      </c>
      <c r="AB5" s="142">
        <f>IF(AND(AB$3&gt;=$K5,AB$3&lt;$L5),100*$AM5,0)</f>
        <v>0</v>
      </c>
      <c r="AC5" s="142">
        <f>IF(AND(AC$3&gt;=$K5,AC$3&lt;$L5),100*$AM5,0)</f>
        <v>0</v>
      </c>
      <c r="AD5" s="142">
        <f>IF(AND(AD$3&gt;=$K5,AD$3&lt;$L5),100*$AM5,0)</f>
        <v>0</v>
      </c>
      <c r="AE5" s="142">
        <f>IF(AND(AE$3&gt;=$K5,AE$3&lt;$L5),100*$AM5,0)</f>
        <v>0</v>
      </c>
      <c r="AF5" s="142">
        <f>IF(AND(AF$3&gt;=$K5,AF$3&lt;$L5),100*$AM5,0)</f>
        <v>0</v>
      </c>
      <c r="AG5" s="142">
        <f>IF(AND(AG$3&gt;=$K5,AG$3&lt;$L5),100*$AM5,0)</f>
        <v>0</v>
      </c>
      <c r="AH5" s="142">
        <f>IF(AND(AH$3&gt;=$K5,AH$3&lt;$L5),100*$AM5,0)</f>
        <v>0</v>
      </c>
      <c r="AI5" s="142">
        <f>IF(AND(AI$3&gt;=$K5,AI$3&lt;$L5),100*$AM5,0)</f>
        <v>0</v>
      </c>
      <c r="AJ5" s="142">
        <f>IF(AND(AJ$3&gt;=$K5,AJ$3&lt;$L5),100*$AM5,0)</f>
        <v>0</v>
      </c>
      <c r="AK5" s="142">
        <f ca="1">IF(AND(AND($AK$3&lt;=B5,B5&lt;=$AK$1),B5&lt;&gt;""),1,0)</f>
        <v>1</v>
      </c>
      <c r="AL5" s="140">
        <f t="shared" ref="AL5:AL55" si="2">IF(OR(F5="工事・メンテ（共用可）",F5="要調整"),0.5,1)</f>
        <v>1</v>
      </c>
      <c r="AM5" s="136">
        <v>1</v>
      </c>
    </row>
    <row r="6" spans="1:39">
      <c r="A6" s="153">
        <v>129</v>
      </c>
      <c r="B6" s="150">
        <v>46395</v>
      </c>
      <c r="C6" s="156">
        <v>9</v>
      </c>
      <c r="D6" s="156">
        <v>14</v>
      </c>
      <c r="E6" s="154" t="s">
        <v>488</v>
      </c>
      <c r="F6" s="151" t="s">
        <v>95</v>
      </c>
      <c r="G6" s="157" t="s">
        <v>1</v>
      </c>
      <c r="H6" s="143" t="str">
        <f>IF(OR(G6="中止",G6="取消"),"998",IF(ISNA(MATCH($E6,施設情報!$B$2:$B$96,0)),"999",INDEX(施設情報!$C$2:$C$96,MATCH($E6,施設情報!$B$2:$B$96,0))))</f>
        <v>104</v>
      </c>
      <c r="I6" s="144">
        <f>B6</f>
        <v>46395</v>
      </c>
      <c r="J6" s="142" t="str">
        <f>H6&amp;"-"&amp;I6</f>
        <v>104-46395</v>
      </c>
      <c r="K6" s="142">
        <f>C6/24</f>
        <v>0.375</v>
      </c>
      <c r="L6" s="142">
        <f>D6/24</f>
        <v>0.58333333333333337</v>
      </c>
      <c r="M6" s="142">
        <f>IF(AND(M$3&gt;=$K6,M$3&lt;$L6),100*$AM6,0)</f>
        <v>0</v>
      </c>
      <c r="N6" s="142">
        <f>IF(AND(N$3&gt;=$K6,N$3&lt;$L6),100*$AM6,0)</f>
        <v>0</v>
      </c>
      <c r="O6" s="142">
        <f>IF(AND(O$3&gt;=$K6,O$3&lt;$L6),100*$AM6,0)</f>
        <v>0</v>
      </c>
      <c r="P6" s="142">
        <f>IF(AND(P$3&gt;=$K6,P$3&lt;$L6),100*$AM6,0)</f>
        <v>0</v>
      </c>
      <c r="Q6" s="142">
        <f>IF(AND(Q$3&gt;=$K6,Q$3&lt;$L6),100*$AM6,0)</f>
        <v>0</v>
      </c>
      <c r="R6" s="142">
        <f>IF(AND(R$3&gt;=$K6,R$3&lt;$L6),100*$AM6,0)</f>
        <v>0</v>
      </c>
      <c r="S6" s="142">
        <f>IF(AND(S$3&gt;=$K6,S$3&lt;$L6),100*$AM6,0)</f>
        <v>0</v>
      </c>
      <c r="T6" s="142">
        <f>IF(AND(T$3&gt;=$K6,T$3&lt;$L6),100*$AM6,0)</f>
        <v>0</v>
      </c>
      <c r="U6" s="142">
        <f>IF(AND(U$3&gt;=$K6,U$3&lt;$L6),100*$AM6,0)</f>
        <v>0</v>
      </c>
      <c r="V6" s="142">
        <f>IF(AND(V$3&gt;=$K6,V$3&lt;$L6),100*$AM6,0)</f>
        <v>100</v>
      </c>
      <c r="W6" s="142">
        <f>IF(AND(W$3&gt;=$K6,W$3&lt;$L6),100*$AM6,0)</f>
        <v>100</v>
      </c>
      <c r="X6" s="142">
        <f>IF(AND(X$3&gt;=$K6,X$3&lt;$L6),100*$AM6,0)</f>
        <v>100</v>
      </c>
      <c r="Y6" s="142">
        <f>IF(AND(Y$3&gt;=$K6,Y$3&lt;$L6),100*$AM6,0)</f>
        <v>100</v>
      </c>
      <c r="Z6" s="142">
        <f>IF(AND(Z$3&gt;=$K6,Z$3&lt;$L6),100*$AM6,0)</f>
        <v>100</v>
      </c>
      <c r="AA6" s="142">
        <f>IF(AND(AA$3&gt;=$K6,AA$3&lt;$L6),100*$AM6,0)</f>
        <v>0</v>
      </c>
      <c r="AB6" s="142">
        <f>IF(AND(AB$3&gt;=$K6,AB$3&lt;$L6),100*$AM6,0)</f>
        <v>0</v>
      </c>
      <c r="AC6" s="142">
        <f>IF(AND(AC$3&gt;=$K6,AC$3&lt;$L6),100*$AM6,0)</f>
        <v>0</v>
      </c>
      <c r="AD6" s="142">
        <f>IF(AND(AD$3&gt;=$K6,AD$3&lt;$L6),100*$AM6,0)</f>
        <v>0</v>
      </c>
      <c r="AE6" s="142">
        <f>IF(AND(AE$3&gt;=$K6,AE$3&lt;$L6),100*$AM6,0)</f>
        <v>0</v>
      </c>
      <c r="AF6" s="142">
        <f>IF(AND(AF$3&gt;=$K6,AF$3&lt;$L6),100*$AM6,0)</f>
        <v>0</v>
      </c>
      <c r="AG6" s="142">
        <f>IF(AND(AG$3&gt;=$K6,AG$3&lt;$L6),100*$AM6,0)</f>
        <v>0</v>
      </c>
      <c r="AH6" s="142">
        <f>IF(AND(AH$3&gt;=$K6,AH$3&lt;$L6),100*$AM6,0)</f>
        <v>0</v>
      </c>
      <c r="AI6" s="142">
        <f>IF(AND(AI$3&gt;=$K6,AI$3&lt;$L6),100*$AM6,0)</f>
        <v>0</v>
      </c>
      <c r="AJ6" s="142">
        <f>IF(AND(AJ$3&gt;=$K6,AJ$3&lt;$L6),100*$AM6,0)</f>
        <v>0</v>
      </c>
      <c r="AK6" s="142">
        <f ca="1">IF(AND(AND($AK$3&lt;=B6,B6&lt;=$AK$1),B6&lt;&gt;""),1,0)</f>
        <v>1</v>
      </c>
      <c r="AL6" s="140">
        <f t="shared" si="2"/>
        <v>1</v>
      </c>
      <c r="AM6" s="136">
        <v>1</v>
      </c>
    </row>
    <row r="7" spans="1:39">
      <c r="A7" s="153">
        <v>3</v>
      </c>
      <c r="B7" s="150">
        <v>46396</v>
      </c>
      <c r="C7" s="156">
        <v>0</v>
      </c>
      <c r="D7" s="156">
        <v>24</v>
      </c>
      <c r="E7" s="154" t="s">
        <v>28</v>
      </c>
      <c r="F7" s="151" t="s">
        <v>29</v>
      </c>
      <c r="G7" s="157" t="s">
        <v>1</v>
      </c>
      <c r="H7" s="143" t="str">
        <f>IF(OR(G7="中止",G7="取消"),"998",IF(ISNA(MATCH($E7,施設情報!$B$2:$B$96,0)),"999",INDEX(施設情報!$C$2:$C$96,MATCH($E7,施設情報!$B$2:$B$96,0))))</f>
        <v>001</v>
      </c>
      <c r="I7" s="144">
        <f>B7</f>
        <v>46396</v>
      </c>
      <c r="J7" s="142" t="str">
        <f>H7&amp;"-"&amp;I7</f>
        <v>001-46396</v>
      </c>
      <c r="K7" s="142">
        <f>C7/24</f>
        <v>0</v>
      </c>
      <c r="L7" s="142">
        <f>D7/24</f>
        <v>1</v>
      </c>
      <c r="M7" s="142">
        <f>IF(AND(M$3&gt;=$K7,M$3&lt;$L7),100*$AM7,0)</f>
        <v>100</v>
      </c>
      <c r="N7" s="142">
        <f>IF(AND(N$3&gt;=$K7,N$3&lt;$L7),100*$AM7,0)</f>
        <v>100</v>
      </c>
      <c r="O7" s="142">
        <f>IF(AND(O$3&gt;=$K7,O$3&lt;$L7),100*$AM7,0)</f>
        <v>100</v>
      </c>
      <c r="P7" s="142">
        <f>IF(AND(P$3&gt;=$K7,P$3&lt;$L7),100*$AM7,0)</f>
        <v>100</v>
      </c>
      <c r="Q7" s="142">
        <f>IF(AND(Q$3&gt;=$K7,Q$3&lt;$L7),100*$AM7,0)</f>
        <v>100</v>
      </c>
      <c r="R7" s="142">
        <f>IF(AND(R$3&gt;=$K7,R$3&lt;$L7),100*$AM7,0)</f>
        <v>100</v>
      </c>
      <c r="S7" s="142">
        <f>IF(AND(S$3&gt;=$K7,S$3&lt;$L7),100*$AM7,0)</f>
        <v>100</v>
      </c>
      <c r="T7" s="142">
        <f>IF(AND(T$3&gt;=$K7,T$3&lt;$L7),100*$AM7,0)</f>
        <v>100</v>
      </c>
      <c r="U7" s="142">
        <f>IF(AND(U$3&gt;=$K7,U$3&lt;$L7),100*$AM7,0)</f>
        <v>100</v>
      </c>
      <c r="V7" s="142">
        <f>IF(AND(V$3&gt;=$K7,V$3&lt;$L7),100*$AM7,0)</f>
        <v>100</v>
      </c>
      <c r="W7" s="142">
        <f>IF(AND(W$3&gt;=$K7,W$3&lt;$L7),100*$AM7,0)</f>
        <v>100</v>
      </c>
      <c r="X7" s="142">
        <f>IF(AND(X$3&gt;=$K7,X$3&lt;$L7),100*$AM7,0)</f>
        <v>100</v>
      </c>
      <c r="Y7" s="142">
        <f>IF(AND(Y$3&gt;=$K7,Y$3&lt;$L7),100*$AM7,0)</f>
        <v>100</v>
      </c>
      <c r="Z7" s="142">
        <f>IF(AND(Z$3&gt;=$K7,Z$3&lt;$L7),100*$AM7,0)</f>
        <v>100</v>
      </c>
      <c r="AA7" s="142">
        <f>IF(AND(AA$3&gt;=$K7,AA$3&lt;$L7),100*$AM7,0)</f>
        <v>100</v>
      </c>
      <c r="AB7" s="142">
        <f>IF(AND(AB$3&gt;=$K7,AB$3&lt;$L7),100*$AM7,0)</f>
        <v>100</v>
      </c>
      <c r="AC7" s="142">
        <f>IF(AND(AC$3&gt;=$K7,AC$3&lt;$L7),100*$AM7,0)</f>
        <v>100</v>
      </c>
      <c r="AD7" s="142">
        <f>IF(AND(AD$3&gt;=$K7,AD$3&lt;$L7),100*$AM7,0)</f>
        <v>100</v>
      </c>
      <c r="AE7" s="142">
        <f>IF(AND(AE$3&gt;=$K7,AE$3&lt;$L7),100*$AM7,0)</f>
        <v>100</v>
      </c>
      <c r="AF7" s="142">
        <f>IF(AND(AF$3&gt;=$K7,AF$3&lt;$L7),100*$AM7,0)</f>
        <v>100</v>
      </c>
      <c r="AG7" s="142">
        <f>IF(AND(AG$3&gt;=$K7,AG$3&lt;$L7),100*$AM7,0)</f>
        <v>100</v>
      </c>
      <c r="AH7" s="142">
        <f>IF(AND(AH$3&gt;=$K7,AH$3&lt;$L7),100*$AM7,0)</f>
        <v>100</v>
      </c>
      <c r="AI7" s="142">
        <f>IF(AND(AI$3&gt;=$K7,AI$3&lt;$L7),100*$AM7,0)</f>
        <v>100</v>
      </c>
      <c r="AJ7" s="142">
        <f>IF(AND(AJ$3&gt;=$K7,AJ$3&lt;$L7),100*$AM7,0)</f>
        <v>100</v>
      </c>
      <c r="AK7" s="142">
        <f ca="1">IF(AND(AND($AK$3&lt;=B7,B7&lt;=$AK$1),B7&lt;&gt;""),1,0)</f>
        <v>1</v>
      </c>
      <c r="AL7" s="140">
        <f t="shared" si="2"/>
        <v>1</v>
      </c>
      <c r="AM7" s="136">
        <v>1</v>
      </c>
    </row>
    <row r="8" spans="1:39">
      <c r="A8" s="153">
        <v>4</v>
      </c>
      <c r="B8" s="150">
        <v>46397</v>
      </c>
      <c r="C8" s="156">
        <v>0</v>
      </c>
      <c r="D8" s="156">
        <v>24</v>
      </c>
      <c r="E8" s="154" t="s">
        <v>28</v>
      </c>
      <c r="F8" s="151" t="s">
        <v>29</v>
      </c>
      <c r="G8" s="157" t="s">
        <v>1</v>
      </c>
      <c r="H8" s="143" t="str">
        <f>IF(OR(G8="中止",G8="取消"),"998",IF(ISNA(MATCH($E8,施設情報!$B$2:$B$96,0)),"999",INDEX(施設情報!$C$2:$C$96,MATCH($E8,施設情報!$B$2:$B$96,0))))</f>
        <v>001</v>
      </c>
      <c r="I8" s="144">
        <f>B8</f>
        <v>46397</v>
      </c>
      <c r="J8" s="142" t="str">
        <f>H8&amp;"-"&amp;I8</f>
        <v>001-46397</v>
      </c>
      <c r="K8" s="142">
        <f>C8/24</f>
        <v>0</v>
      </c>
      <c r="L8" s="142">
        <f>D8/24</f>
        <v>1</v>
      </c>
      <c r="M8" s="142">
        <f>IF(AND(M$3&gt;=$K8,M$3&lt;$L8),100*$AM8,0)</f>
        <v>100</v>
      </c>
      <c r="N8" s="142">
        <f>IF(AND(N$3&gt;=$K8,N$3&lt;$L8),100*$AM8,0)</f>
        <v>100</v>
      </c>
      <c r="O8" s="142">
        <f>IF(AND(O$3&gt;=$K8,O$3&lt;$L8),100*$AM8,0)</f>
        <v>100</v>
      </c>
      <c r="P8" s="142">
        <f>IF(AND(P$3&gt;=$K8,P$3&lt;$L8),100*$AM8,0)</f>
        <v>100</v>
      </c>
      <c r="Q8" s="142">
        <f>IF(AND(Q$3&gt;=$K8,Q$3&lt;$L8),100*$AM8,0)</f>
        <v>100</v>
      </c>
      <c r="R8" s="142">
        <f>IF(AND(R$3&gt;=$K8,R$3&lt;$L8),100*$AM8,0)</f>
        <v>100</v>
      </c>
      <c r="S8" s="142">
        <f>IF(AND(S$3&gt;=$K8,S$3&lt;$L8),100*$AM8,0)</f>
        <v>100</v>
      </c>
      <c r="T8" s="142">
        <f>IF(AND(T$3&gt;=$K8,T$3&lt;$L8),100*$AM8,0)</f>
        <v>100</v>
      </c>
      <c r="U8" s="142">
        <f>IF(AND(U$3&gt;=$K8,U$3&lt;$L8),100*$AM8,0)</f>
        <v>100</v>
      </c>
      <c r="V8" s="142">
        <f>IF(AND(V$3&gt;=$K8,V$3&lt;$L8),100*$AM8,0)</f>
        <v>100</v>
      </c>
      <c r="W8" s="142">
        <f>IF(AND(W$3&gt;=$K8,W$3&lt;$L8),100*$AM8,0)</f>
        <v>100</v>
      </c>
      <c r="X8" s="142">
        <f>IF(AND(X$3&gt;=$K8,X$3&lt;$L8),100*$AM8,0)</f>
        <v>100</v>
      </c>
      <c r="Y8" s="142">
        <f>IF(AND(Y$3&gt;=$K8,Y$3&lt;$L8),100*$AM8,0)</f>
        <v>100</v>
      </c>
      <c r="Z8" s="142">
        <f>IF(AND(Z$3&gt;=$K8,Z$3&lt;$L8),100*$AM8,0)</f>
        <v>100</v>
      </c>
      <c r="AA8" s="142">
        <f>IF(AND(AA$3&gt;=$K8,AA$3&lt;$L8),100*$AM8,0)</f>
        <v>100</v>
      </c>
      <c r="AB8" s="142">
        <f>IF(AND(AB$3&gt;=$K8,AB$3&lt;$L8),100*$AM8,0)</f>
        <v>100</v>
      </c>
      <c r="AC8" s="142">
        <f>IF(AND(AC$3&gt;=$K8,AC$3&lt;$L8),100*$AM8,0)</f>
        <v>100</v>
      </c>
      <c r="AD8" s="142">
        <f>IF(AND(AD$3&gt;=$K8,AD$3&lt;$L8),100*$AM8,0)</f>
        <v>100</v>
      </c>
      <c r="AE8" s="142">
        <f>IF(AND(AE$3&gt;=$K8,AE$3&lt;$L8),100*$AM8,0)</f>
        <v>100</v>
      </c>
      <c r="AF8" s="142">
        <f>IF(AND(AF$3&gt;=$K8,AF$3&lt;$L8),100*$AM8,0)</f>
        <v>100</v>
      </c>
      <c r="AG8" s="142">
        <f>IF(AND(AG$3&gt;=$K8,AG$3&lt;$L8),100*$AM8,0)</f>
        <v>100</v>
      </c>
      <c r="AH8" s="142">
        <f>IF(AND(AH$3&gt;=$K8,AH$3&lt;$L8),100*$AM8,0)</f>
        <v>100</v>
      </c>
      <c r="AI8" s="142">
        <f>IF(AND(AI$3&gt;=$K8,AI$3&lt;$L8),100*$AM8,0)</f>
        <v>100</v>
      </c>
      <c r="AJ8" s="142">
        <f>IF(AND(AJ$3&gt;=$K8,AJ$3&lt;$L8),100*$AM8,0)</f>
        <v>100</v>
      </c>
      <c r="AK8" s="142">
        <f ca="1">IF(AND(AND($AK$3&lt;=B8,B8&lt;=$AK$1),B8&lt;&gt;""),1,0)</f>
        <v>1</v>
      </c>
      <c r="AL8" s="140">
        <f t="shared" si="2"/>
        <v>1</v>
      </c>
      <c r="AM8" s="136">
        <v>1</v>
      </c>
    </row>
    <row r="9" spans="1:39">
      <c r="A9" s="153">
        <v>106</v>
      </c>
      <c r="B9" s="150">
        <v>46398</v>
      </c>
      <c r="C9" s="156">
        <v>0</v>
      </c>
      <c r="D9" s="156">
        <v>24</v>
      </c>
      <c r="E9" s="154" t="s">
        <v>28</v>
      </c>
      <c r="F9" s="151" t="s">
        <v>29</v>
      </c>
      <c r="G9" s="157" t="s">
        <v>1</v>
      </c>
      <c r="H9" s="143" t="str">
        <f>IF(OR(G9="中止",G9="取消"),"998",IF(ISNA(MATCH($E9,施設情報!$B$2:$B$96,0)),"999",INDEX(施設情報!$C$2:$C$96,MATCH($E9,施設情報!$B$2:$B$96,0))))</f>
        <v>001</v>
      </c>
      <c r="I9" s="144">
        <f>B9</f>
        <v>46398</v>
      </c>
      <c r="J9" s="142" t="str">
        <f>H9&amp;"-"&amp;I9</f>
        <v>001-46398</v>
      </c>
      <c r="K9" s="142">
        <f>C9/24</f>
        <v>0</v>
      </c>
      <c r="L9" s="142">
        <f>D9/24</f>
        <v>1</v>
      </c>
      <c r="M9" s="142">
        <f>IF(AND(M$3&gt;=$K9,M$3&lt;$L9),100*$AM9,0)</f>
        <v>100</v>
      </c>
      <c r="N9" s="142">
        <f>IF(AND(N$3&gt;=$K9,N$3&lt;$L9),100*$AM9,0)</f>
        <v>100</v>
      </c>
      <c r="O9" s="142">
        <f>IF(AND(O$3&gt;=$K9,O$3&lt;$L9),100*$AM9,0)</f>
        <v>100</v>
      </c>
      <c r="P9" s="142">
        <f>IF(AND(P$3&gt;=$K9,P$3&lt;$L9),100*$AM9,0)</f>
        <v>100</v>
      </c>
      <c r="Q9" s="142">
        <f>IF(AND(Q$3&gt;=$K9,Q$3&lt;$L9),100*$AM9,0)</f>
        <v>100</v>
      </c>
      <c r="R9" s="142">
        <f>IF(AND(R$3&gt;=$K9,R$3&lt;$L9),100*$AM9,0)</f>
        <v>100</v>
      </c>
      <c r="S9" s="142">
        <f>IF(AND(S$3&gt;=$K9,S$3&lt;$L9),100*$AM9,0)</f>
        <v>100</v>
      </c>
      <c r="T9" s="142">
        <f>IF(AND(T$3&gt;=$K9,T$3&lt;$L9),100*$AM9,0)</f>
        <v>100</v>
      </c>
      <c r="U9" s="142">
        <f>IF(AND(U$3&gt;=$K9,U$3&lt;$L9),100*$AM9,0)</f>
        <v>100</v>
      </c>
      <c r="V9" s="142">
        <f>IF(AND(V$3&gt;=$K9,V$3&lt;$L9),100*$AM9,0)</f>
        <v>100</v>
      </c>
      <c r="W9" s="142">
        <f>IF(AND(W$3&gt;=$K9,W$3&lt;$L9),100*$AM9,0)</f>
        <v>100</v>
      </c>
      <c r="X9" s="142">
        <f>IF(AND(X$3&gt;=$K9,X$3&lt;$L9),100*$AM9,0)</f>
        <v>100</v>
      </c>
      <c r="Y9" s="142">
        <f>IF(AND(Y$3&gt;=$K9,Y$3&lt;$L9),100*$AM9,0)</f>
        <v>100</v>
      </c>
      <c r="Z9" s="142">
        <f>IF(AND(Z$3&gt;=$K9,Z$3&lt;$L9),100*$AM9,0)</f>
        <v>100</v>
      </c>
      <c r="AA9" s="142">
        <f>IF(AND(AA$3&gt;=$K9,AA$3&lt;$L9),100*$AM9,0)</f>
        <v>100</v>
      </c>
      <c r="AB9" s="142">
        <f>IF(AND(AB$3&gt;=$K9,AB$3&lt;$L9),100*$AM9,0)</f>
        <v>100</v>
      </c>
      <c r="AC9" s="142">
        <f>IF(AND(AC$3&gt;=$K9,AC$3&lt;$L9),100*$AM9,0)</f>
        <v>100</v>
      </c>
      <c r="AD9" s="142">
        <f>IF(AND(AD$3&gt;=$K9,AD$3&lt;$L9),100*$AM9,0)</f>
        <v>100</v>
      </c>
      <c r="AE9" s="142">
        <f>IF(AND(AE$3&gt;=$K9,AE$3&lt;$L9),100*$AM9,0)</f>
        <v>100</v>
      </c>
      <c r="AF9" s="142">
        <f>IF(AND(AF$3&gt;=$K9,AF$3&lt;$L9),100*$AM9,0)</f>
        <v>100</v>
      </c>
      <c r="AG9" s="142">
        <f>IF(AND(AG$3&gt;=$K9,AG$3&lt;$L9),100*$AM9,0)</f>
        <v>100</v>
      </c>
      <c r="AH9" s="142">
        <f>IF(AND(AH$3&gt;=$K9,AH$3&lt;$L9),100*$AM9,0)</f>
        <v>100</v>
      </c>
      <c r="AI9" s="142">
        <f>IF(AND(AI$3&gt;=$K9,AI$3&lt;$L9),100*$AM9,0)</f>
        <v>100</v>
      </c>
      <c r="AJ9" s="142">
        <f>IF(AND(AJ$3&gt;=$K9,AJ$3&lt;$L9),100*$AM9,0)</f>
        <v>100</v>
      </c>
      <c r="AK9" s="142">
        <f ca="1">IF(AND(AND($AK$3&lt;=B9,B9&lt;=$AK$1),B9&lt;&gt;""),1,0)</f>
        <v>1</v>
      </c>
      <c r="AL9" s="140">
        <f t="shared" si="2"/>
        <v>1</v>
      </c>
      <c r="AM9" s="136">
        <v>1</v>
      </c>
    </row>
    <row r="10" spans="1:39">
      <c r="A10" s="153">
        <v>5</v>
      </c>
      <c r="B10" s="150">
        <v>46403</v>
      </c>
      <c r="C10" s="156">
        <v>0</v>
      </c>
      <c r="D10" s="156">
        <v>24</v>
      </c>
      <c r="E10" s="154" t="s">
        <v>28</v>
      </c>
      <c r="F10" s="151" t="s">
        <v>29</v>
      </c>
      <c r="G10" s="157" t="s">
        <v>1</v>
      </c>
      <c r="H10" s="143" t="str">
        <f>IF(OR(G10="中止",G10="取消"),"998",IF(ISNA(MATCH($E10,施設情報!$B$2:$B$96,0)),"999",INDEX(施設情報!$C$2:$C$96,MATCH($E10,施設情報!$B$2:$B$96,0))))</f>
        <v>001</v>
      </c>
      <c r="I10" s="144">
        <f>B10</f>
        <v>46403</v>
      </c>
      <c r="J10" s="142" t="str">
        <f>H10&amp;"-"&amp;I10</f>
        <v>001-46403</v>
      </c>
      <c r="K10" s="142">
        <f>C10/24</f>
        <v>0</v>
      </c>
      <c r="L10" s="142">
        <f>D10/24</f>
        <v>1</v>
      </c>
      <c r="M10" s="142">
        <f>IF(AND(M$3&gt;=$K10,M$3&lt;$L10),100*$AM10,0)</f>
        <v>100</v>
      </c>
      <c r="N10" s="142">
        <f>IF(AND(N$3&gt;=$K10,N$3&lt;$L10),100*$AM10,0)</f>
        <v>100</v>
      </c>
      <c r="O10" s="142">
        <f>IF(AND(O$3&gt;=$K10,O$3&lt;$L10),100*$AM10,0)</f>
        <v>100</v>
      </c>
      <c r="P10" s="142">
        <f>IF(AND(P$3&gt;=$K10,P$3&lt;$L10),100*$AM10,0)</f>
        <v>100</v>
      </c>
      <c r="Q10" s="142">
        <f>IF(AND(Q$3&gt;=$K10,Q$3&lt;$L10),100*$AM10,0)</f>
        <v>100</v>
      </c>
      <c r="R10" s="142">
        <f>IF(AND(R$3&gt;=$K10,R$3&lt;$L10),100*$AM10,0)</f>
        <v>100</v>
      </c>
      <c r="S10" s="142">
        <f>IF(AND(S$3&gt;=$K10,S$3&lt;$L10),100*$AM10,0)</f>
        <v>100</v>
      </c>
      <c r="T10" s="142">
        <f>IF(AND(T$3&gt;=$K10,T$3&lt;$L10),100*$AM10,0)</f>
        <v>100</v>
      </c>
      <c r="U10" s="142">
        <f>IF(AND(U$3&gt;=$K10,U$3&lt;$L10),100*$AM10,0)</f>
        <v>100</v>
      </c>
      <c r="V10" s="142">
        <f>IF(AND(V$3&gt;=$K10,V$3&lt;$L10),100*$AM10,0)</f>
        <v>100</v>
      </c>
      <c r="W10" s="142">
        <f>IF(AND(W$3&gt;=$K10,W$3&lt;$L10),100*$AM10,0)</f>
        <v>100</v>
      </c>
      <c r="X10" s="142">
        <f>IF(AND(X$3&gt;=$K10,X$3&lt;$L10),100*$AM10,0)</f>
        <v>100</v>
      </c>
      <c r="Y10" s="142">
        <f>IF(AND(Y$3&gt;=$K10,Y$3&lt;$L10),100*$AM10,0)</f>
        <v>100</v>
      </c>
      <c r="Z10" s="142">
        <f>IF(AND(Z$3&gt;=$K10,Z$3&lt;$L10),100*$AM10,0)</f>
        <v>100</v>
      </c>
      <c r="AA10" s="142">
        <f>IF(AND(AA$3&gt;=$K10,AA$3&lt;$L10),100*$AM10,0)</f>
        <v>100</v>
      </c>
      <c r="AB10" s="142">
        <f>IF(AND(AB$3&gt;=$K10,AB$3&lt;$L10),100*$AM10,0)</f>
        <v>100</v>
      </c>
      <c r="AC10" s="142">
        <f>IF(AND(AC$3&gt;=$K10,AC$3&lt;$L10),100*$AM10,0)</f>
        <v>100</v>
      </c>
      <c r="AD10" s="142">
        <f>IF(AND(AD$3&gt;=$K10,AD$3&lt;$L10),100*$AM10,0)</f>
        <v>100</v>
      </c>
      <c r="AE10" s="142">
        <f>IF(AND(AE$3&gt;=$K10,AE$3&lt;$L10),100*$AM10,0)</f>
        <v>100</v>
      </c>
      <c r="AF10" s="142">
        <f>IF(AND(AF$3&gt;=$K10,AF$3&lt;$L10),100*$AM10,0)</f>
        <v>100</v>
      </c>
      <c r="AG10" s="142">
        <f>IF(AND(AG$3&gt;=$K10,AG$3&lt;$L10),100*$AM10,0)</f>
        <v>100</v>
      </c>
      <c r="AH10" s="142">
        <f>IF(AND(AH$3&gt;=$K10,AH$3&lt;$L10),100*$AM10,0)</f>
        <v>100</v>
      </c>
      <c r="AI10" s="142">
        <f>IF(AND(AI$3&gt;=$K10,AI$3&lt;$L10),100*$AM10,0)</f>
        <v>100</v>
      </c>
      <c r="AJ10" s="142">
        <f>IF(AND(AJ$3&gt;=$K10,AJ$3&lt;$L10),100*$AM10,0)</f>
        <v>100</v>
      </c>
      <c r="AK10" s="142">
        <f ca="1">IF(AND(AND($AK$3&lt;=B10,B10&lt;=$AK$1),B10&lt;&gt;""),1,0)</f>
        <v>1</v>
      </c>
      <c r="AL10" s="140">
        <f t="shared" si="2"/>
        <v>1</v>
      </c>
      <c r="AM10" s="136">
        <v>1</v>
      </c>
    </row>
    <row r="11" spans="1:39">
      <c r="A11" s="153">
        <v>6</v>
      </c>
      <c r="B11" s="150">
        <v>46404</v>
      </c>
      <c r="C11" s="156">
        <v>0</v>
      </c>
      <c r="D11" s="156">
        <v>24</v>
      </c>
      <c r="E11" s="154" t="s">
        <v>28</v>
      </c>
      <c r="F11" s="151" t="s">
        <v>29</v>
      </c>
      <c r="G11" s="157" t="s">
        <v>1</v>
      </c>
      <c r="H11" s="143" t="str">
        <f>IF(OR(G11="中止",G11="取消"),"998",IF(ISNA(MATCH($E11,施設情報!$B$2:$B$96,0)),"999",INDEX(施設情報!$C$2:$C$96,MATCH($E11,施設情報!$B$2:$B$96,0))))</f>
        <v>001</v>
      </c>
      <c r="I11" s="144">
        <f>B11</f>
        <v>46404</v>
      </c>
      <c r="J11" s="142" t="str">
        <f>H11&amp;"-"&amp;I11</f>
        <v>001-46404</v>
      </c>
      <c r="K11" s="142">
        <f>C11/24</f>
        <v>0</v>
      </c>
      <c r="L11" s="142">
        <f>D11/24</f>
        <v>1</v>
      </c>
      <c r="M11" s="142">
        <f>IF(AND(M$3&gt;=$K11,M$3&lt;$L11),100*$AM11,0)</f>
        <v>100</v>
      </c>
      <c r="N11" s="142">
        <f>IF(AND(N$3&gt;=$K11,N$3&lt;$L11),100*$AM11,0)</f>
        <v>100</v>
      </c>
      <c r="O11" s="142">
        <f>IF(AND(O$3&gt;=$K11,O$3&lt;$L11),100*$AM11,0)</f>
        <v>100</v>
      </c>
      <c r="P11" s="142">
        <f>IF(AND(P$3&gt;=$K11,P$3&lt;$L11),100*$AM11,0)</f>
        <v>100</v>
      </c>
      <c r="Q11" s="142">
        <f>IF(AND(Q$3&gt;=$K11,Q$3&lt;$L11),100*$AM11,0)</f>
        <v>100</v>
      </c>
      <c r="R11" s="142">
        <f>IF(AND(R$3&gt;=$K11,R$3&lt;$L11),100*$AM11,0)</f>
        <v>100</v>
      </c>
      <c r="S11" s="142">
        <f>IF(AND(S$3&gt;=$K11,S$3&lt;$L11),100*$AM11,0)</f>
        <v>100</v>
      </c>
      <c r="T11" s="142">
        <f>IF(AND(T$3&gt;=$K11,T$3&lt;$L11),100*$AM11,0)</f>
        <v>100</v>
      </c>
      <c r="U11" s="142">
        <f>IF(AND(U$3&gt;=$K11,U$3&lt;$L11),100*$AM11,0)</f>
        <v>100</v>
      </c>
      <c r="V11" s="142">
        <f>IF(AND(V$3&gt;=$K11,V$3&lt;$L11),100*$AM11,0)</f>
        <v>100</v>
      </c>
      <c r="W11" s="142">
        <f>IF(AND(W$3&gt;=$K11,W$3&lt;$L11),100*$AM11,0)</f>
        <v>100</v>
      </c>
      <c r="X11" s="142">
        <f>IF(AND(X$3&gt;=$K11,X$3&lt;$L11),100*$AM11,0)</f>
        <v>100</v>
      </c>
      <c r="Y11" s="142">
        <f>IF(AND(Y$3&gt;=$K11,Y$3&lt;$L11),100*$AM11,0)</f>
        <v>100</v>
      </c>
      <c r="Z11" s="142">
        <f>IF(AND(Z$3&gt;=$K11,Z$3&lt;$L11),100*$AM11,0)</f>
        <v>100</v>
      </c>
      <c r="AA11" s="142">
        <f>IF(AND(AA$3&gt;=$K11,AA$3&lt;$L11),100*$AM11,0)</f>
        <v>100</v>
      </c>
      <c r="AB11" s="142">
        <f>IF(AND(AB$3&gt;=$K11,AB$3&lt;$L11),100*$AM11,0)</f>
        <v>100</v>
      </c>
      <c r="AC11" s="142">
        <f>IF(AND(AC$3&gt;=$K11,AC$3&lt;$L11),100*$AM11,0)</f>
        <v>100</v>
      </c>
      <c r="AD11" s="142">
        <f>IF(AND(AD$3&gt;=$K11,AD$3&lt;$L11),100*$AM11,0)</f>
        <v>100</v>
      </c>
      <c r="AE11" s="142">
        <f>IF(AND(AE$3&gt;=$K11,AE$3&lt;$L11),100*$AM11,0)</f>
        <v>100</v>
      </c>
      <c r="AF11" s="142">
        <f>IF(AND(AF$3&gt;=$K11,AF$3&lt;$L11),100*$AM11,0)</f>
        <v>100</v>
      </c>
      <c r="AG11" s="142">
        <f>IF(AND(AG$3&gt;=$K11,AG$3&lt;$L11),100*$AM11,0)</f>
        <v>100</v>
      </c>
      <c r="AH11" s="142">
        <f>IF(AND(AH$3&gt;=$K11,AH$3&lt;$L11),100*$AM11,0)</f>
        <v>100</v>
      </c>
      <c r="AI11" s="142">
        <f>IF(AND(AI$3&gt;=$K11,AI$3&lt;$L11),100*$AM11,0)</f>
        <v>100</v>
      </c>
      <c r="AJ11" s="142">
        <f>IF(AND(AJ$3&gt;=$K11,AJ$3&lt;$L11),100*$AM11,0)</f>
        <v>100</v>
      </c>
      <c r="AK11" s="142">
        <f ca="1">IF(AND(AND($AK$3&lt;=B11,B11&lt;=$AK$1),B11&lt;&gt;""),1,0)</f>
        <v>1</v>
      </c>
      <c r="AL11" s="140">
        <f t="shared" si="2"/>
        <v>1</v>
      </c>
      <c r="AM11" s="136">
        <v>1</v>
      </c>
    </row>
    <row r="12" spans="1:39" ht="37.5">
      <c r="A12" s="153">
        <v>219</v>
      </c>
      <c r="B12" s="150">
        <v>46405</v>
      </c>
      <c r="C12" s="156">
        <v>9</v>
      </c>
      <c r="D12" s="156">
        <v>17</v>
      </c>
      <c r="E12" s="212" t="s">
        <v>496</v>
      </c>
      <c r="F12" s="151" t="s">
        <v>492</v>
      </c>
      <c r="G12" s="157" t="s">
        <v>1</v>
      </c>
      <c r="H12" s="143" t="str">
        <f>IF(OR(G12="中止",G12="取消"),"998",IF(ISNA(MATCH($E12,施設情報!$B$2:$B$96,0)),"999",INDEX(施設情報!$C$2:$C$96,MATCH($E12,施設情報!$B$2:$B$96,0))))</f>
        <v>107</v>
      </c>
      <c r="I12" s="144">
        <f>B12</f>
        <v>46405</v>
      </c>
      <c r="J12" s="142" t="str">
        <f>H12&amp;"-"&amp;I12</f>
        <v>107-46405</v>
      </c>
      <c r="K12" s="142">
        <f>C12/24</f>
        <v>0.375</v>
      </c>
      <c r="L12" s="142">
        <f>D12/24</f>
        <v>0.70833333333333337</v>
      </c>
      <c r="M12" s="142">
        <f>IF(AND(M$3&gt;=$K12,M$3&lt;$L12),100*$AM12,0)</f>
        <v>0</v>
      </c>
      <c r="N12" s="142">
        <f>IF(AND(N$3&gt;=$K12,N$3&lt;$L12),100*$AM12,0)</f>
        <v>0</v>
      </c>
      <c r="O12" s="142">
        <f>IF(AND(O$3&gt;=$K12,O$3&lt;$L12),100*$AM12,0)</f>
        <v>0</v>
      </c>
      <c r="P12" s="142">
        <f>IF(AND(P$3&gt;=$K12,P$3&lt;$L12),100*$AM12,0)</f>
        <v>0</v>
      </c>
      <c r="Q12" s="142">
        <f>IF(AND(Q$3&gt;=$K12,Q$3&lt;$L12),100*$AM12,0)</f>
        <v>0</v>
      </c>
      <c r="R12" s="142">
        <f>IF(AND(R$3&gt;=$K12,R$3&lt;$L12),100*$AM12,0)</f>
        <v>0</v>
      </c>
      <c r="S12" s="142">
        <f>IF(AND(S$3&gt;=$K12,S$3&lt;$L12),100*$AM12,0)</f>
        <v>0</v>
      </c>
      <c r="T12" s="142">
        <f>IF(AND(T$3&gt;=$K12,T$3&lt;$L12),100*$AM12,0)</f>
        <v>0</v>
      </c>
      <c r="U12" s="142">
        <f>IF(AND(U$3&gt;=$K12,U$3&lt;$L12),100*$AM12,0)</f>
        <v>0</v>
      </c>
      <c r="V12" s="142">
        <f>IF(AND(V$3&gt;=$K12,V$3&lt;$L12),100*$AM12,0)</f>
        <v>100</v>
      </c>
      <c r="W12" s="142">
        <f>IF(AND(W$3&gt;=$K12,W$3&lt;$L12),100*$AM12,0)</f>
        <v>100</v>
      </c>
      <c r="X12" s="142">
        <f>IF(AND(X$3&gt;=$K12,X$3&lt;$L12),100*$AM12,0)</f>
        <v>100</v>
      </c>
      <c r="Y12" s="142">
        <f>IF(AND(Y$3&gt;=$K12,Y$3&lt;$L12),100*$AM12,0)</f>
        <v>100</v>
      </c>
      <c r="Z12" s="142">
        <f>IF(AND(Z$3&gt;=$K12,Z$3&lt;$L12),100*$AM12,0)</f>
        <v>100</v>
      </c>
      <c r="AA12" s="142">
        <f>IF(AND(AA$3&gt;=$K12,AA$3&lt;$L12),100*$AM12,0)</f>
        <v>100</v>
      </c>
      <c r="AB12" s="142">
        <f>IF(AND(AB$3&gt;=$K12,AB$3&lt;$L12),100*$AM12,0)</f>
        <v>100</v>
      </c>
      <c r="AC12" s="142">
        <f>IF(AND(AC$3&gt;=$K12,AC$3&lt;$L12),100*$AM12,0)</f>
        <v>100</v>
      </c>
      <c r="AD12" s="142">
        <f>IF(AND(AD$3&gt;=$K12,AD$3&lt;$L12),100*$AM12,0)</f>
        <v>0</v>
      </c>
      <c r="AE12" s="142">
        <f>IF(AND(AE$3&gt;=$K12,AE$3&lt;$L12),100*$AM12,0)</f>
        <v>0</v>
      </c>
      <c r="AF12" s="142">
        <f>IF(AND(AF$3&gt;=$K12,AF$3&lt;$L12),100*$AM12,0)</f>
        <v>0</v>
      </c>
      <c r="AG12" s="142">
        <f>IF(AND(AG$3&gt;=$K12,AG$3&lt;$L12),100*$AM12,0)</f>
        <v>0</v>
      </c>
      <c r="AH12" s="142">
        <f>IF(AND(AH$3&gt;=$K12,AH$3&lt;$L12),100*$AM12,0)</f>
        <v>0</v>
      </c>
      <c r="AI12" s="142">
        <f>IF(AND(AI$3&gt;=$K12,AI$3&lt;$L12),100*$AM12,0)</f>
        <v>0</v>
      </c>
      <c r="AJ12" s="142">
        <f>IF(AND(AJ$3&gt;=$K12,AJ$3&lt;$L12),100*$AM12,0)</f>
        <v>0</v>
      </c>
      <c r="AK12" s="142">
        <f ca="1">IF(AND(AND($AK$3&lt;=B12,B12&lt;=$AK$1),B12&lt;&gt;""),1,0)</f>
        <v>1</v>
      </c>
      <c r="AL12" s="140">
        <f t="shared" si="2"/>
        <v>1</v>
      </c>
      <c r="AM12" s="136">
        <v>1</v>
      </c>
    </row>
    <row r="13" spans="1:39" ht="37.5">
      <c r="A13" s="153">
        <v>220</v>
      </c>
      <c r="B13" s="150">
        <v>46405</v>
      </c>
      <c r="C13" s="156">
        <v>9</v>
      </c>
      <c r="D13" s="156">
        <v>17</v>
      </c>
      <c r="E13" s="212" t="s">
        <v>280</v>
      </c>
      <c r="F13" s="151" t="s">
        <v>492</v>
      </c>
      <c r="G13" s="157" t="s">
        <v>1</v>
      </c>
      <c r="H13" s="143" t="str">
        <f>IF(OR(G13="中止",G13="取消"),"998",IF(ISNA(MATCH($E13,施設情報!$B$2:$B$96,0)),"999",INDEX(施設情報!$C$2:$C$96,MATCH($E13,施設情報!$B$2:$B$96,0))))</f>
        <v>109</v>
      </c>
      <c r="I13" s="144">
        <f>B13</f>
        <v>46405</v>
      </c>
      <c r="J13" s="142" t="str">
        <f>H13&amp;"-"&amp;I13</f>
        <v>109-46405</v>
      </c>
      <c r="K13" s="142">
        <f>C13/24</f>
        <v>0.375</v>
      </c>
      <c r="L13" s="142">
        <f>D13/24</f>
        <v>0.70833333333333337</v>
      </c>
      <c r="M13" s="142">
        <f>IF(AND(M$3&gt;=$K13,M$3&lt;$L13),100*$AM13,0)</f>
        <v>0</v>
      </c>
      <c r="N13" s="142">
        <f>IF(AND(N$3&gt;=$K13,N$3&lt;$L13),100*$AM13,0)</f>
        <v>0</v>
      </c>
      <c r="O13" s="142">
        <f>IF(AND(O$3&gt;=$K13,O$3&lt;$L13),100*$AM13,0)</f>
        <v>0</v>
      </c>
      <c r="P13" s="142">
        <f>IF(AND(P$3&gt;=$K13,P$3&lt;$L13),100*$AM13,0)</f>
        <v>0</v>
      </c>
      <c r="Q13" s="142">
        <f>IF(AND(Q$3&gt;=$K13,Q$3&lt;$L13),100*$AM13,0)</f>
        <v>0</v>
      </c>
      <c r="R13" s="142">
        <f>IF(AND(R$3&gt;=$K13,R$3&lt;$L13),100*$AM13,0)</f>
        <v>0</v>
      </c>
      <c r="S13" s="142">
        <f>IF(AND(S$3&gt;=$K13,S$3&lt;$L13),100*$AM13,0)</f>
        <v>0</v>
      </c>
      <c r="T13" s="142">
        <f>IF(AND(T$3&gt;=$K13,T$3&lt;$L13),100*$AM13,0)</f>
        <v>0</v>
      </c>
      <c r="U13" s="142">
        <f>IF(AND(U$3&gt;=$K13,U$3&lt;$L13),100*$AM13,0)</f>
        <v>0</v>
      </c>
      <c r="V13" s="142">
        <f>IF(AND(V$3&gt;=$K13,V$3&lt;$L13),100*$AM13,0)</f>
        <v>100</v>
      </c>
      <c r="W13" s="142">
        <f>IF(AND(W$3&gt;=$K13,W$3&lt;$L13),100*$AM13,0)</f>
        <v>100</v>
      </c>
      <c r="X13" s="142">
        <f>IF(AND(X$3&gt;=$K13,X$3&lt;$L13),100*$AM13,0)</f>
        <v>100</v>
      </c>
      <c r="Y13" s="142">
        <f>IF(AND(Y$3&gt;=$K13,Y$3&lt;$L13),100*$AM13,0)</f>
        <v>100</v>
      </c>
      <c r="Z13" s="142">
        <f>IF(AND(Z$3&gt;=$K13,Z$3&lt;$L13),100*$AM13,0)</f>
        <v>100</v>
      </c>
      <c r="AA13" s="142">
        <f>IF(AND(AA$3&gt;=$K13,AA$3&lt;$L13),100*$AM13,0)</f>
        <v>100</v>
      </c>
      <c r="AB13" s="142">
        <f>IF(AND(AB$3&gt;=$K13,AB$3&lt;$L13),100*$AM13,0)</f>
        <v>100</v>
      </c>
      <c r="AC13" s="142">
        <f>IF(AND(AC$3&gt;=$K13,AC$3&lt;$L13),100*$AM13,0)</f>
        <v>100</v>
      </c>
      <c r="AD13" s="142">
        <f>IF(AND(AD$3&gt;=$K13,AD$3&lt;$L13),100*$AM13,0)</f>
        <v>0</v>
      </c>
      <c r="AE13" s="142">
        <f>IF(AND(AE$3&gt;=$K13,AE$3&lt;$L13),100*$AM13,0)</f>
        <v>0</v>
      </c>
      <c r="AF13" s="142">
        <f>IF(AND(AF$3&gt;=$K13,AF$3&lt;$L13),100*$AM13,0)</f>
        <v>0</v>
      </c>
      <c r="AG13" s="142">
        <f>IF(AND(AG$3&gt;=$K13,AG$3&lt;$L13),100*$AM13,0)</f>
        <v>0</v>
      </c>
      <c r="AH13" s="142">
        <f>IF(AND(AH$3&gt;=$K13,AH$3&lt;$L13),100*$AM13,0)</f>
        <v>0</v>
      </c>
      <c r="AI13" s="142">
        <f>IF(AND(AI$3&gt;=$K13,AI$3&lt;$L13),100*$AM13,0)</f>
        <v>0</v>
      </c>
      <c r="AJ13" s="142">
        <f>IF(AND(AJ$3&gt;=$K13,AJ$3&lt;$L13),100*$AM13,0)</f>
        <v>0</v>
      </c>
      <c r="AK13" s="142">
        <f ca="1">IF(AND(AND($AK$3&lt;=B13,B13&lt;=$AK$1),B13&lt;&gt;""),1,0)</f>
        <v>1</v>
      </c>
      <c r="AL13" s="140">
        <f t="shared" si="2"/>
        <v>1</v>
      </c>
      <c r="AM13" s="136">
        <v>1</v>
      </c>
    </row>
    <row r="14" spans="1:39" ht="37.5">
      <c r="A14" s="153">
        <v>221</v>
      </c>
      <c r="B14" s="150">
        <v>46405</v>
      </c>
      <c r="C14" s="156">
        <v>9</v>
      </c>
      <c r="D14" s="156">
        <v>17</v>
      </c>
      <c r="E14" s="212" t="s">
        <v>283</v>
      </c>
      <c r="F14" s="151" t="s">
        <v>492</v>
      </c>
      <c r="G14" s="157" t="s">
        <v>1</v>
      </c>
      <c r="H14" s="143" t="str">
        <f>IF(OR(G14="中止",G14="取消"),"998",IF(ISNA(MATCH($E14,施設情報!$B$2:$B$96,0)),"999",INDEX(施設情報!$C$2:$C$96,MATCH($E14,施設情報!$B$2:$B$96,0))))</f>
        <v>110</v>
      </c>
      <c r="I14" s="144">
        <f>B14</f>
        <v>46405</v>
      </c>
      <c r="J14" s="142" t="str">
        <f>H14&amp;"-"&amp;I14</f>
        <v>110-46405</v>
      </c>
      <c r="K14" s="142">
        <f>C14/24</f>
        <v>0.375</v>
      </c>
      <c r="L14" s="142">
        <f>D14/24</f>
        <v>0.70833333333333337</v>
      </c>
      <c r="M14" s="142">
        <f>IF(AND(M$3&gt;=$K14,M$3&lt;$L14),100*$AM14,0)</f>
        <v>0</v>
      </c>
      <c r="N14" s="142">
        <f>IF(AND(N$3&gt;=$K14,N$3&lt;$L14),100*$AM14,0)</f>
        <v>0</v>
      </c>
      <c r="O14" s="142">
        <f>IF(AND(O$3&gt;=$K14,O$3&lt;$L14),100*$AM14,0)</f>
        <v>0</v>
      </c>
      <c r="P14" s="142">
        <f>IF(AND(P$3&gt;=$K14,P$3&lt;$L14),100*$AM14,0)</f>
        <v>0</v>
      </c>
      <c r="Q14" s="142">
        <f>IF(AND(Q$3&gt;=$K14,Q$3&lt;$L14),100*$AM14,0)</f>
        <v>0</v>
      </c>
      <c r="R14" s="142">
        <f>IF(AND(R$3&gt;=$K14,R$3&lt;$L14),100*$AM14,0)</f>
        <v>0</v>
      </c>
      <c r="S14" s="142">
        <f>IF(AND(S$3&gt;=$K14,S$3&lt;$L14),100*$AM14,0)</f>
        <v>0</v>
      </c>
      <c r="T14" s="142">
        <f>IF(AND(T$3&gt;=$K14,T$3&lt;$L14),100*$AM14,0)</f>
        <v>0</v>
      </c>
      <c r="U14" s="142">
        <f>IF(AND(U$3&gt;=$K14,U$3&lt;$L14),100*$AM14,0)</f>
        <v>0</v>
      </c>
      <c r="V14" s="142">
        <f>IF(AND(V$3&gt;=$K14,V$3&lt;$L14),100*$AM14,0)</f>
        <v>100</v>
      </c>
      <c r="W14" s="142">
        <f>IF(AND(W$3&gt;=$K14,W$3&lt;$L14),100*$AM14,0)</f>
        <v>100</v>
      </c>
      <c r="X14" s="142">
        <f>IF(AND(X$3&gt;=$K14,X$3&lt;$L14),100*$AM14,0)</f>
        <v>100</v>
      </c>
      <c r="Y14" s="142">
        <f>IF(AND(Y$3&gt;=$K14,Y$3&lt;$L14),100*$AM14,0)</f>
        <v>100</v>
      </c>
      <c r="Z14" s="142">
        <f>IF(AND(Z$3&gt;=$K14,Z$3&lt;$L14),100*$AM14,0)</f>
        <v>100</v>
      </c>
      <c r="AA14" s="142">
        <f>IF(AND(AA$3&gt;=$K14,AA$3&lt;$L14),100*$AM14,0)</f>
        <v>100</v>
      </c>
      <c r="AB14" s="142">
        <f>IF(AND(AB$3&gt;=$K14,AB$3&lt;$L14),100*$AM14,0)</f>
        <v>100</v>
      </c>
      <c r="AC14" s="142">
        <f>IF(AND(AC$3&gt;=$K14,AC$3&lt;$L14),100*$AM14,0)</f>
        <v>100</v>
      </c>
      <c r="AD14" s="142">
        <f>IF(AND(AD$3&gt;=$K14,AD$3&lt;$L14),100*$AM14,0)</f>
        <v>0</v>
      </c>
      <c r="AE14" s="142">
        <f>IF(AND(AE$3&gt;=$K14,AE$3&lt;$L14),100*$AM14,0)</f>
        <v>0</v>
      </c>
      <c r="AF14" s="142">
        <f>IF(AND(AF$3&gt;=$K14,AF$3&lt;$L14),100*$AM14,0)</f>
        <v>0</v>
      </c>
      <c r="AG14" s="142">
        <f>IF(AND(AG$3&gt;=$K14,AG$3&lt;$L14),100*$AM14,0)</f>
        <v>0</v>
      </c>
      <c r="AH14" s="142">
        <f>IF(AND(AH$3&gt;=$K14,AH$3&lt;$L14),100*$AM14,0)</f>
        <v>0</v>
      </c>
      <c r="AI14" s="142">
        <f>IF(AND(AI$3&gt;=$K14,AI$3&lt;$L14),100*$AM14,0)</f>
        <v>0</v>
      </c>
      <c r="AJ14" s="142">
        <f>IF(AND(AJ$3&gt;=$K14,AJ$3&lt;$L14),100*$AM14,0)</f>
        <v>0</v>
      </c>
      <c r="AK14" s="142">
        <f ca="1">IF(AND(AND($AK$3&lt;=B14,B14&lt;=$AK$1),B14&lt;&gt;""),1,0)</f>
        <v>1</v>
      </c>
      <c r="AL14" s="140">
        <f t="shared" si="2"/>
        <v>1</v>
      </c>
      <c r="AM14" s="136">
        <v>1</v>
      </c>
    </row>
    <row r="15" spans="1:39" ht="56.25">
      <c r="A15" s="153">
        <v>222</v>
      </c>
      <c r="B15" s="150">
        <v>46405</v>
      </c>
      <c r="C15" s="156">
        <v>9</v>
      </c>
      <c r="D15" s="156">
        <v>17</v>
      </c>
      <c r="E15" s="212" t="s">
        <v>285</v>
      </c>
      <c r="F15" s="151" t="s">
        <v>492</v>
      </c>
      <c r="G15" s="157" t="s">
        <v>1</v>
      </c>
      <c r="H15" s="143" t="str">
        <f>IF(OR(G15="中止",G15="取消"),"998",IF(ISNA(MATCH($E15,施設情報!$B$2:$B$96,0)),"999",INDEX(施設情報!$C$2:$C$96,MATCH($E15,施設情報!$B$2:$B$96,0))))</f>
        <v>111</v>
      </c>
      <c r="I15" s="144">
        <f>B15</f>
        <v>46405</v>
      </c>
      <c r="J15" s="142" t="str">
        <f>H15&amp;"-"&amp;I15</f>
        <v>111-46405</v>
      </c>
      <c r="K15" s="142">
        <f>C15/24</f>
        <v>0.375</v>
      </c>
      <c r="L15" s="142">
        <f>D15/24</f>
        <v>0.70833333333333337</v>
      </c>
      <c r="M15" s="142">
        <f>IF(AND(M$3&gt;=$K15,M$3&lt;$L15),100*$AM15,0)</f>
        <v>0</v>
      </c>
      <c r="N15" s="142">
        <f>IF(AND(N$3&gt;=$K15,N$3&lt;$L15),100*$AM15,0)</f>
        <v>0</v>
      </c>
      <c r="O15" s="142">
        <f>IF(AND(O$3&gt;=$K15,O$3&lt;$L15),100*$AM15,0)</f>
        <v>0</v>
      </c>
      <c r="P15" s="142">
        <f>IF(AND(P$3&gt;=$K15,P$3&lt;$L15),100*$AM15,0)</f>
        <v>0</v>
      </c>
      <c r="Q15" s="142">
        <f>IF(AND(Q$3&gt;=$K15,Q$3&lt;$L15),100*$AM15,0)</f>
        <v>0</v>
      </c>
      <c r="R15" s="142">
        <f>IF(AND(R$3&gt;=$K15,R$3&lt;$L15),100*$AM15,0)</f>
        <v>0</v>
      </c>
      <c r="S15" s="142">
        <f>IF(AND(S$3&gt;=$K15,S$3&lt;$L15),100*$AM15,0)</f>
        <v>0</v>
      </c>
      <c r="T15" s="142">
        <f>IF(AND(T$3&gt;=$K15,T$3&lt;$L15),100*$AM15,0)</f>
        <v>0</v>
      </c>
      <c r="U15" s="142">
        <f>IF(AND(U$3&gt;=$K15,U$3&lt;$L15),100*$AM15,0)</f>
        <v>0</v>
      </c>
      <c r="V15" s="142">
        <f>IF(AND(V$3&gt;=$K15,V$3&lt;$L15),100*$AM15,0)</f>
        <v>100</v>
      </c>
      <c r="W15" s="142">
        <f>IF(AND(W$3&gt;=$K15,W$3&lt;$L15),100*$AM15,0)</f>
        <v>100</v>
      </c>
      <c r="X15" s="142">
        <f>IF(AND(X$3&gt;=$K15,X$3&lt;$L15),100*$AM15,0)</f>
        <v>100</v>
      </c>
      <c r="Y15" s="142">
        <f>IF(AND(Y$3&gt;=$K15,Y$3&lt;$L15),100*$AM15,0)</f>
        <v>100</v>
      </c>
      <c r="Z15" s="142">
        <f>IF(AND(Z$3&gt;=$K15,Z$3&lt;$L15),100*$AM15,0)</f>
        <v>100</v>
      </c>
      <c r="AA15" s="142">
        <f>IF(AND(AA$3&gt;=$K15,AA$3&lt;$L15),100*$AM15,0)</f>
        <v>100</v>
      </c>
      <c r="AB15" s="142">
        <f>IF(AND(AB$3&gt;=$K15,AB$3&lt;$L15),100*$AM15,0)</f>
        <v>100</v>
      </c>
      <c r="AC15" s="142">
        <f>IF(AND(AC$3&gt;=$K15,AC$3&lt;$L15),100*$AM15,0)</f>
        <v>100</v>
      </c>
      <c r="AD15" s="142">
        <f>IF(AND(AD$3&gt;=$K15,AD$3&lt;$L15),100*$AM15,0)</f>
        <v>0</v>
      </c>
      <c r="AE15" s="142">
        <f>IF(AND(AE$3&gt;=$K15,AE$3&lt;$L15),100*$AM15,0)</f>
        <v>0</v>
      </c>
      <c r="AF15" s="142">
        <f>IF(AND(AF$3&gt;=$K15,AF$3&lt;$L15),100*$AM15,0)</f>
        <v>0</v>
      </c>
      <c r="AG15" s="142">
        <f>IF(AND(AG$3&gt;=$K15,AG$3&lt;$L15),100*$AM15,0)</f>
        <v>0</v>
      </c>
      <c r="AH15" s="142">
        <f>IF(AND(AH$3&gt;=$K15,AH$3&lt;$L15),100*$AM15,0)</f>
        <v>0</v>
      </c>
      <c r="AI15" s="142">
        <f>IF(AND(AI$3&gt;=$K15,AI$3&lt;$L15),100*$AM15,0)</f>
        <v>0</v>
      </c>
      <c r="AJ15" s="142">
        <f>IF(AND(AJ$3&gt;=$K15,AJ$3&lt;$L15),100*$AM15,0)</f>
        <v>0</v>
      </c>
      <c r="AK15" s="142">
        <f ca="1">IF(AND(AND($AK$3&lt;=B15,B15&lt;=$AK$1),B15&lt;&gt;""),1,0)</f>
        <v>1</v>
      </c>
      <c r="AL15" s="140">
        <f t="shared" si="2"/>
        <v>1</v>
      </c>
      <c r="AM15" s="136">
        <v>1</v>
      </c>
    </row>
    <row r="16" spans="1:39">
      <c r="A16" s="153">
        <v>223</v>
      </c>
      <c r="B16" s="150">
        <v>46405</v>
      </c>
      <c r="C16" s="156">
        <v>9</v>
      </c>
      <c r="D16" s="156">
        <v>17</v>
      </c>
      <c r="E16" s="212" t="s">
        <v>281</v>
      </c>
      <c r="F16" s="151" t="s">
        <v>492</v>
      </c>
      <c r="G16" s="157" t="s">
        <v>1</v>
      </c>
      <c r="H16" s="143" t="str">
        <f>IF(OR(G16="中止",G16="取消"),"998",IF(ISNA(MATCH($E16,施設情報!$B$2:$B$96,0)),"999",INDEX(施設情報!$C$2:$C$96,MATCH($E16,施設情報!$B$2:$B$96,0))))</f>
        <v>112</v>
      </c>
      <c r="I16" s="144">
        <f>B16</f>
        <v>46405</v>
      </c>
      <c r="J16" s="142" t="str">
        <f>H16&amp;"-"&amp;I16</f>
        <v>112-46405</v>
      </c>
      <c r="K16" s="142">
        <f>C16/24</f>
        <v>0.375</v>
      </c>
      <c r="L16" s="142">
        <f>D16/24</f>
        <v>0.70833333333333337</v>
      </c>
      <c r="M16" s="142">
        <f>IF(AND(M$3&gt;=$K16,M$3&lt;$L16),100*$AM16,0)</f>
        <v>0</v>
      </c>
      <c r="N16" s="142">
        <f>IF(AND(N$3&gt;=$K16,N$3&lt;$L16),100*$AM16,0)</f>
        <v>0</v>
      </c>
      <c r="O16" s="142">
        <f>IF(AND(O$3&gt;=$K16,O$3&lt;$L16),100*$AM16,0)</f>
        <v>0</v>
      </c>
      <c r="P16" s="142">
        <f>IF(AND(P$3&gt;=$K16,P$3&lt;$L16),100*$AM16,0)</f>
        <v>0</v>
      </c>
      <c r="Q16" s="142">
        <f>IF(AND(Q$3&gt;=$K16,Q$3&lt;$L16),100*$AM16,0)</f>
        <v>0</v>
      </c>
      <c r="R16" s="142">
        <f>IF(AND(R$3&gt;=$K16,R$3&lt;$L16),100*$AM16,0)</f>
        <v>0</v>
      </c>
      <c r="S16" s="142">
        <f>IF(AND(S$3&gt;=$K16,S$3&lt;$L16),100*$AM16,0)</f>
        <v>0</v>
      </c>
      <c r="T16" s="142">
        <f>IF(AND(T$3&gt;=$K16,T$3&lt;$L16),100*$AM16,0)</f>
        <v>0</v>
      </c>
      <c r="U16" s="142">
        <f>IF(AND(U$3&gt;=$K16,U$3&lt;$L16),100*$AM16,0)</f>
        <v>0</v>
      </c>
      <c r="V16" s="142">
        <f>IF(AND(V$3&gt;=$K16,V$3&lt;$L16),100*$AM16,0)</f>
        <v>100</v>
      </c>
      <c r="W16" s="142">
        <f>IF(AND(W$3&gt;=$K16,W$3&lt;$L16),100*$AM16,0)</f>
        <v>100</v>
      </c>
      <c r="X16" s="142">
        <f>IF(AND(X$3&gt;=$K16,X$3&lt;$L16),100*$AM16,0)</f>
        <v>100</v>
      </c>
      <c r="Y16" s="142">
        <f>IF(AND(Y$3&gt;=$K16,Y$3&lt;$L16),100*$AM16,0)</f>
        <v>100</v>
      </c>
      <c r="Z16" s="142">
        <f>IF(AND(Z$3&gt;=$K16,Z$3&lt;$L16),100*$AM16,0)</f>
        <v>100</v>
      </c>
      <c r="AA16" s="142">
        <f>IF(AND(AA$3&gt;=$K16,AA$3&lt;$L16),100*$AM16,0)</f>
        <v>100</v>
      </c>
      <c r="AB16" s="142">
        <f>IF(AND(AB$3&gt;=$K16,AB$3&lt;$L16),100*$AM16,0)</f>
        <v>100</v>
      </c>
      <c r="AC16" s="142">
        <f>IF(AND(AC$3&gt;=$K16,AC$3&lt;$L16),100*$AM16,0)</f>
        <v>100</v>
      </c>
      <c r="AD16" s="142">
        <f>IF(AND(AD$3&gt;=$K16,AD$3&lt;$L16),100*$AM16,0)</f>
        <v>0</v>
      </c>
      <c r="AE16" s="142">
        <f>IF(AND(AE$3&gt;=$K16,AE$3&lt;$L16),100*$AM16,0)</f>
        <v>0</v>
      </c>
      <c r="AF16" s="142">
        <f>IF(AND(AF$3&gt;=$K16,AF$3&lt;$L16),100*$AM16,0)</f>
        <v>0</v>
      </c>
      <c r="AG16" s="142">
        <f>IF(AND(AG$3&gt;=$K16,AG$3&lt;$L16),100*$AM16,0)</f>
        <v>0</v>
      </c>
      <c r="AH16" s="142">
        <f>IF(AND(AH$3&gt;=$K16,AH$3&lt;$L16),100*$AM16,0)</f>
        <v>0</v>
      </c>
      <c r="AI16" s="142">
        <f>IF(AND(AI$3&gt;=$K16,AI$3&lt;$L16),100*$AM16,0)</f>
        <v>0</v>
      </c>
      <c r="AJ16" s="142">
        <f>IF(AND(AJ$3&gt;=$K16,AJ$3&lt;$L16),100*$AM16,0)</f>
        <v>0</v>
      </c>
      <c r="AK16" s="142">
        <f ca="1">IF(AND(AND($AK$3&lt;=B16,B16&lt;=$AK$1),B16&lt;&gt;""),1,0)</f>
        <v>1</v>
      </c>
      <c r="AL16" s="140">
        <f t="shared" si="2"/>
        <v>1</v>
      </c>
      <c r="AM16" s="136">
        <v>1</v>
      </c>
    </row>
    <row r="17" spans="1:39">
      <c r="A17" s="153">
        <v>224</v>
      </c>
      <c r="B17" s="150">
        <v>46405</v>
      </c>
      <c r="C17" s="156">
        <v>9</v>
      </c>
      <c r="D17" s="156">
        <v>17</v>
      </c>
      <c r="E17" s="212" t="s">
        <v>284</v>
      </c>
      <c r="F17" s="151" t="s">
        <v>492</v>
      </c>
      <c r="G17" s="157" t="s">
        <v>1</v>
      </c>
      <c r="H17" s="143" t="str">
        <f>IF(OR(G17="中止",G17="取消"),"998",IF(ISNA(MATCH($E17,施設情報!$B$2:$B$96,0)),"999",INDEX(施設情報!$C$2:$C$96,MATCH($E17,施設情報!$B$2:$B$96,0))))</f>
        <v>113</v>
      </c>
      <c r="I17" s="144">
        <f>B17</f>
        <v>46405</v>
      </c>
      <c r="J17" s="142" t="str">
        <f>H17&amp;"-"&amp;I17</f>
        <v>113-46405</v>
      </c>
      <c r="K17" s="142">
        <f>C17/24</f>
        <v>0.375</v>
      </c>
      <c r="L17" s="142">
        <f>D17/24</f>
        <v>0.70833333333333337</v>
      </c>
      <c r="M17" s="142">
        <f>IF(AND(M$3&gt;=$K17,M$3&lt;$L17),100*$AM17,0)</f>
        <v>0</v>
      </c>
      <c r="N17" s="142">
        <f>IF(AND(N$3&gt;=$K17,N$3&lt;$L17),100*$AM17,0)</f>
        <v>0</v>
      </c>
      <c r="O17" s="142">
        <f>IF(AND(O$3&gt;=$K17,O$3&lt;$L17),100*$AM17,0)</f>
        <v>0</v>
      </c>
      <c r="P17" s="142">
        <f>IF(AND(P$3&gt;=$K17,P$3&lt;$L17),100*$AM17,0)</f>
        <v>0</v>
      </c>
      <c r="Q17" s="142">
        <f>IF(AND(Q$3&gt;=$K17,Q$3&lt;$L17),100*$AM17,0)</f>
        <v>0</v>
      </c>
      <c r="R17" s="142">
        <f>IF(AND(R$3&gt;=$K17,R$3&lt;$L17),100*$AM17,0)</f>
        <v>0</v>
      </c>
      <c r="S17" s="142">
        <f>IF(AND(S$3&gt;=$K17,S$3&lt;$L17),100*$AM17,0)</f>
        <v>0</v>
      </c>
      <c r="T17" s="142">
        <f>IF(AND(T$3&gt;=$K17,T$3&lt;$L17),100*$AM17,0)</f>
        <v>0</v>
      </c>
      <c r="U17" s="142">
        <f>IF(AND(U$3&gt;=$K17,U$3&lt;$L17),100*$AM17,0)</f>
        <v>0</v>
      </c>
      <c r="V17" s="142">
        <f>IF(AND(V$3&gt;=$K17,V$3&lt;$L17),100*$AM17,0)</f>
        <v>100</v>
      </c>
      <c r="W17" s="142">
        <f>IF(AND(W$3&gt;=$K17,W$3&lt;$L17),100*$AM17,0)</f>
        <v>100</v>
      </c>
      <c r="X17" s="142">
        <f>IF(AND(X$3&gt;=$K17,X$3&lt;$L17),100*$AM17,0)</f>
        <v>100</v>
      </c>
      <c r="Y17" s="142">
        <f>IF(AND(Y$3&gt;=$K17,Y$3&lt;$L17),100*$AM17,0)</f>
        <v>100</v>
      </c>
      <c r="Z17" s="142">
        <f>IF(AND(Z$3&gt;=$K17,Z$3&lt;$L17),100*$AM17,0)</f>
        <v>100</v>
      </c>
      <c r="AA17" s="142">
        <f>IF(AND(AA$3&gt;=$K17,AA$3&lt;$L17),100*$AM17,0)</f>
        <v>100</v>
      </c>
      <c r="AB17" s="142">
        <f>IF(AND(AB$3&gt;=$K17,AB$3&lt;$L17),100*$AM17,0)</f>
        <v>100</v>
      </c>
      <c r="AC17" s="142">
        <f>IF(AND(AC$3&gt;=$K17,AC$3&lt;$L17),100*$AM17,0)</f>
        <v>100</v>
      </c>
      <c r="AD17" s="142">
        <f>IF(AND(AD$3&gt;=$K17,AD$3&lt;$L17),100*$AM17,0)</f>
        <v>0</v>
      </c>
      <c r="AE17" s="142">
        <f>IF(AND(AE$3&gt;=$K17,AE$3&lt;$L17),100*$AM17,0)</f>
        <v>0</v>
      </c>
      <c r="AF17" s="142">
        <f>IF(AND(AF$3&gt;=$K17,AF$3&lt;$L17),100*$AM17,0)</f>
        <v>0</v>
      </c>
      <c r="AG17" s="142">
        <f>IF(AND(AG$3&gt;=$K17,AG$3&lt;$L17),100*$AM17,0)</f>
        <v>0</v>
      </c>
      <c r="AH17" s="142">
        <f>IF(AND(AH$3&gt;=$K17,AH$3&lt;$L17),100*$AM17,0)</f>
        <v>0</v>
      </c>
      <c r="AI17" s="142">
        <f>IF(AND(AI$3&gt;=$K17,AI$3&lt;$L17),100*$AM17,0)</f>
        <v>0</v>
      </c>
      <c r="AJ17" s="142">
        <f>IF(AND(AJ$3&gt;=$K17,AJ$3&lt;$L17),100*$AM17,0)</f>
        <v>0</v>
      </c>
      <c r="AK17" s="142">
        <f ca="1">IF(AND(AND($AK$3&lt;=B17,B17&lt;=$AK$1),B17&lt;&gt;""),1,0)</f>
        <v>1</v>
      </c>
      <c r="AL17" s="140">
        <f t="shared" si="2"/>
        <v>1</v>
      </c>
      <c r="AM17" s="136">
        <v>1</v>
      </c>
    </row>
    <row r="18" spans="1:39" ht="37.5">
      <c r="A18" s="153">
        <v>225</v>
      </c>
      <c r="B18" s="150">
        <v>46405</v>
      </c>
      <c r="C18" s="156">
        <v>9</v>
      </c>
      <c r="D18" s="156">
        <v>17</v>
      </c>
      <c r="E18" s="212" t="s">
        <v>286</v>
      </c>
      <c r="F18" s="151" t="s">
        <v>492</v>
      </c>
      <c r="G18" s="157" t="s">
        <v>1</v>
      </c>
      <c r="H18" s="143" t="str">
        <f>IF(OR(G18="中止",G18="取消"),"998",IF(ISNA(MATCH($E18,施設情報!$B$2:$B$96,0)),"999",INDEX(施設情報!$C$2:$C$96,MATCH($E18,施設情報!$B$2:$B$96,0))))</f>
        <v>114</v>
      </c>
      <c r="I18" s="144">
        <f>B18</f>
        <v>46405</v>
      </c>
      <c r="J18" s="142" t="str">
        <f>H18&amp;"-"&amp;I18</f>
        <v>114-46405</v>
      </c>
      <c r="K18" s="142">
        <f>C18/24</f>
        <v>0.375</v>
      </c>
      <c r="L18" s="142">
        <f>D18/24</f>
        <v>0.70833333333333337</v>
      </c>
      <c r="M18" s="142">
        <f>IF(AND(M$3&gt;=$K18,M$3&lt;$L18),100*$AM18,0)</f>
        <v>0</v>
      </c>
      <c r="N18" s="142">
        <f>IF(AND(N$3&gt;=$K18,N$3&lt;$L18),100*$AM18,0)</f>
        <v>0</v>
      </c>
      <c r="O18" s="142">
        <f>IF(AND(O$3&gt;=$K18,O$3&lt;$L18),100*$AM18,0)</f>
        <v>0</v>
      </c>
      <c r="P18" s="142">
        <f>IF(AND(P$3&gt;=$K18,P$3&lt;$L18),100*$AM18,0)</f>
        <v>0</v>
      </c>
      <c r="Q18" s="142">
        <f>IF(AND(Q$3&gt;=$K18,Q$3&lt;$L18),100*$AM18,0)</f>
        <v>0</v>
      </c>
      <c r="R18" s="142">
        <f>IF(AND(R$3&gt;=$K18,R$3&lt;$L18),100*$AM18,0)</f>
        <v>0</v>
      </c>
      <c r="S18" s="142">
        <f>IF(AND(S$3&gt;=$K18,S$3&lt;$L18),100*$AM18,0)</f>
        <v>0</v>
      </c>
      <c r="T18" s="142">
        <f>IF(AND(T$3&gt;=$K18,T$3&lt;$L18),100*$AM18,0)</f>
        <v>0</v>
      </c>
      <c r="U18" s="142">
        <f>IF(AND(U$3&gt;=$K18,U$3&lt;$L18),100*$AM18,0)</f>
        <v>0</v>
      </c>
      <c r="V18" s="142">
        <f>IF(AND(V$3&gt;=$K18,V$3&lt;$L18),100*$AM18,0)</f>
        <v>100</v>
      </c>
      <c r="W18" s="142">
        <f>IF(AND(W$3&gt;=$K18,W$3&lt;$L18),100*$AM18,0)</f>
        <v>100</v>
      </c>
      <c r="X18" s="142">
        <f>IF(AND(X$3&gt;=$K18,X$3&lt;$L18),100*$AM18,0)</f>
        <v>100</v>
      </c>
      <c r="Y18" s="142">
        <f>IF(AND(Y$3&gt;=$K18,Y$3&lt;$L18),100*$AM18,0)</f>
        <v>100</v>
      </c>
      <c r="Z18" s="142">
        <f>IF(AND(Z$3&gt;=$K18,Z$3&lt;$L18),100*$AM18,0)</f>
        <v>100</v>
      </c>
      <c r="AA18" s="142">
        <f>IF(AND(AA$3&gt;=$K18,AA$3&lt;$L18),100*$AM18,0)</f>
        <v>100</v>
      </c>
      <c r="AB18" s="142">
        <f>IF(AND(AB$3&gt;=$K18,AB$3&lt;$L18),100*$AM18,0)</f>
        <v>100</v>
      </c>
      <c r="AC18" s="142">
        <f>IF(AND(AC$3&gt;=$K18,AC$3&lt;$L18),100*$AM18,0)</f>
        <v>100</v>
      </c>
      <c r="AD18" s="142">
        <f>IF(AND(AD$3&gt;=$K18,AD$3&lt;$L18),100*$AM18,0)</f>
        <v>0</v>
      </c>
      <c r="AE18" s="142">
        <f>IF(AND(AE$3&gt;=$K18,AE$3&lt;$L18),100*$AM18,0)</f>
        <v>0</v>
      </c>
      <c r="AF18" s="142">
        <f>IF(AND(AF$3&gt;=$K18,AF$3&lt;$L18),100*$AM18,0)</f>
        <v>0</v>
      </c>
      <c r="AG18" s="142">
        <f>IF(AND(AG$3&gt;=$K18,AG$3&lt;$L18),100*$AM18,0)</f>
        <v>0</v>
      </c>
      <c r="AH18" s="142">
        <f>IF(AND(AH$3&gt;=$K18,AH$3&lt;$L18),100*$AM18,0)</f>
        <v>0</v>
      </c>
      <c r="AI18" s="142">
        <f>IF(AND(AI$3&gt;=$K18,AI$3&lt;$L18),100*$AM18,0)</f>
        <v>0</v>
      </c>
      <c r="AJ18" s="142">
        <f>IF(AND(AJ$3&gt;=$K18,AJ$3&lt;$L18),100*$AM18,0)</f>
        <v>0</v>
      </c>
      <c r="AK18" s="142">
        <f ca="1">IF(AND(AND($AK$3&lt;=B18,B18&lt;=$AK$1),B18&lt;&gt;""),1,0)</f>
        <v>1</v>
      </c>
      <c r="AL18" s="140">
        <f t="shared" si="2"/>
        <v>1</v>
      </c>
      <c r="AM18" s="136">
        <v>1</v>
      </c>
    </row>
    <row r="19" spans="1:39" ht="37.5">
      <c r="A19" s="153">
        <v>226</v>
      </c>
      <c r="B19" s="150">
        <v>46405</v>
      </c>
      <c r="C19" s="156">
        <v>9</v>
      </c>
      <c r="D19" s="156">
        <v>17</v>
      </c>
      <c r="E19" s="212" t="s">
        <v>282</v>
      </c>
      <c r="F19" s="151" t="s">
        <v>492</v>
      </c>
      <c r="G19" s="157" t="s">
        <v>1</v>
      </c>
      <c r="H19" s="143" t="str">
        <f>IF(OR(G19="中止",G19="取消"),"998",IF(ISNA(MATCH($E19,施設情報!$B$2:$B$96,0)),"999",INDEX(施設情報!$C$2:$C$96,MATCH($E19,施設情報!$B$2:$B$96,0))))</f>
        <v>115</v>
      </c>
      <c r="I19" s="144">
        <f>B19</f>
        <v>46405</v>
      </c>
      <c r="J19" s="142" t="str">
        <f>H19&amp;"-"&amp;I19</f>
        <v>115-46405</v>
      </c>
      <c r="K19" s="142">
        <f>C19/24</f>
        <v>0.375</v>
      </c>
      <c r="L19" s="142">
        <f>D19/24</f>
        <v>0.70833333333333337</v>
      </c>
      <c r="M19" s="142">
        <f>IF(AND(M$3&gt;=$K19,M$3&lt;$L19),100*$AM19,0)</f>
        <v>0</v>
      </c>
      <c r="N19" s="142">
        <f>IF(AND(N$3&gt;=$K19,N$3&lt;$L19),100*$AM19,0)</f>
        <v>0</v>
      </c>
      <c r="O19" s="142">
        <f>IF(AND(O$3&gt;=$K19,O$3&lt;$L19),100*$AM19,0)</f>
        <v>0</v>
      </c>
      <c r="P19" s="142">
        <f>IF(AND(P$3&gt;=$K19,P$3&lt;$L19),100*$AM19,0)</f>
        <v>0</v>
      </c>
      <c r="Q19" s="142">
        <f>IF(AND(Q$3&gt;=$K19,Q$3&lt;$L19),100*$AM19,0)</f>
        <v>0</v>
      </c>
      <c r="R19" s="142">
        <f>IF(AND(R$3&gt;=$K19,R$3&lt;$L19),100*$AM19,0)</f>
        <v>0</v>
      </c>
      <c r="S19" s="142">
        <f>IF(AND(S$3&gt;=$K19,S$3&lt;$L19),100*$AM19,0)</f>
        <v>0</v>
      </c>
      <c r="T19" s="142">
        <f>IF(AND(T$3&gt;=$K19,T$3&lt;$L19),100*$AM19,0)</f>
        <v>0</v>
      </c>
      <c r="U19" s="142">
        <f>IF(AND(U$3&gt;=$K19,U$3&lt;$L19),100*$AM19,0)</f>
        <v>0</v>
      </c>
      <c r="V19" s="142">
        <f>IF(AND(V$3&gt;=$K19,V$3&lt;$L19),100*$AM19,0)</f>
        <v>100</v>
      </c>
      <c r="W19" s="142">
        <f>IF(AND(W$3&gt;=$K19,W$3&lt;$L19),100*$AM19,0)</f>
        <v>100</v>
      </c>
      <c r="X19" s="142">
        <f>IF(AND(X$3&gt;=$K19,X$3&lt;$L19),100*$AM19,0)</f>
        <v>100</v>
      </c>
      <c r="Y19" s="142">
        <f>IF(AND(Y$3&gt;=$K19,Y$3&lt;$L19),100*$AM19,0)</f>
        <v>100</v>
      </c>
      <c r="Z19" s="142">
        <f>IF(AND(Z$3&gt;=$K19,Z$3&lt;$L19),100*$AM19,0)</f>
        <v>100</v>
      </c>
      <c r="AA19" s="142">
        <f>IF(AND(AA$3&gt;=$K19,AA$3&lt;$L19),100*$AM19,0)</f>
        <v>100</v>
      </c>
      <c r="AB19" s="142">
        <f>IF(AND(AB$3&gt;=$K19,AB$3&lt;$L19),100*$AM19,0)</f>
        <v>100</v>
      </c>
      <c r="AC19" s="142">
        <f>IF(AND(AC$3&gt;=$K19,AC$3&lt;$L19),100*$AM19,0)</f>
        <v>100</v>
      </c>
      <c r="AD19" s="142">
        <f>IF(AND(AD$3&gt;=$K19,AD$3&lt;$L19),100*$AM19,0)</f>
        <v>0</v>
      </c>
      <c r="AE19" s="142">
        <f>IF(AND(AE$3&gt;=$K19,AE$3&lt;$L19),100*$AM19,0)</f>
        <v>0</v>
      </c>
      <c r="AF19" s="142">
        <f>IF(AND(AF$3&gt;=$K19,AF$3&lt;$L19),100*$AM19,0)</f>
        <v>0</v>
      </c>
      <c r="AG19" s="142">
        <f>IF(AND(AG$3&gt;=$K19,AG$3&lt;$L19),100*$AM19,0)</f>
        <v>0</v>
      </c>
      <c r="AH19" s="142">
        <f>IF(AND(AH$3&gt;=$K19,AH$3&lt;$L19),100*$AM19,0)</f>
        <v>0</v>
      </c>
      <c r="AI19" s="142">
        <f>IF(AND(AI$3&gt;=$K19,AI$3&lt;$L19),100*$AM19,0)</f>
        <v>0</v>
      </c>
      <c r="AJ19" s="142">
        <f>IF(AND(AJ$3&gt;=$K19,AJ$3&lt;$L19),100*$AM19,0)</f>
        <v>0</v>
      </c>
      <c r="AK19" s="142">
        <f ca="1">IF(AND(AND($AK$3&lt;=B19,B19&lt;=$AK$1),B19&lt;&gt;""),1,0)</f>
        <v>1</v>
      </c>
      <c r="AL19" s="140">
        <f t="shared" si="2"/>
        <v>1</v>
      </c>
      <c r="AM19" s="136">
        <v>1</v>
      </c>
    </row>
    <row r="20" spans="1:39" ht="75">
      <c r="A20" s="153">
        <v>227</v>
      </c>
      <c r="B20" s="150">
        <v>46405</v>
      </c>
      <c r="C20" s="156">
        <v>9</v>
      </c>
      <c r="D20" s="156">
        <v>17</v>
      </c>
      <c r="E20" s="212" t="s">
        <v>239</v>
      </c>
      <c r="F20" s="151" t="s">
        <v>492</v>
      </c>
      <c r="G20" s="157" t="s">
        <v>1</v>
      </c>
      <c r="H20" s="143" t="str">
        <f>IF(OR(G20="中止",G20="取消"),"998",IF(ISNA(MATCH($E20,施設情報!$B$2:$B$96,0)),"999",INDEX(施設情報!$C$2:$C$96,MATCH($E20,施設情報!$B$2:$B$96,0))))</f>
        <v>116</v>
      </c>
      <c r="I20" s="144">
        <f>B20</f>
        <v>46405</v>
      </c>
      <c r="J20" s="142" t="str">
        <f>H20&amp;"-"&amp;I20</f>
        <v>116-46405</v>
      </c>
      <c r="K20" s="142">
        <f>C20/24</f>
        <v>0.375</v>
      </c>
      <c r="L20" s="142">
        <f>D20/24</f>
        <v>0.70833333333333337</v>
      </c>
      <c r="M20" s="142">
        <f>IF(AND(M$3&gt;=$K20,M$3&lt;$L20),100*$AM20,0)</f>
        <v>0</v>
      </c>
      <c r="N20" s="142">
        <f>IF(AND(N$3&gt;=$K20,N$3&lt;$L20),100*$AM20,0)</f>
        <v>0</v>
      </c>
      <c r="O20" s="142">
        <f>IF(AND(O$3&gt;=$K20,O$3&lt;$L20),100*$AM20,0)</f>
        <v>0</v>
      </c>
      <c r="P20" s="142">
        <f>IF(AND(P$3&gt;=$K20,P$3&lt;$L20),100*$AM20,0)</f>
        <v>0</v>
      </c>
      <c r="Q20" s="142">
        <f>IF(AND(Q$3&gt;=$K20,Q$3&lt;$L20),100*$AM20,0)</f>
        <v>0</v>
      </c>
      <c r="R20" s="142">
        <f>IF(AND(R$3&gt;=$K20,R$3&lt;$L20),100*$AM20,0)</f>
        <v>0</v>
      </c>
      <c r="S20" s="142">
        <f>IF(AND(S$3&gt;=$K20,S$3&lt;$L20),100*$AM20,0)</f>
        <v>0</v>
      </c>
      <c r="T20" s="142">
        <f>IF(AND(T$3&gt;=$K20,T$3&lt;$L20),100*$AM20,0)</f>
        <v>0</v>
      </c>
      <c r="U20" s="142">
        <f>IF(AND(U$3&gt;=$K20,U$3&lt;$L20),100*$AM20,0)</f>
        <v>0</v>
      </c>
      <c r="V20" s="142">
        <f>IF(AND(V$3&gt;=$K20,V$3&lt;$L20),100*$AM20,0)</f>
        <v>100</v>
      </c>
      <c r="W20" s="142">
        <f>IF(AND(W$3&gt;=$K20,W$3&lt;$L20),100*$AM20,0)</f>
        <v>100</v>
      </c>
      <c r="X20" s="142">
        <f>IF(AND(X$3&gt;=$K20,X$3&lt;$L20),100*$AM20,0)</f>
        <v>100</v>
      </c>
      <c r="Y20" s="142">
        <f>IF(AND(Y$3&gt;=$K20,Y$3&lt;$L20),100*$AM20,0)</f>
        <v>100</v>
      </c>
      <c r="Z20" s="142">
        <f>IF(AND(Z$3&gt;=$K20,Z$3&lt;$L20),100*$AM20,0)</f>
        <v>100</v>
      </c>
      <c r="AA20" s="142">
        <f>IF(AND(AA$3&gt;=$K20,AA$3&lt;$L20),100*$AM20,0)</f>
        <v>100</v>
      </c>
      <c r="AB20" s="142">
        <f>IF(AND(AB$3&gt;=$K20,AB$3&lt;$L20),100*$AM20,0)</f>
        <v>100</v>
      </c>
      <c r="AC20" s="142">
        <f>IF(AND(AC$3&gt;=$K20,AC$3&lt;$L20),100*$AM20,0)</f>
        <v>100</v>
      </c>
      <c r="AD20" s="142">
        <f>IF(AND(AD$3&gt;=$K20,AD$3&lt;$L20),100*$AM20,0)</f>
        <v>0</v>
      </c>
      <c r="AE20" s="142">
        <f>IF(AND(AE$3&gt;=$K20,AE$3&lt;$L20),100*$AM20,0)</f>
        <v>0</v>
      </c>
      <c r="AF20" s="142">
        <f>IF(AND(AF$3&gt;=$K20,AF$3&lt;$L20),100*$AM20,0)</f>
        <v>0</v>
      </c>
      <c r="AG20" s="142">
        <f>IF(AND(AG$3&gt;=$K20,AG$3&lt;$L20),100*$AM20,0)</f>
        <v>0</v>
      </c>
      <c r="AH20" s="142">
        <f>IF(AND(AH$3&gt;=$K20,AH$3&lt;$L20),100*$AM20,0)</f>
        <v>0</v>
      </c>
      <c r="AI20" s="142">
        <f>IF(AND(AI$3&gt;=$K20,AI$3&lt;$L20),100*$AM20,0)</f>
        <v>0</v>
      </c>
      <c r="AJ20" s="142">
        <f>IF(AND(AJ$3&gt;=$K20,AJ$3&lt;$L20),100*$AM20,0)</f>
        <v>0</v>
      </c>
      <c r="AK20" s="142">
        <f ca="1">IF(AND(AND($AK$3&lt;=B20,B20&lt;=$AK$1),B20&lt;&gt;""),1,0)</f>
        <v>1</v>
      </c>
      <c r="AL20" s="140">
        <f t="shared" si="2"/>
        <v>1</v>
      </c>
      <c r="AM20" s="136">
        <v>1</v>
      </c>
    </row>
    <row r="21" spans="1:39" ht="37.5">
      <c r="A21" s="153">
        <v>228</v>
      </c>
      <c r="B21" s="150">
        <v>46405</v>
      </c>
      <c r="C21" s="156">
        <v>9</v>
      </c>
      <c r="D21" s="156">
        <v>17</v>
      </c>
      <c r="E21" s="212" t="s">
        <v>241</v>
      </c>
      <c r="F21" s="151" t="s">
        <v>492</v>
      </c>
      <c r="G21" s="157" t="s">
        <v>1</v>
      </c>
      <c r="H21" s="143" t="str">
        <f>IF(OR(G21="中止",G21="取消"),"998",IF(ISNA(MATCH($E21,施設情報!$B$2:$B$96,0)),"999",INDEX(施設情報!$C$2:$C$96,MATCH($E21,施設情報!$B$2:$B$96,0))))</f>
        <v>118</v>
      </c>
      <c r="I21" s="144">
        <f>B21</f>
        <v>46405</v>
      </c>
      <c r="J21" s="142" t="str">
        <f>H21&amp;"-"&amp;I21</f>
        <v>118-46405</v>
      </c>
      <c r="K21" s="142">
        <f>C21/24</f>
        <v>0.375</v>
      </c>
      <c r="L21" s="142">
        <f>D21/24</f>
        <v>0.70833333333333337</v>
      </c>
      <c r="M21" s="142">
        <f>IF(AND(M$3&gt;=$K21,M$3&lt;$L21),100*$AM21,0)</f>
        <v>0</v>
      </c>
      <c r="N21" s="142">
        <f>IF(AND(N$3&gt;=$K21,N$3&lt;$L21),100*$AM21,0)</f>
        <v>0</v>
      </c>
      <c r="O21" s="142">
        <f>IF(AND(O$3&gt;=$K21,O$3&lt;$L21),100*$AM21,0)</f>
        <v>0</v>
      </c>
      <c r="P21" s="142">
        <f>IF(AND(P$3&gt;=$K21,P$3&lt;$L21),100*$AM21,0)</f>
        <v>0</v>
      </c>
      <c r="Q21" s="142">
        <f>IF(AND(Q$3&gt;=$K21,Q$3&lt;$L21),100*$AM21,0)</f>
        <v>0</v>
      </c>
      <c r="R21" s="142">
        <f>IF(AND(R$3&gt;=$K21,R$3&lt;$L21),100*$AM21,0)</f>
        <v>0</v>
      </c>
      <c r="S21" s="142">
        <f>IF(AND(S$3&gt;=$K21,S$3&lt;$L21),100*$AM21,0)</f>
        <v>0</v>
      </c>
      <c r="T21" s="142">
        <f>IF(AND(T$3&gt;=$K21,T$3&lt;$L21),100*$AM21,0)</f>
        <v>0</v>
      </c>
      <c r="U21" s="142">
        <f>IF(AND(U$3&gt;=$K21,U$3&lt;$L21),100*$AM21,0)</f>
        <v>0</v>
      </c>
      <c r="V21" s="142">
        <f>IF(AND(V$3&gt;=$K21,V$3&lt;$L21),100*$AM21,0)</f>
        <v>100</v>
      </c>
      <c r="W21" s="142">
        <f>IF(AND(W$3&gt;=$K21,W$3&lt;$L21),100*$AM21,0)</f>
        <v>100</v>
      </c>
      <c r="X21" s="142">
        <f>IF(AND(X$3&gt;=$K21,X$3&lt;$L21),100*$AM21,0)</f>
        <v>100</v>
      </c>
      <c r="Y21" s="142">
        <f>IF(AND(Y$3&gt;=$K21,Y$3&lt;$L21),100*$AM21,0)</f>
        <v>100</v>
      </c>
      <c r="Z21" s="142">
        <f>IF(AND(Z$3&gt;=$K21,Z$3&lt;$L21),100*$AM21,0)</f>
        <v>100</v>
      </c>
      <c r="AA21" s="142">
        <f>IF(AND(AA$3&gt;=$K21,AA$3&lt;$L21),100*$AM21,0)</f>
        <v>100</v>
      </c>
      <c r="AB21" s="142">
        <f>IF(AND(AB$3&gt;=$K21,AB$3&lt;$L21),100*$AM21,0)</f>
        <v>100</v>
      </c>
      <c r="AC21" s="142">
        <f>IF(AND(AC$3&gt;=$K21,AC$3&lt;$L21),100*$AM21,0)</f>
        <v>100</v>
      </c>
      <c r="AD21" s="142">
        <f>IF(AND(AD$3&gt;=$K21,AD$3&lt;$L21),100*$AM21,0)</f>
        <v>0</v>
      </c>
      <c r="AE21" s="142">
        <f>IF(AND(AE$3&gt;=$K21,AE$3&lt;$L21),100*$AM21,0)</f>
        <v>0</v>
      </c>
      <c r="AF21" s="142">
        <f>IF(AND(AF$3&gt;=$K21,AF$3&lt;$L21),100*$AM21,0)</f>
        <v>0</v>
      </c>
      <c r="AG21" s="142">
        <f>IF(AND(AG$3&gt;=$K21,AG$3&lt;$L21),100*$AM21,0)</f>
        <v>0</v>
      </c>
      <c r="AH21" s="142">
        <f>IF(AND(AH$3&gt;=$K21,AH$3&lt;$L21),100*$AM21,0)</f>
        <v>0</v>
      </c>
      <c r="AI21" s="142">
        <f>IF(AND(AI$3&gt;=$K21,AI$3&lt;$L21),100*$AM21,0)</f>
        <v>0</v>
      </c>
      <c r="AJ21" s="142">
        <f>IF(AND(AJ$3&gt;=$K21,AJ$3&lt;$L21),100*$AM21,0)</f>
        <v>0</v>
      </c>
      <c r="AK21" s="142">
        <f ca="1">IF(AND(AND($AK$3&lt;=B21,B21&lt;=$AK$1),B21&lt;&gt;""),1,0)</f>
        <v>1</v>
      </c>
      <c r="AL21" s="140">
        <f t="shared" si="2"/>
        <v>1</v>
      </c>
      <c r="AM21" s="136">
        <v>1</v>
      </c>
    </row>
    <row r="22" spans="1:39" ht="37.5">
      <c r="A22" s="153">
        <v>229</v>
      </c>
      <c r="B22" s="150">
        <v>46405</v>
      </c>
      <c r="C22" s="156">
        <v>9</v>
      </c>
      <c r="D22" s="156">
        <v>17</v>
      </c>
      <c r="E22" s="212" t="s">
        <v>242</v>
      </c>
      <c r="F22" s="151" t="s">
        <v>492</v>
      </c>
      <c r="G22" s="157" t="s">
        <v>1</v>
      </c>
      <c r="H22" s="143" t="str">
        <f>IF(OR(G22="中止",G22="取消"),"998",IF(ISNA(MATCH($E22,施設情報!$B$2:$B$96,0)),"999",INDEX(施設情報!$C$2:$C$96,MATCH($E22,施設情報!$B$2:$B$96,0))))</f>
        <v>119</v>
      </c>
      <c r="I22" s="144">
        <f>B22</f>
        <v>46405</v>
      </c>
      <c r="J22" s="142" t="str">
        <f>H22&amp;"-"&amp;I22</f>
        <v>119-46405</v>
      </c>
      <c r="K22" s="142">
        <f>C22/24</f>
        <v>0.375</v>
      </c>
      <c r="L22" s="142">
        <f>D22/24</f>
        <v>0.70833333333333337</v>
      </c>
      <c r="M22" s="142">
        <f>IF(AND(M$3&gt;=$K22,M$3&lt;$L22),100*$AM22,0)</f>
        <v>0</v>
      </c>
      <c r="N22" s="142">
        <f>IF(AND(N$3&gt;=$K22,N$3&lt;$L22),100*$AM22,0)</f>
        <v>0</v>
      </c>
      <c r="O22" s="142">
        <f>IF(AND(O$3&gt;=$K22,O$3&lt;$L22),100*$AM22,0)</f>
        <v>0</v>
      </c>
      <c r="P22" s="142">
        <f>IF(AND(P$3&gt;=$K22,P$3&lt;$L22),100*$AM22,0)</f>
        <v>0</v>
      </c>
      <c r="Q22" s="142">
        <f>IF(AND(Q$3&gt;=$K22,Q$3&lt;$L22),100*$AM22,0)</f>
        <v>0</v>
      </c>
      <c r="R22" s="142">
        <f>IF(AND(R$3&gt;=$K22,R$3&lt;$L22),100*$AM22,0)</f>
        <v>0</v>
      </c>
      <c r="S22" s="142">
        <f>IF(AND(S$3&gt;=$K22,S$3&lt;$L22),100*$AM22,0)</f>
        <v>0</v>
      </c>
      <c r="T22" s="142">
        <f>IF(AND(T$3&gt;=$K22,T$3&lt;$L22),100*$AM22,0)</f>
        <v>0</v>
      </c>
      <c r="U22" s="142">
        <f>IF(AND(U$3&gt;=$K22,U$3&lt;$L22),100*$AM22,0)</f>
        <v>0</v>
      </c>
      <c r="V22" s="142">
        <f>IF(AND(V$3&gt;=$K22,V$3&lt;$L22),100*$AM22,0)</f>
        <v>100</v>
      </c>
      <c r="W22" s="142">
        <f>IF(AND(W$3&gt;=$K22,W$3&lt;$L22),100*$AM22,0)</f>
        <v>100</v>
      </c>
      <c r="X22" s="142">
        <f>IF(AND(X$3&gt;=$K22,X$3&lt;$L22),100*$AM22,0)</f>
        <v>100</v>
      </c>
      <c r="Y22" s="142">
        <f>IF(AND(Y$3&gt;=$K22,Y$3&lt;$L22),100*$AM22,0)</f>
        <v>100</v>
      </c>
      <c r="Z22" s="142">
        <f>IF(AND(Z$3&gt;=$K22,Z$3&lt;$L22),100*$AM22,0)</f>
        <v>100</v>
      </c>
      <c r="AA22" s="142">
        <f>IF(AND(AA$3&gt;=$K22,AA$3&lt;$L22),100*$AM22,0)</f>
        <v>100</v>
      </c>
      <c r="AB22" s="142">
        <f>IF(AND(AB$3&gt;=$K22,AB$3&lt;$L22),100*$AM22,0)</f>
        <v>100</v>
      </c>
      <c r="AC22" s="142">
        <f>IF(AND(AC$3&gt;=$K22,AC$3&lt;$L22),100*$AM22,0)</f>
        <v>100</v>
      </c>
      <c r="AD22" s="142">
        <f>IF(AND(AD$3&gt;=$K22,AD$3&lt;$L22),100*$AM22,0)</f>
        <v>0</v>
      </c>
      <c r="AE22" s="142">
        <f>IF(AND(AE$3&gt;=$K22,AE$3&lt;$L22),100*$AM22,0)</f>
        <v>0</v>
      </c>
      <c r="AF22" s="142">
        <f>IF(AND(AF$3&gt;=$K22,AF$3&lt;$L22),100*$AM22,0)</f>
        <v>0</v>
      </c>
      <c r="AG22" s="142">
        <f>IF(AND(AG$3&gt;=$K22,AG$3&lt;$L22),100*$AM22,0)</f>
        <v>0</v>
      </c>
      <c r="AH22" s="142">
        <f>IF(AND(AH$3&gt;=$K22,AH$3&lt;$L22),100*$AM22,0)</f>
        <v>0</v>
      </c>
      <c r="AI22" s="142">
        <f>IF(AND(AI$3&gt;=$K22,AI$3&lt;$L22),100*$AM22,0)</f>
        <v>0</v>
      </c>
      <c r="AJ22" s="142">
        <f>IF(AND(AJ$3&gt;=$K22,AJ$3&lt;$L22),100*$AM22,0)</f>
        <v>0</v>
      </c>
      <c r="AK22" s="142">
        <f ca="1">IF(AND(AND($AK$3&lt;=B22,B22&lt;=$AK$1),B22&lt;&gt;""),1,0)</f>
        <v>1</v>
      </c>
      <c r="AL22" s="140">
        <f t="shared" si="2"/>
        <v>1</v>
      </c>
      <c r="AM22" s="136">
        <v>1</v>
      </c>
    </row>
    <row r="23" spans="1:39" ht="37.5">
      <c r="A23" s="153">
        <v>230</v>
      </c>
      <c r="B23" s="150">
        <v>46405</v>
      </c>
      <c r="C23" s="156">
        <v>9</v>
      </c>
      <c r="D23" s="156">
        <v>17</v>
      </c>
      <c r="E23" s="212" t="s">
        <v>243</v>
      </c>
      <c r="F23" s="151" t="s">
        <v>492</v>
      </c>
      <c r="G23" s="157" t="s">
        <v>1</v>
      </c>
      <c r="H23" s="143" t="str">
        <f>IF(OR(G23="中止",G23="取消"),"998",IF(ISNA(MATCH($E23,施設情報!$B$2:$B$96,0)),"999",INDEX(施設情報!$C$2:$C$96,MATCH($E23,施設情報!$B$2:$B$96,0))))</f>
        <v>120</v>
      </c>
      <c r="I23" s="144">
        <f>B23</f>
        <v>46405</v>
      </c>
      <c r="J23" s="142" t="str">
        <f>H23&amp;"-"&amp;I23</f>
        <v>120-46405</v>
      </c>
      <c r="K23" s="142">
        <f>C23/24</f>
        <v>0.375</v>
      </c>
      <c r="L23" s="142">
        <f>D23/24</f>
        <v>0.70833333333333337</v>
      </c>
      <c r="M23" s="142">
        <f>IF(AND(M$3&gt;=$K23,M$3&lt;$L23),100*$AM23,0)</f>
        <v>0</v>
      </c>
      <c r="N23" s="142">
        <f>IF(AND(N$3&gt;=$K23,N$3&lt;$L23),100*$AM23,0)</f>
        <v>0</v>
      </c>
      <c r="O23" s="142">
        <f>IF(AND(O$3&gt;=$K23,O$3&lt;$L23),100*$AM23,0)</f>
        <v>0</v>
      </c>
      <c r="P23" s="142">
        <f>IF(AND(P$3&gt;=$K23,P$3&lt;$L23),100*$AM23,0)</f>
        <v>0</v>
      </c>
      <c r="Q23" s="142">
        <f>IF(AND(Q$3&gt;=$K23,Q$3&lt;$L23),100*$AM23,0)</f>
        <v>0</v>
      </c>
      <c r="R23" s="142">
        <f>IF(AND(R$3&gt;=$K23,R$3&lt;$L23),100*$AM23,0)</f>
        <v>0</v>
      </c>
      <c r="S23" s="142">
        <f>IF(AND(S$3&gt;=$K23,S$3&lt;$L23),100*$AM23,0)</f>
        <v>0</v>
      </c>
      <c r="T23" s="142">
        <f>IF(AND(T$3&gt;=$K23,T$3&lt;$L23),100*$AM23,0)</f>
        <v>0</v>
      </c>
      <c r="U23" s="142">
        <f>IF(AND(U$3&gt;=$K23,U$3&lt;$L23),100*$AM23,0)</f>
        <v>0</v>
      </c>
      <c r="V23" s="142">
        <f>IF(AND(V$3&gt;=$K23,V$3&lt;$L23),100*$AM23,0)</f>
        <v>100</v>
      </c>
      <c r="W23" s="142">
        <f>IF(AND(W$3&gt;=$K23,W$3&lt;$L23),100*$AM23,0)</f>
        <v>100</v>
      </c>
      <c r="X23" s="142">
        <f>IF(AND(X$3&gt;=$K23,X$3&lt;$L23),100*$AM23,0)</f>
        <v>100</v>
      </c>
      <c r="Y23" s="142">
        <f>IF(AND(Y$3&gt;=$K23,Y$3&lt;$L23),100*$AM23,0)</f>
        <v>100</v>
      </c>
      <c r="Z23" s="142">
        <f>IF(AND(Z$3&gt;=$K23,Z$3&lt;$L23),100*$AM23,0)</f>
        <v>100</v>
      </c>
      <c r="AA23" s="142">
        <f>IF(AND(AA$3&gt;=$K23,AA$3&lt;$L23),100*$AM23,0)</f>
        <v>100</v>
      </c>
      <c r="AB23" s="142">
        <f>IF(AND(AB$3&gt;=$K23,AB$3&lt;$L23),100*$AM23,0)</f>
        <v>100</v>
      </c>
      <c r="AC23" s="142">
        <f>IF(AND(AC$3&gt;=$K23,AC$3&lt;$L23),100*$AM23,0)</f>
        <v>100</v>
      </c>
      <c r="AD23" s="142">
        <f>IF(AND(AD$3&gt;=$K23,AD$3&lt;$L23),100*$AM23,0)</f>
        <v>0</v>
      </c>
      <c r="AE23" s="142">
        <f>IF(AND(AE$3&gt;=$K23,AE$3&lt;$L23),100*$AM23,0)</f>
        <v>0</v>
      </c>
      <c r="AF23" s="142">
        <f>IF(AND(AF$3&gt;=$K23,AF$3&lt;$L23),100*$AM23,0)</f>
        <v>0</v>
      </c>
      <c r="AG23" s="142">
        <f>IF(AND(AG$3&gt;=$K23,AG$3&lt;$L23),100*$AM23,0)</f>
        <v>0</v>
      </c>
      <c r="AH23" s="142">
        <f>IF(AND(AH$3&gt;=$K23,AH$3&lt;$L23),100*$AM23,0)</f>
        <v>0</v>
      </c>
      <c r="AI23" s="142">
        <f>IF(AND(AI$3&gt;=$K23,AI$3&lt;$L23),100*$AM23,0)</f>
        <v>0</v>
      </c>
      <c r="AJ23" s="142">
        <f>IF(AND(AJ$3&gt;=$K23,AJ$3&lt;$L23),100*$AM23,0)</f>
        <v>0</v>
      </c>
      <c r="AK23" s="142">
        <f ca="1">IF(AND(AND($AK$3&lt;=B23,B23&lt;=$AK$1),B23&lt;&gt;""),1,0)</f>
        <v>1</v>
      </c>
      <c r="AL23" s="140">
        <f t="shared" si="2"/>
        <v>1</v>
      </c>
      <c r="AM23" s="136">
        <v>1</v>
      </c>
    </row>
    <row r="24" spans="1:39" ht="56.25">
      <c r="A24" s="153">
        <v>231</v>
      </c>
      <c r="B24" s="150">
        <v>46405</v>
      </c>
      <c r="C24" s="156">
        <v>9</v>
      </c>
      <c r="D24" s="156">
        <v>17</v>
      </c>
      <c r="E24" s="212" t="s">
        <v>244</v>
      </c>
      <c r="F24" s="151" t="s">
        <v>492</v>
      </c>
      <c r="G24" s="157" t="s">
        <v>1</v>
      </c>
      <c r="H24" s="143" t="str">
        <f>IF(OR(G24="中止",G24="取消"),"998",IF(ISNA(MATCH($E24,施設情報!$B$2:$B$96,0)),"999",INDEX(施設情報!$C$2:$C$96,MATCH($E24,施設情報!$B$2:$B$96,0))))</f>
        <v>121</v>
      </c>
      <c r="I24" s="144">
        <f>B24</f>
        <v>46405</v>
      </c>
      <c r="J24" s="142" t="str">
        <f>H24&amp;"-"&amp;I24</f>
        <v>121-46405</v>
      </c>
      <c r="K24" s="142">
        <f>C24/24</f>
        <v>0.375</v>
      </c>
      <c r="L24" s="142">
        <f>D24/24</f>
        <v>0.70833333333333337</v>
      </c>
      <c r="M24" s="142">
        <f>IF(AND(M$3&gt;=$K24,M$3&lt;$L24),100*$AM24,0)</f>
        <v>0</v>
      </c>
      <c r="N24" s="142">
        <f>IF(AND(N$3&gt;=$K24,N$3&lt;$L24),100*$AM24,0)</f>
        <v>0</v>
      </c>
      <c r="O24" s="142">
        <f>IF(AND(O$3&gt;=$K24,O$3&lt;$L24),100*$AM24,0)</f>
        <v>0</v>
      </c>
      <c r="P24" s="142">
        <f>IF(AND(P$3&gt;=$K24,P$3&lt;$L24),100*$AM24,0)</f>
        <v>0</v>
      </c>
      <c r="Q24" s="142">
        <f>IF(AND(Q$3&gt;=$K24,Q$3&lt;$L24),100*$AM24,0)</f>
        <v>0</v>
      </c>
      <c r="R24" s="142">
        <f>IF(AND(R$3&gt;=$K24,R$3&lt;$L24),100*$AM24,0)</f>
        <v>0</v>
      </c>
      <c r="S24" s="142">
        <f>IF(AND(S$3&gt;=$K24,S$3&lt;$L24),100*$AM24,0)</f>
        <v>0</v>
      </c>
      <c r="T24" s="142">
        <f>IF(AND(T$3&gt;=$K24,T$3&lt;$L24),100*$AM24,0)</f>
        <v>0</v>
      </c>
      <c r="U24" s="142">
        <f>IF(AND(U$3&gt;=$K24,U$3&lt;$L24),100*$AM24,0)</f>
        <v>0</v>
      </c>
      <c r="V24" s="142">
        <f>IF(AND(V$3&gt;=$K24,V$3&lt;$L24),100*$AM24,0)</f>
        <v>100</v>
      </c>
      <c r="W24" s="142">
        <f>IF(AND(W$3&gt;=$K24,W$3&lt;$L24),100*$AM24,0)</f>
        <v>100</v>
      </c>
      <c r="X24" s="142">
        <f>IF(AND(X$3&gt;=$K24,X$3&lt;$L24),100*$AM24,0)</f>
        <v>100</v>
      </c>
      <c r="Y24" s="142">
        <f>IF(AND(Y$3&gt;=$K24,Y$3&lt;$L24),100*$AM24,0)</f>
        <v>100</v>
      </c>
      <c r="Z24" s="142">
        <f>IF(AND(Z$3&gt;=$K24,Z$3&lt;$L24),100*$AM24,0)</f>
        <v>100</v>
      </c>
      <c r="AA24" s="142">
        <f>IF(AND(AA$3&gt;=$K24,AA$3&lt;$L24),100*$AM24,0)</f>
        <v>100</v>
      </c>
      <c r="AB24" s="142">
        <f>IF(AND(AB$3&gt;=$K24,AB$3&lt;$L24),100*$AM24,0)</f>
        <v>100</v>
      </c>
      <c r="AC24" s="142">
        <f>IF(AND(AC$3&gt;=$K24,AC$3&lt;$L24),100*$AM24,0)</f>
        <v>100</v>
      </c>
      <c r="AD24" s="142">
        <f>IF(AND(AD$3&gt;=$K24,AD$3&lt;$L24),100*$AM24,0)</f>
        <v>0</v>
      </c>
      <c r="AE24" s="142">
        <f>IF(AND(AE$3&gt;=$K24,AE$3&lt;$L24),100*$AM24,0)</f>
        <v>0</v>
      </c>
      <c r="AF24" s="142">
        <f>IF(AND(AF$3&gt;=$K24,AF$3&lt;$L24),100*$AM24,0)</f>
        <v>0</v>
      </c>
      <c r="AG24" s="142">
        <f>IF(AND(AG$3&gt;=$K24,AG$3&lt;$L24),100*$AM24,0)</f>
        <v>0</v>
      </c>
      <c r="AH24" s="142">
        <f>IF(AND(AH$3&gt;=$K24,AH$3&lt;$L24),100*$AM24,0)</f>
        <v>0</v>
      </c>
      <c r="AI24" s="142">
        <f>IF(AND(AI$3&gt;=$K24,AI$3&lt;$L24),100*$AM24,0)</f>
        <v>0</v>
      </c>
      <c r="AJ24" s="142">
        <f>IF(AND(AJ$3&gt;=$K24,AJ$3&lt;$L24),100*$AM24,0)</f>
        <v>0</v>
      </c>
      <c r="AK24" s="142">
        <f ca="1">IF(AND(AND($AK$3&lt;=B24,B24&lt;=$AK$1),B24&lt;&gt;""),1,0)</f>
        <v>1</v>
      </c>
      <c r="AL24" s="140">
        <f t="shared" si="2"/>
        <v>1</v>
      </c>
      <c r="AM24" s="136">
        <v>1</v>
      </c>
    </row>
    <row r="25" spans="1:39" ht="37.5">
      <c r="A25" s="153">
        <v>232</v>
      </c>
      <c r="B25" s="150">
        <v>46405</v>
      </c>
      <c r="C25" s="156">
        <v>9</v>
      </c>
      <c r="D25" s="156">
        <v>17</v>
      </c>
      <c r="E25" s="212" t="s">
        <v>245</v>
      </c>
      <c r="F25" s="151" t="s">
        <v>492</v>
      </c>
      <c r="G25" s="157" t="s">
        <v>1</v>
      </c>
      <c r="H25" s="143" t="str">
        <f>IF(OR(G25="中止",G25="取消"),"998",IF(ISNA(MATCH($E25,施設情報!$B$2:$B$96,0)),"999",INDEX(施設情報!$C$2:$C$96,MATCH($E25,施設情報!$B$2:$B$96,0))))</f>
        <v>122</v>
      </c>
      <c r="I25" s="144">
        <f>B25</f>
        <v>46405</v>
      </c>
      <c r="J25" s="142" t="str">
        <f>H25&amp;"-"&amp;I25</f>
        <v>122-46405</v>
      </c>
      <c r="K25" s="142">
        <f>C25/24</f>
        <v>0.375</v>
      </c>
      <c r="L25" s="142">
        <f>D25/24</f>
        <v>0.70833333333333337</v>
      </c>
      <c r="M25" s="142">
        <f>IF(AND(M$3&gt;=$K25,M$3&lt;$L25),100*$AM25,0)</f>
        <v>0</v>
      </c>
      <c r="N25" s="142">
        <f>IF(AND(N$3&gt;=$K25,N$3&lt;$L25),100*$AM25,0)</f>
        <v>0</v>
      </c>
      <c r="O25" s="142">
        <f>IF(AND(O$3&gt;=$K25,O$3&lt;$L25),100*$AM25,0)</f>
        <v>0</v>
      </c>
      <c r="P25" s="142">
        <f>IF(AND(P$3&gt;=$K25,P$3&lt;$L25),100*$AM25,0)</f>
        <v>0</v>
      </c>
      <c r="Q25" s="142">
        <f>IF(AND(Q$3&gt;=$K25,Q$3&lt;$L25),100*$AM25,0)</f>
        <v>0</v>
      </c>
      <c r="R25" s="142">
        <f>IF(AND(R$3&gt;=$K25,R$3&lt;$L25),100*$AM25,0)</f>
        <v>0</v>
      </c>
      <c r="S25" s="142">
        <f>IF(AND(S$3&gt;=$K25,S$3&lt;$L25),100*$AM25,0)</f>
        <v>0</v>
      </c>
      <c r="T25" s="142">
        <f>IF(AND(T$3&gt;=$K25,T$3&lt;$L25),100*$AM25,0)</f>
        <v>0</v>
      </c>
      <c r="U25" s="142">
        <f>IF(AND(U$3&gt;=$K25,U$3&lt;$L25),100*$AM25,0)</f>
        <v>0</v>
      </c>
      <c r="V25" s="142">
        <f>IF(AND(V$3&gt;=$K25,V$3&lt;$L25),100*$AM25,0)</f>
        <v>100</v>
      </c>
      <c r="W25" s="142">
        <f>IF(AND(W$3&gt;=$K25,W$3&lt;$L25),100*$AM25,0)</f>
        <v>100</v>
      </c>
      <c r="X25" s="142">
        <f>IF(AND(X$3&gt;=$K25,X$3&lt;$L25),100*$AM25,0)</f>
        <v>100</v>
      </c>
      <c r="Y25" s="142">
        <f>IF(AND(Y$3&gt;=$K25,Y$3&lt;$L25),100*$AM25,0)</f>
        <v>100</v>
      </c>
      <c r="Z25" s="142">
        <f>IF(AND(Z$3&gt;=$K25,Z$3&lt;$L25),100*$AM25,0)</f>
        <v>100</v>
      </c>
      <c r="AA25" s="142">
        <f>IF(AND(AA$3&gt;=$K25,AA$3&lt;$L25),100*$AM25,0)</f>
        <v>100</v>
      </c>
      <c r="AB25" s="142">
        <f>IF(AND(AB$3&gt;=$K25,AB$3&lt;$L25),100*$AM25,0)</f>
        <v>100</v>
      </c>
      <c r="AC25" s="142">
        <f>IF(AND(AC$3&gt;=$K25,AC$3&lt;$L25),100*$AM25,0)</f>
        <v>100</v>
      </c>
      <c r="AD25" s="142">
        <f>IF(AND(AD$3&gt;=$K25,AD$3&lt;$L25),100*$AM25,0)</f>
        <v>0</v>
      </c>
      <c r="AE25" s="142">
        <f>IF(AND(AE$3&gt;=$K25,AE$3&lt;$L25),100*$AM25,0)</f>
        <v>0</v>
      </c>
      <c r="AF25" s="142">
        <f>IF(AND(AF$3&gt;=$K25,AF$3&lt;$L25),100*$AM25,0)</f>
        <v>0</v>
      </c>
      <c r="AG25" s="142">
        <f>IF(AND(AG$3&gt;=$K25,AG$3&lt;$L25),100*$AM25,0)</f>
        <v>0</v>
      </c>
      <c r="AH25" s="142">
        <f>IF(AND(AH$3&gt;=$K25,AH$3&lt;$L25),100*$AM25,0)</f>
        <v>0</v>
      </c>
      <c r="AI25" s="142">
        <f>IF(AND(AI$3&gt;=$K25,AI$3&lt;$L25),100*$AM25,0)</f>
        <v>0</v>
      </c>
      <c r="AJ25" s="142">
        <f>IF(AND(AJ$3&gt;=$K25,AJ$3&lt;$L25),100*$AM25,0)</f>
        <v>0</v>
      </c>
      <c r="AK25" s="142">
        <f ca="1">IF(AND(AND($AK$3&lt;=B25,B25&lt;=$AK$1),B25&lt;&gt;""),1,0)</f>
        <v>1</v>
      </c>
      <c r="AL25" s="140">
        <f t="shared" si="2"/>
        <v>1</v>
      </c>
      <c r="AM25" s="136">
        <v>1</v>
      </c>
    </row>
    <row r="26" spans="1:39">
      <c r="A26" s="153">
        <v>7</v>
      </c>
      <c r="B26" s="150">
        <v>46410</v>
      </c>
      <c r="C26" s="156">
        <v>0</v>
      </c>
      <c r="D26" s="156">
        <v>24</v>
      </c>
      <c r="E26" s="154" t="s">
        <v>28</v>
      </c>
      <c r="F26" s="151" t="s">
        <v>29</v>
      </c>
      <c r="G26" s="157" t="s">
        <v>1</v>
      </c>
      <c r="H26" s="143" t="str">
        <f>IF(OR(G26="中止",G26="取消"),"998",IF(ISNA(MATCH($E26,施設情報!$B$2:$B$96,0)),"999",INDEX(施設情報!$C$2:$C$96,MATCH($E26,施設情報!$B$2:$B$96,0))))</f>
        <v>001</v>
      </c>
      <c r="I26" s="144">
        <f>B26</f>
        <v>46410</v>
      </c>
      <c r="J26" s="142" t="str">
        <f>H26&amp;"-"&amp;I26</f>
        <v>001-46410</v>
      </c>
      <c r="K26" s="142">
        <f>C26/24</f>
        <v>0</v>
      </c>
      <c r="L26" s="142">
        <f>D26/24</f>
        <v>1</v>
      </c>
      <c r="M26" s="142">
        <f>IF(AND(M$3&gt;=$K26,M$3&lt;$L26),100*$AM26,0)</f>
        <v>100</v>
      </c>
      <c r="N26" s="142">
        <f>IF(AND(N$3&gt;=$K26,N$3&lt;$L26),100*$AM26,0)</f>
        <v>100</v>
      </c>
      <c r="O26" s="142">
        <f>IF(AND(O$3&gt;=$K26,O$3&lt;$L26),100*$AM26,0)</f>
        <v>100</v>
      </c>
      <c r="P26" s="142">
        <f>IF(AND(P$3&gt;=$K26,P$3&lt;$L26),100*$AM26,0)</f>
        <v>100</v>
      </c>
      <c r="Q26" s="142">
        <f>IF(AND(Q$3&gt;=$K26,Q$3&lt;$L26),100*$AM26,0)</f>
        <v>100</v>
      </c>
      <c r="R26" s="142">
        <f>IF(AND(R$3&gt;=$K26,R$3&lt;$L26),100*$AM26,0)</f>
        <v>100</v>
      </c>
      <c r="S26" s="142">
        <f>IF(AND(S$3&gt;=$K26,S$3&lt;$L26),100*$AM26,0)</f>
        <v>100</v>
      </c>
      <c r="T26" s="142">
        <f>IF(AND(T$3&gt;=$K26,T$3&lt;$L26),100*$AM26,0)</f>
        <v>100</v>
      </c>
      <c r="U26" s="142">
        <f>IF(AND(U$3&gt;=$K26,U$3&lt;$L26),100*$AM26,0)</f>
        <v>100</v>
      </c>
      <c r="V26" s="142">
        <f>IF(AND(V$3&gt;=$K26,V$3&lt;$L26),100*$AM26,0)</f>
        <v>100</v>
      </c>
      <c r="W26" s="142">
        <f>IF(AND(W$3&gt;=$K26,W$3&lt;$L26),100*$AM26,0)</f>
        <v>100</v>
      </c>
      <c r="X26" s="142">
        <f>IF(AND(X$3&gt;=$K26,X$3&lt;$L26),100*$AM26,0)</f>
        <v>100</v>
      </c>
      <c r="Y26" s="142">
        <f>IF(AND(Y$3&gt;=$K26,Y$3&lt;$L26),100*$AM26,0)</f>
        <v>100</v>
      </c>
      <c r="Z26" s="142">
        <f>IF(AND(Z$3&gt;=$K26,Z$3&lt;$L26),100*$AM26,0)</f>
        <v>100</v>
      </c>
      <c r="AA26" s="142">
        <f>IF(AND(AA$3&gt;=$K26,AA$3&lt;$L26),100*$AM26,0)</f>
        <v>100</v>
      </c>
      <c r="AB26" s="142">
        <f>IF(AND(AB$3&gt;=$K26,AB$3&lt;$L26),100*$AM26,0)</f>
        <v>100</v>
      </c>
      <c r="AC26" s="142">
        <f>IF(AND(AC$3&gt;=$K26,AC$3&lt;$L26),100*$AM26,0)</f>
        <v>100</v>
      </c>
      <c r="AD26" s="142">
        <f>IF(AND(AD$3&gt;=$K26,AD$3&lt;$L26),100*$AM26,0)</f>
        <v>100</v>
      </c>
      <c r="AE26" s="142">
        <f>IF(AND(AE$3&gt;=$K26,AE$3&lt;$L26),100*$AM26,0)</f>
        <v>100</v>
      </c>
      <c r="AF26" s="142">
        <f>IF(AND(AF$3&gt;=$K26,AF$3&lt;$L26),100*$AM26,0)</f>
        <v>100</v>
      </c>
      <c r="AG26" s="142">
        <f>IF(AND(AG$3&gt;=$K26,AG$3&lt;$L26),100*$AM26,0)</f>
        <v>100</v>
      </c>
      <c r="AH26" s="142">
        <f>IF(AND(AH$3&gt;=$K26,AH$3&lt;$L26),100*$AM26,0)</f>
        <v>100</v>
      </c>
      <c r="AI26" s="142">
        <f>IF(AND(AI$3&gt;=$K26,AI$3&lt;$L26),100*$AM26,0)</f>
        <v>100</v>
      </c>
      <c r="AJ26" s="142">
        <f>IF(AND(AJ$3&gt;=$K26,AJ$3&lt;$L26),100*$AM26,0)</f>
        <v>100</v>
      </c>
      <c r="AK26" s="142">
        <f ca="1">IF(AND(AND($AK$3&lt;=B26,B26&lt;=$AK$1),B26&lt;&gt;""),1,0)</f>
        <v>1</v>
      </c>
      <c r="AL26" s="140">
        <f t="shared" si="2"/>
        <v>1</v>
      </c>
      <c r="AM26" s="136">
        <v>1</v>
      </c>
    </row>
    <row r="27" spans="1:39">
      <c r="A27" s="153">
        <v>8</v>
      </c>
      <c r="B27" s="150">
        <v>46411</v>
      </c>
      <c r="C27" s="156">
        <v>0</v>
      </c>
      <c r="D27" s="156">
        <v>24</v>
      </c>
      <c r="E27" s="154" t="s">
        <v>28</v>
      </c>
      <c r="F27" s="151" t="s">
        <v>29</v>
      </c>
      <c r="G27" s="157" t="s">
        <v>1</v>
      </c>
      <c r="H27" s="143" t="str">
        <f>IF(OR(G27="中止",G27="取消"),"998",IF(ISNA(MATCH($E27,施設情報!$B$2:$B$96,0)),"999",INDEX(施設情報!$C$2:$C$96,MATCH($E27,施設情報!$B$2:$B$96,0))))</f>
        <v>001</v>
      </c>
      <c r="I27" s="144">
        <f>B27</f>
        <v>46411</v>
      </c>
      <c r="J27" s="142" t="str">
        <f>H27&amp;"-"&amp;I27</f>
        <v>001-46411</v>
      </c>
      <c r="K27" s="142">
        <f>C27/24</f>
        <v>0</v>
      </c>
      <c r="L27" s="142">
        <f>D27/24</f>
        <v>1</v>
      </c>
      <c r="M27" s="142">
        <f>IF(AND(M$3&gt;=$K27,M$3&lt;$L27),100*$AM27,0)</f>
        <v>100</v>
      </c>
      <c r="N27" s="142">
        <f>IF(AND(N$3&gt;=$K27,N$3&lt;$L27),100*$AM27,0)</f>
        <v>100</v>
      </c>
      <c r="O27" s="142">
        <f>IF(AND(O$3&gt;=$K27,O$3&lt;$L27),100*$AM27,0)</f>
        <v>100</v>
      </c>
      <c r="P27" s="142">
        <f>IF(AND(P$3&gt;=$K27,P$3&lt;$L27),100*$AM27,0)</f>
        <v>100</v>
      </c>
      <c r="Q27" s="142">
        <f>IF(AND(Q$3&gt;=$K27,Q$3&lt;$L27),100*$AM27,0)</f>
        <v>100</v>
      </c>
      <c r="R27" s="142">
        <f>IF(AND(R$3&gt;=$K27,R$3&lt;$L27),100*$AM27,0)</f>
        <v>100</v>
      </c>
      <c r="S27" s="142">
        <f>IF(AND(S$3&gt;=$K27,S$3&lt;$L27),100*$AM27,0)</f>
        <v>100</v>
      </c>
      <c r="T27" s="142">
        <f>IF(AND(T$3&gt;=$K27,T$3&lt;$L27),100*$AM27,0)</f>
        <v>100</v>
      </c>
      <c r="U27" s="142">
        <f>IF(AND(U$3&gt;=$K27,U$3&lt;$L27),100*$AM27,0)</f>
        <v>100</v>
      </c>
      <c r="V27" s="142">
        <f>IF(AND(V$3&gt;=$K27,V$3&lt;$L27),100*$AM27,0)</f>
        <v>100</v>
      </c>
      <c r="W27" s="142">
        <f>IF(AND(W$3&gt;=$K27,W$3&lt;$L27),100*$AM27,0)</f>
        <v>100</v>
      </c>
      <c r="X27" s="142">
        <f>IF(AND(X$3&gt;=$K27,X$3&lt;$L27),100*$AM27,0)</f>
        <v>100</v>
      </c>
      <c r="Y27" s="142">
        <f>IF(AND(Y$3&gt;=$K27,Y$3&lt;$L27),100*$AM27,0)</f>
        <v>100</v>
      </c>
      <c r="Z27" s="142">
        <f>IF(AND(Z$3&gt;=$K27,Z$3&lt;$L27),100*$AM27,0)</f>
        <v>100</v>
      </c>
      <c r="AA27" s="142">
        <f>IF(AND(AA$3&gt;=$K27,AA$3&lt;$L27),100*$AM27,0)</f>
        <v>100</v>
      </c>
      <c r="AB27" s="142">
        <f>IF(AND(AB$3&gt;=$K27,AB$3&lt;$L27),100*$AM27,0)</f>
        <v>100</v>
      </c>
      <c r="AC27" s="142">
        <f>IF(AND(AC$3&gt;=$K27,AC$3&lt;$L27),100*$AM27,0)</f>
        <v>100</v>
      </c>
      <c r="AD27" s="142">
        <f>IF(AND(AD$3&gt;=$K27,AD$3&lt;$L27),100*$AM27,0)</f>
        <v>100</v>
      </c>
      <c r="AE27" s="142">
        <f>IF(AND(AE$3&gt;=$K27,AE$3&lt;$L27),100*$AM27,0)</f>
        <v>100</v>
      </c>
      <c r="AF27" s="142">
        <f>IF(AND(AF$3&gt;=$K27,AF$3&lt;$L27),100*$AM27,0)</f>
        <v>100</v>
      </c>
      <c r="AG27" s="142">
        <f>IF(AND(AG$3&gt;=$K27,AG$3&lt;$L27),100*$AM27,0)</f>
        <v>100</v>
      </c>
      <c r="AH27" s="142">
        <f>IF(AND(AH$3&gt;=$K27,AH$3&lt;$L27),100*$AM27,0)</f>
        <v>100</v>
      </c>
      <c r="AI27" s="142">
        <f>IF(AND(AI$3&gt;=$K27,AI$3&lt;$L27),100*$AM27,0)</f>
        <v>100</v>
      </c>
      <c r="AJ27" s="142">
        <f>IF(AND(AJ$3&gt;=$K27,AJ$3&lt;$L27),100*$AM27,0)</f>
        <v>100</v>
      </c>
      <c r="AK27" s="142">
        <f ca="1">IF(AND(AND($AK$3&lt;=B27,B27&lt;=$AK$1),B27&lt;&gt;""),1,0)</f>
        <v>1</v>
      </c>
      <c r="AL27" s="140">
        <f t="shared" si="2"/>
        <v>1</v>
      </c>
      <c r="AM27" s="136">
        <v>1</v>
      </c>
    </row>
    <row r="28" spans="1:39">
      <c r="A28" s="153">
        <v>9</v>
      </c>
      <c r="B28" s="150">
        <v>46417</v>
      </c>
      <c r="C28" s="156">
        <v>0</v>
      </c>
      <c r="D28" s="156">
        <v>24</v>
      </c>
      <c r="E28" s="154" t="s">
        <v>28</v>
      </c>
      <c r="F28" s="151" t="s">
        <v>29</v>
      </c>
      <c r="G28" s="157" t="s">
        <v>1</v>
      </c>
      <c r="H28" s="143" t="str">
        <f>IF(OR(G28="中止",G28="取消"),"998",IF(ISNA(MATCH($E28,施設情報!$B$2:$B$96,0)),"999",INDEX(施設情報!$C$2:$C$96,MATCH($E28,施設情報!$B$2:$B$96,0))))</f>
        <v>001</v>
      </c>
      <c r="I28" s="144">
        <f>B28</f>
        <v>46417</v>
      </c>
      <c r="J28" s="142" t="str">
        <f>H28&amp;"-"&amp;I28</f>
        <v>001-46417</v>
      </c>
      <c r="K28" s="142">
        <f>C28/24</f>
        <v>0</v>
      </c>
      <c r="L28" s="142">
        <f>D28/24</f>
        <v>1</v>
      </c>
      <c r="M28" s="142">
        <f>IF(AND(M$3&gt;=$K28,M$3&lt;$L28),100*$AM28,0)</f>
        <v>100</v>
      </c>
      <c r="N28" s="142">
        <f>IF(AND(N$3&gt;=$K28,N$3&lt;$L28),100*$AM28,0)</f>
        <v>100</v>
      </c>
      <c r="O28" s="142">
        <f>IF(AND(O$3&gt;=$K28,O$3&lt;$L28),100*$AM28,0)</f>
        <v>100</v>
      </c>
      <c r="P28" s="142">
        <f>IF(AND(P$3&gt;=$K28,P$3&lt;$L28),100*$AM28,0)</f>
        <v>100</v>
      </c>
      <c r="Q28" s="142">
        <f>IF(AND(Q$3&gt;=$K28,Q$3&lt;$L28),100*$AM28,0)</f>
        <v>100</v>
      </c>
      <c r="R28" s="142">
        <f>IF(AND(R$3&gt;=$K28,R$3&lt;$L28),100*$AM28,0)</f>
        <v>100</v>
      </c>
      <c r="S28" s="142">
        <f>IF(AND(S$3&gt;=$K28,S$3&lt;$L28),100*$AM28,0)</f>
        <v>100</v>
      </c>
      <c r="T28" s="142">
        <f>IF(AND(T$3&gt;=$K28,T$3&lt;$L28),100*$AM28,0)</f>
        <v>100</v>
      </c>
      <c r="U28" s="142">
        <f>IF(AND(U$3&gt;=$K28,U$3&lt;$L28),100*$AM28,0)</f>
        <v>100</v>
      </c>
      <c r="V28" s="142">
        <f>IF(AND(V$3&gt;=$K28,V$3&lt;$L28),100*$AM28,0)</f>
        <v>100</v>
      </c>
      <c r="W28" s="142">
        <f>IF(AND(W$3&gt;=$K28,W$3&lt;$L28),100*$AM28,0)</f>
        <v>100</v>
      </c>
      <c r="X28" s="142">
        <f>IF(AND(X$3&gt;=$K28,X$3&lt;$L28),100*$AM28,0)</f>
        <v>100</v>
      </c>
      <c r="Y28" s="142">
        <f>IF(AND(Y$3&gt;=$K28,Y$3&lt;$L28),100*$AM28,0)</f>
        <v>100</v>
      </c>
      <c r="Z28" s="142">
        <f>IF(AND(Z$3&gt;=$K28,Z$3&lt;$L28),100*$AM28,0)</f>
        <v>100</v>
      </c>
      <c r="AA28" s="142">
        <f>IF(AND(AA$3&gt;=$K28,AA$3&lt;$L28),100*$AM28,0)</f>
        <v>100</v>
      </c>
      <c r="AB28" s="142">
        <f>IF(AND(AB$3&gt;=$K28,AB$3&lt;$L28),100*$AM28,0)</f>
        <v>100</v>
      </c>
      <c r="AC28" s="142">
        <f>IF(AND(AC$3&gt;=$K28,AC$3&lt;$L28),100*$AM28,0)</f>
        <v>100</v>
      </c>
      <c r="AD28" s="142">
        <f>IF(AND(AD$3&gt;=$K28,AD$3&lt;$L28),100*$AM28,0)</f>
        <v>100</v>
      </c>
      <c r="AE28" s="142">
        <f>IF(AND(AE$3&gt;=$K28,AE$3&lt;$L28),100*$AM28,0)</f>
        <v>100</v>
      </c>
      <c r="AF28" s="142">
        <f>IF(AND(AF$3&gt;=$K28,AF$3&lt;$L28),100*$AM28,0)</f>
        <v>100</v>
      </c>
      <c r="AG28" s="142">
        <f>IF(AND(AG$3&gt;=$K28,AG$3&lt;$L28),100*$AM28,0)</f>
        <v>100</v>
      </c>
      <c r="AH28" s="142">
        <f>IF(AND(AH$3&gt;=$K28,AH$3&lt;$L28),100*$AM28,0)</f>
        <v>100</v>
      </c>
      <c r="AI28" s="142">
        <f>IF(AND(AI$3&gt;=$K28,AI$3&lt;$L28),100*$AM28,0)</f>
        <v>100</v>
      </c>
      <c r="AJ28" s="142">
        <f>IF(AND(AJ$3&gt;=$K28,AJ$3&lt;$L28),100*$AM28,0)</f>
        <v>100</v>
      </c>
      <c r="AK28" s="142">
        <f ca="1">IF(AND(AND($AK$3&lt;=B28,B28&lt;=$AK$1),B28&lt;&gt;""),1,0)</f>
        <v>1</v>
      </c>
      <c r="AL28" s="140">
        <f t="shared" si="2"/>
        <v>1</v>
      </c>
      <c r="AM28" s="136">
        <v>1</v>
      </c>
    </row>
    <row r="29" spans="1:39">
      <c r="A29" s="153">
        <v>10</v>
      </c>
      <c r="B29" s="150">
        <v>46418</v>
      </c>
      <c r="C29" s="156">
        <v>0</v>
      </c>
      <c r="D29" s="156">
        <v>24</v>
      </c>
      <c r="E29" s="154" t="s">
        <v>28</v>
      </c>
      <c r="F29" s="151" t="s">
        <v>29</v>
      </c>
      <c r="G29" s="157" t="s">
        <v>1</v>
      </c>
      <c r="H29" s="143" t="str">
        <f>IF(OR(G29="中止",G29="取消"),"998",IF(ISNA(MATCH($E29,施設情報!$B$2:$B$96,0)),"999",INDEX(施設情報!$C$2:$C$96,MATCH($E29,施設情報!$B$2:$B$96,0))))</f>
        <v>001</v>
      </c>
      <c r="I29" s="144">
        <f>B29</f>
        <v>46418</v>
      </c>
      <c r="J29" s="142" t="str">
        <f>H29&amp;"-"&amp;I29</f>
        <v>001-46418</v>
      </c>
      <c r="K29" s="142">
        <f>C29/24</f>
        <v>0</v>
      </c>
      <c r="L29" s="142">
        <f>D29/24</f>
        <v>1</v>
      </c>
      <c r="M29" s="142">
        <f>IF(AND(M$3&gt;=$K29,M$3&lt;$L29),100*$AM29,0)</f>
        <v>100</v>
      </c>
      <c r="N29" s="142">
        <f>IF(AND(N$3&gt;=$K29,N$3&lt;$L29),100*$AM29,0)</f>
        <v>100</v>
      </c>
      <c r="O29" s="142">
        <f>IF(AND(O$3&gt;=$K29,O$3&lt;$L29),100*$AM29,0)</f>
        <v>100</v>
      </c>
      <c r="P29" s="142">
        <f>IF(AND(P$3&gt;=$K29,P$3&lt;$L29),100*$AM29,0)</f>
        <v>100</v>
      </c>
      <c r="Q29" s="142">
        <f>IF(AND(Q$3&gt;=$K29,Q$3&lt;$L29),100*$AM29,0)</f>
        <v>100</v>
      </c>
      <c r="R29" s="142">
        <f>IF(AND(R$3&gt;=$K29,R$3&lt;$L29),100*$AM29,0)</f>
        <v>100</v>
      </c>
      <c r="S29" s="142">
        <f>IF(AND(S$3&gt;=$K29,S$3&lt;$L29),100*$AM29,0)</f>
        <v>100</v>
      </c>
      <c r="T29" s="142">
        <f>IF(AND(T$3&gt;=$K29,T$3&lt;$L29),100*$AM29,0)</f>
        <v>100</v>
      </c>
      <c r="U29" s="142">
        <f>IF(AND(U$3&gt;=$K29,U$3&lt;$L29),100*$AM29,0)</f>
        <v>100</v>
      </c>
      <c r="V29" s="142">
        <f>IF(AND(V$3&gt;=$K29,V$3&lt;$L29),100*$AM29,0)</f>
        <v>100</v>
      </c>
      <c r="W29" s="142">
        <f>IF(AND(W$3&gt;=$K29,W$3&lt;$L29),100*$AM29,0)</f>
        <v>100</v>
      </c>
      <c r="X29" s="142">
        <f>IF(AND(X$3&gt;=$K29,X$3&lt;$L29),100*$AM29,0)</f>
        <v>100</v>
      </c>
      <c r="Y29" s="142">
        <f>IF(AND(Y$3&gt;=$K29,Y$3&lt;$L29),100*$AM29,0)</f>
        <v>100</v>
      </c>
      <c r="Z29" s="142">
        <f>IF(AND(Z$3&gt;=$K29,Z$3&lt;$L29),100*$AM29,0)</f>
        <v>100</v>
      </c>
      <c r="AA29" s="142">
        <f>IF(AND(AA$3&gt;=$K29,AA$3&lt;$L29),100*$AM29,0)</f>
        <v>100</v>
      </c>
      <c r="AB29" s="142">
        <f>IF(AND(AB$3&gt;=$K29,AB$3&lt;$L29),100*$AM29,0)</f>
        <v>100</v>
      </c>
      <c r="AC29" s="142">
        <f>IF(AND(AC$3&gt;=$K29,AC$3&lt;$L29),100*$AM29,0)</f>
        <v>100</v>
      </c>
      <c r="AD29" s="142">
        <f>IF(AND(AD$3&gt;=$K29,AD$3&lt;$L29),100*$AM29,0)</f>
        <v>100</v>
      </c>
      <c r="AE29" s="142">
        <f>IF(AND(AE$3&gt;=$K29,AE$3&lt;$L29),100*$AM29,0)</f>
        <v>100</v>
      </c>
      <c r="AF29" s="142">
        <f>IF(AND(AF$3&gt;=$K29,AF$3&lt;$L29),100*$AM29,0)</f>
        <v>100</v>
      </c>
      <c r="AG29" s="142">
        <f>IF(AND(AG$3&gt;=$K29,AG$3&lt;$L29),100*$AM29,0)</f>
        <v>100</v>
      </c>
      <c r="AH29" s="142">
        <f>IF(AND(AH$3&gt;=$K29,AH$3&lt;$L29),100*$AM29,0)</f>
        <v>100</v>
      </c>
      <c r="AI29" s="142">
        <f>IF(AND(AI$3&gt;=$K29,AI$3&lt;$L29),100*$AM29,0)</f>
        <v>100</v>
      </c>
      <c r="AJ29" s="142">
        <f>IF(AND(AJ$3&gt;=$K29,AJ$3&lt;$L29),100*$AM29,0)</f>
        <v>100</v>
      </c>
      <c r="AK29" s="142">
        <f ca="1">IF(AND(AND($AK$3&lt;=B29,B29&lt;=$AK$1),B29&lt;&gt;""),1,0)</f>
        <v>1</v>
      </c>
      <c r="AL29" s="140">
        <f t="shared" si="2"/>
        <v>1</v>
      </c>
      <c r="AM29" s="136">
        <v>1</v>
      </c>
    </row>
    <row r="30" spans="1:39">
      <c r="A30" s="153">
        <v>11</v>
      </c>
      <c r="B30" s="150">
        <v>46424</v>
      </c>
      <c r="C30" s="156">
        <v>0</v>
      </c>
      <c r="D30" s="156">
        <v>24</v>
      </c>
      <c r="E30" s="154" t="s">
        <v>28</v>
      </c>
      <c r="F30" s="151" t="s">
        <v>29</v>
      </c>
      <c r="G30" s="157" t="s">
        <v>1</v>
      </c>
      <c r="H30" s="143" t="str">
        <f>IF(OR(G30="中止",G30="取消"),"998",IF(ISNA(MATCH($E30,施設情報!$B$2:$B$96,0)),"999",INDEX(施設情報!$C$2:$C$96,MATCH($E30,施設情報!$B$2:$B$96,0))))</f>
        <v>001</v>
      </c>
      <c r="I30" s="144">
        <f>B30</f>
        <v>46424</v>
      </c>
      <c r="J30" s="142" t="str">
        <f>H30&amp;"-"&amp;I30</f>
        <v>001-46424</v>
      </c>
      <c r="K30" s="142">
        <f>C30/24</f>
        <v>0</v>
      </c>
      <c r="L30" s="142">
        <f>D30/24</f>
        <v>1</v>
      </c>
      <c r="M30" s="142">
        <f>IF(AND(M$3&gt;=$K30,M$3&lt;$L30),100*$AM30,0)</f>
        <v>100</v>
      </c>
      <c r="N30" s="142">
        <f>IF(AND(N$3&gt;=$K30,N$3&lt;$L30),100*$AM30,0)</f>
        <v>100</v>
      </c>
      <c r="O30" s="142">
        <f>IF(AND(O$3&gt;=$K30,O$3&lt;$L30),100*$AM30,0)</f>
        <v>100</v>
      </c>
      <c r="P30" s="142">
        <f>IF(AND(P$3&gt;=$K30,P$3&lt;$L30),100*$AM30,0)</f>
        <v>100</v>
      </c>
      <c r="Q30" s="142">
        <f>IF(AND(Q$3&gt;=$K30,Q$3&lt;$L30),100*$AM30,0)</f>
        <v>100</v>
      </c>
      <c r="R30" s="142">
        <f>IF(AND(R$3&gt;=$K30,R$3&lt;$L30),100*$AM30,0)</f>
        <v>100</v>
      </c>
      <c r="S30" s="142">
        <f>IF(AND(S$3&gt;=$K30,S$3&lt;$L30),100*$AM30,0)</f>
        <v>100</v>
      </c>
      <c r="T30" s="142">
        <f>IF(AND(T$3&gt;=$K30,T$3&lt;$L30),100*$AM30,0)</f>
        <v>100</v>
      </c>
      <c r="U30" s="142">
        <f>IF(AND(U$3&gt;=$K30,U$3&lt;$L30),100*$AM30,0)</f>
        <v>100</v>
      </c>
      <c r="V30" s="142">
        <f>IF(AND(V$3&gt;=$K30,V$3&lt;$L30),100*$AM30,0)</f>
        <v>100</v>
      </c>
      <c r="W30" s="142">
        <f>IF(AND(W$3&gt;=$K30,W$3&lt;$L30),100*$AM30,0)</f>
        <v>100</v>
      </c>
      <c r="X30" s="142">
        <f>IF(AND(X$3&gt;=$K30,X$3&lt;$L30),100*$AM30,0)</f>
        <v>100</v>
      </c>
      <c r="Y30" s="142">
        <f>IF(AND(Y$3&gt;=$K30,Y$3&lt;$L30),100*$AM30,0)</f>
        <v>100</v>
      </c>
      <c r="Z30" s="142">
        <f>IF(AND(Z$3&gt;=$K30,Z$3&lt;$L30),100*$AM30,0)</f>
        <v>100</v>
      </c>
      <c r="AA30" s="142">
        <f>IF(AND(AA$3&gt;=$K30,AA$3&lt;$L30),100*$AM30,0)</f>
        <v>100</v>
      </c>
      <c r="AB30" s="142">
        <f>IF(AND(AB$3&gt;=$K30,AB$3&lt;$L30),100*$AM30,0)</f>
        <v>100</v>
      </c>
      <c r="AC30" s="142">
        <f>IF(AND(AC$3&gt;=$K30,AC$3&lt;$L30),100*$AM30,0)</f>
        <v>100</v>
      </c>
      <c r="AD30" s="142">
        <f>IF(AND(AD$3&gt;=$K30,AD$3&lt;$L30),100*$AM30,0)</f>
        <v>100</v>
      </c>
      <c r="AE30" s="142">
        <f>IF(AND(AE$3&gt;=$K30,AE$3&lt;$L30),100*$AM30,0)</f>
        <v>100</v>
      </c>
      <c r="AF30" s="142">
        <f>IF(AND(AF$3&gt;=$K30,AF$3&lt;$L30),100*$AM30,0)</f>
        <v>100</v>
      </c>
      <c r="AG30" s="142">
        <f>IF(AND(AG$3&gt;=$K30,AG$3&lt;$L30),100*$AM30,0)</f>
        <v>100</v>
      </c>
      <c r="AH30" s="142">
        <f>IF(AND(AH$3&gt;=$K30,AH$3&lt;$L30),100*$AM30,0)</f>
        <v>100</v>
      </c>
      <c r="AI30" s="142">
        <f>IF(AND(AI$3&gt;=$K30,AI$3&lt;$L30),100*$AM30,0)</f>
        <v>100</v>
      </c>
      <c r="AJ30" s="142">
        <f>IF(AND(AJ$3&gt;=$K30,AJ$3&lt;$L30),100*$AM30,0)</f>
        <v>100</v>
      </c>
      <c r="AK30" s="142">
        <f ca="1">IF(AND(AND($AK$3&lt;=B30,B30&lt;=$AK$1),B30&lt;&gt;""),1,0)</f>
        <v>1</v>
      </c>
      <c r="AL30" s="140">
        <f t="shared" si="2"/>
        <v>1</v>
      </c>
      <c r="AM30" s="136">
        <v>1</v>
      </c>
    </row>
    <row r="31" spans="1:39">
      <c r="A31" s="153">
        <v>12</v>
      </c>
      <c r="B31" s="150">
        <v>46425</v>
      </c>
      <c r="C31" s="156">
        <v>0</v>
      </c>
      <c r="D31" s="156">
        <v>24</v>
      </c>
      <c r="E31" s="154" t="s">
        <v>28</v>
      </c>
      <c r="F31" s="151" t="s">
        <v>29</v>
      </c>
      <c r="G31" s="157" t="s">
        <v>1</v>
      </c>
      <c r="H31" s="143" t="str">
        <f>IF(OR(G31="中止",G31="取消"),"998",IF(ISNA(MATCH($E31,施設情報!$B$2:$B$96,0)),"999",INDEX(施設情報!$C$2:$C$96,MATCH($E31,施設情報!$B$2:$B$96,0))))</f>
        <v>001</v>
      </c>
      <c r="I31" s="144">
        <f>B31</f>
        <v>46425</v>
      </c>
      <c r="J31" s="142" t="str">
        <f>H31&amp;"-"&amp;I31</f>
        <v>001-46425</v>
      </c>
      <c r="K31" s="142">
        <f>C31/24</f>
        <v>0</v>
      </c>
      <c r="L31" s="142">
        <f>D31/24</f>
        <v>1</v>
      </c>
      <c r="M31" s="142">
        <f>IF(AND(M$3&gt;=$K31,M$3&lt;$L31),100*$AM31,0)</f>
        <v>100</v>
      </c>
      <c r="N31" s="142">
        <f>IF(AND(N$3&gt;=$K31,N$3&lt;$L31),100*$AM31,0)</f>
        <v>100</v>
      </c>
      <c r="O31" s="142">
        <f>IF(AND(O$3&gt;=$K31,O$3&lt;$L31),100*$AM31,0)</f>
        <v>100</v>
      </c>
      <c r="P31" s="142">
        <f>IF(AND(P$3&gt;=$K31,P$3&lt;$L31),100*$AM31,0)</f>
        <v>100</v>
      </c>
      <c r="Q31" s="142">
        <f>IF(AND(Q$3&gt;=$K31,Q$3&lt;$L31),100*$AM31,0)</f>
        <v>100</v>
      </c>
      <c r="R31" s="142">
        <f>IF(AND(R$3&gt;=$K31,R$3&lt;$L31),100*$AM31,0)</f>
        <v>100</v>
      </c>
      <c r="S31" s="142">
        <f>IF(AND(S$3&gt;=$K31,S$3&lt;$L31),100*$AM31,0)</f>
        <v>100</v>
      </c>
      <c r="T31" s="142">
        <f>IF(AND(T$3&gt;=$K31,T$3&lt;$L31),100*$AM31,0)</f>
        <v>100</v>
      </c>
      <c r="U31" s="142">
        <f>IF(AND(U$3&gt;=$K31,U$3&lt;$L31),100*$AM31,0)</f>
        <v>100</v>
      </c>
      <c r="V31" s="142">
        <f>IF(AND(V$3&gt;=$K31,V$3&lt;$L31),100*$AM31,0)</f>
        <v>100</v>
      </c>
      <c r="W31" s="142">
        <f>IF(AND(W$3&gt;=$K31,W$3&lt;$L31),100*$AM31,0)</f>
        <v>100</v>
      </c>
      <c r="X31" s="142">
        <f>IF(AND(X$3&gt;=$K31,X$3&lt;$L31),100*$AM31,0)</f>
        <v>100</v>
      </c>
      <c r="Y31" s="142">
        <f>IF(AND(Y$3&gt;=$K31,Y$3&lt;$L31),100*$AM31,0)</f>
        <v>100</v>
      </c>
      <c r="Z31" s="142">
        <f>IF(AND(Z$3&gt;=$K31,Z$3&lt;$L31),100*$AM31,0)</f>
        <v>100</v>
      </c>
      <c r="AA31" s="142">
        <f>IF(AND(AA$3&gt;=$K31,AA$3&lt;$L31),100*$AM31,0)</f>
        <v>100</v>
      </c>
      <c r="AB31" s="142">
        <f>IF(AND(AB$3&gt;=$K31,AB$3&lt;$L31),100*$AM31,0)</f>
        <v>100</v>
      </c>
      <c r="AC31" s="142">
        <f>IF(AND(AC$3&gt;=$K31,AC$3&lt;$L31),100*$AM31,0)</f>
        <v>100</v>
      </c>
      <c r="AD31" s="142">
        <f>IF(AND(AD$3&gt;=$K31,AD$3&lt;$L31),100*$AM31,0)</f>
        <v>100</v>
      </c>
      <c r="AE31" s="142">
        <f>IF(AND(AE$3&gt;=$K31,AE$3&lt;$L31),100*$AM31,0)</f>
        <v>100</v>
      </c>
      <c r="AF31" s="142">
        <f>IF(AND(AF$3&gt;=$K31,AF$3&lt;$L31),100*$AM31,0)</f>
        <v>100</v>
      </c>
      <c r="AG31" s="142">
        <f>IF(AND(AG$3&gt;=$K31,AG$3&lt;$L31),100*$AM31,0)</f>
        <v>100</v>
      </c>
      <c r="AH31" s="142">
        <f>IF(AND(AH$3&gt;=$K31,AH$3&lt;$L31),100*$AM31,0)</f>
        <v>100</v>
      </c>
      <c r="AI31" s="142">
        <f>IF(AND(AI$3&gt;=$K31,AI$3&lt;$L31),100*$AM31,0)</f>
        <v>100</v>
      </c>
      <c r="AJ31" s="142">
        <f>IF(AND(AJ$3&gt;=$K31,AJ$3&lt;$L31),100*$AM31,0)</f>
        <v>100</v>
      </c>
      <c r="AK31" s="142">
        <f ca="1">IF(AND(AND($AK$3&lt;=B31,B31&lt;=$AK$1),B31&lt;&gt;""),1,0)</f>
        <v>1</v>
      </c>
      <c r="AL31" s="140">
        <f t="shared" si="2"/>
        <v>1</v>
      </c>
      <c r="AM31" s="136">
        <v>1</v>
      </c>
    </row>
    <row r="32" spans="1:39">
      <c r="A32" s="153">
        <v>107</v>
      </c>
      <c r="B32" s="150">
        <v>46429</v>
      </c>
      <c r="C32" s="156">
        <v>0</v>
      </c>
      <c r="D32" s="156">
        <v>24</v>
      </c>
      <c r="E32" s="154" t="s">
        <v>28</v>
      </c>
      <c r="F32" s="151" t="s">
        <v>29</v>
      </c>
      <c r="G32" s="157" t="s">
        <v>1</v>
      </c>
      <c r="H32" s="143" t="str">
        <f>IF(OR(G32="中止",G32="取消"),"998",IF(ISNA(MATCH($E32,施設情報!$B$2:$B$96,0)),"999",INDEX(施設情報!$C$2:$C$96,MATCH($E32,施設情報!$B$2:$B$96,0))))</f>
        <v>001</v>
      </c>
      <c r="I32" s="144">
        <f>B32</f>
        <v>46429</v>
      </c>
      <c r="J32" s="142" t="str">
        <f>H32&amp;"-"&amp;I32</f>
        <v>001-46429</v>
      </c>
      <c r="K32" s="142">
        <f>C32/24</f>
        <v>0</v>
      </c>
      <c r="L32" s="142">
        <f>D32/24</f>
        <v>1</v>
      </c>
      <c r="M32" s="142">
        <f>IF(AND(M$3&gt;=$K32,M$3&lt;$L32),100*$AM32,0)</f>
        <v>100</v>
      </c>
      <c r="N32" s="142">
        <f>IF(AND(N$3&gt;=$K32,N$3&lt;$L32),100*$AM32,0)</f>
        <v>100</v>
      </c>
      <c r="O32" s="142">
        <f>IF(AND(O$3&gt;=$K32,O$3&lt;$L32),100*$AM32,0)</f>
        <v>100</v>
      </c>
      <c r="P32" s="142">
        <f>IF(AND(P$3&gt;=$K32,P$3&lt;$L32),100*$AM32,0)</f>
        <v>100</v>
      </c>
      <c r="Q32" s="142">
        <f>IF(AND(Q$3&gt;=$K32,Q$3&lt;$L32),100*$AM32,0)</f>
        <v>100</v>
      </c>
      <c r="R32" s="142">
        <f>IF(AND(R$3&gt;=$K32,R$3&lt;$L32),100*$AM32,0)</f>
        <v>100</v>
      </c>
      <c r="S32" s="142">
        <f>IF(AND(S$3&gt;=$K32,S$3&lt;$L32),100*$AM32,0)</f>
        <v>100</v>
      </c>
      <c r="T32" s="142">
        <f>IF(AND(T$3&gt;=$K32,T$3&lt;$L32),100*$AM32,0)</f>
        <v>100</v>
      </c>
      <c r="U32" s="142">
        <f>IF(AND(U$3&gt;=$K32,U$3&lt;$L32),100*$AM32,0)</f>
        <v>100</v>
      </c>
      <c r="V32" s="142">
        <f>IF(AND(V$3&gt;=$K32,V$3&lt;$L32),100*$AM32,0)</f>
        <v>100</v>
      </c>
      <c r="W32" s="142">
        <f>IF(AND(W$3&gt;=$K32,W$3&lt;$L32),100*$AM32,0)</f>
        <v>100</v>
      </c>
      <c r="X32" s="142">
        <f>IF(AND(X$3&gt;=$K32,X$3&lt;$L32),100*$AM32,0)</f>
        <v>100</v>
      </c>
      <c r="Y32" s="142">
        <f>IF(AND(Y$3&gt;=$K32,Y$3&lt;$L32),100*$AM32,0)</f>
        <v>100</v>
      </c>
      <c r="Z32" s="142">
        <f>IF(AND(Z$3&gt;=$K32,Z$3&lt;$L32),100*$AM32,0)</f>
        <v>100</v>
      </c>
      <c r="AA32" s="142">
        <f>IF(AND(AA$3&gt;=$K32,AA$3&lt;$L32),100*$AM32,0)</f>
        <v>100</v>
      </c>
      <c r="AB32" s="142">
        <f>IF(AND(AB$3&gt;=$K32,AB$3&lt;$L32),100*$AM32,0)</f>
        <v>100</v>
      </c>
      <c r="AC32" s="142">
        <f>IF(AND(AC$3&gt;=$K32,AC$3&lt;$L32),100*$AM32,0)</f>
        <v>100</v>
      </c>
      <c r="AD32" s="142">
        <f>IF(AND(AD$3&gt;=$K32,AD$3&lt;$L32),100*$AM32,0)</f>
        <v>100</v>
      </c>
      <c r="AE32" s="142">
        <f>IF(AND(AE$3&gt;=$K32,AE$3&lt;$L32),100*$AM32,0)</f>
        <v>100</v>
      </c>
      <c r="AF32" s="142">
        <f>IF(AND(AF$3&gt;=$K32,AF$3&lt;$L32),100*$AM32,0)</f>
        <v>100</v>
      </c>
      <c r="AG32" s="142">
        <f>IF(AND(AG$3&gt;=$K32,AG$3&lt;$L32),100*$AM32,0)</f>
        <v>100</v>
      </c>
      <c r="AH32" s="142">
        <f>IF(AND(AH$3&gt;=$K32,AH$3&lt;$L32),100*$AM32,0)</f>
        <v>100</v>
      </c>
      <c r="AI32" s="142">
        <f>IF(AND(AI$3&gt;=$K32,AI$3&lt;$L32),100*$AM32,0)</f>
        <v>100</v>
      </c>
      <c r="AJ32" s="142">
        <f>IF(AND(AJ$3&gt;=$K32,AJ$3&lt;$L32),100*$AM32,0)</f>
        <v>100</v>
      </c>
      <c r="AK32" s="142">
        <f ca="1">IF(AND(AND($AK$3&lt;=B32,B32&lt;=$AK$1),B32&lt;&gt;""),1,0)</f>
        <v>1</v>
      </c>
      <c r="AL32" s="140">
        <f t="shared" si="2"/>
        <v>1</v>
      </c>
      <c r="AM32" s="136">
        <v>1</v>
      </c>
    </row>
    <row r="33" spans="1:39">
      <c r="A33" s="153">
        <v>13</v>
      </c>
      <c r="B33" s="150">
        <v>46431</v>
      </c>
      <c r="C33" s="156">
        <v>0</v>
      </c>
      <c r="D33" s="156">
        <v>24</v>
      </c>
      <c r="E33" s="154" t="s">
        <v>28</v>
      </c>
      <c r="F33" s="151" t="s">
        <v>29</v>
      </c>
      <c r="G33" s="157" t="s">
        <v>1</v>
      </c>
      <c r="H33" s="143" t="str">
        <f>IF(OR(G33="中止",G33="取消"),"998",IF(ISNA(MATCH($E33,施設情報!$B$2:$B$96,0)),"999",INDEX(施設情報!$C$2:$C$96,MATCH($E33,施設情報!$B$2:$B$96,0))))</f>
        <v>001</v>
      </c>
      <c r="I33" s="144">
        <f>B33</f>
        <v>46431</v>
      </c>
      <c r="J33" s="142" t="str">
        <f>H33&amp;"-"&amp;I33</f>
        <v>001-46431</v>
      </c>
      <c r="K33" s="142">
        <f>C33/24</f>
        <v>0</v>
      </c>
      <c r="L33" s="142">
        <f>D33/24</f>
        <v>1</v>
      </c>
      <c r="M33" s="142">
        <f>IF(AND(M$3&gt;=$K33,M$3&lt;$L33),100*$AM33,0)</f>
        <v>100</v>
      </c>
      <c r="N33" s="142">
        <f>IF(AND(N$3&gt;=$K33,N$3&lt;$L33),100*$AM33,0)</f>
        <v>100</v>
      </c>
      <c r="O33" s="142">
        <f>IF(AND(O$3&gt;=$K33,O$3&lt;$L33),100*$AM33,0)</f>
        <v>100</v>
      </c>
      <c r="P33" s="142">
        <f>IF(AND(P$3&gt;=$K33,P$3&lt;$L33),100*$AM33,0)</f>
        <v>100</v>
      </c>
      <c r="Q33" s="142">
        <f>IF(AND(Q$3&gt;=$K33,Q$3&lt;$L33),100*$AM33,0)</f>
        <v>100</v>
      </c>
      <c r="R33" s="142">
        <f>IF(AND(R$3&gt;=$K33,R$3&lt;$L33),100*$AM33,0)</f>
        <v>100</v>
      </c>
      <c r="S33" s="142">
        <f>IF(AND(S$3&gt;=$K33,S$3&lt;$L33),100*$AM33,0)</f>
        <v>100</v>
      </c>
      <c r="T33" s="142">
        <f>IF(AND(T$3&gt;=$K33,T$3&lt;$L33),100*$AM33,0)</f>
        <v>100</v>
      </c>
      <c r="U33" s="142">
        <f>IF(AND(U$3&gt;=$K33,U$3&lt;$L33),100*$AM33,0)</f>
        <v>100</v>
      </c>
      <c r="V33" s="142">
        <f>IF(AND(V$3&gt;=$K33,V$3&lt;$L33),100*$AM33,0)</f>
        <v>100</v>
      </c>
      <c r="W33" s="142">
        <f>IF(AND(W$3&gt;=$K33,W$3&lt;$L33),100*$AM33,0)</f>
        <v>100</v>
      </c>
      <c r="X33" s="142">
        <f>IF(AND(X$3&gt;=$K33,X$3&lt;$L33),100*$AM33,0)</f>
        <v>100</v>
      </c>
      <c r="Y33" s="142">
        <f>IF(AND(Y$3&gt;=$K33,Y$3&lt;$L33),100*$AM33,0)</f>
        <v>100</v>
      </c>
      <c r="Z33" s="142">
        <f>IF(AND(Z$3&gt;=$K33,Z$3&lt;$L33),100*$AM33,0)</f>
        <v>100</v>
      </c>
      <c r="AA33" s="142">
        <f>IF(AND(AA$3&gt;=$K33,AA$3&lt;$L33),100*$AM33,0)</f>
        <v>100</v>
      </c>
      <c r="AB33" s="142">
        <f>IF(AND(AB$3&gt;=$K33,AB$3&lt;$L33),100*$AM33,0)</f>
        <v>100</v>
      </c>
      <c r="AC33" s="142">
        <f>IF(AND(AC$3&gt;=$K33,AC$3&lt;$L33),100*$AM33,0)</f>
        <v>100</v>
      </c>
      <c r="AD33" s="142">
        <f>IF(AND(AD$3&gt;=$K33,AD$3&lt;$L33),100*$AM33,0)</f>
        <v>100</v>
      </c>
      <c r="AE33" s="142">
        <f>IF(AND(AE$3&gt;=$K33,AE$3&lt;$L33),100*$AM33,0)</f>
        <v>100</v>
      </c>
      <c r="AF33" s="142">
        <f>IF(AND(AF$3&gt;=$K33,AF$3&lt;$L33),100*$AM33,0)</f>
        <v>100</v>
      </c>
      <c r="AG33" s="142">
        <f>IF(AND(AG$3&gt;=$K33,AG$3&lt;$L33),100*$AM33,0)</f>
        <v>100</v>
      </c>
      <c r="AH33" s="142">
        <f>IF(AND(AH$3&gt;=$K33,AH$3&lt;$L33),100*$AM33,0)</f>
        <v>100</v>
      </c>
      <c r="AI33" s="142">
        <f>IF(AND(AI$3&gt;=$K33,AI$3&lt;$L33),100*$AM33,0)</f>
        <v>100</v>
      </c>
      <c r="AJ33" s="142">
        <f>IF(AND(AJ$3&gt;=$K33,AJ$3&lt;$L33),100*$AM33,0)</f>
        <v>100</v>
      </c>
      <c r="AK33" s="142">
        <f ca="1">IF(AND(AND($AK$3&lt;=B33,B33&lt;=$AK$1),B33&lt;&gt;""),1,0)</f>
        <v>1</v>
      </c>
      <c r="AL33" s="140">
        <f t="shared" si="2"/>
        <v>1</v>
      </c>
      <c r="AM33" s="136">
        <v>1</v>
      </c>
    </row>
    <row r="34" spans="1:39">
      <c r="A34" s="153">
        <v>14</v>
      </c>
      <c r="B34" s="150">
        <v>46432</v>
      </c>
      <c r="C34" s="156">
        <v>0</v>
      </c>
      <c r="D34" s="156">
        <v>24</v>
      </c>
      <c r="E34" s="154" t="s">
        <v>28</v>
      </c>
      <c r="F34" s="151" t="s">
        <v>29</v>
      </c>
      <c r="G34" s="157" t="s">
        <v>1</v>
      </c>
      <c r="H34" s="143" t="str">
        <f>IF(OR(G34="中止",G34="取消"),"998",IF(ISNA(MATCH($E34,施設情報!$B$2:$B$96,0)),"999",INDEX(施設情報!$C$2:$C$96,MATCH($E34,施設情報!$B$2:$B$96,0))))</f>
        <v>001</v>
      </c>
      <c r="I34" s="144">
        <f>B34</f>
        <v>46432</v>
      </c>
      <c r="J34" s="142" t="str">
        <f>H34&amp;"-"&amp;I34</f>
        <v>001-46432</v>
      </c>
      <c r="K34" s="142">
        <f>C34/24</f>
        <v>0</v>
      </c>
      <c r="L34" s="142">
        <f>D34/24</f>
        <v>1</v>
      </c>
      <c r="M34" s="142">
        <f>IF(AND(M$3&gt;=$K34,M$3&lt;$L34),100*$AM34,0)</f>
        <v>100</v>
      </c>
      <c r="N34" s="142">
        <f>IF(AND(N$3&gt;=$K34,N$3&lt;$L34),100*$AM34,0)</f>
        <v>100</v>
      </c>
      <c r="O34" s="142">
        <f>IF(AND(O$3&gt;=$K34,O$3&lt;$L34),100*$AM34,0)</f>
        <v>100</v>
      </c>
      <c r="P34" s="142">
        <f>IF(AND(P$3&gt;=$K34,P$3&lt;$L34),100*$AM34,0)</f>
        <v>100</v>
      </c>
      <c r="Q34" s="142">
        <f>IF(AND(Q$3&gt;=$K34,Q$3&lt;$L34),100*$AM34,0)</f>
        <v>100</v>
      </c>
      <c r="R34" s="142">
        <f>IF(AND(R$3&gt;=$K34,R$3&lt;$L34),100*$AM34,0)</f>
        <v>100</v>
      </c>
      <c r="S34" s="142">
        <f>IF(AND(S$3&gt;=$K34,S$3&lt;$L34),100*$AM34,0)</f>
        <v>100</v>
      </c>
      <c r="T34" s="142">
        <f>IF(AND(T$3&gt;=$K34,T$3&lt;$L34),100*$AM34,0)</f>
        <v>100</v>
      </c>
      <c r="U34" s="142">
        <f>IF(AND(U$3&gt;=$K34,U$3&lt;$L34),100*$AM34,0)</f>
        <v>100</v>
      </c>
      <c r="V34" s="142">
        <f>IF(AND(V$3&gt;=$K34,V$3&lt;$L34),100*$AM34,0)</f>
        <v>100</v>
      </c>
      <c r="W34" s="142">
        <f>IF(AND(W$3&gt;=$K34,W$3&lt;$L34),100*$AM34,0)</f>
        <v>100</v>
      </c>
      <c r="X34" s="142">
        <f>IF(AND(X$3&gt;=$K34,X$3&lt;$L34),100*$AM34,0)</f>
        <v>100</v>
      </c>
      <c r="Y34" s="142">
        <f>IF(AND(Y$3&gt;=$K34,Y$3&lt;$L34),100*$AM34,0)</f>
        <v>100</v>
      </c>
      <c r="Z34" s="142">
        <f>IF(AND(Z$3&gt;=$K34,Z$3&lt;$L34),100*$AM34,0)</f>
        <v>100</v>
      </c>
      <c r="AA34" s="142">
        <f>IF(AND(AA$3&gt;=$K34,AA$3&lt;$L34),100*$AM34,0)</f>
        <v>100</v>
      </c>
      <c r="AB34" s="142">
        <f>IF(AND(AB$3&gt;=$K34,AB$3&lt;$L34),100*$AM34,0)</f>
        <v>100</v>
      </c>
      <c r="AC34" s="142">
        <f>IF(AND(AC$3&gt;=$K34,AC$3&lt;$L34),100*$AM34,0)</f>
        <v>100</v>
      </c>
      <c r="AD34" s="142">
        <f>IF(AND(AD$3&gt;=$K34,AD$3&lt;$L34),100*$AM34,0)</f>
        <v>100</v>
      </c>
      <c r="AE34" s="142">
        <f>IF(AND(AE$3&gt;=$K34,AE$3&lt;$L34),100*$AM34,0)</f>
        <v>100</v>
      </c>
      <c r="AF34" s="142">
        <f>IF(AND(AF$3&gt;=$K34,AF$3&lt;$L34),100*$AM34,0)</f>
        <v>100</v>
      </c>
      <c r="AG34" s="142">
        <f>IF(AND(AG$3&gt;=$K34,AG$3&lt;$L34),100*$AM34,0)</f>
        <v>100</v>
      </c>
      <c r="AH34" s="142">
        <f>IF(AND(AH$3&gt;=$K34,AH$3&lt;$L34),100*$AM34,0)</f>
        <v>100</v>
      </c>
      <c r="AI34" s="142">
        <f>IF(AND(AI$3&gt;=$K34,AI$3&lt;$L34),100*$AM34,0)</f>
        <v>100</v>
      </c>
      <c r="AJ34" s="142">
        <f>IF(AND(AJ$3&gt;=$K34,AJ$3&lt;$L34),100*$AM34,0)</f>
        <v>100</v>
      </c>
      <c r="AK34" s="142">
        <f ca="1">IF(AND(AND($AK$3&lt;=B34,B34&lt;=$AK$1),B34&lt;&gt;""),1,0)</f>
        <v>1</v>
      </c>
      <c r="AL34" s="140">
        <f t="shared" si="2"/>
        <v>1</v>
      </c>
      <c r="AM34" s="136">
        <v>1</v>
      </c>
    </row>
    <row r="35" spans="1:39">
      <c r="A35" s="153">
        <v>130</v>
      </c>
      <c r="B35" s="150">
        <v>46435</v>
      </c>
      <c r="C35" s="156">
        <v>9</v>
      </c>
      <c r="D35" s="156">
        <v>14</v>
      </c>
      <c r="E35" s="212" t="s">
        <v>501</v>
      </c>
      <c r="F35" s="151" t="s">
        <v>95</v>
      </c>
      <c r="G35" s="157" t="s">
        <v>1</v>
      </c>
      <c r="H35" s="143" t="str">
        <f>IF(OR(G35="中止",G35="取消"),"998",IF(ISNA(MATCH($E35,施設情報!$B$2:$B$96,0)),"999",INDEX(施設情報!$C$2:$C$96,MATCH($E35,施設情報!$B$2:$B$96,0))))</f>
        <v>102</v>
      </c>
      <c r="I35" s="144">
        <f>B35</f>
        <v>46435</v>
      </c>
      <c r="J35" s="142" t="str">
        <f>H35&amp;"-"&amp;I35</f>
        <v>102-46435</v>
      </c>
      <c r="K35" s="142">
        <f>C35/24</f>
        <v>0.375</v>
      </c>
      <c r="L35" s="142">
        <f>D35/24</f>
        <v>0.58333333333333337</v>
      </c>
      <c r="M35" s="142">
        <f>IF(AND(M$3&gt;=$K35,M$3&lt;$L35),100*$AM35,0)</f>
        <v>0</v>
      </c>
      <c r="N35" s="142">
        <f>IF(AND(N$3&gt;=$K35,N$3&lt;$L35),100*$AM35,0)</f>
        <v>0</v>
      </c>
      <c r="O35" s="142">
        <f>IF(AND(O$3&gt;=$K35,O$3&lt;$L35),100*$AM35,0)</f>
        <v>0</v>
      </c>
      <c r="P35" s="142">
        <f>IF(AND(P$3&gt;=$K35,P$3&lt;$L35),100*$AM35,0)</f>
        <v>0</v>
      </c>
      <c r="Q35" s="142">
        <f>IF(AND(Q$3&gt;=$K35,Q$3&lt;$L35),100*$AM35,0)</f>
        <v>0</v>
      </c>
      <c r="R35" s="142">
        <f>IF(AND(R$3&gt;=$K35,R$3&lt;$L35),100*$AM35,0)</f>
        <v>0</v>
      </c>
      <c r="S35" s="142">
        <f>IF(AND(S$3&gt;=$K35,S$3&lt;$L35),100*$AM35,0)</f>
        <v>0</v>
      </c>
      <c r="T35" s="142">
        <f>IF(AND(T$3&gt;=$K35,T$3&lt;$L35),100*$AM35,0)</f>
        <v>0</v>
      </c>
      <c r="U35" s="142">
        <f>IF(AND(U$3&gt;=$K35,U$3&lt;$L35),100*$AM35,0)</f>
        <v>0</v>
      </c>
      <c r="V35" s="142">
        <f>IF(AND(V$3&gt;=$K35,V$3&lt;$L35),100*$AM35,0)</f>
        <v>100</v>
      </c>
      <c r="W35" s="142">
        <f>IF(AND(W$3&gt;=$K35,W$3&lt;$L35),100*$AM35,0)</f>
        <v>100</v>
      </c>
      <c r="X35" s="142">
        <f>IF(AND(X$3&gt;=$K35,X$3&lt;$L35),100*$AM35,0)</f>
        <v>100</v>
      </c>
      <c r="Y35" s="142">
        <f>IF(AND(Y$3&gt;=$K35,Y$3&lt;$L35),100*$AM35,0)</f>
        <v>100</v>
      </c>
      <c r="Z35" s="142">
        <f>IF(AND(Z$3&gt;=$K35,Z$3&lt;$L35),100*$AM35,0)</f>
        <v>100</v>
      </c>
      <c r="AA35" s="142">
        <f>IF(AND(AA$3&gt;=$K35,AA$3&lt;$L35),100*$AM35,0)</f>
        <v>0</v>
      </c>
      <c r="AB35" s="142">
        <f>IF(AND(AB$3&gt;=$K35,AB$3&lt;$L35),100*$AM35,0)</f>
        <v>0</v>
      </c>
      <c r="AC35" s="142">
        <f>IF(AND(AC$3&gt;=$K35,AC$3&lt;$L35),100*$AM35,0)</f>
        <v>0</v>
      </c>
      <c r="AD35" s="142">
        <f>IF(AND(AD$3&gt;=$K35,AD$3&lt;$L35),100*$AM35,0)</f>
        <v>0</v>
      </c>
      <c r="AE35" s="142">
        <f>IF(AND(AE$3&gt;=$K35,AE$3&lt;$L35),100*$AM35,0)</f>
        <v>0</v>
      </c>
      <c r="AF35" s="142">
        <f>IF(AND(AF$3&gt;=$K35,AF$3&lt;$L35),100*$AM35,0)</f>
        <v>0</v>
      </c>
      <c r="AG35" s="142">
        <f>IF(AND(AG$3&gt;=$K35,AG$3&lt;$L35),100*$AM35,0)</f>
        <v>0</v>
      </c>
      <c r="AH35" s="142">
        <f>IF(AND(AH$3&gt;=$K35,AH$3&lt;$L35),100*$AM35,0)</f>
        <v>0</v>
      </c>
      <c r="AI35" s="142">
        <f>IF(AND(AI$3&gt;=$K35,AI$3&lt;$L35),100*$AM35,0)</f>
        <v>0</v>
      </c>
      <c r="AJ35" s="142">
        <f>IF(AND(AJ$3&gt;=$K35,AJ$3&lt;$L35),100*$AM35,0)</f>
        <v>0</v>
      </c>
      <c r="AK35" s="142">
        <f ca="1">IF(AND(AND($AK$3&lt;=B35,B35&lt;=$AK$1),B35&lt;&gt;""),1,0)</f>
        <v>1</v>
      </c>
      <c r="AL35" s="140">
        <f t="shared" si="2"/>
        <v>1</v>
      </c>
      <c r="AM35" s="136">
        <v>1</v>
      </c>
    </row>
    <row r="36" spans="1:39">
      <c r="A36" s="153">
        <v>131</v>
      </c>
      <c r="B36" s="150">
        <v>46435</v>
      </c>
      <c r="C36" s="156">
        <v>9</v>
      </c>
      <c r="D36" s="156">
        <v>14</v>
      </c>
      <c r="E36" s="212" t="s">
        <v>502</v>
      </c>
      <c r="F36" s="151" t="s">
        <v>95</v>
      </c>
      <c r="G36" s="157" t="s">
        <v>1</v>
      </c>
      <c r="H36" s="143" t="str">
        <f>IF(OR(G36="中止",G36="取消"),"998",IF(ISNA(MATCH($E36,施設情報!$B$2:$B$96,0)),"999",INDEX(施設情報!$C$2:$C$96,MATCH($E36,施設情報!$B$2:$B$96,0))))</f>
        <v>103</v>
      </c>
      <c r="I36" s="144">
        <f>B36</f>
        <v>46435</v>
      </c>
      <c r="J36" s="142" t="str">
        <f>H36&amp;"-"&amp;I36</f>
        <v>103-46435</v>
      </c>
      <c r="K36" s="142">
        <f>C36/24</f>
        <v>0.375</v>
      </c>
      <c r="L36" s="142">
        <f>D36/24</f>
        <v>0.58333333333333337</v>
      </c>
      <c r="M36" s="142">
        <f>IF(AND(M$3&gt;=$K36,M$3&lt;$L36),100*$AM36,0)</f>
        <v>0</v>
      </c>
      <c r="N36" s="142">
        <f>IF(AND(N$3&gt;=$K36,N$3&lt;$L36),100*$AM36,0)</f>
        <v>0</v>
      </c>
      <c r="O36" s="142">
        <f>IF(AND(O$3&gt;=$K36,O$3&lt;$L36),100*$AM36,0)</f>
        <v>0</v>
      </c>
      <c r="P36" s="142">
        <f>IF(AND(P$3&gt;=$K36,P$3&lt;$L36),100*$AM36,0)</f>
        <v>0</v>
      </c>
      <c r="Q36" s="142">
        <f>IF(AND(Q$3&gt;=$K36,Q$3&lt;$L36),100*$AM36,0)</f>
        <v>0</v>
      </c>
      <c r="R36" s="142">
        <f>IF(AND(R$3&gt;=$K36,R$3&lt;$L36),100*$AM36,0)</f>
        <v>0</v>
      </c>
      <c r="S36" s="142">
        <f>IF(AND(S$3&gt;=$K36,S$3&lt;$L36),100*$AM36,0)</f>
        <v>0</v>
      </c>
      <c r="T36" s="142">
        <f>IF(AND(T$3&gt;=$K36,T$3&lt;$L36),100*$AM36,0)</f>
        <v>0</v>
      </c>
      <c r="U36" s="142">
        <f>IF(AND(U$3&gt;=$K36,U$3&lt;$L36),100*$AM36,0)</f>
        <v>0</v>
      </c>
      <c r="V36" s="142">
        <f>IF(AND(V$3&gt;=$K36,V$3&lt;$L36),100*$AM36,0)</f>
        <v>100</v>
      </c>
      <c r="W36" s="142">
        <f>IF(AND(W$3&gt;=$K36,W$3&lt;$L36),100*$AM36,0)</f>
        <v>100</v>
      </c>
      <c r="X36" s="142">
        <f>IF(AND(X$3&gt;=$K36,X$3&lt;$L36),100*$AM36,0)</f>
        <v>100</v>
      </c>
      <c r="Y36" s="142">
        <f>IF(AND(Y$3&gt;=$K36,Y$3&lt;$L36),100*$AM36,0)</f>
        <v>100</v>
      </c>
      <c r="Z36" s="142">
        <f>IF(AND(Z$3&gt;=$K36,Z$3&lt;$L36),100*$AM36,0)</f>
        <v>100</v>
      </c>
      <c r="AA36" s="142">
        <f>IF(AND(AA$3&gt;=$K36,AA$3&lt;$L36),100*$AM36,0)</f>
        <v>0</v>
      </c>
      <c r="AB36" s="142">
        <f>IF(AND(AB$3&gt;=$K36,AB$3&lt;$L36),100*$AM36,0)</f>
        <v>0</v>
      </c>
      <c r="AC36" s="142">
        <f>IF(AND(AC$3&gt;=$K36,AC$3&lt;$L36),100*$AM36,0)</f>
        <v>0</v>
      </c>
      <c r="AD36" s="142">
        <f>IF(AND(AD$3&gt;=$K36,AD$3&lt;$L36),100*$AM36,0)</f>
        <v>0</v>
      </c>
      <c r="AE36" s="142">
        <f>IF(AND(AE$3&gt;=$K36,AE$3&lt;$L36),100*$AM36,0)</f>
        <v>0</v>
      </c>
      <c r="AF36" s="142">
        <f>IF(AND(AF$3&gt;=$K36,AF$3&lt;$L36),100*$AM36,0)</f>
        <v>0</v>
      </c>
      <c r="AG36" s="142">
        <f>IF(AND(AG$3&gt;=$K36,AG$3&lt;$L36),100*$AM36,0)</f>
        <v>0</v>
      </c>
      <c r="AH36" s="142">
        <f>IF(AND(AH$3&gt;=$K36,AH$3&lt;$L36),100*$AM36,0)</f>
        <v>0</v>
      </c>
      <c r="AI36" s="142">
        <f>IF(AND(AI$3&gt;=$K36,AI$3&lt;$L36),100*$AM36,0)</f>
        <v>0</v>
      </c>
      <c r="AJ36" s="142">
        <f>IF(AND(AJ$3&gt;=$K36,AJ$3&lt;$L36),100*$AM36,0)</f>
        <v>0</v>
      </c>
      <c r="AK36" s="142">
        <f ca="1">IF(AND(AND($AK$3&lt;=B36,B36&lt;=$AK$1),B36&lt;&gt;""),1,0)</f>
        <v>1</v>
      </c>
      <c r="AL36" s="140">
        <f t="shared" si="2"/>
        <v>1</v>
      </c>
      <c r="AM36" s="136">
        <v>1</v>
      </c>
    </row>
    <row r="37" spans="1:39">
      <c r="A37" s="153">
        <v>132</v>
      </c>
      <c r="B37" s="150">
        <v>46435</v>
      </c>
      <c r="C37" s="156">
        <v>9</v>
      </c>
      <c r="D37" s="156">
        <v>14</v>
      </c>
      <c r="E37" s="212" t="s">
        <v>488</v>
      </c>
      <c r="F37" s="151" t="s">
        <v>95</v>
      </c>
      <c r="G37" s="157" t="s">
        <v>1</v>
      </c>
      <c r="H37" s="143" t="str">
        <f>IF(OR(G37="中止",G37="取消"),"998",IF(ISNA(MATCH($E37,施設情報!$B$2:$B$96,0)),"999",INDEX(施設情報!$C$2:$C$96,MATCH($E37,施設情報!$B$2:$B$96,0))))</f>
        <v>104</v>
      </c>
      <c r="I37" s="144">
        <f>B37</f>
        <v>46435</v>
      </c>
      <c r="J37" s="142" t="str">
        <f>H37&amp;"-"&amp;I37</f>
        <v>104-46435</v>
      </c>
      <c r="K37" s="142">
        <f>C37/24</f>
        <v>0.375</v>
      </c>
      <c r="L37" s="142">
        <f>D37/24</f>
        <v>0.58333333333333337</v>
      </c>
      <c r="M37" s="142">
        <f>IF(AND(M$3&gt;=$K37,M$3&lt;$L37),100*$AM37,0)</f>
        <v>0</v>
      </c>
      <c r="N37" s="142">
        <f>IF(AND(N$3&gt;=$K37,N$3&lt;$L37),100*$AM37,0)</f>
        <v>0</v>
      </c>
      <c r="O37" s="142">
        <f>IF(AND(O$3&gt;=$K37,O$3&lt;$L37),100*$AM37,0)</f>
        <v>0</v>
      </c>
      <c r="P37" s="142">
        <f>IF(AND(P$3&gt;=$K37,P$3&lt;$L37),100*$AM37,0)</f>
        <v>0</v>
      </c>
      <c r="Q37" s="142">
        <f>IF(AND(Q$3&gt;=$K37,Q$3&lt;$L37),100*$AM37,0)</f>
        <v>0</v>
      </c>
      <c r="R37" s="142">
        <f>IF(AND(R$3&gt;=$K37,R$3&lt;$L37),100*$AM37,0)</f>
        <v>0</v>
      </c>
      <c r="S37" s="142">
        <f>IF(AND(S$3&gt;=$K37,S$3&lt;$L37),100*$AM37,0)</f>
        <v>0</v>
      </c>
      <c r="T37" s="142">
        <f>IF(AND(T$3&gt;=$K37,T$3&lt;$L37),100*$AM37,0)</f>
        <v>0</v>
      </c>
      <c r="U37" s="142">
        <f>IF(AND(U$3&gt;=$K37,U$3&lt;$L37),100*$AM37,0)</f>
        <v>0</v>
      </c>
      <c r="V37" s="142">
        <f>IF(AND(V$3&gt;=$K37,V$3&lt;$L37),100*$AM37,0)</f>
        <v>100</v>
      </c>
      <c r="W37" s="142">
        <f>IF(AND(W$3&gt;=$K37,W$3&lt;$L37),100*$AM37,0)</f>
        <v>100</v>
      </c>
      <c r="X37" s="142">
        <f>IF(AND(X$3&gt;=$K37,X$3&lt;$L37),100*$AM37,0)</f>
        <v>100</v>
      </c>
      <c r="Y37" s="142">
        <f>IF(AND(Y$3&gt;=$K37,Y$3&lt;$L37),100*$AM37,0)</f>
        <v>100</v>
      </c>
      <c r="Z37" s="142">
        <f>IF(AND(Z$3&gt;=$K37,Z$3&lt;$L37),100*$AM37,0)</f>
        <v>100</v>
      </c>
      <c r="AA37" s="142">
        <f>IF(AND(AA$3&gt;=$K37,AA$3&lt;$L37),100*$AM37,0)</f>
        <v>0</v>
      </c>
      <c r="AB37" s="142">
        <f>IF(AND(AB$3&gt;=$K37,AB$3&lt;$L37),100*$AM37,0)</f>
        <v>0</v>
      </c>
      <c r="AC37" s="142">
        <f>IF(AND(AC$3&gt;=$K37,AC$3&lt;$L37),100*$AM37,0)</f>
        <v>0</v>
      </c>
      <c r="AD37" s="142">
        <f>IF(AND(AD$3&gt;=$K37,AD$3&lt;$L37),100*$AM37,0)</f>
        <v>0</v>
      </c>
      <c r="AE37" s="142">
        <f>IF(AND(AE$3&gt;=$K37,AE$3&lt;$L37),100*$AM37,0)</f>
        <v>0</v>
      </c>
      <c r="AF37" s="142">
        <f>IF(AND(AF$3&gt;=$K37,AF$3&lt;$L37),100*$AM37,0)</f>
        <v>0</v>
      </c>
      <c r="AG37" s="142">
        <f>IF(AND(AG$3&gt;=$K37,AG$3&lt;$L37),100*$AM37,0)</f>
        <v>0</v>
      </c>
      <c r="AH37" s="142">
        <f>IF(AND(AH$3&gt;=$K37,AH$3&lt;$L37),100*$AM37,0)</f>
        <v>0</v>
      </c>
      <c r="AI37" s="142">
        <f>IF(AND(AI$3&gt;=$K37,AI$3&lt;$L37),100*$AM37,0)</f>
        <v>0</v>
      </c>
      <c r="AJ37" s="142">
        <f>IF(AND(AJ$3&gt;=$K37,AJ$3&lt;$L37),100*$AM37,0)</f>
        <v>0</v>
      </c>
      <c r="AK37" s="142">
        <f ca="1">IF(AND(AND($AK$3&lt;=B37,B37&lt;=$AK$1),B37&lt;&gt;""),1,0)</f>
        <v>1</v>
      </c>
      <c r="AL37" s="140">
        <f t="shared" si="2"/>
        <v>1</v>
      </c>
      <c r="AM37" s="136">
        <v>1</v>
      </c>
    </row>
    <row r="38" spans="1:39" ht="37.5">
      <c r="A38" s="153">
        <v>133</v>
      </c>
      <c r="B38" s="150">
        <v>46435</v>
      </c>
      <c r="C38" s="156">
        <v>9</v>
      </c>
      <c r="D38" s="156">
        <v>14</v>
      </c>
      <c r="E38" s="212" t="s">
        <v>503</v>
      </c>
      <c r="F38" s="151" t="s">
        <v>95</v>
      </c>
      <c r="G38" s="157" t="s">
        <v>1</v>
      </c>
      <c r="H38" s="143" t="str">
        <f>IF(OR(G38="中止",G38="取消"),"998",IF(ISNA(MATCH($E38,施設情報!$B$2:$B$96,0)),"999",INDEX(施設情報!$C$2:$C$96,MATCH($E38,施設情報!$B$2:$B$96,0))))</f>
        <v>105</v>
      </c>
      <c r="I38" s="144">
        <f>B38</f>
        <v>46435</v>
      </c>
      <c r="J38" s="142" t="str">
        <f>H38&amp;"-"&amp;I38</f>
        <v>105-46435</v>
      </c>
      <c r="K38" s="142">
        <f>C38/24</f>
        <v>0.375</v>
      </c>
      <c r="L38" s="142">
        <f>D38/24</f>
        <v>0.58333333333333337</v>
      </c>
      <c r="M38" s="142">
        <f>IF(AND(M$3&gt;=$K38,M$3&lt;$L38),100*$AM38,0)</f>
        <v>0</v>
      </c>
      <c r="N38" s="142">
        <f>IF(AND(N$3&gt;=$K38,N$3&lt;$L38),100*$AM38,0)</f>
        <v>0</v>
      </c>
      <c r="O38" s="142">
        <f>IF(AND(O$3&gt;=$K38,O$3&lt;$L38),100*$AM38,0)</f>
        <v>0</v>
      </c>
      <c r="P38" s="142">
        <f>IF(AND(P$3&gt;=$K38,P$3&lt;$L38),100*$AM38,0)</f>
        <v>0</v>
      </c>
      <c r="Q38" s="142">
        <f>IF(AND(Q$3&gt;=$K38,Q$3&lt;$L38),100*$AM38,0)</f>
        <v>0</v>
      </c>
      <c r="R38" s="142">
        <f>IF(AND(R$3&gt;=$K38,R$3&lt;$L38),100*$AM38,0)</f>
        <v>0</v>
      </c>
      <c r="S38" s="142">
        <f>IF(AND(S$3&gt;=$K38,S$3&lt;$L38),100*$AM38,0)</f>
        <v>0</v>
      </c>
      <c r="T38" s="142">
        <f>IF(AND(T$3&gt;=$K38,T$3&lt;$L38),100*$AM38,0)</f>
        <v>0</v>
      </c>
      <c r="U38" s="142">
        <f>IF(AND(U$3&gt;=$K38,U$3&lt;$L38),100*$AM38,0)</f>
        <v>0</v>
      </c>
      <c r="V38" s="142">
        <f>IF(AND(V$3&gt;=$K38,V$3&lt;$L38),100*$AM38,0)</f>
        <v>100</v>
      </c>
      <c r="W38" s="142">
        <f>IF(AND(W$3&gt;=$K38,W$3&lt;$L38),100*$AM38,0)</f>
        <v>100</v>
      </c>
      <c r="X38" s="142">
        <f>IF(AND(X$3&gt;=$K38,X$3&lt;$L38),100*$AM38,0)</f>
        <v>100</v>
      </c>
      <c r="Y38" s="142">
        <f>IF(AND(Y$3&gt;=$K38,Y$3&lt;$L38),100*$AM38,0)</f>
        <v>100</v>
      </c>
      <c r="Z38" s="142">
        <f>IF(AND(Z$3&gt;=$K38,Z$3&lt;$L38),100*$AM38,0)</f>
        <v>100</v>
      </c>
      <c r="AA38" s="142">
        <f>IF(AND(AA$3&gt;=$K38,AA$3&lt;$L38),100*$AM38,0)</f>
        <v>0</v>
      </c>
      <c r="AB38" s="142">
        <f>IF(AND(AB$3&gt;=$K38,AB$3&lt;$L38),100*$AM38,0)</f>
        <v>0</v>
      </c>
      <c r="AC38" s="142">
        <f>IF(AND(AC$3&gt;=$K38,AC$3&lt;$L38),100*$AM38,0)</f>
        <v>0</v>
      </c>
      <c r="AD38" s="142">
        <f>IF(AND(AD$3&gt;=$K38,AD$3&lt;$L38),100*$AM38,0)</f>
        <v>0</v>
      </c>
      <c r="AE38" s="142">
        <f>IF(AND(AE$3&gt;=$K38,AE$3&lt;$L38),100*$AM38,0)</f>
        <v>0</v>
      </c>
      <c r="AF38" s="142">
        <f>IF(AND(AF$3&gt;=$K38,AF$3&lt;$L38),100*$AM38,0)</f>
        <v>0</v>
      </c>
      <c r="AG38" s="142">
        <f>IF(AND(AG$3&gt;=$K38,AG$3&lt;$L38),100*$AM38,0)</f>
        <v>0</v>
      </c>
      <c r="AH38" s="142">
        <f>IF(AND(AH$3&gt;=$K38,AH$3&lt;$L38),100*$AM38,0)</f>
        <v>0</v>
      </c>
      <c r="AI38" s="142">
        <f>IF(AND(AI$3&gt;=$K38,AI$3&lt;$L38),100*$AM38,0)</f>
        <v>0</v>
      </c>
      <c r="AJ38" s="142">
        <f>IF(AND(AJ$3&gt;=$K38,AJ$3&lt;$L38),100*$AM38,0)</f>
        <v>0</v>
      </c>
      <c r="AK38" s="142">
        <f ca="1">IF(AND(AND($AK$3&lt;=B38,B38&lt;=$AK$1),B38&lt;&gt;""),1,0)</f>
        <v>1</v>
      </c>
      <c r="AL38" s="140">
        <f t="shared" si="2"/>
        <v>1</v>
      </c>
      <c r="AM38" s="136">
        <v>1</v>
      </c>
    </row>
    <row r="39" spans="1:39" ht="37.5">
      <c r="A39" s="153">
        <v>134</v>
      </c>
      <c r="B39" s="150">
        <v>46435</v>
      </c>
      <c r="C39" s="156">
        <v>9</v>
      </c>
      <c r="D39" s="156">
        <v>14</v>
      </c>
      <c r="E39" s="212" t="s">
        <v>504</v>
      </c>
      <c r="F39" s="151" t="s">
        <v>95</v>
      </c>
      <c r="G39" s="157" t="s">
        <v>1</v>
      </c>
      <c r="H39" s="143" t="str">
        <f>IF(OR(G39="中止",G39="取消"),"998",IF(ISNA(MATCH($E39,施設情報!$B$2:$B$96,0)),"999",INDEX(施設情報!$C$2:$C$96,MATCH($E39,施設情報!$B$2:$B$96,0))))</f>
        <v>106</v>
      </c>
      <c r="I39" s="144">
        <f>B39</f>
        <v>46435</v>
      </c>
      <c r="J39" s="142" t="str">
        <f>H39&amp;"-"&amp;I39</f>
        <v>106-46435</v>
      </c>
      <c r="K39" s="142">
        <f>C39/24</f>
        <v>0.375</v>
      </c>
      <c r="L39" s="142">
        <f>D39/24</f>
        <v>0.58333333333333337</v>
      </c>
      <c r="M39" s="142">
        <f>IF(AND(M$3&gt;=$K39,M$3&lt;$L39),100*$AM39,0)</f>
        <v>0</v>
      </c>
      <c r="N39" s="142">
        <f>IF(AND(N$3&gt;=$K39,N$3&lt;$L39),100*$AM39,0)</f>
        <v>0</v>
      </c>
      <c r="O39" s="142">
        <f>IF(AND(O$3&gt;=$K39,O$3&lt;$L39),100*$AM39,0)</f>
        <v>0</v>
      </c>
      <c r="P39" s="142">
        <f>IF(AND(P$3&gt;=$K39,P$3&lt;$L39),100*$AM39,0)</f>
        <v>0</v>
      </c>
      <c r="Q39" s="142">
        <f>IF(AND(Q$3&gt;=$K39,Q$3&lt;$L39),100*$AM39,0)</f>
        <v>0</v>
      </c>
      <c r="R39" s="142">
        <f>IF(AND(R$3&gt;=$K39,R$3&lt;$L39),100*$AM39,0)</f>
        <v>0</v>
      </c>
      <c r="S39" s="142">
        <f>IF(AND(S$3&gt;=$K39,S$3&lt;$L39),100*$AM39,0)</f>
        <v>0</v>
      </c>
      <c r="T39" s="142">
        <f>IF(AND(T$3&gt;=$K39,T$3&lt;$L39),100*$AM39,0)</f>
        <v>0</v>
      </c>
      <c r="U39" s="142">
        <f>IF(AND(U$3&gt;=$K39,U$3&lt;$L39),100*$AM39,0)</f>
        <v>0</v>
      </c>
      <c r="V39" s="142">
        <f>IF(AND(V$3&gt;=$K39,V$3&lt;$L39),100*$AM39,0)</f>
        <v>100</v>
      </c>
      <c r="W39" s="142">
        <f>IF(AND(W$3&gt;=$K39,W$3&lt;$L39),100*$AM39,0)</f>
        <v>100</v>
      </c>
      <c r="X39" s="142">
        <f>IF(AND(X$3&gt;=$K39,X$3&lt;$L39),100*$AM39,0)</f>
        <v>100</v>
      </c>
      <c r="Y39" s="142">
        <f>IF(AND(Y$3&gt;=$K39,Y$3&lt;$L39),100*$AM39,0)</f>
        <v>100</v>
      </c>
      <c r="Z39" s="142">
        <f>IF(AND(Z$3&gt;=$K39,Z$3&lt;$L39),100*$AM39,0)</f>
        <v>100</v>
      </c>
      <c r="AA39" s="142">
        <f>IF(AND(AA$3&gt;=$K39,AA$3&lt;$L39),100*$AM39,0)</f>
        <v>0</v>
      </c>
      <c r="AB39" s="142">
        <f>IF(AND(AB$3&gt;=$K39,AB$3&lt;$L39),100*$AM39,0)</f>
        <v>0</v>
      </c>
      <c r="AC39" s="142">
        <f>IF(AND(AC$3&gt;=$K39,AC$3&lt;$L39),100*$AM39,0)</f>
        <v>0</v>
      </c>
      <c r="AD39" s="142">
        <f>IF(AND(AD$3&gt;=$K39,AD$3&lt;$L39),100*$AM39,0)</f>
        <v>0</v>
      </c>
      <c r="AE39" s="142">
        <f>IF(AND(AE$3&gt;=$K39,AE$3&lt;$L39),100*$AM39,0)</f>
        <v>0</v>
      </c>
      <c r="AF39" s="142">
        <f>IF(AND(AF$3&gt;=$K39,AF$3&lt;$L39),100*$AM39,0)</f>
        <v>0</v>
      </c>
      <c r="AG39" s="142">
        <f>IF(AND(AG$3&gt;=$K39,AG$3&lt;$L39),100*$AM39,0)</f>
        <v>0</v>
      </c>
      <c r="AH39" s="142">
        <f>IF(AND(AH$3&gt;=$K39,AH$3&lt;$L39),100*$AM39,0)</f>
        <v>0</v>
      </c>
      <c r="AI39" s="142">
        <f>IF(AND(AI$3&gt;=$K39,AI$3&lt;$L39),100*$AM39,0)</f>
        <v>0</v>
      </c>
      <c r="AJ39" s="142">
        <f>IF(AND(AJ$3&gt;=$K39,AJ$3&lt;$L39),100*$AM39,0)</f>
        <v>0</v>
      </c>
      <c r="AK39" s="142">
        <f ca="1">IF(AND(AND($AK$3&lt;=B39,B39&lt;=$AK$1),B39&lt;&gt;""),1,0)</f>
        <v>1</v>
      </c>
      <c r="AL39" s="140">
        <f t="shared" si="2"/>
        <v>1</v>
      </c>
      <c r="AM39" s="136">
        <v>1</v>
      </c>
    </row>
    <row r="40" spans="1:39" ht="37.5">
      <c r="A40" s="153">
        <v>135</v>
      </c>
      <c r="B40" s="150">
        <v>46435</v>
      </c>
      <c r="C40" s="156">
        <v>9</v>
      </c>
      <c r="D40" s="156">
        <v>14</v>
      </c>
      <c r="E40" s="212" t="s">
        <v>505</v>
      </c>
      <c r="F40" s="151" t="s">
        <v>95</v>
      </c>
      <c r="G40" s="157" t="s">
        <v>1</v>
      </c>
      <c r="H40" s="143" t="str">
        <f>IF(OR(G40="中止",G40="取消"),"998",IF(ISNA(MATCH($E40,施設情報!$B$2:$B$96,0)),"999",INDEX(施設情報!$C$2:$C$96,MATCH($E40,施設情報!$B$2:$B$96,0))))</f>
        <v>999</v>
      </c>
      <c r="I40" s="144">
        <f>B40</f>
        <v>46435</v>
      </c>
      <c r="J40" s="142" t="str">
        <f>H40&amp;"-"&amp;I40</f>
        <v>999-46435</v>
      </c>
      <c r="K40" s="142">
        <f>C40/24</f>
        <v>0.375</v>
      </c>
      <c r="L40" s="142">
        <f>D40/24</f>
        <v>0.58333333333333337</v>
      </c>
      <c r="M40" s="142">
        <f>IF(AND(M$3&gt;=$K40,M$3&lt;$L40),100*$AM40,0)</f>
        <v>0</v>
      </c>
      <c r="N40" s="142">
        <f>IF(AND(N$3&gt;=$K40,N$3&lt;$L40),100*$AM40,0)</f>
        <v>0</v>
      </c>
      <c r="O40" s="142">
        <f>IF(AND(O$3&gt;=$K40,O$3&lt;$L40),100*$AM40,0)</f>
        <v>0</v>
      </c>
      <c r="P40" s="142">
        <f>IF(AND(P$3&gt;=$K40,P$3&lt;$L40),100*$AM40,0)</f>
        <v>0</v>
      </c>
      <c r="Q40" s="142">
        <f>IF(AND(Q$3&gt;=$K40,Q$3&lt;$L40),100*$AM40,0)</f>
        <v>0</v>
      </c>
      <c r="R40" s="142">
        <f>IF(AND(R$3&gt;=$K40,R$3&lt;$L40),100*$AM40,0)</f>
        <v>0</v>
      </c>
      <c r="S40" s="142">
        <f>IF(AND(S$3&gt;=$K40,S$3&lt;$L40),100*$AM40,0)</f>
        <v>0</v>
      </c>
      <c r="T40" s="142">
        <f>IF(AND(T$3&gt;=$K40,T$3&lt;$L40),100*$AM40,0)</f>
        <v>0</v>
      </c>
      <c r="U40" s="142">
        <f>IF(AND(U$3&gt;=$K40,U$3&lt;$L40),100*$AM40,0)</f>
        <v>0</v>
      </c>
      <c r="V40" s="142">
        <f>IF(AND(V$3&gt;=$K40,V$3&lt;$L40),100*$AM40,0)</f>
        <v>100</v>
      </c>
      <c r="W40" s="142">
        <f>IF(AND(W$3&gt;=$K40,W$3&lt;$L40),100*$AM40,0)</f>
        <v>100</v>
      </c>
      <c r="X40" s="142">
        <f>IF(AND(X$3&gt;=$K40,X$3&lt;$L40),100*$AM40,0)</f>
        <v>100</v>
      </c>
      <c r="Y40" s="142">
        <f>IF(AND(Y$3&gt;=$K40,Y$3&lt;$L40),100*$AM40,0)</f>
        <v>100</v>
      </c>
      <c r="Z40" s="142">
        <f>IF(AND(Z$3&gt;=$K40,Z$3&lt;$L40),100*$AM40,0)</f>
        <v>100</v>
      </c>
      <c r="AA40" s="142">
        <f>IF(AND(AA$3&gt;=$K40,AA$3&lt;$L40),100*$AM40,0)</f>
        <v>0</v>
      </c>
      <c r="AB40" s="142">
        <f>IF(AND(AB$3&gt;=$K40,AB$3&lt;$L40),100*$AM40,0)</f>
        <v>0</v>
      </c>
      <c r="AC40" s="142">
        <f>IF(AND(AC$3&gt;=$K40,AC$3&lt;$L40),100*$AM40,0)</f>
        <v>0</v>
      </c>
      <c r="AD40" s="142">
        <f>IF(AND(AD$3&gt;=$K40,AD$3&lt;$L40),100*$AM40,0)</f>
        <v>0</v>
      </c>
      <c r="AE40" s="142">
        <f>IF(AND(AE$3&gt;=$K40,AE$3&lt;$L40),100*$AM40,0)</f>
        <v>0</v>
      </c>
      <c r="AF40" s="142">
        <f>IF(AND(AF$3&gt;=$K40,AF$3&lt;$L40),100*$AM40,0)</f>
        <v>0</v>
      </c>
      <c r="AG40" s="142">
        <f>IF(AND(AG$3&gt;=$K40,AG$3&lt;$L40),100*$AM40,0)</f>
        <v>0</v>
      </c>
      <c r="AH40" s="142">
        <f>IF(AND(AH$3&gt;=$K40,AH$3&lt;$L40),100*$AM40,0)</f>
        <v>0</v>
      </c>
      <c r="AI40" s="142">
        <f>IF(AND(AI$3&gt;=$K40,AI$3&lt;$L40),100*$AM40,0)</f>
        <v>0</v>
      </c>
      <c r="AJ40" s="142">
        <f>IF(AND(AJ$3&gt;=$K40,AJ$3&lt;$L40),100*$AM40,0)</f>
        <v>0</v>
      </c>
      <c r="AK40" s="142">
        <f ca="1">IF(AND(AND($AK$3&lt;=B40,B40&lt;=$AK$1),B40&lt;&gt;""),1,0)</f>
        <v>1</v>
      </c>
      <c r="AL40" s="140">
        <f t="shared" si="2"/>
        <v>1</v>
      </c>
      <c r="AM40" s="136">
        <v>1</v>
      </c>
    </row>
    <row r="41" spans="1:39" ht="93.75">
      <c r="A41" s="153">
        <v>136</v>
      </c>
      <c r="B41" s="150">
        <v>46435</v>
      </c>
      <c r="C41" s="156">
        <v>9</v>
      </c>
      <c r="D41" s="156">
        <v>14</v>
      </c>
      <c r="E41" s="212" t="s">
        <v>506</v>
      </c>
      <c r="F41" s="151" t="s">
        <v>95</v>
      </c>
      <c r="G41" s="157" t="s">
        <v>1</v>
      </c>
      <c r="H41" s="143" t="str">
        <f>IF(OR(G41="中止",G41="取消"),"998",IF(ISNA(MATCH($E41,施設情報!$B$2:$B$96,0)),"999",INDEX(施設情報!$C$2:$C$96,MATCH($E41,施設情報!$B$2:$B$96,0))))</f>
        <v>101</v>
      </c>
      <c r="I41" s="144">
        <f>B41</f>
        <v>46435</v>
      </c>
      <c r="J41" s="142" t="str">
        <f>H41&amp;"-"&amp;I41</f>
        <v>101-46435</v>
      </c>
      <c r="K41" s="142">
        <f>C41/24</f>
        <v>0.375</v>
      </c>
      <c r="L41" s="142">
        <f>D41/24</f>
        <v>0.58333333333333337</v>
      </c>
      <c r="M41" s="142">
        <f>IF(AND(M$3&gt;=$K41,M$3&lt;$L41),100*$AM41,0)</f>
        <v>0</v>
      </c>
      <c r="N41" s="142">
        <f>IF(AND(N$3&gt;=$K41,N$3&lt;$L41),100*$AM41,0)</f>
        <v>0</v>
      </c>
      <c r="O41" s="142">
        <f>IF(AND(O$3&gt;=$K41,O$3&lt;$L41),100*$AM41,0)</f>
        <v>0</v>
      </c>
      <c r="P41" s="142">
        <f>IF(AND(P$3&gt;=$K41,P$3&lt;$L41),100*$AM41,0)</f>
        <v>0</v>
      </c>
      <c r="Q41" s="142">
        <f>IF(AND(Q$3&gt;=$K41,Q$3&lt;$L41),100*$AM41,0)</f>
        <v>0</v>
      </c>
      <c r="R41" s="142">
        <f>IF(AND(R$3&gt;=$K41,R$3&lt;$L41),100*$AM41,0)</f>
        <v>0</v>
      </c>
      <c r="S41" s="142">
        <f>IF(AND(S$3&gt;=$K41,S$3&lt;$L41),100*$AM41,0)</f>
        <v>0</v>
      </c>
      <c r="T41" s="142">
        <f>IF(AND(T$3&gt;=$K41,T$3&lt;$L41),100*$AM41,0)</f>
        <v>0</v>
      </c>
      <c r="U41" s="142">
        <f>IF(AND(U$3&gt;=$K41,U$3&lt;$L41),100*$AM41,0)</f>
        <v>0</v>
      </c>
      <c r="V41" s="142">
        <f>IF(AND(V$3&gt;=$K41,V$3&lt;$L41),100*$AM41,0)</f>
        <v>100</v>
      </c>
      <c r="W41" s="142">
        <f>IF(AND(W$3&gt;=$K41,W$3&lt;$L41),100*$AM41,0)</f>
        <v>100</v>
      </c>
      <c r="X41" s="142">
        <f>IF(AND(X$3&gt;=$K41,X$3&lt;$L41),100*$AM41,0)</f>
        <v>100</v>
      </c>
      <c r="Y41" s="142">
        <f>IF(AND(Y$3&gt;=$K41,Y$3&lt;$L41),100*$AM41,0)</f>
        <v>100</v>
      </c>
      <c r="Z41" s="142">
        <f>IF(AND(Z$3&gt;=$K41,Z$3&lt;$L41),100*$AM41,0)</f>
        <v>100</v>
      </c>
      <c r="AA41" s="142">
        <f>IF(AND(AA$3&gt;=$K41,AA$3&lt;$L41),100*$AM41,0)</f>
        <v>0</v>
      </c>
      <c r="AB41" s="142">
        <f>IF(AND(AB$3&gt;=$K41,AB$3&lt;$L41),100*$AM41,0)</f>
        <v>0</v>
      </c>
      <c r="AC41" s="142">
        <f>IF(AND(AC$3&gt;=$K41,AC$3&lt;$L41),100*$AM41,0)</f>
        <v>0</v>
      </c>
      <c r="AD41" s="142">
        <f>IF(AND(AD$3&gt;=$K41,AD$3&lt;$L41),100*$AM41,0)</f>
        <v>0</v>
      </c>
      <c r="AE41" s="142">
        <f>IF(AND(AE$3&gt;=$K41,AE$3&lt;$L41),100*$AM41,0)</f>
        <v>0</v>
      </c>
      <c r="AF41" s="142">
        <f>IF(AND(AF$3&gt;=$K41,AF$3&lt;$L41),100*$AM41,0)</f>
        <v>0</v>
      </c>
      <c r="AG41" s="142">
        <f>IF(AND(AG$3&gt;=$K41,AG$3&lt;$L41),100*$AM41,0)</f>
        <v>0</v>
      </c>
      <c r="AH41" s="142">
        <f>IF(AND(AH$3&gt;=$K41,AH$3&lt;$L41),100*$AM41,0)</f>
        <v>0</v>
      </c>
      <c r="AI41" s="142">
        <f>IF(AND(AI$3&gt;=$K41,AI$3&lt;$L41),100*$AM41,0)</f>
        <v>0</v>
      </c>
      <c r="AJ41" s="142">
        <f>IF(AND(AJ$3&gt;=$K41,AJ$3&lt;$L41),100*$AM41,0)</f>
        <v>0</v>
      </c>
      <c r="AK41" s="142">
        <f ca="1">IF(AND(AND($AK$3&lt;=B41,B41&lt;=$AK$1),B41&lt;&gt;""),1,0)</f>
        <v>1</v>
      </c>
      <c r="AL41" s="140">
        <f t="shared" si="2"/>
        <v>1</v>
      </c>
      <c r="AM41" s="136">
        <v>1</v>
      </c>
    </row>
    <row r="42" spans="1:39" ht="37.5">
      <c r="A42" s="153">
        <v>137</v>
      </c>
      <c r="B42" s="213">
        <v>46435</v>
      </c>
      <c r="C42" s="214">
        <v>9</v>
      </c>
      <c r="D42" s="214">
        <v>14</v>
      </c>
      <c r="E42" s="154" t="s">
        <v>507</v>
      </c>
      <c r="F42" s="151" t="s">
        <v>95</v>
      </c>
      <c r="G42" s="157" t="s">
        <v>1</v>
      </c>
      <c r="H42" s="143" t="str">
        <f>IF(OR(G42="中止",G42="取消"),"998",IF(ISNA(MATCH($E42,施設情報!$B$2:$B$96,0)),"999",INDEX(施設情報!$C$2:$C$96,MATCH($E42,施設情報!$B$2:$B$96,0))))</f>
        <v>119</v>
      </c>
      <c r="I42" s="144">
        <f>B42</f>
        <v>46435</v>
      </c>
      <c r="J42" s="142" t="str">
        <f>H42&amp;"-"&amp;I42</f>
        <v>119-46435</v>
      </c>
      <c r="K42" s="142">
        <f>C42/24</f>
        <v>0.375</v>
      </c>
      <c r="L42" s="142">
        <f>D42/24</f>
        <v>0.58333333333333337</v>
      </c>
      <c r="M42" s="142">
        <f>IF(AND(M$3&gt;=$K42,M$3&lt;$L42),100*$AM42,0)</f>
        <v>0</v>
      </c>
      <c r="N42" s="142">
        <f>IF(AND(N$3&gt;=$K42,N$3&lt;$L42),100*$AM42,0)</f>
        <v>0</v>
      </c>
      <c r="O42" s="142">
        <f>IF(AND(O$3&gt;=$K42,O$3&lt;$L42),100*$AM42,0)</f>
        <v>0</v>
      </c>
      <c r="P42" s="142">
        <f>IF(AND(P$3&gt;=$K42,P$3&lt;$L42),100*$AM42,0)</f>
        <v>0</v>
      </c>
      <c r="Q42" s="142">
        <f>IF(AND(Q$3&gt;=$K42,Q$3&lt;$L42),100*$AM42,0)</f>
        <v>0</v>
      </c>
      <c r="R42" s="142">
        <f>IF(AND(R$3&gt;=$K42,R$3&lt;$L42),100*$AM42,0)</f>
        <v>0</v>
      </c>
      <c r="S42" s="142">
        <f>IF(AND(S$3&gt;=$K42,S$3&lt;$L42),100*$AM42,0)</f>
        <v>0</v>
      </c>
      <c r="T42" s="142">
        <f>IF(AND(T$3&gt;=$K42,T$3&lt;$L42),100*$AM42,0)</f>
        <v>0</v>
      </c>
      <c r="U42" s="142">
        <f>IF(AND(U$3&gt;=$K42,U$3&lt;$L42),100*$AM42,0)</f>
        <v>0</v>
      </c>
      <c r="V42" s="142">
        <f>IF(AND(V$3&gt;=$K42,V$3&lt;$L42),100*$AM42,0)</f>
        <v>100</v>
      </c>
      <c r="W42" s="142">
        <f>IF(AND(W$3&gt;=$K42,W$3&lt;$L42),100*$AM42,0)</f>
        <v>100</v>
      </c>
      <c r="X42" s="142">
        <f>IF(AND(X$3&gt;=$K42,X$3&lt;$L42),100*$AM42,0)</f>
        <v>100</v>
      </c>
      <c r="Y42" s="142">
        <f>IF(AND(Y$3&gt;=$K42,Y$3&lt;$L42),100*$AM42,0)</f>
        <v>100</v>
      </c>
      <c r="Z42" s="142">
        <f>IF(AND(Z$3&gt;=$K42,Z$3&lt;$L42),100*$AM42,0)</f>
        <v>100</v>
      </c>
      <c r="AA42" s="142">
        <f>IF(AND(AA$3&gt;=$K42,AA$3&lt;$L42),100*$AM42,0)</f>
        <v>0</v>
      </c>
      <c r="AB42" s="142">
        <f>IF(AND(AB$3&gt;=$K42,AB$3&lt;$L42),100*$AM42,0)</f>
        <v>0</v>
      </c>
      <c r="AC42" s="142">
        <f>IF(AND(AC$3&gt;=$K42,AC$3&lt;$L42),100*$AM42,0)</f>
        <v>0</v>
      </c>
      <c r="AD42" s="142">
        <f>IF(AND(AD$3&gt;=$K42,AD$3&lt;$L42),100*$AM42,0)</f>
        <v>0</v>
      </c>
      <c r="AE42" s="142">
        <f>IF(AND(AE$3&gt;=$K42,AE$3&lt;$L42),100*$AM42,0)</f>
        <v>0</v>
      </c>
      <c r="AF42" s="142">
        <f>IF(AND(AF$3&gt;=$K42,AF$3&lt;$L42),100*$AM42,0)</f>
        <v>0</v>
      </c>
      <c r="AG42" s="142">
        <f>IF(AND(AG$3&gt;=$K42,AG$3&lt;$L42),100*$AM42,0)</f>
        <v>0</v>
      </c>
      <c r="AH42" s="142">
        <f>IF(AND(AH$3&gt;=$K42,AH$3&lt;$L42),100*$AM42,0)</f>
        <v>0</v>
      </c>
      <c r="AI42" s="142">
        <f>IF(AND(AI$3&gt;=$K42,AI$3&lt;$L42),100*$AM42,0)</f>
        <v>0</v>
      </c>
      <c r="AJ42" s="142">
        <f>IF(AND(AJ$3&gt;=$K42,AJ$3&lt;$L42),100*$AM42,0)</f>
        <v>0</v>
      </c>
      <c r="AK42" s="142">
        <f ca="1">IF(AND(AND($AK$3&lt;=B42,B42&lt;=$AK$1),B42&lt;&gt;""),1,0)</f>
        <v>1</v>
      </c>
      <c r="AL42" s="140">
        <f t="shared" si="2"/>
        <v>1</v>
      </c>
      <c r="AM42" s="136">
        <v>1</v>
      </c>
    </row>
    <row r="43" spans="1:39" ht="37.5">
      <c r="A43" s="153">
        <v>138</v>
      </c>
      <c r="B43" s="213">
        <v>46435</v>
      </c>
      <c r="C43" s="214">
        <v>9</v>
      </c>
      <c r="D43" s="214">
        <v>14</v>
      </c>
      <c r="E43" s="154" t="s">
        <v>508</v>
      </c>
      <c r="F43" s="151" t="s">
        <v>95</v>
      </c>
      <c r="G43" s="157" t="s">
        <v>1</v>
      </c>
      <c r="H43" s="143" t="str">
        <f>IF(OR(G43="中止",G43="取消"),"998",IF(ISNA(MATCH($E43,施設情報!$B$2:$B$96,0)),"999",INDEX(施設情報!$C$2:$C$96,MATCH($E43,施設情報!$B$2:$B$96,0))))</f>
        <v>120</v>
      </c>
      <c r="I43" s="144">
        <f>B43</f>
        <v>46435</v>
      </c>
      <c r="J43" s="142" t="str">
        <f>H43&amp;"-"&amp;I43</f>
        <v>120-46435</v>
      </c>
      <c r="K43" s="142">
        <f>C43/24</f>
        <v>0.375</v>
      </c>
      <c r="L43" s="142">
        <f>D43/24</f>
        <v>0.58333333333333337</v>
      </c>
      <c r="M43" s="142">
        <f>IF(AND(M$3&gt;=$K43,M$3&lt;$L43),100*$AM43,0)</f>
        <v>0</v>
      </c>
      <c r="N43" s="142">
        <f>IF(AND(N$3&gt;=$K43,N$3&lt;$L43),100*$AM43,0)</f>
        <v>0</v>
      </c>
      <c r="O43" s="142">
        <f>IF(AND(O$3&gt;=$K43,O$3&lt;$L43),100*$AM43,0)</f>
        <v>0</v>
      </c>
      <c r="P43" s="142">
        <f>IF(AND(P$3&gt;=$K43,P$3&lt;$L43),100*$AM43,0)</f>
        <v>0</v>
      </c>
      <c r="Q43" s="142">
        <f>IF(AND(Q$3&gt;=$K43,Q$3&lt;$L43),100*$AM43,0)</f>
        <v>0</v>
      </c>
      <c r="R43" s="142">
        <f>IF(AND(R$3&gt;=$K43,R$3&lt;$L43),100*$AM43,0)</f>
        <v>0</v>
      </c>
      <c r="S43" s="142">
        <f>IF(AND(S$3&gt;=$K43,S$3&lt;$L43),100*$AM43,0)</f>
        <v>0</v>
      </c>
      <c r="T43" s="142">
        <f>IF(AND(T$3&gt;=$K43,T$3&lt;$L43),100*$AM43,0)</f>
        <v>0</v>
      </c>
      <c r="U43" s="142">
        <f>IF(AND(U$3&gt;=$K43,U$3&lt;$L43),100*$AM43,0)</f>
        <v>0</v>
      </c>
      <c r="V43" s="142">
        <f>IF(AND(V$3&gt;=$K43,V$3&lt;$L43),100*$AM43,0)</f>
        <v>100</v>
      </c>
      <c r="W43" s="142">
        <f>IF(AND(W$3&gt;=$K43,W$3&lt;$L43),100*$AM43,0)</f>
        <v>100</v>
      </c>
      <c r="X43" s="142">
        <f>IF(AND(X$3&gt;=$K43,X$3&lt;$L43),100*$AM43,0)</f>
        <v>100</v>
      </c>
      <c r="Y43" s="142">
        <f>IF(AND(Y$3&gt;=$K43,Y$3&lt;$L43),100*$AM43,0)</f>
        <v>100</v>
      </c>
      <c r="Z43" s="142">
        <f>IF(AND(Z$3&gt;=$K43,Z$3&lt;$L43),100*$AM43,0)</f>
        <v>100</v>
      </c>
      <c r="AA43" s="142">
        <f>IF(AND(AA$3&gt;=$K43,AA$3&lt;$L43),100*$AM43,0)</f>
        <v>0</v>
      </c>
      <c r="AB43" s="142">
        <f>IF(AND(AB$3&gt;=$K43,AB$3&lt;$L43),100*$AM43,0)</f>
        <v>0</v>
      </c>
      <c r="AC43" s="142">
        <f>IF(AND(AC$3&gt;=$K43,AC$3&lt;$L43),100*$AM43,0)</f>
        <v>0</v>
      </c>
      <c r="AD43" s="142">
        <f>IF(AND(AD$3&gt;=$K43,AD$3&lt;$L43),100*$AM43,0)</f>
        <v>0</v>
      </c>
      <c r="AE43" s="142">
        <f>IF(AND(AE$3&gt;=$K43,AE$3&lt;$L43),100*$AM43,0)</f>
        <v>0</v>
      </c>
      <c r="AF43" s="142">
        <f>IF(AND(AF$3&gt;=$K43,AF$3&lt;$L43),100*$AM43,0)</f>
        <v>0</v>
      </c>
      <c r="AG43" s="142">
        <f>IF(AND(AG$3&gt;=$K43,AG$3&lt;$L43),100*$AM43,0)</f>
        <v>0</v>
      </c>
      <c r="AH43" s="142">
        <f>IF(AND(AH$3&gt;=$K43,AH$3&lt;$L43),100*$AM43,0)</f>
        <v>0</v>
      </c>
      <c r="AI43" s="142">
        <f>IF(AND(AI$3&gt;=$K43,AI$3&lt;$L43),100*$AM43,0)</f>
        <v>0</v>
      </c>
      <c r="AJ43" s="142">
        <f>IF(AND(AJ$3&gt;=$K43,AJ$3&lt;$L43),100*$AM43,0)</f>
        <v>0</v>
      </c>
      <c r="AK43" s="142">
        <f ca="1">IF(AND(AND($AK$3&lt;=B43,B43&lt;=$AK$1),B43&lt;&gt;""),1,0)</f>
        <v>1</v>
      </c>
      <c r="AL43" s="140">
        <f t="shared" si="2"/>
        <v>1</v>
      </c>
      <c r="AM43" s="136">
        <v>1</v>
      </c>
    </row>
    <row r="44" spans="1:39" ht="56.25">
      <c r="A44" s="153">
        <v>139</v>
      </c>
      <c r="B44" s="213">
        <v>46435</v>
      </c>
      <c r="C44" s="214">
        <v>9</v>
      </c>
      <c r="D44" s="214">
        <v>14</v>
      </c>
      <c r="E44" s="154" t="s">
        <v>509</v>
      </c>
      <c r="F44" s="151" t="s">
        <v>95</v>
      </c>
      <c r="G44" s="157" t="s">
        <v>1</v>
      </c>
      <c r="H44" s="143" t="str">
        <f>IF(OR(G44="中止",G44="取消"),"998",IF(ISNA(MATCH($E44,施設情報!$B$2:$B$96,0)),"999",INDEX(施設情報!$C$2:$C$96,MATCH($E44,施設情報!$B$2:$B$96,0))))</f>
        <v>121</v>
      </c>
      <c r="I44" s="144">
        <f>B44</f>
        <v>46435</v>
      </c>
      <c r="J44" s="142" t="str">
        <f>H44&amp;"-"&amp;I44</f>
        <v>121-46435</v>
      </c>
      <c r="K44" s="142">
        <f>C44/24</f>
        <v>0.375</v>
      </c>
      <c r="L44" s="142">
        <f>D44/24</f>
        <v>0.58333333333333337</v>
      </c>
      <c r="M44" s="142">
        <f>IF(AND(M$3&gt;=$K44,M$3&lt;$L44),100*$AM44,0)</f>
        <v>0</v>
      </c>
      <c r="N44" s="142">
        <f>IF(AND(N$3&gt;=$K44,N$3&lt;$L44),100*$AM44,0)</f>
        <v>0</v>
      </c>
      <c r="O44" s="142">
        <f>IF(AND(O$3&gt;=$K44,O$3&lt;$L44),100*$AM44,0)</f>
        <v>0</v>
      </c>
      <c r="P44" s="142">
        <f>IF(AND(P$3&gt;=$K44,P$3&lt;$L44),100*$AM44,0)</f>
        <v>0</v>
      </c>
      <c r="Q44" s="142">
        <f>IF(AND(Q$3&gt;=$K44,Q$3&lt;$L44),100*$AM44,0)</f>
        <v>0</v>
      </c>
      <c r="R44" s="142">
        <f>IF(AND(R$3&gt;=$K44,R$3&lt;$L44),100*$AM44,0)</f>
        <v>0</v>
      </c>
      <c r="S44" s="142">
        <f>IF(AND(S$3&gt;=$K44,S$3&lt;$L44),100*$AM44,0)</f>
        <v>0</v>
      </c>
      <c r="T44" s="142">
        <f>IF(AND(T$3&gt;=$K44,T$3&lt;$L44),100*$AM44,0)</f>
        <v>0</v>
      </c>
      <c r="U44" s="142">
        <f>IF(AND(U$3&gt;=$K44,U$3&lt;$L44),100*$AM44,0)</f>
        <v>0</v>
      </c>
      <c r="V44" s="142">
        <f>IF(AND(V$3&gt;=$K44,V$3&lt;$L44),100*$AM44,0)</f>
        <v>100</v>
      </c>
      <c r="W44" s="142">
        <f>IF(AND(W$3&gt;=$K44,W$3&lt;$L44),100*$AM44,0)</f>
        <v>100</v>
      </c>
      <c r="X44" s="142">
        <f>IF(AND(X$3&gt;=$K44,X$3&lt;$L44),100*$AM44,0)</f>
        <v>100</v>
      </c>
      <c r="Y44" s="142">
        <f>IF(AND(Y$3&gt;=$K44,Y$3&lt;$L44),100*$AM44,0)</f>
        <v>100</v>
      </c>
      <c r="Z44" s="142">
        <f>IF(AND(Z$3&gt;=$K44,Z$3&lt;$L44),100*$AM44,0)</f>
        <v>100</v>
      </c>
      <c r="AA44" s="142">
        <f>IF(AND(AA$3&gt;=$K44,AA$3&lt;$L44),100*$AM44,0)</f>
        <v>0</v>
      </c>
      <c r="AB44" s="142">
        <f>IF(AND(AB$3&gt;=$K44,AB$3&lt;$L44),100*$AM44,0)</f>
        <v>0</v>
      </c>
      <c r="AC44" s="142">
        <f>IF(AND(AC$3&gt;=$K44,AC$3&lt;$L44),100*$AM44,0)</f>
        <v>0</v>
      </c>
      <c r="AD44" s="142">
        <f>IF(AND(AD$3&gt;=$K44,AD$3&lt;$L44),100*$AM44,0)</f>
        <v>0</v>
      </c>
      <c r="AE44" s="142">
        <f>IF(AND(AE$3&gt;=$K44,AE$3&lt;$L44),100*$AM44,0)</f>
        <v>0</v>
      </c>
      <c r="AF44" s="142">
        <f>IF(AND(AF$3&gt;=$K44,AF$3&lt;$L44),100*$AM44,0)</f>
        <v>0</v>
      </c>
      <c r="AG44" s="142">
        <f>IF(AND(AG$3&gt;=$K44,AG$3&lt;$L44),100*$AM44,0)</f>
        <v>0</v>
      </c>
      <c r="AH44" s="142">
        <f>IF(AND(AH$3&gt;=$K44,AH$3&lt;$L44),100*$AM44,0)</f>
        <v>0</v>
      </c>
      <c r="AI44" s="142">
        <f>IF(AND(AI$3&gt;=$K44,AI$3&lt;$L44),100*$AM44,0)</f>
        <v>0</v>
      </c>
      <c r="AJ44" s="142">
        <f>IF(AND(AJ$3&gt;=$K44,AJ$3&lt;$L44),100*$AM44,0)</f>
        <v>0</v>
      </c>
      <c r="AK44" s="142">
        <f ca="1">IF(AND(AND($AK$3&lt;=B44,B44&lt;=$AK$1),B44&lt;&gt;""),1,0)</f>
        <v>1</v>
      </c>
      <c r="AL44" s="140">
        <f t="shared" si="2"/>
        <v>1</v>
      </c>
      <c r="AM44" s="136">
        <v>1</v>
      </c>
    </row>
    <row r="45" spans="1:39">
      <c r="A45" s="153">
        <v>15</v>
      </c>
      <c r="B45" s="150">
        <v>46438</v>
      </c>
      <c r="C45" s="156">
        <v>0</v>
      </c>
      <c r="D45" s="156">
        <v>24</v>
      </c>
      <c r="E45" s="154" t="s">
        <v>28</v>
      </c>
      <c r="F45" s="151" t="s">
        <v>29</v>
      </c>
      <c r="G45" s="157" t="s">
        <v>1</v>
      </c>
      <c r="H45" s="143" t="str">
        <f>IF(OR(G45="中止",G45="取消"),"998",IF(ISNA(MATCH($E45,施設情報!$B$2:$B$96,0)),"999",INDEX(施設情報!$C$2:$C$96,MATCH($E45,施設情報!$B$2:$B$96,0))))</f>
        <v>001</v>
      </c>
      <c r="I45" s="144">
        <f>B45</f>
        <v>46438</v>
      </c>
      <c r="J45" s="142" t="str">
        <f>H45&amp;"-"&amp;I45</f>
        <v>001-46438</v>
      </c>
      <c r="K45" s="142">
        <f>C45/24</f>
        <v>0</v>
      </c>
      <c r="L45" s="142">
        <f>D45/24</f>
        <v>1</v>
      </c>
      <c r="M45" s="142">
        <f>IF(AND(M$3&gt;=$K45,M$3&lt;$L45),100*$AM45,0)</f>
        <v>100</v>
      </c>
      <c r="N45" s="142">
        <f>IF(AND(N$3&gt;=$K45,N$3&lt;$L45),100*$AM45,0)</f>
        <v>100</v>
      </c>
      <c r="O45" s="142">
        <f>IF(AND(O$3&gt;=$K45,O$3&lt;$L45),100*$AM45,0)</f>
        <v>100</v>
      </c>
      <c r="P45" s="142">
        <f>IF(AND(P$3&gt;=$K45,P$3&lt;$L45),100*$AM45,0)</f>
        <v>100</v>
      </c>
      <c r="Q45" s="142">
        <f>IF(AND(Q$3&gt;=$K45,Q$3&lt;$L45),100*$AM45,0)</f>
        <v>100</v>
      </c>
      <c r="R45" s="142">
        <f>IF(AND(R$3&gt;=$K45,R$3&lt;$L45),100*$AM45,0)</f>
        <v>100</v>
      </c>
      <c r="S45" s="142">
        <f>IF(AND(S$3&gt;=$K45,S$3&lt;$L45),100*$AM45,0)</f>
        <v>100</v>
      </c>
      <c r="T45" s="142">
        <f>IF(AND(T$3&gt;=$K45,T$3&lt;$L45),100*$AM45,0)</f>
        <v>100</v>
      </c>
      <c r="U45" s="142">
        <f>IF(AND(U$3&gt;=$K45,U$3&lt;$L45),100*$AM45,0)</f>
        <v>100</v>
      </c>
      <c r="V45" s="142">
        <f>IF(AND(V$3&gt;=$K45,V$3&lt;$L45),100*$AM45,0)</f>
        <v>100</v>
      </c>
      <c r="W45" s="142">
        <f>IF(AND(W$3&gt;=$K45,W$3&lt;$L45),100*$AM45,0)</f>
        <v>100</v>
      </c>
      <c r="X45" s="142">
        <f>IF(AND(X$3&gt;=$K45,X$3&lt;$L45),100*$AM45,0)</f>
        <v>100</v>
      </c>
      <c r="Y45" s="142">
        <f>IF(AND(Y$3&gt;=$K45,Y$3&lt;$L45),100*$AM45,0)</f>
        <v>100</v>
      </c>
      <c r="Z45" s="142">
        <f>IF(AND(Z$3&gt;=$K45,Z$3&lt;$L45),100*$AM45,0)</f>
        <v>100</v>
      </c>
      <c r="AA45" s="142">
        <f>IF(AND(AA$3&gt;=$K45,AA$3&lt;$L45),100*$AM45,0)</f>
        <v>100</v>
      </c>
      <c r="AB45" s="142">
        <f>IF(AND(AB$3&gt;=$K45,AB$3&lt;$L45),100*$AM45,0)</f>
        <v>100</v>
      </c>
      <c r="AC45" s="142">
        <f>IF(AND(AC$3&gt;=$K45,AC$3&lt;$L45),100*$AM45,0)</f>
        <v>100</v>
      </c>
      <c r="AD45" s="142">
        <f>IF(AND(AD$3&gt;=$K45,AD$3&lt;$L45),100*$AM45,0)</f>
        <v>100</v>
      </c>
      <c r="AE45" s="142">
        <f>IF(AND(AE$3&gt;=$K45,AE$3&lt;$L45),100*$AM45,0)</f>
        <v>100</v>
      </c>
      <c r="AF45" s="142">
        <f>IF(AND(AF$3&gt;=$K45,AF$3&lt;$L45),100*$AM45,0)</f>
        <v>100</v>
      </c>
      <c r="AG45" s="142">
        <f>IF(AND(AG$3&gt;=$K45,AG$3&lt;$L45),100*$AM45,0)</f>
        <v>100</v>
      </c>
      <c r="AH45" s="142">
        <f>IF(AND(AH$3&gt;=$K45,AH$3&lt;$L45),100*$AM45,0)</f>
        <v>100</v>
      </c>
      <c r="AI45" s="142">
        <f>IF(AND(AI$3&gt;=$K45,AI$3&lt;$L45),100*$AM45,0)</f>
        <v>100</v>
      </c>
      <c r="AJ45" s="142">
        <f>IF(AND(AJ$3&gt;=$K45,AJ$3&lt;$L45),100*$AM45,0)</f>
        <v>100</v>
      </c>
      <c r="AK45" s="142">
        <f ca="1">IF(AND(AND($AK$3&lt;=B45,B45&lt;=$AK$1),B45&lt;&gt;""),1,0)</f>
        <v>1</v>
      </c>
      <c r="AL45" s="140">
        <f t="shared" si="2"/>
        <v>1</v>
      </c>
      <c r="AM45" s="136">
        <v>1</v>
      </c>
    </row>
    <row r="46" spans="1:39">
      <c r="A46" s="153">
        <v>16</v>
      </c>
      <c r="B46" s="150">
        <v>46439</v>
      </c>
      <c r="C46" s="156">
        <v>0</v>
      </c>
      <c r="D46" s="156">
        <v>24</v>
      </c>
      <c r="E46" s="154" t="s">
        <v>28</v>
      </c>
      <c r="F46" s="151" t="s">
        <v>29</v>
      </c>
      <c r="G46" s="157" t="s">
        <v>1</v>
      </c>
      <c r="H46" s="143" t="str">
        <f>IF(OR(G46="中止",G46="取消"),"998",IF(ISNA(MATCH($E46,施設情報!$B$2:$B$96,0)),"999",INDEX(施設情報!$C$2:$C$96,MATCH($E46,施設情報!$B$2:$B$96,0))))</f>
        <v>001</v>
      </c>
      <c r="I46" s="144">
        <f>B46</f>
        <v>46439</v>
      </c>
      <c r="J46" s="142" t="str">
        <f>H46&amp;"-"&amp;I46</f>
        <v>001-46439</v>
      </c>
      <c r="K46" s="142">
        <f>C46/24</f>
        <v>0</v>
      </c>
      <c r="L46" s="142">
        <f>D46/24</f>
        <v>1</v>
      </c>
      <c r="M46" s="142">
        <f>IF(AND(M$3&gt;=$K46,M$3&lt;$L46),100*$AM46,0)</f>
        <v>100</v>
      </c>
      <c r="N46" s="142">
        <f>IF(AND(N$3&gt;=$K46,N$3&lt;$L46),100*$AM46,0)</f>
        <v>100</v>
      </c>
      <c r="O46" s="142">
        <f>IF(AND(O$3&gt;=$K46,O$3&lt;$L46),100*$AM46,0)</f>
        <v>100</v>
      </c>
      <c r="P46" s="142">
        <f>IF(AND(P$3&gt;=$K46,P$3&lt;$L46),100*$AM46,0)</f>
        <v>100</v>
      </c>
      <c r="Q46" s="142">
        <f>IF(AND(Q$3&gt;=$K46,Q$3&lt;$L46),100*$AM46,0)</f>
        <v>100</v>
      </c>
      <c r="R46" s="142">
        <f>IF(AND(R$3&gt;=$K46,R$3&lt;$L46),100*$AM46,0)</f>
        <v>100</v>
      </c>
      <c r="S46" s="142">
        <f>IF(AND(S$3&gt;=$K46,S$3&lt;$L46),100*$AM46,0)</f>
        <v>100</v>
      </c>
      <c r="T46" s="142">
        <f>IF(AND(T$3&gt;=$K46,T$3&lt;$L46),100*$AM46,0)</f>
        <v>100</v>
      </c>
      <c r="U46" s="142">
        <f>IF(AND(U$3&gt;=$K46,U$3&lt;$L46),100*$AM46,0)</f>
        <v>100</v>
      </c>
      <c r="V46" s="142">
        <f>IF(AND(V$3&gt;=$K46,V$3&lt;$L46),100*$AM46,0)</f>
        <v>100</v>
      </c>
      <c r="W46" s="142">
        <f>IF(AND(W$3&gt;=$K46,W$3&lt;$L46),100*$AM46,0)</f>
        <v>100</v>
      </c>
      <c r="X46" s="142">
        <f>IF(AND(X$3&gt;=$K46,X$3&lt;$L46),100*$AM46,0)</f>
        <v>100</v>
      </c>
      <c r="Y46" s="142">
        <f>IF(AND(Y$3&gt;=$K46,Y$3&lt;$L46),100*$AM46,0)</f>
        <v>100</v>
      </c>
      <c r="Z46" s="142">
        <f>IF(AND(Z$3&gt;=$K46,Z$3&lt;$L46),100*$AM46,0)</f>
        <v>100</v>
      </c>
      <c r="AA46" s="142">
        <f>IF(AND(AA$3&gt;=$K46,AA$3&lt;$L46),100*$AM46,0)</f>
        <v>100</v>
      </c>
      <c r="AB46" s="142">
        <f>IF(AND(AB$3&gt;=$K46,AB$3&lt;$L46),100*$AM46,0)</f>
        <v>100</v>
      </c>
      <c r="AC46" s="142">
        <f>IF(AND(AC$3&gt;=$K46,AC$3&lt;$L46),100*$AM46,0)</f>
        <v>100</v>
      </c>
      <c r="AD46" s="142">
        <f>IF(AND(AD$3&gt;=$K46,AD$3&lt;$L46),100*$AM46,0)</f>
        <v>100</v>
      </c>
      <c r="AE46" s="142">
        <f>IF(AND(AE$3&gt;=$K46,AE$3&lt;$L46),100*$AM46,0)</f>
        <v>100</v>
      </c>
      <c r="AF46" s="142">
        <f>IF(AND(AF$3&gt;=$K46,AF$3&lt;$L46),100*$AM46,0)</f>
        <v>100</v>
      </c>
      <c r="AG46" s="142">
        <f>IF(AND(AG$3&gt;=$K46,AG$3&lt;$L46),100*$AM46,0)</f>
        <v>100</v>
      </c>
      <c r="AH46" s="142">
        <f>IF(AND(AH$3&gt;=$K46,AH$3&lt;$L46),100*$AM46,0)</f>
        <v>100</v>
      </c>
      <c r="AI46" s="142">
        <f>IF(AND(AI$3&gt;=$K46,AI$3&lt;$L46),100*$AM46,0)</f>
        <v>100</v>
      </c>
      <c r="AJ46" s="142">
        <f>IF(AND(AJ$3&gt;=$K46,AJ$3&lt;$L46),100*$AM46,0)</f>
        <v>100</v>
      </c>
      <c r="AK46" s="142">
        <f ca="1">IF(AND(AND($AK$3&lt;=B46,B46&lt;=$AK$1),B46&lt;&gt;""),1,0)</f>
        <v>1</v>
      </c>
      <c r="AL46" s="140">
        <f t="shared" si="2"/>
        <v>1</v>
      </c>
      <c r="AM46" s="136">
        <v>1</v>
      </c>
    </row>
    <row r="47" spans="1:39">
      <c r="A47" s="153">
        <v>108</v>
      </c>
      <c r="B47" s="150">
        <v>46441</v>
      </c>
      <c r="C47" s="156">
        <v>0</v>
      </c>
      <c r="D47" s="156">
        <v>24</v>
      </c>
      <c r="E47" s="154" t="s">
        <v>28</v>
      </c>
      <c r="F47" s="151" t="s">
        <v>29</v>
      </c>
      <c r="G47" s="157" t="s">
        <v>1</v>
      </c>
      <c r="H47" s="143" t="str">
        <f>IF(OR(G47="中止",G47="取消"),"998",IF(ISNA(MATCH($E47,施設情報!$B$2:$B$96,0)),"999",INDEX(施設情報!$C$2:$C$96,MATCH($E47,施設情報!$B$2:$B$96,0))))</f>
        <v>001</v>
      </c>
      <c r="I47" s="144">
        <f>B47</f>
        <v>46441</v>
      </c>
      <c r="J47" s="142" t="str">
        <f>H47&amp;"-"&amp;I47</f>
        <v>001-46441</v>
      </c>
      <c r="K47" s="142">
        <f>C47/24</f>
        <v>0</v>
      </c>
      <c r="L47" s="142">
        <f>D47/24</f>
        <v>1</v>
      </c>
      <c r="M47" s="142">
        <f>IF(AND(M$3&gt;=$K47,M$3&lt;$L47),100*$AM47,0)</f>
        <v>100</v>
      </c>
      <c r="N47" s="142">
        <f>IF(AND(N$3&gt;=$K47,N$3&lt;$L47),100*$AM47,0)</f>
        <v>100</v>
      </c>
      <c r="O47" s="142">
        <f>IF(AND(O$3&gt;=$K47,O$3&lt;$L47),100*$AM47,0)</f>
        <v>100</v>
      </c>
      <c r="P47" s="142">
        <f>IF(AND(P$3&gt;=$K47,P$3&lt;$L47),100*$AM47,0)</f>
        <v>100</v>
      </c>
      <c r="Q47" s="142">
        <f>IF(AND(Q$3&gt;=$K47,Q$3&lt;$L47),100*$AM47,0)</f>
        <v>100</v>
      </c>
      <c r="R47" s="142">
        <f>IF(AND(R$3&gt;=$K47,R$3&lt;$L47),100*$AM47,0)</f>
        <v>100</v>
      </c>
      <c r="S47" s="142">
        <f>IF(AND(S$3&gt;=$K47,S$3&lt;$L47),100*$AM47,0)</f>
        <v>100</v>
      </c>
      <c r="T47" s="142">
        <f>IF(AND(T$3&gt;=$K47,T$3&lt;$L47),100*$AM47,0)</f>
        <v>100</v>
      </c>
      <c r="U47" s="142">
        <f>IF(AND(U$3&gt;=$K47,U$3&lt;$L47),100*$AM47,0)</f>
        <v>100</v>
      </c>
      <c r="V47" s="142">
        <f>IF(AND(V$3&gt;=$K47,V$3&lt;$L47),100*$AM47,0)</f>
        <v>100</v>
      </c>
      <c r="W47" s="142">
        <f>IF(AND(W$3&gt;=$K47,W$3&lt;$L47),100*$AM47,0)</f>
        <v>100</v>
      </c>
      <c r="X47" s="142">
        <f>IF(AND(X$3&gt;=$K47,X$3&lt;$L47),100*$AM47,0)</f>
        <v>100</v>
      </c>
      <c r="Y47" s="142">
        <f>IF(AND(Y$3&gt;=$K47,Y$3&lt;$L47),100*$AM47,0)</f>
        <v>100</v>
      </c>
      <c r="Z47" s="142">
        <f>IF(AND(Z$3&gt;=$K47,Z$3&lt;$L47),100*$AM47,0)</f>
        <v>100</v>
      </c>
      <c r="AA47" s="142">
        <f>IF(AND(AA$3&gt;=$K47,AA$3&lt;$L47),100*$AM47,0)</f>
        <v>100</v>
      </c>
      <c r="AB47" s="142">
        <f>IF(AND(AB$3&gt;=$K47,AB$3&lt;$L47),100*$AM47,0)</f>
        <v>100</v>
      </c>
      <c r="AC47" s="142">
        <f>IF(AND(AC$3&gt;=$K47,AC$3&lt;$L47),100*$AM47,0)</f>
        <v>100</v>
      </c>
      <c r="AD47" s="142">
        <f>IF(AND(AD$3&gt;=$K47,AD$3&lt;$L47),100*$AM47,0)</f>
        <v>100</v>
      </c>
      <c r="AE47" s="142">
        <f>IF(AND(AE$3&gt;=$K47,AE$3&lt;$L47),100*$AM47,0)</f>
        <v>100</v>
      </c>
      <c r="AF47" s="142">
        <f>IF(AND(AF$3&gt;=$K47,AF$3&lt;$L47),100*$AM47,0)</f>
        <v>100</v>
      </c>
      <c r="AG47" s="142">
        <f>IF(AND(AG$3&gt;=$K47,AG$3&lt;$L47),100*$AM47,0)</f>
        <v>100</v>
      </c>
      <c r="AH47" s="142">
        <f>IF(AND(AH$3&gt;=$K47,AH$3&lt;$L47),100*$AM47,0)</f>
        <v>100</v>
      </c>
      <c r="AI47" s="142">
        <f>IF(AND(AI$3&gt;=$K47,AI$3&lt;$L47),100*$AM47,0)</f>
        <v>100</v>
      </c>
      <c r="AJ47" s="142">
        <f>IF(AND(AJ$3&gt;=$K47,AJ$3&lt;$L47),100*$AM47,0)</f>
        <v>100</v>
      </c>
      <c r="AK47" s="142">
        <f ca="1">IF(AND(AND($AK$3&lt;=B47,B47&lt;=$AK$1),B47&lt;&gt;""),1,0)</f>
        <v>1</v>
      </c>
      <c r="AL47" s="140">
        <f t="shared" si="2"/>
        <v>1</v>
      </c>
      <c r="AM47" s="136">
        <v>1</v>
      </c>
    </row>
    <row r="48" spans="1:39">
      <c r="A48" s="153">
        <v>17</v>
      </c>
      <c r="B48" s="150">
        <v>46445</v>
      </c>
      <c r="C48" s="156">
        <v>0</v>
      </c>
      <c r="D48" s="156">
        <v>24</v>
      </c>
      <c r="E48" s="154" t="s">
        <v>28</v>
      </c>
      <c r="F48" s="151" t="s">
        <v>29</v>
      </c>
      <c r="G48" s="157" t="s">
        <v>1</v>
      </c>
      <c r="H48" s="143" t="str">
        <f>IF(OR(G48="中止",G48="取消"),"998",IF(ISNA(MATCH($E48,施設情報!$B$2:$B$96,0)),"999",INDEX(施設情報!$C$2:$C$96,MATCH($E48,施設情報!$B$2:$B$96,0))))</f>
        <v>001</v>
      </c>
      <c r="I48" s="144">
        <f>B48</f>
        <v>46445</v>
      </c>
      <c r="J48" s="142" t="str">
        <f>H48&amp;"-"&amp;I48</f>
        <v>001-46445</v>
      </c>
      <c r="K48" s="142">
        <f>C48/24</f>
        <v>0</v>
      </c>
      <c r="L48" s="142">
        <f>D48/24</f>
        <v>1</v>
      </c>
      <c r="M48" s="142">
        <f>IF(AND(M$3&gt;=$K48,M$3&lt;$L48),100*$AM48,0)</f>
        <v>100</v>
      </c>
      <c r="N48" s="142">
        <f>IF(AND(N$3&gt;=$K48,N$3&lt;$L48),100*$AM48,0)</f>
        <v>100</v>
      </c>
      <c r="O48" s="142">
        <f>IF(AND(O$3&gt;=$K48,O$3&lt;$L48),100*$AM48,0)</f>
        <v>100</v>
      </c>
      <c r="P48" s="142">
        <f>IF(AND(P$3&gt;=$K48,P$3&lt;$L48),100*$AM48,0)</f>
        <v>100</v>
      </c>
      <c r="Q48" s="142">
        <f>IF(AND(Q$3&gt;=$K48,Q$3&lt;$L48),100*$AM48,0)</f>
        <v>100</v>
      </c>
      <c r="R48" s="142">
        <f>IF(AND(R$3&gt;=$K48,R$3&lt;$L48),100*$AM48,0)</f>
        <v>100</v>
      </c>
      <c r="S48" s="142">
        <f>IF(AND(S$3&gt;=$K48,S$3&lt;$L48),100*$AM48,0)</f>
        <v>100</v>
      </c>
      <c r="T48" s="142">
        <f>IF(AND(T$3&gt;=$K48,T$3&lt;$L48),100*$AM48,0)</f>
        <v>100</v>
      </c>
      <c r="U48" s="142">
        <f>IF(AND(U$3&gt;=$K48,U$3&lt;$L48),100*$AM48,0)</f>
        <v>100</v>
      </c>
      <c r="V48" s="142">
        <f>IF(AND(V$3&gt;=$K48,V$3&lt;$L48),100*$AM48,0)</f>
        <v>100</v>
      </c>
      <c r="W48" s="142">
        <f>IF(AND(W$3&gt;=$K48,W$3&lt;$L48),100*$AM48,0)</f>
        <v>100</v>
      </c>
      <c r="X48" s="142">
        <f>IF(AND(X$3&gt;=$K48,X$3&lt;$L48),100*$AM48,0)</f>
        <v>100</v>
      </c>
      <c r="Y48" s="142">
        <f>IF(AND(Y$3&gt;=$K48,Y$3&lt;$L48),100*$AM48,0)</f>
        <v>100</v>
      </c>
      <c r="Z48" s="142">
        <f>IF(AND(Z$3&gt;=$K48,Z$3&lt;$L48),100*$AM48,0)</f>
        <v>100</v>
      </c>
      <c r="AA48" s="142">
        <f>IF(AND(AA$3&gt;=$K48,AA$3&lt;$L48),100*$AM48,0)</f>
        <v>100</v>
      </c>
      <c r="AB48" s="142">
        <f>IF(AND(AB$3&gt;=$K48,AB$3&lt;$L48),100*$AM48,0)</f>
        <v>100</v>
      </c>
      <c r="AC48" s="142">
        <f>IF(AND(AC$3&gt;=$K48,AC$3&lt;$L48),100*$AM48,0)</f>
        <v>100</v>
      </c>
      <c r="AD48" s="142">
        <f>IF(AND(AD$3&gt;=$K48,AD$3&lt;$L48),100*$AM48,0)</f>
        <v>100</v>
      </c>
      <c r="AE48" s="142">
        <f>IF(AND(AE$3&gt;=$K48,AE$3&lt;$L48),100*$AM48,0)</f>
        <v>100</v>
      </c>
      <c r="AF48" s="142">
        <f>IF(AND(AF$3&gt;=$K48,AF$3&lt;$L48),100*$AM48,0)</f>
        <v>100</v>
      </c>
      <c r="AG48" s="142">
        <f>IF(AND(AG$3&gt;=$K48,AG$3&lt;$L48),100*$AM48,0)</f>
        <v>100</v>
      </c>
      <c r="AH48" s="142">
        <f>IF(AND(AH$3&gt;=$K48,AH$3&lt;$L48),100*$AM48,0)</f>
        <v>100</v>
      </c>
      <c r="AI48" s="142">
        <f>IF(AND(AI$3&gt;=$K48,AI$3&lt;$L48),100*$AM48,0)</f>
        <v>100</v>
      </c>
      <c r="AJ48" s="142">
        <f>IF(AND(AJ$3&gt;=$K48,AJ$3&lt;$L48),100*$AM48,0)</f>
        <v>100</v>
      </c>
      <c r="AK48" s="142">
        <f ca="1">IF(AND(AND($AK$3&lt;=B48,B48&lt;=$AK$1),B48&lt;&gt;""),1,0)</f>
        <v>1</v>
      </c>
      <c r="AL48" s="140">
        <f t="shared" si="2"/>
        <v>1</v>
      </c>
      <c r="AM48" s="136">
        <v>1</v>
      </c>
    </row>
    <row r="49" spans="1:39">
      <c r="A49" s="153">
        <v>18</v>
      </c>
      <c r="B49" s="150">
        <v>46446</v>
      </c>
      <c r="C49" s="156">
        <v>0</v>
      </c>
      <c r="D49" s="156">
        <v>24</v>
      </c>
      <c r="E49" s="154" t="s">
        <v>28</v>
      </c>
      <c r="F49" s="151" t="s">
        <v>29</v>
      </c>
      <c r="G49" s="157" t="s">
        <v>1</v>
      </c>
      <c r="H49" s="143" t="str">
        <f>IF(OR(G49="中止",G49="取消"),"998",IF(ISNA(MATCH($E49,施設情報!$B$2:$B$96,0)),"999",INDEX(施設情報!$C$2:$C$96,MATCH($E49,施設情報!$B$2:$B$96,0))))</f>
        <v>001</v>
      </c>
      <c r="I49" s="144">
        <f>B49</f>
        <v>46446</v>
      </c>
      <c r="J49" s="142" t="str">
        <f>H49&amp;"-"&amp;I49</f>
        <v>001-46446</v>
      </c>
      <c r="K49" s="142">
        <f>C49/24</f>
        <v>0</v>
      </c>
      <c r="L49" s="142">
        <f>D49/24</f>
        <v>1</v>
      </c>
      <c r="M49" s="142">
        <f>IF(AND(M$3&gt;=$K49,M$3&lt;$L49),100*$AM49,0)</f>
        <v>100</v>
      </c>
      <c r="N49" s="142">
        <f>IF(AND(N$3&gt;=$K49,N$3&lt;$L49),100*$AM49,0)</f>
        <v>100</v>
      </c>
      <c r="O49" s="142">
        <f>IF(AND(O$3&gt;=$K49,O$3&lt;$L49),100*$AM49,0)</f>
        <v>100</v>
      </c>
      <c r="P49" s="142">
        <f>IF(AND(P$3&gt;=$K49,P$3&lt;$L49),100*$AM49,0)</f>
        <v>100</v>
      </c>
      <c r="Q49" s="142">
        <f>IF(AND(Q$3&gt;=$K49,Q$3&lt;$L49),100*$AM49,0)</f>
        <v>100</v>
      </c>
      <c r="R49" s="142">
        <f>IF(AND(R$3&gt;=$K49,R$3&lt;$L49),100*$AM49,0)</f>
        <v>100</v>
      </c>
      <c r="S49" s="142">
        <f>IF(AND(S$3&gt;=$K49,S$3&lt;$L49),100*$AM49,0)</f>
        <v>100</v>
      </c>
      <c r="T49" s="142">
        <f>IF(AND(T$3&gt;=$K49,T$3&lt;$L49),100*$AM49,0)</f>
        <v>100</v>
      </c>
      <c r="U49" s="142">
        <f>IF(AND(U$3&gt;=$K49,U$3&lt;$L49),100*$AM49,0)</f>
        <v>100</v>
      </c>
      <c r="V49" s="142">
        <f>IF(AND(V$3&gt;=$K49,V$3&lt;$L49),100*$AM49,0)</f>
        <v>100</v>
      </c>
      <c r="W49" s="142">
        <f>IF(AND(W$3&gt;=$K49,W$3&lt;$L49),100*$AM49,0)</f>
        <v>100</v>
      </c>
      <c r="X49" s="142">
        <f>IF(AND(X$3&gt;=$K49,X$3&lt;$L49),100*$AM49,0)</f>
        <v>100</v>
      </c>
      <c r="Y49" s="142">
        <f>IF(AND(Y$3&gt;=$K49,Y$3&lt;$L49),100*$AM49,0)</f>
        <v>100</v>
      </c>
      <c r="Z49" s="142">
        <f>IF(AND(Z$3&gt;=$K49,Z$3&lt;$L49),100*$AM49,0)</f>
        <v>100</v>
      </c>
      <c r="AA49" s="142">
        <f>IF(AND(AA$3&gt;=$K49,AA$3&lt;$L49),100*$AM49,0)</f>
        <v>100</v>
      </c>
      <c r="AB49" s="142">
        <f>IF(AND(AB$3&gt;=$K49,AB$3&lt;$L49),100*$AM49,0)</f>
        <v>100</v>
      </c>
      <c r="AC49" s="142">
        <f>IF(AND(AC$3&gt;=$K49,AC$3&lt;$L49),100*$AM49,0)</f>
        <v>100</v>
      </c>
      <c r="AD49" s="142">
        <f>IF(AND(AD$3&gt;=$K49,AD$3&lt;$L49),100*$AM49,0)</f>
        <v>100</v>
      </c>
      <c r="AE49" s="142">
        <f>IF(AND(AE$3&gt;=$K49,AE$3&lt;$L49),100*$AM49,0)</f>
        <v>100</v>
      </c>
      <c r="AF49" s="142">
        <f>IF(AND(AF$3&gt;=$K49,AF$3&lt;$L49),100*$AM49,0)</f>
        <v>100</v>
      </c>
      <c r="AG49" s="142">
        <f>IF(AND(AG$3&gt;=$K49,AG$3&lt;$L49),100*$AM49,0)</f>
        <v>100</v>
      </c>
      <c r="AH49" s="142">
        <f>IF(AND(AH$3&gt;=$K49,AH$3&lt;$L49),100*$AM49,0)</f>
        <v>100</v>
      </c>
      <c r="AI49" s="142">
        <f>IF(AND(AI$3&gt;=$K49,AI$3&lt;$L49),100*$AM49,0)</f>
        <v>100</v>
      </c>
      <c r="AJ49" s="142">
        <f>IF(AND(AJ$3&gt;=$K49,AJ$3&lt;$L49),100*$AM49,0)</f>
        <v>100</v>
      </c>
      <c r="AK49" s="142">
        <f ca="1">IF(AND(AND($AK$3&lt;=B49,B49&lt;=$AK$1),B49&lt;&gt;""),1,0)</f>
        <v>1</v>
      </c>
      <c r="AL49" s="140">
        <f t="shared" si="2"/>
        <v>1</v>
      </c>
      <c r="AM49" s="136">
        <v>1</v>
      </c>
    </row>
    <row r="50" spans="1:39" ht="93.75">
      <c r="A50" s="153">
        <v>140</v>
      </c>
      <c r="B50" s="213">
        <v>46448</v>
      </c>
      <c r="C50" s="214">
        <v>9</v>
      </c>
      <c r="D50" s="214">
        <v>14</v>
      </c>
      <c r="E50" s="154" t="s">
        <v>487</v>
      </c>
      <c r="F50" s="151" t="s">
        <v>95</v>
      </c>
      <c r="G50" s="157" t="s">
        <v>1</v>
      </c>
      <c r="H50" s="143" t="str">
        <f>IF(OR(G50="中止",G50="取消"),"998",IF(ISNA(MATCH($E50,施設情報!$B$2:$B$96,0)),"999",INDEX(施設情報!$C$2:$C$96,MATCH($E50,施設情報!$B$2:$B$96,0))))</f>
        <v>101</v>
      </c>
      <c r="I50" s="144">
        <f>B50</f>
        <v>46448</v>
      </c>
      <c r="J50" s="142" t="str">
        <f>H50&amp;"-"&amp;I50</f>
        <v>101-46448</v>
      </c>
      <c r="K50" s="142">
        <f>C50/24</f>
        <v>0.375</v>
      </c>
      <c r="L50" s="142">
        <f>D50/24</f>
        <v>0.58333333333333337</v>
      </c>
      <c r="M50" s="142">
        <f>IF(AND(M$3&gt;=$K50,M$3&lt;$L50),100*$AM50,0)</f>
        <v>0</v>
      </c>
      <c r="N50" s="142">
        <f>IF(AND(N$3&gt;=$K50,N$3&lt;$L50),100*$AM50,0)</f>
        <v>0</v>
      </c>
      <c r="O50" s="142">
        <f>IF(AND(O$3&gt;=$K50,O$3&lt;$L50),100*$AM50,0)</f>
        <v>0</v>
      </c>
      <c r="P50" s="142">
        <f>IF(AND(P$3&gt;=$K50,P$3&lt;$L50),100*$AM50,0)</f>
        <v>0</v>
      </c>
      <c r="Q50" s="142">
        <f>IF(AND(Q$3&gt;=$K50,Q$3&lt;$L50),100*$AM50,0)</f>
        <v>0</v>
      </c>
      <c r="R50" s="142">
        <f>IF(AND(R$3&gt;=$K50,R$3&lt;$L50),100*$AM50,0)</f>
        <v>0</v>
      </c>
      <c r="S50" s="142">
        <f>IF(AND(S$3&gt;=$K50,S$3&lt;$L50),100*$AM50,0)</f>
        <v>0</v>
      </c>
      <c r="T50" s="142">
        <f>IF(AND(T$3&gt;=$K50,T$3&lt;$L50),100*$AM50,0)</f>
        <v>0</v>
      </c>
      <c r="U50" s="142">
        <f>IF(AND(U$3&gt;=$K50,U$3&lt;$L50),100*$AM50,0)</f>
        <v>0</v>
      </c>
      <c r="V50" s="142">
        <f>IF(AND(V$3&gt;=$K50,V$3&lt;$L50),100*$AM50,0)</f>
        <v>100</v>
      </c>
      <c r="W50" s="142">
        <f>IF(AND(W$3&gt;=$K50,W$3&lt;$L50),100*$AM50,0)</f>
        <v>100</v>
      </c>
      <c r="X50" s="142">
        <f>IF(AND(X$3&gt;=$K50,X$3&lt;$L50),100*$AM50,0)</f>
        <v>100</v>
      </c>
      <c r="Y50" s="142">
        <f>IF(AND(Y$3&gt;=$K50,Y$3&lt;$L50),100*$AM50,0)</f>
        <v>100</v>
      </c>
      <c r="Z50" s="142">
        <f>IF(AND(Z$3&gt;=$K50,Z$3&lt;$L50),100*$AM50,0)</f>
        <v>100</v>
      </c>
      <c r="AA50" s="142">
        <f>IF(AND(AA$3&gt;=$K50,AA$3&lt;$L50),100*$AM50,0)</f>
        <v>0</v>
      </c>
      <c r="AB50" s="142">
        <f>IF(AND(AB$3&gt;=$K50,AB$3&lt;$L50),100*$AM50,0)</f>
        <v>0</v>
      </c>
      <c r="AC50" s="142">
        <f>IF(AND(AC$3&gt;=$K50,AC$3&lt;$L50),100*$AM50,0)</f>
        <v>0</v>
      </c>
      <c r="AD50" s="142">
        <f>IF(AND(AD$3&gt;=$K50,AD$3&lt;$L50),100*$AM50,0)</f>
        <v>0</v>
      </c>
      <c r="AE50" s="142">
        <f>IF(AND(AE$3&gt;=$K50,AE$3&lt;$L50),100*$AM50,0)</f>
        <v>0</v>
      </c>
      <c r="AF50" s="142">
        <f>IF(AND(AF$3&gt;=$K50,AF$3&lt;$L50),100*$AM50,0)</f>
        <v>0</v>
      </c>
      <c r="AG50" s="142">
        <f>IF(AND(AG$3&gt;=$K50,AG$3&lt;$L50),100*$AM50,0)</f>
        <v>0</v>
      </c>
      <c r="AH50" s="142">
        <f>IF(AND(AH$3&gt;=$K50,AH$3&lt;$L50),100*$AM50,0)</f>
        <v>0</v>
      </c>
      <c r="AI50" s="142">
        <f>IF(AND(AI$3&gt;=$K50,AI$3&lt;$L50),100*$AM50,0)</f>
        <v>0</v>
      </c>
      <c r="AJ50" s="142">
        <f>IF(AND(AJ$3&gt;=$K50,AJ$3&lt;$L50),100*$AM50,0)</f>
        <v>0</v>
      </c>
      <c r="AK50" s="142">
        <f ca="1">IF(AND(AND($AK$3&lt;=B50,B50&lt;=$AK$1),B50&lt;&gt;""),1,0)</f>
        <v>1</v>
      </c>
      <c r="AL50" s="140">
        <f t="shared" si="2"/>
        <v>1</v>
      </c>
      <c r="AM50" s="136">
        <v>1</v>
      </c>
    </row>
    <row r="51" spans="1:39">
      <c r="A51" s="153">
        <v>141</v>
      </c>
      <c r="B51" s="213">
        <v>46448</v>
      </c>
      <c r="C51" s="214">
        <v>9</v>
      </c>
      <c r="D51" s="214">
        <v>14</v>
      </c>
      <c r="E51" s="154" t="s">
        <v>488</v>
      </c>
      <c r="F51" s="151" t="s">
        <v>95</v>
      </c>
      <c r="G51" s="157" t="s">
        <v>1</v>
      </c>
      <c r="H51" s="143" t="str">
        <f>IF(OR(G51="中止",G51="取消"),"998",IF(ISNA(MATCH($E51,施設情報!$B$2:$B$96,0)),"999",INDEX(施設情報!$C$2:$C$96,MATCH($E51,施設情報!$B$2:$B$96,0))))</f>
        <v>104</v>
      </c>
      <c r="I51" s="144">
        <f>B51</f>
        <v>46448</v>
      </c>
      <c r="J51" s="142" t="str">
        <f>H51&amp;"-"&amp;I51</f>
        <v>104-46448</v>
      </c>
      <c r="K51" s="142">
        <f>C51/24</f>
        <v>0.375</v>
      </c>
      <c r="L51" s="142">
        <f>D51/24</f>
        <v>0.58333333333333337</v>
      </c>
      <c r="M51" s="142">
        <f>IF(AND(M$3&gt;=$K51,M$3&lt;$L51),100*$AM51,0)</f>
        <v>0</v>
      </c>
      <c r="N51" s="142">
        <f>IF(AND(N$3&gt;=$K51,N$3&lt;$L51),100*$AM51,0)</f>
        <v>0</v>
      </c>
      <c r="O51" s="142">
        <f>IF(AND(O$3&gt;=$K51,O$3&lt;$L51),100*$AM51,0)</f>
        <v>0</v>
      </c>
      <c r="P51" s="142">
        <f>IF(AND(P$3&gt;=$K51,P$3&lt;$L51),100*$AM51,0)</f>
        <v>0</v>
      </c>
      <c r="Q51" s="142">
        <f>IF(AND(Q$3&gt;=$K51,Q$3&lt;$L51),100*$AM51,0)</f>
        <v>0</v>
      </c>
      <c r="R51" s="142">
        <f>IF(AND(R$3&gt;=$K51,R$3&lt;$L51),100*$AM51,0)</f>
        <v>0</v>
      </c>
      <c r="S51" s="142">
        <f>IF(AND(S$3&gt;=$K51,S$3&lt;$L51),100*$AM51,0)</f>
        <v>0</v>
      </c>
      <c r="T51" s="142">
        <f>IF(AND(T$3&gt;=$K51,T$3&lt;$L51),100*$AM51,0)</f>
        <v>0</v>
      </c>
      <c r="U51" s="142">
        <f>IF(AND(U$3&gt;=$K51,U$3&lt;$L51),100*$AM51,0)</f>
        <v>0</v>
      </c>
      <c r="V51" s="142">
        <f>IF(AND(V$3&gt;=$K51,V$3&lt;$L51),100*$AM51,0)</f>
        <v>100</v>
      </c>
      <c r="W51" s="142">
        <f>IF(AND(W$3&gt;=$K51,W$3&lt;$L51),100*$AM51,0)</f>
        <v>100</v>
      </c>
      <c r="X51" s="142">
        <f>IF(AND(X$3&gt;=$K51,X$3&lt;$L51),100*$AM51,0)</f>
        <v>100</v>
      </c>
      <c r="Y51" s="142">
        <f>IF(AND(Y$3&gt;=$K51,Y$3&lt;$L51),100*$AM51,0)</f>
        <v>100</v>
      </c>
      <c r="Z51" s="142">
        <f>IF(AND(Z$3&gt;=$K51,Z$3&lt;$L51),100*$AM51,0)</f>
        <v>100</v>
      </c>
      <c r="AA51" s="142">
        <f>IF(AND(AA$3&gt;=$K51,AA$3&lt;$L51),100*$AM51,0)</f>
        <v>0</v>
      </c>
      <c r="AB51" s="142">
        <f>IF(AND(AB$3&gt;=$K51,AB$3&lt;$L51),100*$AM51,0)</f>
        <v>0</v>
      </c>
      <c r="AC51" s="142">
        <f>IF(AND(AC$3&gt;=$K51,AC$3&lt;$L51),100*$AM51,0)</f>
        <v>0</v>
      </c>
      <c r="AD51" s="142">
        <f>IF(AND(AD$3&gt;=$K51,AD$3&lt;$L51),100*$AM51,0)</f>
        <v>0</v>
      </c>
      <c r="AE51" s="142">
        <f>IF(AND(AE$3&gt;=$K51,AE$3&lt;$L51),100*$AM51,0)</f>
        <v>0</v>
      </c>
      <c r="AF51" s="142">
        <f>IF(AND(AF$3&gt;=$K51,AF$3&lt;$L51),100*$AM51,0)</f>
        <v>0</v>
      </c>
      <c r="AG51" s="142">
        <f>IF(AND(AG$3&gt;=$K51,AG$3&lt;$L51),100*$AM51,0)</f>
        <v>0</v>
      </c>
      <c r="AH51" s="142">
        <f>IF(AND(AH$3&gt;=$K51,AH$3&lt;$L51),100*$AM51,0)</f>
        <v>0</v>
      </c>
      <c r="AI51" s="142">
        <f>IF(AND(AI$3&gt;=$K51,AI$3&lt;$L51),100*$AM51,0)</f>
        <v>0</v>
      </c>
      <c r="AJ51" s="142">
        <f>IF(AND(AJ$3&gt;=$K51,AJ$3&lt;$L51),100*$AM51,0)</f>
        <v>0</v>
      </c>
      <c r="AK51" s="142">
        <f ca="1">IF(AND(AND($AK$3&lt;=B51,B51&lt;=$AK$1),B51&lt;&gt;""),1,0)</f>
        <v>1</v>
      </c>
      <c r="AL51" s="140">
        <f t="shared" si="2"/>
        <v>1</v>
      </c>
      <c r="AM51" s="136">
        <v>1</v>
      </c>
    </row>
    <row r="52" spans="1:39">
      <c r="A52" s="153">
        <v>19</v>
      </c>
      <c r="B52" s="150">
        <v>46452</v>
      </c>
      <c r="C52" s="156">
        <v>0</v>
      </c>
      <c r="D52" s="156">
        <v>24</v>
      </c>
      <c r="E52" s="154" t="s">
        <v>28</v>
      </c>
      <c r="F52" s="151" t="s">
        <v>29</v>
      </c>
      <c r="G52" s="157" t="s">
        <v>1</v>
      </c>
      <c r="H52" s="143" t="str">
        <f>IF(OR(G52="中止",G52="取消"),"998",IF(ISNA(MATCH($E52,施設情報!$B$2:$B$96,0)),"999",INDEX(施設情報!$C$2:$C$96,MATCH($E52,施設情報!$B$2:$B$96,0))))</f>
        <v>001</v>
      </c>
      <c r="I52" s="144">
        <f>B52</f>
        <v>46452</v>
      </c>
      <c r="J52" s="142" t="str">
        <f>H52&amp;"-"&amp;I52</f>
        <v>001-46452</v>
      </c>
      <c r="K52" s="142">
        <f>C52/24</f>
        <v>0</v>
      </c>
      <c r="L52" s="142">
        <f>D52/24</f>
        <v>1</v>
      </c>
      <c r="M52" s="142">
        <f>IF(AND(M$3&gt;=$K52,M$3&lt;$L52),100*$AM52,0)</f>
        <v>100</v>
      </c>
      <c r="N52" s="142">
        <f>IF(AND(N$3&gt;=$K52,N$3&lt;$L52),100*$AM52,0)</f>
        <v>100</v>
      </c>
      <c r="O52" s="142">
        <f>IF(AND(O$3&gt;=$K52,O$3&lt;$L52),100*$AM52,0)</f>
        <v>100</v>
      </c>
      <c r="P52" s="142">
        <f>IF(AND(P$3&gt;=$K52,P$3&lt;$L52),100*$AM52,0)</f>
        <v>100</v>
      </c>
      <c r="Q52" s="142">
        <f>IF(AND(Q$3&gt;=$K52,Q$3&lt;$L52),100*$AM52,0)</f>
        <v>100</v>
      </c>
      <c r="R52" s="142">
        <f>IF(AND(R$3&gt;=$K52,R$3&lt;$L52),100*$AM52,0)</f>
        <v>100</v>
      </c>
      <c r="S52" s="142">
        <f>IF(AND(S$3&gt;=$K52,S$3&lt;$L52),100*$AM52,0)</f>
        <v>100</v>
      </c>
      <c r="T52" s="142">
        <f>IF(AND(T$3&gt;=$K52,T$3&lt;$L52),100*$AM52,0)</f>
        <v>100</v>
      </c>
      <c r="U52" s="142">
        <f>IF(AND(U$3&gt;=$K52,U$3&lt;$L52),100*$AM52,0)</f>
        <v>100</v>
      </c>
      <c r="V52" s="142">
        <f>IF(AND(V$3&gt;=$K52,V$3&lt;$L52),100*$AM52,0)</f>
        <v>100</v>
      </c>
      <c r="W52" s="142">
        <f>IF(AND(W$3&gt;=$K52,W$3&lt;$L52),100*$AM52,0)</f>
        <v>100</v>
      </c>
      <c r="X52" s="142">
        <f>IF(AND(X$3&gt;=$K52,X$3&lt;$L52),100*$AM52,0)</f>
        <v>100</v>
      </c>
      <c r="Y52" s="142">
        <f>IF(AND(Y$3&gt;=$K52,Y$3&lt;$L52),100*$AM52,0)</f>
        <v>100</v>
      </c>
      <c r="Z52" s="142">
        <f>IF(AND(Z$3&gt;=$K52,Z$3&lt;$L52),100*$AM52,0)</f>
        <v>100</v>
      </c>
      <c r="AA52" s="142">
        <f>IF(AND(AA$3&gt;=$K52,AA$3&lt;$L52),100*$AM52,0)</f>
        <v>100</v>
      </c>
      <c r="AB52" s="142">
        <f>IF(AND(AB$3&gt;=$K52,AB$3&lt;$L52),100*$AM52,0)</f>
        <v>100</v>
      </c>
      <c r="AC52" s="142">
        <f>IF(AND(AC$3&gt;=$K52,AC$3&lt;$L52),100*$AM52,0)</f>
        <v>100</v>
      </c>
      <c r="AD52" s="142">
        <f>IF(AND(AD$3&gt;=$K52,AD$3&lt;$L52),100*$AM52,0)</f>
        <v>100</v>
      </c>
      <c r="AE52" s="142">
        <f>IF(AND(AE$3&gt;=$K52,AE$3&lt;$L52),100*$AM52,0)</f>
        <v>100</v>
      </c>
      <c r="AF52" s="142">
        <f>IF(AND(AF$3&gt;=$K52,AF$3&lt;$L52),100*$AM52,0)</f>
        <v>100</v>
      </c>
      <c r="AG52" s="142">
        <f>IF(AND(AG$3&gt;=$K52,AG$3&lt;$L52),100*$AM52,0)</f>
        <v>100</v>
      </c>
      <c r="AH52" s="142">
        <f>IF(AND(AH$3&gt;=$K52,AH$3&lt;$L52),100*$AM52,0)</f>
        <v>100</v>
      </c>
      <c r="AI52" s="142">
        <f>IF(AND(AI$3&gt;=$K52,AI$3&lt;$L52),100*$AM52,0)</f>
        <v>100</v>
      </c>
      <c r="AJ52" s="142">
        <f>IF(AND(AJ$3&gt;=$K52,AJ$3&lt;$L52),100*$AM52,0)</f>
        <v>100</v>
      </c>
      <c r="AK52" s="142">
        <f ca="1">IF(AND(AND($AK$3&lt;=B52,B52&lt;=$AK$1),B52&lt;&gt;""),1,0)</f>
        <v>1</v>
      </c>
      <c r="AL52" s="140">
        <f t="shared" si="2"/>
        <v>1</v>
      </c>
      <c r="AM52" s="136">
        <v>1</v>
      </c>
    </row>
    <row r="53" spans="1:39">
      <c r="A53" s="153">
        <v>20</v>
      </c>
      <c r="B53" s="150">
        <v>46453</v>
      </c>
      <c r="C53" s="156">
        <v>0</v>
      </c>
      <c r="D53" s="156">
        <v>24</v>
      </c>
      <c r="E53" s="154" t="s">
        <v>28</v>
      </c>
      <c r="F53" s="151" t="s">
        <v>29</v>
      </c>
      <c r="G53" s="157" t="s">
        <v>1</v>
      </c>
      <c r="H53" s="143" t="str">
        <f>IF(OR(G53="中止",G53="取消"),"998",IF(ISNA(MATCH($E53,施設情報!$B$2:$B$96,0)),"999",INDEX(施設情報!$C$2:$C$96,MATCH($E53,施設情報!$B$2:$B$96,0))))</f>
        <v>001</v>
      </c>
      <c r="I53" s="144">
        <f>B53</f>
        <v>46453</v>
      </c>
      <c r="J53" s="142" t="str">
        <f>H53&amp;"-"&amp;I53</f>
        <v>001-46453</v>
      </c>
      <c r="K53" s="142">
        <f>C53/24</f>
        <v>0</v>
      </c>
      <c r="L53" s="142">
        <f>D53/24</f>
        <v>1</v>
      </c>
      <c r="M53" s="142">
        <f>IF(AND(M$3&gt;=$K53,M$3&lt;$L53),100*$AM53,0)</f>
        <v>100</v>
      </c>
      <c r="N53" s="142">
        <f>IF(AND(N$3&gt;=$K53,N$3&lt;$L53),100*$AM53,0)</f>
        <v>100</v>
      </c>
      <c r="O53" s="142">
        <f>IF(AND(O$3&gt;=$K53,O$3&lt;$L53),100*$AM53,0)</f>
        <v>100</v>
      </c>
      <c r="P53" s="142">
        <f>IF(AND(P$3&gt;=$K53,P$3&lt;$L53),100*$AM53,0)</f>
        <v>100</v>
      </c>
      <c r="Q53" s="142">
        <f>IF(AND(Q$3&gt;=$K53,Q$3&lt;$L53),100*$AM53,0)</f>
        <v>100</v>
      </c>
      <c r="R53" s="142">
        <f>IF(AND(R$3&gt;=$K53,R$3&lt;$L53),100*$AM53,0)</f>
        <v>100</v>
      </c>
      <c r="S53" s="142">
        <f>IF(AND(S$3&gt;=$K53,S$3&lt;$L53),100*$AM53,0)</f>
        <v>100</v>
      </c>
      <c r="T53" s="142">
        <f>IF(AND(T$3&gt;=$K53,T$3&lt;$L53),100*$AM53,0)</f>
        <v>100</v>
      </c>
      <c r="U53" s="142">
        <f>IF(AND(U$3&gt;=$K53,U$3&lt;$L53),100*$AM53,0)</f>
        <v>100</v>
      </c>
      <c r="V53" s="142">
        <f>IF(AND(V$3&gt;=$K53,V$3&lt;$L53),100*$AM53,0)</f>
        <v>100</v>
      </c>
      <c r="W53" s="142">
        <f>IF(AND(W$3&gt;=$K53,W$3&lt;$L53),100*$AM53,0)</f>
        <v>100</v>
      </c>
      <c r="X53" s="142">
        <f>IF(AND(X$3&gt;=$K53,X$3&lt;$L53),100*$AM53,0)</f>
        <v>100</v>
      </c>
      <c r="Y53" s="142">
        <f>IF(AND(Y$3&gt;=$K53,Y$3&lt;$L53),100*$AM53,0)</f>
        <v>100</v>
      </c>
      <c r="Z53" s="142">
        <f>IF(AND(Z$3&gt;=$K53,Z$3&lt;$L53),100*$AM53,0)</f>
        <v>100</v>
      </c>
      <c r="AA53" s="142">
        <f>IF(AND(AA$3&gt;=$K53,AA$3&lt;$L53),100*$AM53,0)</f>
        <v>100</v>
      </c>
      <c r="AB53" s="142">
        <f>IF(AND(AB$3&gt;=$K53,AB$3&lt;$L53),100*$AM53,0)</f>
        <v>100</v>
      </c>
      <c r="AC53" s="142">
        <f>IF(AND(AC$3&gt;=$K53,AC$3&lt;$L53),100*$AM53,0)</f>
        <v>100</v>
      </c>
      <c r="AD53" s="142">
        <f>IF(AND(AD$3&gt;=$K53,AD$3&lt;$L53),100*$AM53,0)</f>
        <v>100</v>
      </c>
      <c r="AE53" s="142">
        <f>IF(AND(AE$3&gt;=$K53,AE$3&lt;$L53),100*$AM53,0)</f>
        <v>100</v>
      </c>
      <c r="AF53" s="142">
        <f>IF(AND(AF$3&gt;=$K53,AF$3&lt;$L53),100*$AM53,0)</f>
        <v>100</v>
      </c>
      <c r="AG53" s="142">
        <f>IF(AND(AG$3&gt;=$K53,AG$3&lt;$L53),100*$AM53,0)</f>
        <v>100</v>
      </c>
      <c r="AH53" s="142">
        <f>IF(AND(AH$3&gt;=$K53,AH$3&lt;$L53),100*$AM53,0)</f>
        <v>100</v>
      </c>
      <c r="AI53" s="142">
        <f>IF(AND(AI$3&gt;=$K53,AI$3&lt;$L53),100*$AM53,0)</f>
        <v>100</v>
      </c>
      <c r="AJ53" s="142">
        <f>IF(AND(AJ$3&gt;=$K53,AJ$3&lt;$L53),100*$AM53,0)</f>
        <v>100</v>
      </c>
      <c r="AK53" s="142">
        <f ca="1">IF(AND(AND($AK$3&lt;=B53,B53&lt;=$AK$1),B53&lt;&gt;""),1,0)</f>
        <v>1</v>
      </c>
      <c r="AL53" s="140">
        <f t="shared" si="2"/>
        <v>1</v>
      </c>
      <c r="AM53" s="136">
        <v>1</v>
      </c>
    </row>
    <row r="54" spans="1:39">
      <c r="A54" s="153">
        <v>21</v>
      </c>
      <c r="B54" s="150">
        <v>46459</v>
      </c>
      <c r="C54" s="156">
        <v>0</v>
      </c>
      <c r="D54" s="156">
        <v>24</v>
      </c>
      <c r="E54" s="154" t="s">
        <v>28</v>
      </c>
      <c r="F54" s="151" t="s">
        <v>29</v>
      </c>
      <c r="G54" s="157" t="s">
        <v>1</v>
      </c>
      <c r="H54" s="143" t="str">
        <f>IF(OR(G54="中止",G54="取消"),"998",IF(ISNA(MATCH($E54,施設情報!$B$2:$B$96,0)),"999",INDEX(施設情報!$C$2:$C$96,MATCH($E54,施設情報!$B$2:$B$96,0))))</f>
        <v>001</v>
      </c>
      <c r="I54" s="144">
        <f>B54</f>
        <v>46459</v>
      </c>
      <c r="J54" s="142" t="str">
        <f>H54&amp;"-"&amp;I54</f>
        <v>001-46459</v>
      </c>
      <c r="K54" s="142">
        <f>C54/24</f>
        <v>0</v>
      </c>
      <c r="L54" s="142">
        <f>D54/24</f>
        <v>1</v>
      </c>
      <c r="M54" s="142">
        <f>IF(AND(M$3&gt;=$K54,M$3&lt;$L54),100*$AM54,0)</f>
        <v>100</v>
      </c>
      <c r="N54" s="142">
        <f>IF(AND(N$3&gt;=$K54,N$3&lt;$L54),100*$AM54,0)</f>
        <v>100</v>
      </c>
      <c r="O54" s="142">
        <f>IF(AND(O$3&gt;=$K54,O$3&lt;$L54),100*$AM54,0)</f>
        <v>100</v>
      </c>
      <c r="P54" s="142">
        <f>IF(AND(P$3&gt;=$K54,P$3&lt;$L54),100*$AM54,0)</f>
        <v>100</v>
      </c>
      <c r="Q54" s="142">
        <f>IF(AND(Q$3&gt;=$K54,Q$3&lt;$L54),100*$AM54,0)</f>
        <v>100</v>
      </c>
      <c r="R54" s="142">
        <f>IF(AND(R$3&gt;=$K54,R$3&lt;$L54),100*$AM54,0)</f>
        <v>100</v>
      </c>
      <c r="S54" s="142">
        <f>IF(AND(S$3&gt;=$K54,S$3&lt;$L54),100*$AM54,0)</f>
        <v>100</v>
      </c>
      <c r="T54" s="142">
        <f>IF(AND(T$3&gt;=$K54,T$3&lt;$L54),100*$AM54,0)</f>
        <v>100</v>
      </c>
      <c r="U54" s="142">
        <f>IF(AND(U$3&gt;=$K54,U$3&lt;$L54),100*$AM54,0)</f>
        <v>100</v>
      </c>
      <c r="V54" s="142">
        <f>IF(AND(V$3&gt;=$K54,V$3&lt;$L54),100*$AM54,0)</f>
        <v>100</v>
      </c>
      <c r="W54" s="142">
        <f>IF(AND(W$3&gt;=$K54,W$3&lt;$L54),100*$AM54,0)</f>
        <v>100</v>
      </c>
      <c r="X54" s="142">
        <f>IF(AND(X$3&gt;=$K54,X$3&lt;$L54),100*$AM54,0)</f>
        <v>100</v>
      </c>
      <c r="Y54" s="142">
        <f>IF(AND(Y$3&gt;=$K54,Y$3&lt;$L54),100*$AM54,0)</f>
        <v>100</v>
      </c>
      <c r="Z54" s="142">
        <f>IF(AND(Z$3&gt;=$K54,Z$3&lt;$L54),100*$AM54,0)</f>
        <v>100</v>
      </c>
      <c r="AA54" s="142">
        <f>IF(AND(AA$3&gt;=$K54,AA$3&lt;$L54),100*$AM54,0)</f>
        <v>100</v>
      </c>
      <c r="AB54" s="142">
        <f>IF(AND(AB$3&gt;=$K54,AB$3&lt;$L54),100*$AM54,0)</f>
        <v>100</v>
      </c>
      <c r="AC54" s="142">
        <f>IF(AND(AC$3&gt;=$K54,AC$3&lt;$L54),100*$AM54,0)</f>
        <v>100</v>
      </c>
      <c r="AD54" s="142">
        <f>IF(AND(AD$3&gt;=$K54,AD$3&lt;$L54),100*$AM54,0)</f>
        <v>100</v>
      </c>
      <c r="AE54" s="142">
        <f>IF(AND(AE$3&gt;=$K54,AE$3&lt;$L54),100*$AM54,0)</f>
        <v>100</v>
      </c>
      <c r="AF54" s="142">
        <f>IF(AND(AF$3&gt;=$K54,AF$3&lt;$L54),100*$AM54,0)</f>
        <v>100</v>
      </c>
      <c r="AG54" s="142">
        <f>IF(AND(AG$3&gt;=$K54,AG$3&lt;$L54),100*$AM54,0)</f>
        <v>100</v>
      </c>
      <c r="AH54" s="142">
        <f>IF(AND(AH$3&gt;=$K54,AH$3&lt;$L54),100*$AM54,0)</f>
        <v>100</v>
      </c>
      <c r="AI54" s="142">
        <f>IF(AND(AI$3&gt;=$K54,AI$3&lt;$L54),100*$AM54,0)</f>
        <v>100</v>
      </c>
      <c r="AJ54" s="142">
        <f>IF(AND(AJ$3&gt;=$K54,AJ$3&lt;$L54),100*$AM54,0)</f>
        <v>100</v>
      </c>
      <c r="AK54" s="142">
        <f ca="1">IF(AND(AND($AK$3&lt;=B54,B54&lt;=$AK$1),B54&lt;&gt;""),1,0)</f>
        <v>1</v>
      </c>
      <c r="AL54" s="140">
        <f t="shared" si="2"/>
        <v>1</v>
      </c>
      <c r="AM54" s="136">
        <v>1</v>
      </c>
    </row>
    <row r="55" spans="1:39">
      <c r="A55" s="153">
        <v>22</v>
      </c>
      <c r="B55" s="150">
        <v>46460</v>
      </c>
      <c r="C55" s="156">
        <v>0</v>
      </c>
      <c r="D55" s="156">
        <v>24</v>
      </c>
      <c r="E55" s="154" t="s">
        <v>28</v>
      </c>
      <c r="F55" s="151" t="s">
        <v>29</v>
      </c>
      <c r="G55" s="157" t="s">
        <v>1</v>
      </c>
      <c r="H55" s="143" t="str">
        <f>IF(OR(G55="中止",G55="取消"),"998",IF(ISNA(MATCH($E55,施設情報!$B$2:$B$96,0)),"999",INDEX(施設情報!$C$2:$C$96,MATCH($E55,施設情報!$B$2:$B$96,0))))</f>
        <v>001</v>
      </c>
      <c r="I55" s="144">
        <f>B55</f>
        <v>46460</v>
      </c>
      <c r="J55" s="142" t="str">
        <f>H55&amp;"-"&amp;I55</f>
        <v>001-46460</v>
      </c>
      <c r="K55" s="142">
        <f>C55/24</f>
        <v>0</v>
      </c>
      <c r="L55" s="142">
        <f>D55/24</f>
        <v>1</v>
      </c>
      <c r="M55" s="142">
        <f>IF(AND(M$3&gt;=$K55,M$3&lt;$L55),100*$AM55,0)</f>
        <v>100</v>
      </c>
      <c r="N55" s="142">
        <f>IF(AND(N$3&gt;=$K55,N$3&lt;$L55),100*$AM55,0)</f>
        <v>100</v>
      </c>
      <c r="O55" s="142">
        <f>IF(AND(O$3&gt;=$K55,O$3&lt;$L55),100*$AM55,0)</f>
        <v>100</v>
      </c>
      <c r="P55" s="142">
        <f>IF(AND(P$3&gt;=$K55,P$3&lt;$L55),100*$AM55,0)</f>
        <v>100</v>
      </c>
      <c r="Q55" s="142">
        <f>IF(AND(Q$3&gt;=$K55,Q$3&lt;$L55),100*$AM55,0)</f>
        <v>100</v>
      </c>
      <c r="R55" s="142">
        <f>IF(AND(R$3&gt;=$K55,R$3&lt;$L55),100*$AM55,0)</f>
        <v>100</v>
      </c>
      <c r="S55" s="142">
        <f>IF(AND(S$3&gt;=$K55,S$3&lt;$L55),100*$AM55,0)</f>
        <v>100</v>
      </c>
      <c r="T55" s="142">
        <f>IF(AND(T$3&gt;=$K55,T$3&lt;$L55),100*$AM55,0)</f>
        <v>100</v>
      </c>
      <c r="U55" s="142">
        <f>IF(AND(U$3&gt;=$K55,U$3&lt;$L55),100*$AM55,0)</f>
        <v>100</v>
      </c>
      <c r="V55" s="142">
        <f>IF(AND(V$3&gt;=$K55,V$3&lt;$L55),100*$AM55,0)</f>
        <v>100</v>
      </c>
      <c r="W55" s="142">
        <f>IF(AND(W$3&gt;=$K55,W$3&lt;$L55),100*$AM55,0)</f>
        <v>100</v>
      </c>
      <c r="X55" s="142">
        <f>IF(AND(X$3&gt;=$K55,X$3&lt;$L55),100*$AM55,0)</f>
        <v>100</v>
      </c>
      <c r="Y55" s="142">
        <f>IF(AND(Y$3&gt;=$K55,Y$3&lt;$L55),100*$AM55,0)</f>
        <v>100</v>
      </c>
      <c r="Z55" s="142">
        <f>IF(AND(Z$3&gt;=$K55,Z$3&lt;$L55),100*$AM55,0)</f>
        <v>100</v>
      </c>
      <c r="AA55" s="142">
        <f>IF(AND(AA$3&gt;=$K55,AA$3&lt;$L55),100*$AM55,0)</f>
        <v>100</v>
      </c>
      <c r="AB55" s="142">
        <f>IF(AND(AB$3&gt;=$K55,AB$3&lt;$L55),100*$AM55,0)</f>
        <v>100</v>
      </c>
      <c r="AC55" s="142">
        <f>IF(AND(AC$3&gt;=$K55,AC$3&lt;$L55),100*$AM55,0)</f>
        <v>100</v>
      </c>
      <c r="AD55" s="142">
        <f>IF(AND(AD$3&gt;=$K55,AD$3&lt;$L55),100*$AM55,0)</f>
        <v>100</v>
      </c>
      <c r="AE55" s="142">
        <f>IF(AND(AE$3&gt;=$K55,AE$3&lt;$L55),100*$AM55,0)</f>
        <v>100</v>
      </c>
      <c r="AF55" s="142">
        <f>IF(AND(AF$3&gt;=$K55,AF$3&lt;$L55),100*$AM55,0)</f>
        <v>100</v>
      </c>
      <c r="AG55" s="142">
        <f>IF(AND(AG$3&gt;=$K55,AG$3&lt;$L55),100*$AM55,0)</f>
        <v>100</v>
      </c>
      <c r="AH55" s="142">
        <f>IF(AND(AH$3&gt;=$K55,AH$3&lt;$L55),100*$AM55,0)</f>
        <v>100</v>
      </c>
      <c r="AI55" s="142">
        <f>IF(AND(AI$3&gt;=$K55,AI$3&lt;$L55),100*$AM55,0)</f>
        <v>100</v>
      </c>
      <c r="AJ55" s="142">
        <f>IF(AND(AJ$3&gt;=$K55,AJ$3&lt;$L55),100*$AM55,0)</f>
        <v>100</v>
      </c>
      <c r="AK55" s="142">
        <f ca="1">IF(AND(AND($AK$3&lt;=B55,B55&lt;=$AK$1),B55&lt;&gt;""),1,0)</f>
        <v>1</v>
      </c>
      <c r="AL55" s="140">
        <f t="shared" si="2"/>
        <v>1</v>
      </c>
      <c r="AM55" s="136">
        <v>1</v>
      </c>
    </row>
  </sheetData>
  <autoFilter ref="A3:AK55" xr:uid="{8A2B4F8B-2E82-4C0C-9572-F745CA3A8E59}">
    <filterColumn colId="2" showButton="0"/>
  </autoFilter>
  <mergeCells count="38">
    <mergeCell ref="AL3:AL4"/>
    <mergeCell ref="AM3:AM4"/>
    <mergeCell ref="AK3:AK4"/>
    <mergeCell ref="H3:H4"/>
    <mergeCell ref="I3:I4"/>
    <mergeCell ref="J3:J4"/>
    <mergeCell ref="K3:K4"/>
    <mergeCell ref="L3:L4"/>
    <mergeCell ref="A3:A4"/>
    <mergeCell ref="B3:B4"/>
    <mergeCell ref="C3:D3"/>
    <mergeCell ref="E3:E4"/>
    <mergeCell ref="F3:F4"/>
    <mergeCell ref="G3:G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G3:AG4"/>
    <mergeCell ref="AH3:AH4"/>
    <mergeCell ref="AI3:AI4"/>
    <mergeCell ref="AJ3:AJ4"/>
    <mergeCell ref="AB3:AB4"/>
    <mergeCell ref="AC3:AC4"/>
    <mergeCell ref="AD3:AD4"/>
    <mergeCell ref="AE3:AE4"/>
    <mergeCell ref="AF3:AF4"/>
  </mergeCells>
  <phoneticPr fontId="1"/>
  <conditionalFormatting sqref="E3:E55">
    <cfRule type="containsText" dxfId="9" priority="4" operator="containsText" text="浪江">
      <formula>NOT(ISERROR(SEARCH("浪江",E3)))</formula>
    </cfRule>
  </conditionalFormatting>
  <conditionalFormatting sqref="B3:G55">
    <cfRule type="expression" dxfId="8" priority="47">
      <formula>AND($G3="仮予約",OR($F3="視察(専有)",$F3="視察",$F3="見学",$F3="見学(専有)",$F3="下見"))</formula>
    </cfRule>
    <cfRule type="expression" dxfId="7" priority="48">
      <formula>$G3="キャンセル待ち"</formula>
    </cfRule>
    <cfRule type="expression" dxfId="6" priority="49">
      <formula>AND($G3="決定(承認)済",OR($F3="使用",$F3="使用(減免10割)",$F3="使用(減免5割)",$F3="使用(準備)",$F3="使用(営利)",$F3="休館日",$F3="RTF事業"))</formula>
    </cfRule>
    <cfRule type="expression" dxfId="5" priority="50">
      <formula>AND($G3="決定(承認)済",$F3="利用(専有)")</formula>
    </cfRule>
    <cfRule type="expression" dxfId="4" priority="51">
      <formula>AND($G3="決定(承認)済",OR($F3="視察(専有)",$F3="視察",$F3="見学",$F3="見学(専有)",$F3="下見"))</formula>
    </cfRule>
    <cfRule type="expression" dxfId="3" priority="52">
      <formula>AND($G3="決定(承認)済",$F3="工事・メンテ")</formula>
    </cfRule>
    <cfRule type="expression" dxfId="2" priority="53">
      <formula>OR($G3="取消",$G3="中止")</formula>
    </cfRule>
    <cfRule type="expression" dxfId="1" priority="54">
      <formula>AND($G3="決定(承認)済",$F3="要調整")</formula>
    </cfRule>
    <cfRule type="expression" dxfId="0" priority="55">
      <formula>AND($G3="仮予約",OR($F3="使用",$F3="利用(専有)",$F3="使用(減免10割)",$F3="使用(減免5割)",$F3="使用(準備)",$F3="使用(営利)",$F3="RTF事業"))</formula>
    </cfRule>
  </conditionalFormatting>
  <dataValidations count="3">
    <dataValidation type="decimal" allowBlank="1" showInputMessage="1" showErrorMessage="1" errorTitle="0~24の数字を入力してください" prompt="料金が発生する場合は使用料金委の設定どおりの時間を入力してください。" sqref="C3:D4" xr:uid="{5EAD98FD-49E4-40BB-AF5E-C4EB1BC29D9A}">
      <formula1>0</formula1>
      <formula2>24</formula2>
    </dataValidation>
    <dataValidation type="date" allowBlank="1" showInputMessage="1" showErrorMessage="1" errorTitle="入力期間エラー" error="2023/1/1～2023/12/31の間でご入力ください。" sqref="B3:B4" xr:uid="{FAF626D7-8E4B-4F94-8BB6-CF85AD9EA1C5}">
      <formula1>44927</formula1>
      <formula2>45291</formula2>
    </dataValidation>
    <dataValidation type="date" allowBlank="1" showInputMessage="1" showErrorMessage="1" sqref="B5:B55" xr:uid="{F792E642-042E-4542-B32B-6E0FFF3D5D74}">
      <formula1>46388</formula1>
      <formula2>46752</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97BEC-0A26-4ED3-9D43-A5190EFB4D77}">
  <sheetPr codeName="Sheet7"/>
  <dimension ref="A1:P89"/>
  <sheetViews>
    <sheetView workbookViewId="0">
      <selection activeCell="D2" sqref="D2"/>
    </sheetView>
  </sheetViews>
  <sheetFormatPr defaultColWidth="9" defaultRowHeight="18.75"/>
  <cols>
    <col min="1" max="1" width="9.125" style="136" bestFit="1" customWidth="1"/>
    <col min="2" max="2" width="15.5" style="136" customWidth="1"/>
    <col min="3" max="4" width="12.875" style="145" bestFit="1" customWidth="1"/>
    <col min="5" max="5" width="11.375" style="136" bestFit="1" customWidth="1"/>
    <col min="6" max="8" width="9.125" style="136" bestFit="1" customWidth="1"/>
    <col min="9" max="13" width="9" style="136"/>
    <col min="14" max="14" width="11.375" style="136" bestFit="1" customWidth="1"/>
    <col min="15" max="16384" width="9" style="136"/>
  </cols>
  <sheetData>
    <row r="1" spans="1:16">
      <c r="B1" s="137">
        <v>2027</v>
      </c>
      <c r="E1" s="141">
        <f>DATE(B1,1,4)</f>
        <v>46391</v>
      </c>
      <c r="F1" s="136">
        <f>WEEKDAY(E1)</f>
        <v>2</v>
      </c>
      <c r="G1" s="136">
        <f>IF(F1=1,-6,2-F1)</f>
        <v>0</v>
      </c>
      <c r="H1" s="136" t="s">
        <v>319</v>
      </c>
      <c r="N1" s="141">
        <f>DATE(B1,12,31)</f>
        <v>46752</v>
      </c>
      <c r="O1" s="136">
        <f>WEEKDAY(N1)</f>
        <v>6</v>
      </c>
      <c r="P1" s="136">
        <f>IF(O1=1,-6,2-O1)</f>
        <v>-4</v>
      </c>
    </row>
    <row r="2" spans="1:16">
      <c r="A2" s="136">
        <v>1</v>
      </c>
      <c r="B2" s="146">
        <f>E1+G1</f>
        <v>46391</v>
      </c>
      <c r="C2" s="145">
        <f ca="1">IF(OR(B2&lt;$E$3,B2&gt;$E$6),"",B2)</f>
        <v>46391</v>
      </c>
      <c r="D2" s="145">
        <v>46391</v>
      </c>
      <c r="E2" s="141">
        <f ca="1">TODAY()</f>
        <v>46091</v>
      </c>
      <c r="F2" s="136">
        <f ca="1">WEEKDAY(E2)</f>
        <v>3</v>
      </c>
      <c r="G2" s="136">
        <f ca="1">IF(F2=1,-6,2-F2)</f>
        <v>-1</v>
      </c>
      <c r="H2" s="136">
        <f ca="1">YEAR(TODAY())+1</f>
        <v>2027</v>
      </c>
      <c r="I2" s="136">
        <f ca="1">YEAR(TODAY())</f>
        <v>2026</v>
      </c>
      <c r="N2" s="141"/>
    </row>
    <row r="3" spans="1:16">
      <c r="A3" s="136">
        <v>2</v>
      </c>
      <c r="B3" s="145">
        <f>B2+7</f>
        <v>46398</v>
      </c>
      <c r="C3" s="145">
        <f ca="1">IF(OR(B3&lt;$E$3,B3&gt;$E$6),"",B3)</f>
        <v>46398</v>
      </c>
      <c r="D3" s="145">
        <v>46398</v>
      </c>
      <c r="E3" s="141">
        <f ca="1">E2+G2</f>
        <v>46090</v>
      </c>
      <c r="F3" s="136" t="s">
        <v>329</v>
      </c>
      <c r="N3" s="141">
        <f>DATE(B1,12,28)</f>
        <v>46749</v>
      </c>
      <c r="O3" s="136">
        <f>WEEKDAY(N3)</f>
        <v>3</v>
      </c>
      <c r="P3" s="136">
        <f>IF(O3=1,-6,2-O3)</f>
        <v>-1</v>
      </c>
    </row>
    <row r="4" spans="1:16">
      <c r="A4" s="136">
        <v>3</v>
      </c>
      <c r="B4" s="145">
        <f t="shared" ref="B4:B54" si="0">B3+7</f>
        <v>46405</v>
      </c>
      <c r="C4" s="145">
        <f t="shared" ref="C4:C54" ca="1" si="1">IF(OR(B4&lt;$E$3,B4&gt;$E$6),"",B4)</f>
        <v>46405</v>
      </c>
      <c r="D4" s="145">
        <v>46405</v>
      </c>
      <c r="E4" s="141">
        <f ca="1">EDATE(E2,12)-1</f>
        <v>46455</v>
      </c>
      <c r="F4" s="136" t="s">
        <v>327</v>
      </c>
      <c r="N4" s="141"/>
    </row>
    <row r="5" spans="1:16">
      <c r="A5" s="136">
        <v>4</v>
      </c>
      <c r="B5" s="145">
        <f t="shared" si="0"/>
        <v>46412</v>
      </c>
      <c r="C5" s="145">
        <f t="shared" ca="1" si="1"/>
        <v>46412</v>
      </c>
      <c r="D5" s="145">
        <v>46412</v>
      </c>
      <c r="E5" s="141">
        <f ca="1">DATE(H2,3,31)</f>
        <v>46477</v>
      </c>
      <c r="F5" s="136" t="s">
        <v>326</v>
      </c>
    </row>
    <row r="6" spans="1:16">
      <c r="A6" s="136">
        <v>5</v>
      </c>
      <c r="B6" s="145">
        <f t="shared" si="0"/>
        <v>46419</v>
      </c>
      <c r="C6" s="145">
        <f t="shared" ca="1" si="1"/>
        <v>46419</v>
      </c>
      <c r="D6" s="145">
        <v>46419</v>
      </c>
      <c r="E6" s="141">
        <f ca="1">IF(B1=I2,N3,IF($E$4&lt;=$E$5,E4,E5))</f>
        <v>46455</v>
      </c>
      <c r="F6" s="136">
        <f ca="1">WEEKDAY(E6)</f>
        <v>3</v>
      </c>
      <c r="G6" s="136">
        <f ca="1">IF(F6=1,-6,2-F6)</f>
        <v>-1</v>
      </c>
      <c r="H6" s="136" t="s">
        <v>324</v>
      </c>
      <c r="N6" s="141"/>
    </row>
    <row r="7" spans="1:16">
      <c r="A7" s="136">
        <v>6</v>
      </c>
      <c r="B7" s="145">
        <f t="shared" si="0"/>
        <v>46426</v>
      </c>
      <c r="C7" s="145">
        <f t="shared" ca="1" si="1"/>
        <v>46426</v>
      </c>
      <c r="D7" s="145">
        <v>46426</v>
      </c>
      <c r="E7" s="141">
        <f ca="1">E6+G6+6</f>
        <v>46460</v>
      </c>
      <c r="F7" s="136" t="s">
        <v>395</v>
      </c>
      <c r="N7" s="141"/>
    </row>
    <row r="8" spans="1:16">
      <c r="A8" s="136">
        <v>7</v>
      </c>
      <c r="B8" s="145">
        <f t="shared" si="0"/>
        <v>46433</v>
      </c>
      <c r="C8" s="145">
        <f t="shared" ca="1" si="1"/>
        <v>46433</v>
      </c>
      <c r="D8" s="145">
        <v>46433</v>
      </c>
    </row>
    <row r="9" spans="1:16">
      <c r="A9" s="136">
        <v>8</v>
      </c>
      <c r="B9" s="145">
        <f t="shared" si="0"/>
        <v>46440</v>
      </c>
      <c r="C9" s="145">
        <f t="shared" ca="1" si="1"/>
        <v>46440</v>
      </c>
      <c r="D9" s="145">
        <v>46440</v>
      </c>
      <c r="E9" s="136" t="s">
        <v>325</v>
      </c>
    </row>
    <row r="10" spans="1:16">
      <c r="A10" s="136">
        <v>9</v>
      </c>
      <c r="B10" s="145">
        <f t="shared" si="0"/>
        <v>46447</v>
      </c>
      <c r="C10" s="145">
        <f t="shared" ca="1" si="1"/>
        <v>46447</v>
      </c>
      <c r="D10" s="145">
        <v>46447</v>
      </c>
      <c r="E10" s="136" t="s">
        <v>328</v>
      </c>
    </row>
    <row r="11" spans="1:16">
      <c r="A11" s="136">
        <v>10</v>
      </c>
      <c r="B11" s="145">
        <f t="shared" si="0"/>
        <v>46454</v>
      </c>
      <c r="C11" s="145">
        <f t="shared" ca="1" si="1"/>
        <v>46454</v>
      </c>
      <c r="D11" s="145">
        <v>46454</v>
      </c>
    </row>
    <row r="12" spans="1:16">
      <c r="A12" s="136">
        <v>11</v>
      </c>
      <c r="B12" s="145">
        <f t="shared" si="0"/>
        <v>46461</v>
      </c>
      <c r="C12" s="145" t="str">
        <f t="shared" ca="1" si="1"/>
        <v/>
      </c>
      <c r="D12" s="145" t="s">
        <v>112</v>
      </c>
      <c r="E12" s="136" t="s">
        <v>486</v>
      </c>
    </row>
    <row r="13" spans="1:16">
      <c r="A13" s="136">
        <v>12</v>
      </c>
      <c r="B13" s="145">
        <f t="shared" si="0"/>
        <v>46468</v>
      </c>
      <c r="C13" s="145" t="str">
        <f t="shared" ca="1" si="1"/>
        <v/>
      </c>
      <c r="D13" s="145" t="s">
        <v>112</v>
      </c>
      <c r="E13" s="136" t="s">
        <v>485</v>
      </c>
    </row>
    <row r="14" spans="1:16">
      <c r="A14" s="136">
        <v>13</v>
      </c>
      <c r="B14" s="145">
        <f t="shared" si="0"/>
        <v>46475</v>
      </c>
      <c r="C14" s="145" t="str">
        <f t="shared" ca="1" si="1"/>
        <v/>
      </c>
      <c r="D14" s="145" t="s">
        <v>112</v>
      </c>
    </row>
    <row r="15" spans="1:16">
      <c r="A15" s="136">
        <v>14</v>
      </c>
      <c r="B15" s="145">
        <f t="shared" si="0"/>
        <v>46482</v>
      </c>
      <c r="C15" s="145" t="str">
        <f t="shared" ca="1" si="1"/>
        <v/>
      </c>
      <c r="D15" s="145" t="s">
        <v>112</v>
      </c>
    </row>
    <row r="16" spans="1:16">
      <c r="A16" s="136">
        <v>15</v>
      </c>
      <c r="B16" s="145">
        <f t="shared" si="0"/>
        <v>46489</v>
      </c>
      <c r="C16" s="145" t="str">
        <f t="shared" ca="1" si="1"/>
        <v/>
      </c>
      <c r="D16" s="145" t="s">
        <v>112</v>
      </c>
    </row>
    <row r="17" spans="1:4">
      <c r="A17" s="136">
        <v>16</v>
      </c>
      <c r="B17" s="145">
        <f t="shared" si="0"/>
        <v>46496</v>
      </c>
      <c r="C17" s="145" t="str">
        <f t="shared" ca="1" si="1"/>
        <v/>
      </c>
      <c r="D17" s="145" t="s">
        <v>112</v>
      </c>
    </row>
    <row r="18" spans="1:4">
      <c r="A18" s="136">
        <v>17</v>
      </c>
      <c r="B18" s="145">
        <f t="shared" si="0"/>
        <v>46503</v>
      </c>
      <c r="C18" s="145" t="str">
        <f t="shared" ca="1" si="1"/>
        <v/>
      </c>
      <c r="D18" s="145" t="s">
        <v>112</v>
      </c>
    </row>
    <row r="19" spans="1:4">
      <c r="A19" s="136">
        <v>18</v>
      </c>
      <c r="B19" s="145">
        <f t="shared" si="0"/>
        <v>46510</v>
      </c>
      <c r="C19" s="145" t="str">
        <f t="shared" ca="1" si="1"/>
        <v/>
      </c>
      <c r="D19" s="145" t="s">
        <v>112</v>
      </c>
    </row>
    <row r="20" spans="1:4">
      <c r="A20" s="136">
        <v>19</v>
      </c>
      <c r="B20" s="145">
        <f t="shared" si="0"/>
        <v>46517</v>
      </c>
      <c r="C20" s="145" t="str">
        <f t="shared" ca="1" si="1"/>
        <v/>
      </c>
      <c r="D20" s="145" t="s">
        <v>112</v>
      </c>
    </row>
    <row r="21" spans="1:4">
      <c r="A21" s="136">
        <v>20</v>
      </c>
      <c r="B21" s="145">
        <f t="shared" si="0"/>
        <v>46524</v>
      </c>
      <c r="C21" s="145" t="str">
        <f t="shared" ca="1" si="1"/>
        <v/>
      </c>
      <c r="D21" s="145" t="s">
        <v>112</v>
      </c>
    </row>
    <row r="22" spans="1:4">
      <c r="A22" s="136">
        <v>21</v>
      </c>
      <c r="B22" s="145">
        <f t="shared" si="0"/>
        <v>46531</v>
      </c>
      <c r="C22" s="145" t="str">
        <f t="shared" ca="1" si="1"/>
        <v/>
      </c>
      <c r="D22" s="145" t="s">
        <v>112</v>
      </c>
    </row>
    <row r="23" spans="1:4">
      <c r="A23" s="136">
        <v>22</v>
      </c>
      <c r="B23" s="145">
        <f t="shared" si="0"/>
        <v>46538</v>
      </c>
      <c r="C23" s="145" t="str">
        <f t="shared" ca="1" si="1"/>
        <v/>
      </c>
      <c r="D23" s="145" t="s">
        <v>112</v>
      </c>
    </row>
    <row r="24" spans="1:4">
      <c r="A24" s="136">
        <v>23</v>
      </c>
      <c r="B24" s="145">
        <f t="shared" si="0"/>
        <v>46545</v>
      </c>
      <c r="C24" s="145" t="str">
        <f t="shared" ca="1" si="1"/>
        <v/>
      </c>
      <c r="D24" s="145" t="s">
        <v>112</v>
      </c>
    </row>
    <row r="25" spans="1:4">
      <c r="A25" s="136">
        <v>24</v>
      </c>
      <c r="B25" s="145">
        <f t="shared" si="0"/>
        <v>46552</v>
      </c>
      <c r="C25" s="145" t="str">
        <f t="shared" ca="1" si="1"/>
        <v/>
      </c>
      <c r="D25" s="145" t="s">
        <v>112</v>
      </c>
    </row>
    <row r="26" spans="1:4">
      <c r="A26" s="136">
        <v>25</v>
      </c>
      <c r="B26" s="145">
        <f t="shared" si="0"/>
        <v>46559</v>
      </c>
      <c r="C26" s="145" t="str">
        <f t="shared" ca="1" si="1"/>
        <v/>
      </c>
      <c r="D26" s="145" t="s">
        <v>112</v>
      </c>
    </row>
    <row r="27" spans="1:4">
      <c r="A27" s="136">
        <v>26</v>
      </c>
      <c r="B27" s="145">
        <f t="shared" si="0"/>
        <v>46566</v>
      </c>
      <c r="C27" s="145" t="str">
        <f t="shared" ca="1" si="1"/>
        <v/>
      </c>
      <c r="D27" s="145" t="s">
        <v>112</v>
      </c>
    </row>
    <row r="28" spans="1:4">
      <c r="A28" s="136">
        <v>27</v>
      </c>
      <c r="B28" s="145">
        <f t="shared" si="0"/>
        <v>46573</v>
      </c>
      <c r="C28" s="145" t="str">
        <f t="shared" ca="1" si="1"/>
        <v/>
      </c>
      <c r="D28" s="145" t="s">
        <v>112</v>
      </c>
    </row>
    <row r="29" spans="1:4">
      <c r="A29" s="136">
        <v>28</v>
      </c>
      <c r="B29" s="145">
        <f t="shared" si="0"/>
        <v>46580</v>
      </c>
      <c r="C29" s="145" t="str">
        <f t="shared" ca="1" si="1"/>
        <v/>
      </c>
      <c r="D29" s="145" t="s">
        <v>112</v>
      </c>
    </row>
    <row r="30" spans="1:4">
      <c r="A30" s="136">
        <v>29</v>
      </c>
      <c r="B30" s="145">
        <f t="shared" si="0"/>
        <v>46587</v>
      </c>
      <c r="C30" s="145" t="str">
        <f t="shared" ca="1" si="1"/>
        <v/>
      </c>
      <c r="D30" s="145" t="s">
        <v>112</v>
      </c>
    </row>
    <row r="31" spans="1:4">
      <c r="A31" s="136">
        <v>30</v>
      </c>
      <c r="B31" s="145">
        <f t="shared" si="0"/>
        <v>46594</v>
      </c>
      <c r="C31" s="145" t="str">
        <f t="shared" ca="1" si="1"/>
        <v/>
      </c>
      <c r="D31" s="145" t="s">
        <v>112</v>
      </c>
    </row>
    <row r="32" spans="1:4">
      <c r="A32" s="136">
        <v>31</v>
      </c>
      <c r="B32" s="145">
        <f t="shared" si="0"/>
        <v>46601</v>
      </c>
      <c r="C32" s="145" t="str">
        <f t="shared" ca="1" si="1"/>
        <v/>
      </c>
      <c r="D32" s="145" t="s">
        <v>112</v>
      </c>
    </row>
    <row r="33" spans="1:4">
      <c r="A33" s="136">
        <v>32</v>
      </c>
      <c r="B33" s="145">
        <f t="shared" si="0"/>
        <v>46608</v>
      </c>
      <c r="C33" s="145" t="str">
        <f t="shared" ca="1" si="1"/>
        <v/>
      </c>
      <c r="D33" s="145" t="s">
        <v>112</v>
      </c>
    </row>
    <row r="34" spans="1:4">
      <c r="A34" s="136">
        <v>33</v>
      </c>
      <c r="B34" s="145">
        <f t="shared" si="0"/>
        <v>46615</v>
      </c>
      <c r="C34" s="145" t="str">
        <f t="shared" ca="1" si="1"/>
        <v/>
      </c>
      <c r="D34" s="145" t="s">
        <v>112</v>
      </c>
    </row>
    <row r="35" spans="1:4">
      <c r="A35" s="136">
        <v>34</v>
      </c>
      <c r="B35" s="145">
        <f t="shared" si="0"/>
        <v>46622</v>
      </c>
      <c r="C35" s="145" t="str">
        <f t="shared" ca="1" si="1"/>
        <v/>
      </c>
      <c r="D35" s="145" t="s">
        <v>112</v>
      </c>
    </row>
    <row r="36" spans="1:4">
      <c r="A36" s="136">
        <v>35</v>
      </c>
      <c r="B36" s="145">
        <f t="shared" si="0"/>
        <v>46629</v>
      </c>
      <c r="C36" s="145" t="str">
        <f t="shared" ca="1" si="1"/>
        <v/>
      </c>
      <c r="D36" s="145" t="s">
        <v>112</v>
      </c>
    </row>
    <row r="37" spans="1:4">
      <c r="A37" s="136">
        <v>36</v>
      </c>
      <c r="B37" s="145">
        <f t="shared" si="0"/>
        <v>46636</v>
      </c>
      <c r="C37" s="145" t="str">
        <f t="shared" ca="1" si="1"/>
        <v/>
      </c>
      <c r="D37" s="145" t="s">
        <v>112</v>
      </c>
    </row>
    <row r="38" spans="1:4">
      <c r="A38" s="136">
        <v>37</v>
      </c>
      <c r="B38" s="145">
        <f t="shared" si="0"/>
        <v>46643</v>
      </c>
      <c r="C38" s="145" t="str">
        <f t="shared" ca="1" si="1"/>
        <v/>
      </c>
      <c r="D38" s="145" t="s">
        <v>112</v>
      </c>
    </row>
    <row r="39" spans="1:4">
      <c r="A39" s="136">
        <v>38</v>
      </c>
      <c r="B39" s="145">
        <f t="shared" si="0"/>
        <v>46650</v>
      </c>
      <c r="C39" s="145" t="str">
        <f t="shared" ca="1" si="1"/>
        <v/>
      </c>
      <c r="D39" s="145" t="s">
        <v>112</v>
      </c>
    </row>
    <row r="40" spans="1:4">
      <c r="A40" s="136">
        <v>39</v>
      </c>
      <c r="B40" s="145">
        <f t="shared" si="0"/>
        <v>46657</v>
      </c>
      <c r="C40" s="145" t="str">
        <f t="shared" ca="1" si="1"/>
        <v/>
      </c>
      <c r="D40" s="145" t="s">
        <v>112</v>
      </c>
    </row>
    <row r="41" spans="1:4">
      <c r="A41" s="136">
        <v>40</v>
      </c>
      <c r="B41" s="145">
        <f t="shared" si="0"/>
        <v>46664</v>
      </c>
      <c r="C41" s="145" t="str">
        <f t="shared" ca="1" si="1"/>
        <v/>
      </c>
      <c r="D41" s="145" t="s">
        <v>112</v>
      </c>
    </row>
    <row r="42" spans="1:4">
      <c r="A42" s="136">
        <v>41</v>
      </c>
      <c r="B42" s="145">
        <f t="shared" si="0"/>
        <v>46671</v>
      </c>
      <c r="C42" s="145" t="str">
        <f t="shared" ca="1" si="1"/>
        <v/>
      </c>
      <c r="D42" s="145" t="s">
        <v>112</v>
      </c>
    </row>
    <row r="43" spans="1:4">
      <c r="A43" s="136">
        <v>42</v>
      </c>
      <c r="B43" s="145">
        <f t="shared" si="0"/>
        <v>46678</v>
      </c>
      <c r="C43" s="145" t="str">
        <f t="shared" ca="1" si="1"/>
        <v/>
      </c>
      <c r="D43" s="145" t="s">
        <v>112</v>
      </c>
    </row>
    <row r="44" spans="1:4">
      <c r="A44" s="136">
        <v>43</v>
      </c>
      <c r="B44" s="145">
        <f t="shared" si="0"/>
        <v>46685</v>
      </c>
      <c r="C44" s="145" t="str">
        <f t="shared" ca="1" si="1"/>
        <v/>
      </c>
      <c r="D44" s="145" t="s">
        <v>112</v>
      </c>
    </row>
    <row r="45" spans="1:4">
      <c r="A45" s="136">
        <v>44</v>
      </c>
      <c r="B45" s="145">
        <f t="shared" si="0"/>
        <v>46692</v>
      </c>
      <c r="C45" s="145" t="str">
        <f t="shared" ca="1" si="1"/>
        <v/>
      </c>
      <c r="D45" s="145" t="s">
        <v>112</v>
      </c>
    </row>
    <row r="46" spans="1:4">
      <c r="A46" s="136">
        <v>45</v>
      </c>
      <c r="B46" s="145">
        <f t="shared" si="0"/>
        <v>46699</v>
      </c>
      <c r="C46" s="145" t="str">
        <f t="shared" ca="1" si="1"/>
        <v/>
      </c>
      <c r="D46" s="145" t="s">
        <v>112</v>
      </c>
    </row>
    <row r="47" spans="1:4">
      <c r="A47" s="136">
        <v>46</v>
      </c>
      <c r="B47" s="145">
        <f t="shared" si="0"/>
        <v>46706</v>
      </c>
      <c r="C47" s="145" t="str">
        <f t="shared" ca="1" si="1"/>
        <v/>
      </c>
      <c r="D47" s="145" t="s">
        <v>112</v>
      </c>
    </row>
    <row r="48" spans="1:4">
      <c r="A48" s="136">
        <v>47</v>
      </c>
      <c r="B48" s="145">
        <f t="shared" si="0"/>
        <v>46713</v>
      </c>
      <c r="C48" s="145" t="str">
        <f t="shared" ca="1" si="1"/>
        <v/>
      </c>
      <c r="D48" s="145" t="s">
        <v>112</v>
      </c>
    </row>
    <row r="49" spans="1:4">
      <c r="A49" s="136">
        <v>48</v>
      </c>
      <c r="B49" s="145">
        <f t="shared" si="0"/>
        <v>46720</v>
      </c>
      <c r="C49" s="145" t="str">
        <f t="shared" ca="1" si="1"/>
        <v/>
      </c>
      <c r="D49" s="145" t="s">
        <v>112</v>
      </c>
    </row>
    <row r="50" spans="1:4">
      <c r="A50" s="136">
        <v>49</v>
      </c>
      <c r="B50" s="145">
        <f t="shared" si="0"/>
        <v>46727</v>
      </c>
      <c r="C50" s="145" t="str">
        <f t="shared" ca="1" si="1"/>
        <v/>
      </c>
      <c r="D50" s="145" t="s">
        <v>112</v>
      </c>
    </row>
    <row r="51" spans="1:4">
      <c r="A51" s="136">
        <v>50</v>
      </c>
      <c r="B51" s="145">
        <f t="shared" si="0"/>
        <v>46734</v>
      </c>
      <c r="C51" s="145" t="str">
        <f t="shared" ca="1" si="1"/>
        <v/>
      </c>
      <c r="D51" s="145" t="s">
        <v>112</v>
      </c>
    </row>
    <row r="52" spans="1:4">
      <c r="A52" s="136">
        <v>51</v>
      </c>
      <c r="B52" s="145">
        <f t="shared" si="0"/>
        <v>46741</v>
      </c>
      <c r="C52" s="145" t="str">
        <f t="shared" ca="1" si="1"/>
        <v/>
      </c>
      <c r="D52" s="145" t="s">
        <v>112</v>
      </c>
    </row>
    <row r="53" spans="1:4">
      <c r="A53" s="136">
        <v>52</v>
      </c>
      <c r="B53" s="145">
        <f t="shared" si="0"/>
        <v>46748</v>
      </c>
      <c r="C53" s="145" t="str">
        <f t="shared" ca="1" si="1"/>
        <v/>
      </c>
      <c r="D53" s="145" t="s">
        <v>112</v>
      </c>
    </row>
    <row r="54" spans="1:4">
      <c r="A54" s="136">
        <v>53</v>
      </c>
      <c r="B54" s="145">
        <f t="shared" si="0"/>
        <v>46755</v>
      </c>
      <c r="C54" s="145" t="str">
        <f t="shared" ca="1" si="1"/>
        <v/>
      </c>
      <c r="D54" s="145" t="s">
        <v>112</v>
      </c>
    </row>
    <row r="55" spans="1:4">
      <c r="B55" s="145"/>
    </row>
    <row r="56" spans="1:4">
      <c r="B56" s="145"/>
    </row>
    <row r="57" spans="1:4">
      <c r="B57" s="145"/>
    </row>
    <row r="58" spans="1:4">
      <c r="B58" s="145"/>
    </row>
    <row r="59" spans="1:4">
      <c r="B59" s="145"/>
    </row>
    <row r="60" spans="1:4">
      <c r="B60" s="145"/>
    </row>
    <row r="61" spans="1:4">
      <c r="B61" s="145"/>
    </row>
    <row r="62" spans="1:4">
      <c r="B62" s="145"/>
    </row>
    <row r="63" spans="1:4">
      <c r="B63" s="145"/>
    </row>
    <row r="64" spans="1:4">
      <c r="B64" s="145"/>
    </row>
    <row r="65" spans="2:2">
      <c r="B65" s="145"/>
    </row>
    <row r="66" spans="2:2">
      <c r="B66" s="145"/>
    </row>
    <row r="67" spans="2:2">
      <c r="B67" s="145"/>
    </row>
    <row r="68" spans="2:2">
      <c r="B68" s="145"/>
    </row>
    <row r="69" spans="2:2">
      <c r="B69" s="145"/>
    </row>
    <row r="70" spans="2:2">
      <c r="B70" s="145"/>
    </row>
    <row r="71" spans="2:2">
      <c r="B71" s="145"/>
    </row>
    <row r="72" spans="2:2">
      <c r="B72" s="145"/>
    </row>
    <row r="73" spans="2:2">
      <c r="B73" s="145"/>
    </row>
    <row r="74" spans="2:2">
      <c r="B74" s="145"/>
    </row>
    <row r="75" spans="2:2">
      <c r="B75" s="145"/>
    </row>
    <row r="76" spans="2:2">
      <c r="B76" s="145"/>
    </row>
    <row r="77" spans="2:2">
      <c r="B77" s="145"/>
    </row>
    <row r="78" spans="2:2">
      <c r="B78" s="145"/>
    </row>
    <row r="79" spans="2:2">
      <c r="B79" s="145"/>
    </row>
    <row r="80" spans="2:2">
      <c r="B80" s="145"/>
    </row>
    <row r="81" spans="2:2">
      <c r="B81" s="145"/>
    </row>
    <row r="82" spans="2:2">
      <c r="B82" s="145"/>
    </row>
    <row r="83" spans="2:2">
      <c r="B83" s="145"/>
    </row>
    <row r="84" spans="2:2">
      <c r="B84" s="145"/>
    </row>
    <row r="85" spans="2:2">
      <c r="B85" s="145"/>
    </row>
    <row r="86" spans="2:2">
      <c r="B86" s="145"/>
    </row>
    <row r="87" spans="2:2">
      <c r="B87" s="145"/>
    </row>
    <row r="88" spans="2:2">
      <c r="B88" s="145"/>
    </row>
    <row r="89" spans="2:2">
      <c r="B89" s="145"/>
    </row>
  </sheetData>
  <sortState xmlns:xlrd2="http://schemas.microsoft.com/office/spreadsheetml/2017/richdata2" ref="D2:D55">
    <sortCondition ref="D2:D55"/>
  </sortState>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E1636-302F-4D14-BEC5-690BB4835367}">
  <sheetPr codeName="Sheet8">
    <pageSetUpPr fitToPage="1"/>
  </sheetPr>
  <dimension ref="B1:H230"/>
  <sheetViews>
    <sheetView workbookViewId="0">
      <selection activeCell="B3" sqref="B3"/>
    </sheetView>
  </sheetViews>
  <sheetFormatPr defaultRowHeight="18.75"/>
  <cols>
    <col min="1" max="1" width="4.625" customWidth="1"/>
    <col min="2" max="2" width="47.625" bestFit="1" customWidth="1"/>
    <col min="5" max="5" width="36.5" customWidth="1"/>
    <col min="8" max="8" width="69.625" customWidth="1"/>
  </cols>
  <sheetData>
    <row r="1" spans="2:5">
      <c r="B1" t="s">
        <v>113</v>
      </c>
      <c r="C1" t="s">
        <v>114</v>
      </c>
      <c r="D1" t="s">
        <v>310</v>
      </c>
    </row>
    <row r="2" spans="2:5">
      <c r="B2" t="s">
        <v>28</v>
      </c>
      <c r="C2" s="11" t="s">
        <v>151</v>
      </c>
      <c r="D2" s="11" t="s">
        <v>311</v>
      </c>
      <c r="E2" t="s">
        <v>136</v>
      </c>
    </row>
    <row r="3" spans="2:5">
      <c r="B3" t="s">
        <v>99</v>
      </c>
      <c r="C3" s="11" t="s">
        <v>152</v>
      </c>
      <c r="D3" s="11" t="s">
        <v>311</v>
      </c>
      <c r="E3" t="s">
        <v>136</v>
      </c>
    </row>
    <row r="4" spans="2:5">
      <c r="B4" t="s">
        <v>39</v>
      </c>
      <c r="C4" s="11" t="s">
        <v>153</v>
      </c>
      <c r="D4" s="11" t="s">
        <v>311</v>
      </c>
    </row>
    <row r="5" spans="2:5">
      <c r="B5" s="50" t="s">
        <v>40</v>
      </c>
      <c r="C5" s="11" t="s">
        <v>154</v>
      </c>
      <c r="D5" s="11" t="s">
        <v>311</v>
      </c>
    </row>
    <row r="6" spans="2:5">
      <c r="B6" s="185" t="s">
        <v>41</v>
      </c>
      <c r="C6" s="11" t="s">
        <v>155</v>
      </c>
      <c r="D6" s="11" t="s">
        <v>311</v>
      </c>
    </row>
    <row r="7" spans="2:5">
      <c r="B7" s="185" t="s">
        <v>42</v>
      </c>
      <c r="C7" s="11" t="s">
        <v>156</v>
      </c>
      <c r="D7" s="11" t="s">
        <v>311</v>
      </c>
    </row>
    <row r="8" spans="2:5">
      <c r="B8" s="186" t="s">
        <v>445</v>
      </c>
      <c r="C8" s="11" t="s">
        <v>157</v>
      </c>
      <c r="D8" s="11" t="s">
        <v>311</v>
      </c>
    </row>
    <row r="9" spans="2:5">
      <c r="B9" t="s">
        <v>2</v>
      </c>
      <c r="C9" s="11" t="s">
        <v>158</v>
      </c>
      <c r="D9" s="11" t="s">
        <v>311</v>
      </c>
    </row>
    <row r="10" spans="2:5">
      <c r="B10" t="s">
        <v>91</v>
      </c>
      <c r="C10" s="11" t="s">
        <v>159</v>
      </c>
      <c r="D10" s="11" t="s">
        <v>311</v>
      </c>
    </row>
    <row r="11" spans="2:5">
      <c r="B11" s="50" t="s">
        <v>92</v>
      </c>
      <c r="C11" s="11" t="s">
        <v>160</v>
      </c>
      <c r="D11" s="11" t="s">
        <v>311</v>
      </c>
    </row>
    <row r="12" spans="2:5">
      <c r="B12" s="185" t="s">
        <v>94</v>
      </c>
      <c r="C12" s="11" t="s">
        <v>161</v>
      </c>
      <c r="D12" s="11" t="s">
        <v>311</v>
      </c>
    </row>
    <row r="13" spans="2:5">
      <c r="B13" s="185" t="s">
        <v>93</v>
      </c>
      <c r="C13" s="11" t="s">
        <v>162</v>
      </c>
      <c r="D13" s="11" t="s">
        <v>311</v>
      </c>
    </row>
    <row r="14" spans="2:5">
      <c r="B14" s="186" t="s">
        <v>446</v>
      </c>
      <c r="C14" s="11" t="s">
        <v>163</v>
      </c>
      <c r="D14" s="11" t="s">
        <v>311</v>
      </c>
    </row>
    <row r="15" spans="2:5">
      <c r="B15" t="s">
        <v>43</v>
      </c>
      <c r="C15" s="11" t="s">
        <v>164</v>
      </c>
      <c r="D15" s="11" t="s">
        <v>311</v>
      </c>
    </row>
    <row r="16" spans="2:5">
      <c r="B16" t="s">
        <v>44</v>
      </c>
      <c r="C16" s="11" t="s">
        <v>165</v>
      </c>
      <c r="D16" s="11" t="s">
        <v>311</v>
      </c>
    </row>
    <row r="17" spans="2:4">
      <c r="B17" s="50" t="s">
        <v>45</v>
      </c>
      <c r="C17" s="11" t="s">
        <v>166</v>
      </c>
      <c r="D17" s="11" t="s">
        <v>311</v>
      </c>
    </row>
    <row r="18" spans="2:4">
      <c r="B18" s="185" t="s">
        <v>46</v>
      </c>
      <c r="C18" s="11" t="s">
        <v>167</v>
      </c>
      <c r="D18" s="11" t="s">
        <v>311</v>
      </c>
    </row>
    <row r="19" spans="2:4">
      <c r="B19" t="s">
        <v>90</v>
      </c>
      <c r="C19" s="11" t="s">
        <v>320</v>
      </c>
      <c r="D19" s="11" t="s">
        <v>311</v>
      </c>
    </row>
    <row r="20" spans="2:4">
      <c r="B20" t="s">
        <v>89</v>
      </c>
      <c r="C20" s="11" t="s">
        <v>168</v>
      </c>
      <c r="D20" s="11" t="s">
        <v>311</v>
      </c>
    </row>
    <row r="21" spans="2:4">
      <c r="B21" t="s">
        <v>109</v>
      </c>
      <c r="C21" s="11" t="s">
        <v>169</v>
      </c>
      <c r="D21" s="11" t="s">
        <v>311</v>
      </c>
    </row>
    <row r="22" spans="2:4">
      <c r="B22" t="s">
        <v>48</v>
      </c>
      <c r="C22" s="11" t="s">
        <v>170</v>
      </c>
      <c r="D22" s="11" t="s">
        <v>311</v>
      </c>
    </row>
    <row r="23" spans="2:4">
      <c r="B23" t="s">
        <v>49</v>
      </c>
      <c r="C23" s="11" t="s">
        <v>171</v>
      </c>
      <c r="D23" s="11" t="s">
        <v>311</v>
      </c>
    </row>
    <row r="24" spans="2:4">
      <c r="B24" t="s">
        <v>50</v>
      </c>
      <c r="C24" s="11" t="s">
        <v>172</v>
      </c>
      <c r="D24" s="11" t="s">
        <v>311</v>
      </c>
    </row>
    <row r="25" spans="2:4">
      <c r="B25" t="s">
        <v>52</v>
      </c>
      <c r="C25" s="11" t="s">
        <v>173</v>
      </c>
      <c r="D25" s="11" t="s">
        <v>311</v>
      </c>
    </row>
    <row r="26" spans="2:4">
      <c r="B26" t="s">
        <v>31</v>
      </c>
      <c r="C26" s="11" t="s">
        <v>174</v>
      </c>
      <c r="D26" s="11" t="s">
        <v>311</v>
      </c>
    </row>
    <row r="27" spans="2:4">
      <c r="B27" s="50" t="s">
        <v>53</v>
      </c>
      <c r="C27" s="11" t="s">
        <v>175</v>
      </c>
      <c r="D27" s="11" t="s">
        <v>311</v>
      </c>
    </row>
    <row r="28" spans="2:4">
      <c r="B28" s="185" t="s">
        <v>30</v>
      </c>
      <c r="C28" s="11" t="s">
        <v>176</v>
      </c>
      <c r="D28" s="11" t="s">
        <v>311</v>
      </c>
    </row>
    <row r="29" spans="2:4">
      <c r="B29" s="185" t="s">
        <v>60</v>
      </c>
      <c r="C29" s="11" t="s">
        <v>177</v>
      </c>
      <c r="D29" s="11" t="s">
        <v>311</v>
      </c>
    </row>
    <row r="30" spans="2:4">
      <c r="B30" s="185" t="s">
        <v>61</v>
      </c>
      <c r="C30" s="11" t="s">
        <v>178</v>
      </c>
      <c r="D30" s="11" t="s">
        <v>311</v>
      </c>
    </row>
    <row r="31" spans="2:4">
      <c r="B31" s="185" t="s">
        <v>58</v>
      </c>
      <c r="C31" s="11" t="s">
        <v>179</v>
      </c>
      <c r="D31" s="11" t="s">
        <v>311</v>
      </c>
    </row>
    <row r="32" spans="2:4">
      <c r="B32" t="s">
        <v>59</v>
      </c>
      <c r="C32" s="11" t="s">
        <v>180</v>
      </c>
      <c r="D32" s="11" t="s">
        <v>311</v>
      </c>
    </row>
    <row r="33" spans="2:4">
      <c r="B33" t="s">
        <v>54</v>
      </c>
      <c r="C33" s="11" t="s">
        <v>181</v>
      </c>
      <c r="D33" s="11" t="s">
        <v>311</v>
      </c>
    </row>
    <row r="34" spans="2:4">
      <c r="B34" t="s">
        <v>57</v>
      </c>
      <c r="C34" s="11" t="s">
        <v>182</v>
      </c>
      <c r="D34" s="11" t="s">
        <v>311</v>
      </c>
    </row>
    <row r="35" spans="2:4">
      <c r="B35" t="s">
        <v>55</v>
      </c>
      <c r="C35" s="11" t="s">
        <v>183</v>
      </c>
      <c r="D35" s="11" t="s">
        <v>311</v>
      </c>
    </row>
    <row r="36" spans="2:4">
      <c r="B36" t="s">
        <v>56</v>
      </c>
      <c r="C36" s="11" t="s">
        <v>184</v>
      </c>
      <c r="D36" s="11" t="s">
        <v>311</v>
      </c>
    </row>
    <row r="37" spans="2:4">
      <c r="B37" t="s">
        <v>62</v>
      </c>
      <c r="C37" s="11" t="s">
        <v>185</v>
      </c>
      <c r="D37" s="11" t="s">
        <v>311</v>
      </c>
    </row>
    <row r="38" spans="2:4">
      <c r="B38" t="s">
        <v>65</v>
      </c>
      <c r="C38" s="11" t="s">
        <v>186</v>
      </c>
      <c r="D38" s="11" t="s">
        <v>311</v>
      </c>
    </row>
    <row r="39" spans="2:4">
      <c r="B39" t="s">
        <v>33</v>
      </c>
      <c r="C39" s="11" t="s">
        <v>187</v>
      </c>
      <c r="D39" s="11" t="s">
        <v>311</v>
      </c>
    </row>
    <row r="40" spans="2:4">
      <c r="B40" t="s">
        <v>32</v>
      </c>
      <c r="C40" s="11" t="s">
        <v>188</v>
      </c>
      <c r="D40" s="11" t="s">
        <v>311</v>
      </c>
    </row>
    <row r="41" spans="2:4">
      <c r="B41" t="s">
        <v>34</v>
      </c>
      <c r="C41" s="11" t="s">
        <v>189</v>
      </c>
      <c r="D41" s="11" t="s">
        <v>311</v>
      </c>
    </row>
    <row r="42" spans="2:4">
      <c r="B42" t="s">
        <v>35</v>
      </c>
      <c r="C42" s="11" t="s">
        <v>190</v>
      </c>
      <c r="D42" s="11" t="s">
        <v>311</v>
      </c>
    </row>
    <row r="43" spans="2:4">
      <c r="B43" t="s">
        <v>36</v>
      </c>
      <c r="C43" s="11" t="s">
        <v>191</v>
      </c>
      <c r="D43" s="11" t="s">
        <v>311</v>
      </c>
    </row>
    <row r="44" spans="2:4">
      <c r="B44" t="s">
        <v>37</v>
      </c>
      <c r="C44" s="11" t="s">
        <v>192</v>
      </c>
      <c r="D44" s="11" t="s">
        <v>311</v>
      </c>
    </row>
    <row r="45" spans="2:4">
      <c r="B45" t="s">
        <v>66</v>
      </c>
      <c r="C45" s="11" t="s">
        <v>193</v>
      </c>
      <c r="D45" s="11" t="s">
        <v>311</v>
      </c>
    </row>
    <row r="46" spans="2:4">
      <c r="B46" s="50" t="s">
        <v>67</v>
      </c>
      <c r="C46" s="11" t="s">
        <v>194</v>
      </c>
      <c r="D46" s="11" t="s">
        <v>311</v>
      </c>
    </row>
    <row r="47" spans="2:4">
      <c r="B47" t="s">
        <v>68</v>
      </c>
      <c r="C47" s="11" t="s">
        <v>195</v>
      </c>
      <c r="D47" s="11" t="s">
        <v>311</v>
      </c>
    </row>
    <row r="48" spans="2:4">
      <c r="B48" t="s">
        <v>69</v>
      </c>
      <c r="C48" s="11" t="s">
        <v>196</v>
      </c>
      <c r="D48" s="11" t="s">
        <v>311</v>
      </c>
    </row>
    <row r="49" spans="2:4">
      <c r="B49" t="s">
        <v>74</v>
      </c>
      <c r="C49" s="11" t="s">
        <v>197</v>
      </c>
      <c r="D49" s="11" t="s">
        <v>311</v>
      </c>
    </row>
    <row r="50" spans="2:4">
      <c r="B50" s="50" t="s">
        <v>75</v>
      </c>
      <c r="C50" s="11" t="s">
        <v>198</v>
      </c>
      <c r="D50" s="11" t="s">
        <v>311</v>
      </c>
    </row>
    <row r="51" spans="2:4">
      <c r="B51" t="s">
        <v>70</v>
      </c>
      <c r="C51" s="11" t="s">
        <v>199</v>
      </c>
      <c r="D51" s="11" t="s">
        <v>311</v>
      </c>
    </row>
    <row r="52" spans="2:4">
      <c r="B52" t="s">
        <v>71</v>
      </c>
      <c r="C52" s="11" t="s">
        <v>200</v>
      </c>
      <c r="D52" s="11" t="s">
        <v>311</v>
      </c>
    </row>
    <row r="53" spans="2:4">
      <c r="B53" t="s">
        <v>72</v>
      </c>
      <c r="C53" s="11" t="s">
        <v>201</v>
      </c>
      <c r="D53" s="11" t="s">
        <v>311</v>
      </c>
    </row>
    <row r="54" spans="2:4">
      <c r="B54" t="s">
        <v>73</v>
      </c>
      <c r="C54" s="11" t="s">
        <v>202</v>
      </c>
      <c r="D54" s="11" t="s">
        <v>311</v>
      </c>
    </row>
    <row r="55" spans="2:4">
      <c r="B55" t="s">
        <v>76</v>
      </c>
      <c r="C55" s="11" t="s">
        <v>203</v>
      </c>
      <c r="D55" s="11" t="s">
        <v>311</v>
      </c>
    </row>
    <row r="56" spans="2:4">
      <c r="B56" s="50" t="s">
        <v>77</v>
      </c>
      <c r="C56" s="11" t="s">
        <v>204</v>
      </c>
      <c r="D56" s="11" t="s">
        <v>311</v>
      </c>
    </row>
    <row r="57" spans="2:4">
      <c r="B57" s="185" t="s">
        <v>78</v>
      </c>
      <c r="C57" s="11" t="s">
        <v>205</v>
      </c>
      <c r="D57" s="11" t="s">
        <v>311</v>
      </c>
    </row>
    <row r="58" spans="2:4">
      <c r="B58" s="185" t="s">
        <v>79</v>
      </c>
      <c r="C58" s="11" t="s">
        <v>206</v>
      </c>
      <c r="D58" s="11" t="s">
        <v>311</v>
      </c>
    </row>
    <row r="59" spans="2:4">
      <c r="B59" s="185" t="s">
        <v>80</v>
      </c>
      <c r="C59" s="11" t="s">
        <v>207</v>
      </c>
      <c r="D59" s="11" t="s">
        <v>311</v>
      </c>
    </row>
    <row r="60" spans="2:4">
      <c r="B60" s="185" t="s">
        <v>81</v>
      </c>
      <c r="C60" s="11" t="s">
        <v>208</v>
      </c>
      <c r="D60" s="11" t="s">
        <v>311</v>
      </c>
    </row>
    <row r="61" spans="2:4">
      <c r="B61" s="185" t="s">
        <v>82</v>
      </c>
      <c r="C61" s="11" t="s">
        <v>209</v>
      </c>
      <c r="D61" s="11" t="s">
        <v>311</v>
      </c>
    </row>
    <row r="62" spans="2:4">
      <c r="B62" t="s">
        <v>64</v>
      </c>
      <c r="C62" s="11" t="s">
        <v>210</v>
      </c>
      <c r="D62" s="11" t="s">
        <v>311</v>
      </c>
    </row>
    <row r="63" spans="2:4">
      <c r="B63" t="s">
        <v>63</v>
      </c>
      <c r="C63" s="11" t="s">
        <v>211</v>
      </c>
      <c r="D63" s="11" t="s">
        <v>311</v>
      </c>
    </row>
    <row r="64" spans="2:4">
      <c r="B64" t="s">
        <v>87</v>
      </c>
      <c r="C64" s="11" t="s">
        <v>212</v>
      </c>
      <c r="D64" s="11" t="s">
        <v>311</v>
      </c>
    </row>
    <row r="65" spans="2:4">
      <c r="B65" t="s">
        <v>88</v>
      </c>
      <c r="C65" s="11" t="s">
        <v>213</v>
      </c>
      <c r="D65" s="11" t="s">
        <v>311</v>
      </c>
    </row>
    <row r="66" spans="2:4">
      <c r="B66" t="s">
        <v>84</v>
      </c>
      <c r="C66" s="11" t="s">
        <v>214</v>
      </c>
      <c r="D66" s="11" t="s">
        <v>311</v>
      </c>
    </row>
    <row r="67" spans="2:4">
      <c r="B67" t="s">
        <v>85</v>
      </c>
      <c r="C67" s="11" t="s">
        <v>215</v>
      </c>
      <c r="D67" s="11" t="s">
        <v>311</v>
      </c>
    </row>
    <row r="68" spans="2:4">
      <c r="B68" t="s">
        <v>83</v>
      </c>
      <c r="C68" s="11" t="s">
        <v>216</v>
      </c>
      <c r="D68" s="11" t="s">
        <v>311</v>
      </c>
    </row>
    <row r="69" spans="2:4">
      <c r="B69" t="s">
        <v>86</v>
      </c>
      <c r="C69" s="11" t="s">
        <v>217</v>
      </c>
      <c r="D69" s="11" t="s">
        <v>311</v>
      </c>
    </row>
    <row r="70" spans="2:4">
      <c r="B70" t="s">
        <v>51</v>
      </c>
      <c r="C70" s="11" t="s">
        <v>218</v>
      </c>
      <c r="D70" s="11" t="s">
        <v>311</v>
      </c>
    </row>
    <row r="71" spans="2:4">
      <c r="B71" t="s">
        <v>317</v>
      </c>
      <c r="C71" s="11" t="s">
        <v>219</v>
      </c>
      <c r="D71" s="11" t="s">
        <v>311</v>
      </c>
    </row>
    <row r="72" spans="2:4">
      <c r="B72" t="s">
        <v>224</v>
      </c>
      <c r="C72" s="11" t="s">
        <v>247</v>
      </c>
      <c r="D72" s="11" t="s">
        <v>311</v>
      </c>
    </row>
    <row r="73" spans="2:4">
      <c r="B73" t="s">
        <v>225</v>
      </c>
      <c r="C73" s="11" t="s">
        <v>248</v>
      </c>
      <c r="D73" s="11" t="s">
        <v>311</v>
      </c>
    </row>
    <row r="74" spans="2:4">
      <c r="B74" t="s">
        <v>226</v>
      </c>
      <c r="C74" s="11" t="s">
        <v>249</v>
      </c>
      <c r="D74" s="11" t="s">
        <v>311</v>
      </c>
    </row>
    <row r="75" spans="2:4">
      <c r="B75" t="s">
        <v>227</v>
      </c>
      <c r="C75" s="11" t="s">
        <v>250</v>
      </c>
      <c r="D75" s="11" t="s">
        <v>311</v>
      </c>
    </row>
    <row r="76" spans="2:4">
      <c r="B76" t="s">
        <v>228</v>
      </c>
      <c r="C76" s="11" t="s">
        <v>251</v>
      </c>
      <c r="D76" s="11" t="s">
        <v>311</v>
      </c>
    </row>
    <row r="77" spans="2:4">
      <c r="B77" t="s">
        <v>229</v>
      </c>
      <c r="C77" s="11" t="s">
        <v>252</v>
      </c>
      <c r="D77" s="11" t="s">
        <v>311</v>
      </c>
    </row>
    <row r="78" spans="2:4">
      <c r="B78" s="50" t="s">
        <v>231</v>
      </c>
      <c r="C78" s="11" t="s">
        <v>444</v>
      </c>
      <c r="D78" s="11" t="s">
        <v>311</v>
      </c>
    </row>
    <row r="79" spans="2:4">
      <c r="B79" s="185" t="s">
        <v>230</v>
      </c>
      <c r="C79" s="11" t="s">
        <v>443</v>
      </c>
      <c r="D79" s="11" t="s">
        <v>311</v>
      </c>
    </row>
    <row r="80" spans="2:4">
      <c r="B80" t="s">
        <v>232</v>
      </c>
      <c r="C80" s="11" t="s">
        <v>255</v>
      </c>
      <c r="D80" s="11" t="s">
        <v>313</v>
      </c>
    </row>
    <row r="81" spans="2:4">
      <c r="B81" t="s">
        <v>233</v>
      </c>
      <c r="C81" s="11" t="s">
        <v>256</v>
      </c>
      <c r="D81" s="11" t="s">
        <v>312</v>
      </c>
    </row>
    <row r="82" spans="2:4">
      <c r="B82" t="s">
        <v>234</v>
      </c>
      <c r="C82" s="11" t="s">
        <v>257</v>
      </c>
      <c r="D82" s="11" t="s">
        <v>312</v>
      </c>
    </row>
    <row r="83" spans="2:4">
      <c r="B83" t="s">
        <v>235</v>
      </c>
      <c r="C83" s="11" t="s">
        <v>258</v>
      </c>
      <c r="D83" s="11" t="s">
        <v>313</v>
      </c>
    </row>
    <row r="84" spans="2:4">
      <c r="B84" t="s">
        <v>236</v>
      </c>
      <c r="C84" s="11" t="s">
        <v>259</v>
      </c>
      <c r="D84" s="11" t="s">
        <v>311</v>
      </c>
    </row>
    <row r="85" spans="2:4">
      <c r="B85" t="s">
        <v>237</v>
      </c>
      <c r="C85" s="11" t="s">
        <v>260</v>
      </c>
      <c r="D85" s="11" t="s">
        <v>311</v>
      </c>
    </row>
    <row r="86" spans="2:4">
      <c r="B86" t="s">
        <v>238</v>
      </c>
      <c r="C86" s="11" t="s">
        <v>261</v>
      </c>
      <c r="D86" s="11" t="s">
        <v>314</v>
      </c>
    </row>
    <row r="87" spans="2:4">
      <c r="B87" t="s">
        <v>239</v>
      </c>
      <c r="C87" s="11" t="s">
        <v>262</v>
      </c>
      <c r="D87" s="11" t="s">
        <v>312</v>
      </c>
    </row>
    <row r="88" spans="2:4">
      <c r="B88" t="s">
        <v>240</v>
      </c>
      <c r="C88" s="11" t="s">
        <v>263</v>
      </c>
      <c r="D88" s="11" t="s">
        <v>311</v>
      </c>
    </row>
    <row r="89" spans="2:4">
      <c r="B89" t="s">
        <v>241</v>
      </c>
      <c r="C89" s="11" t="s">
        <v>264</v>
      </c>
      <c r="D89" s="11" t="s">
        <v>311</v>
      </c>
    </row>
    <row r="90" spans="2:4">
      <c r="B90" t="s">
        <v>242</v>
      </c>
      <c r="C90" s="11" t="s">
        <v>265</v>
      </c>
      <c r="D90" s="11" t="s">
        <v>311</v>
      </c>
    </row>
    <row r="91" spans="2:4">
      <c r="B91" t="s">
        <v>243</v>
      </c>
      <c r="C91" s="11" t="s">
        <v>266</v>
      </c>
      <c r="D91" s="11" t="s">
        <v>311</v>
      </c>
    </row>
    <row r="92" spans="2:4">
      <c r="B92" t="s">
        <v>244</v>
      </c>
      <c r="C92" s="11" t="s">
        <v>267</v>
      </c>
      <c r="D92" s="11" t="s">
        <v>311</v>
      </c>
    </row>
    <row r="93" spans="2:4">
      <c r="B93" t="s">
        <v>245</v>
      </c>
      <c r="C93" s="11" t="s">
        <v>268</v>
      </c>
      <c r="D93" s="11" t="s">
        <v>312</v>
      </c>
    </row>
    <row r="94" spans="2:4">
      <c r="B94" t="s">
        <v>246</v>
      </c>
      <c r="C94" s="11" t="s">
        <v>269</v>
      </c>
      <c r="D94" s="11" t="s">
        <v>311</v>
      </c>
    </row>
    <row r="95" spans="2:4">
      <c r="B95" t="s">
        <v>115</v>
      </c>
      <c r="C95" s="11">
        <v>999</v>
      </c>
      <c r="D95" s="11" t="s">
        <v>311</v>
      </c>
    </row>
    <row r="96" spans="2:4">
      <c r="B96" t="s">
        <v>480</v>
      </c>
      <c r="C96" s="11" t="s">
        <v>481</v>
      </c>
      <c r="D96" s="11" t="s">
        <v>311</v>
      </c>
    </row>
    <row r="130" spans="3:8">
      <c r="C130">
        <v>1</v>
      </c>
      <c r="G130">
        <v>1</v>
      </c>
      <c r="H130" s="1" t="s">
        <v>90</v>
      </c>
    </row>
    <row r="131" spans="3:8">
      <c r="C131">
        <v>2</v>
      </c>
      <c r="G131">
        <v>2</v>
      </c>
      <c r="H131" s="1" t="s">
        <v>89</v>
      </c>
    </row>
    <row r="132" spans="3:8">
      <c r="C132">
        <v>3</v>
      </c>
      <c r="G132">
        <v>3</v>
      </c>
      <c r="H132" s="3" t="s">
        <v>86</v>
      </c>
    </row>
    <row r="133" spans="3:8" ht="37.5">
      <c r="C133">
        <v>4</v>
      </c>
      <c r="G133">
        <v>4</v>
      </c>
      <c r="H133" s="2" t="s">
        <v>60</v>
      </c>
    </row>
    <row r="134" spans="3:8" ht="37.5">
      <c r="C134">
        <v>5</v>
      </c>
      <c r="G134">
        <v>5</v>
      </c>
      <c r="H134" s="2" t="s">
        <v>30</v>
      </c>
    </row>
    <row r="135" spans="3:8" ht="37.5">
      <c r="C135">
        <v>6</v>
      </c>
      <c r="G135">
        <v>6</v>
      </c>
      <c r="H135" s="2" t="s">
        <v>61</v>
      </c>
    </row>
    <row r="136" spans="3:8" ht="37.5">
      <c r="C136">
        <v>7</v>
      </c>
      <c r="G136">
        <v>7</v>
      </c>
      <c r="H136" s="2" t="s">
        <v>53</v>
      </c>
    </row>
    <row r="137" spans="3:8">
      <c r="C137">
        <v>8</v>
      </c>
      <c r="G137">
        <v>8</v>
      </c>
      <c r="H137" s="2" t="s">
        <v>57</v>
      </c>
    </row>
    <row r="138" spans="3:8">
      <c r="C138">
        <v>9</v>
      </c>
      <c r="G138">
        <v>9</v>
      </c>
      <c r="H138" s="2" t="s">
        <v>76</v>
      </c>
    </row>
    <row r="139" spans="3:8" ht="37.5">
      <c r="C139">
        <v>10</v>
      </c>
      <c r="G139">
        <v>10</v>
      </c>
      <c r="H139" s="2" t="s">
        <v>78</v>
      </c>
    </row>
    <row r="140" spans="3:8" ht="37.5">
      <c r="C140">
        <v>11</v>
      </c>
      <c r="G140">
        <v>11</v>
      </c>
      <c r="H140" s="2" t="s">
        <v>79</v>
      </c>
    </row>
    <row r="141" spans="3:8" ht="37.5">
      <c r="C141">
        <v>12</v>
      </c>
      <c r="G141">
        <v>12</v>
      </c>
      <c r="H141" s="2" t="s">
        <v>82</v>
      </c>
    </row>
    <row r="142" spans="3:8" ht="37.5">
      <c r="C142">
        <v>13</v>
      </c>
      <c r="G142">
        <v>13</v>
      </c>
      <c r="H142" s="2" t="s">
        <v>81</v>
      </c>
    </row>
    <row r="143" spans="3:8" ht="37.5">
      <c r="C143">
        <v>14</v>
      </c>
      <c r="G143">
        <v>14</v>
      </c>
      <c r="H143" s="2" t="s">
        <v>77</v>
      </c>
    </row>
    <row r="144" spans="3:8" ht="37.5">
      <c r="C144">
        <v>15</v>
      </c>
      <c r="G144">
        <v>15</v>
      </c>
      <c r="H144" s="2" t="s">
        <v>80</v>
      </c>
    </row>
    <row r="145" spans="2:8">
      <c r="C145">
        <v>16</v>
      </c>
      <c r="G145">
        <v>16</v>
      </c>
      <c r="H145" s="1" t="s">
        <v>87</v>
      </c>
    </row>
    <row r="146" spans="2:8">
      <c r="C146">
        <v>17</v>
      </c>
      <c r="G146">
        <v>17</v>
      </c>
      <c r="H146" s="1" t="s">
        <v>88</v>
      </c>
    </row>
    <row r="147" spans="2:8">
      <c r="C147">
        <v>18</v>
      </c>
      <c r="G147">
        <v>18</v>
      </c>
      <c r="H147" s="2" t="s">
        <v>47</v>
      </c>
    </row>
    <row r="148" spans="2:8">
      <c r="C148">
        <v>19</v>
      </c>
      <c r="G148">
        <v>19</v>
      </c>
      <c r="H148" s="2" t="s">
        <v>64</v>
      </c>
    </row>
    <row r="149" spans="2:8">
      <c r="C149">
        <v>20</v>
      </c>
      <c r="G149">
        <v>20</v>
      </c>
      <c r="H149" s="2" t="s">
        <v>66</v>
      </c>
    </row>
    <row r="150" spans="2:8" ht="37.5">
      <c r="B150" t="s">
        <v>47</v>
      </c>
      <c r="C150">
        <v>21</v>
      </c>
      <c r="G150">
        <v>21</v>
      </c>
      <c r="H150" s="2" t="s">
        <v>75</v>
      </c>
    </row>
    <row r="151" spans="2:8" ht="37.5">
      <c r="C151">
        <v>22</v>
      </c>
      <c r="G151">
        <v>22</v>
      </c>
      <c r="H151" s="2" t="s">
        <v>68</v>
      </c>
    </row>
    <row r="152" spans="2:8" ht="37.5">
      <c r="C152">
        <v>23</v>
      </c>
      <c r="G152">
        <v>23</v>
      </c>
      <c r="H152" s="2" t="s">
        <v>69</v>
      </c>
    </row>
    <row r="153" spans="2:8" ht="37.5">
      <c r="C153">
        <v>24</v>
      </c>
      <c r="G153">
        <v>24</v>
      </c>
      <c r="H153" s="2" t="s">
        <v>74</v>
      </c>
    </row>
    <row r="154" spans="2:8" ht="37.5">
      <c r="C154">
        <v>25</v>
      </c>
      <c r="G154">
        <v>25</v>
      </c>
      <c r="H154" s="2" t="s">
        <v>67</v>
      </c>
    </row>
    <row r="155" spans="2:8" ht="37.5">
      <c r="C155">
        <v>26</v>
      </c>
      <c r="G155">
        <v>26</v>
      </c>
      <c r="H155" s="2" t="s">
        <v>70</v>
      </c>
    </row>
    <row r="156" spans="2:8" ht="37.5">
      <c r="C156">
        <v>27</v>
      </c>
      <c r="G156">
        <v>27</v>
      </c>
      <c r="H156" s="2" t="s">
        <v>71</v>
      </c>
    </row>
    <row r="157" spans="2:8" ht="37.5">
      <c r="C157">
        <v>28</v>
      </c>
      <c r="G157">
        <v>28</v>
      </c>
      <c r="H157" s="2" t="s">
        <v>72</v>
      </c>
    </row>
    <row r="158" spans="2:8" ht="37.5">
      <c r="C158">
        <v>29</v>
      </c>
      <c r="G158">
        <v>29</v>
      </c>
      <c r="H158" s="2" t="s">
        <v>73</v>
      </c>
    </row>
    <row r="159" spans="2:8" ht="37.5">
      <c r="C159">
        <v>30</v>
      </c>
      <c r="G159">
        <v>30</v>
      </c>
      <c r="H159" s="2" t="s">
        <v>84</v>
      </c>
    </row>
    <row r="160" spans="2:8" ht="37.5">
      <c r="C160">
        <v>31</v>
      </c>
      <c r="G160">
        <v>31</v>
      </c>
      <c r="H160" s="2" t="s">
        <v>85</v>
      </c>
    </row>
    <row r="161" spans="3:8" ht="37.5">
      <c r="C161">
        <v>32</v>
      </c>
      <c r="G161">
        <v>32</v>
      </c>
      <c r="H161" s="2" t="s">
        <v>83</v>
      </c>
    </row>
    <row r="162" spans="3:8">
      <c r="C162">
        <v>33</v>
      </c>
      <c r="G162">
        <v>33</v>
      </c>
      <c r="H162" s="2" t="s">
        <v>62</v>
      </c>
    </row>
    <row r="163" spans="3:8">
      <c r="C163">
        <v>34</v>
      </c>
      <c r="G163">
        <v>34</v>
      </c>
      <c r="H163" s="2" t="s">
        <v>65</v>
      </c>
    </row>
    <row r="164" spans="3:8">
      <c r="C164">
        <v>35</v>
      </c>
      <c r="G164">
        <v>35</v>
      </c>
      <c r="H164" s="2" t="s">
        <v>33</v>
      </c>
    </row>
    <row r="165" spans="3:8">
      <c r="C165">
        <v>36</v>
      </c>
      <c r="G165">
        <v>36</v>
      </c>
      <c r="H165" s="2" t="s">
        <v>32</v>
      </c>
    </row>
    <row r="166" spans="3:8">
      <c r="C166">
        <v>37</v>
      </c>
      <c r="G166">
        <v>37</v>
      </c>
      <c r="H166" s="2" t="s">
        <v>34</v>
      </c>
    </row>
    <row r="167" spans="3:8">
      <c r="C167">
        <v>38</v>
      </c>
      <c r="G167">
        <v>38</v>
      </c>
      <c r="H167" s="2" t="s">
        <v>35</v>
      </c>
    </row>
    <row r="168" spans="3:8">
      <c r="C168">
        <v>39</v>
      </c>
      <c r="G168">
        <v>39</v>
      </c>
      <c r="H168" s="2" t="s">
        <v>36</v>
      </c>
    </row>
    <row r="169" spans="3:8">
      <c r="C169">
        <v>40</v>
      </c>
      <c r="G169">
        <v>40</v>
      </c>
      <c r="H169" s="2" t="s">
        <v>37</v>
      </c>
    </row>
    <row r="170" spans="3:8">
      <c r="C170">
        <v>41</v>
      </c>
      <c r="G170">
        <v>41</v>
      </c>
      <c r="H170" s="1" t="s">
        <v>28</v>
      </c>
    </row>
    <row r="171" spans="3:8">
      <c r="C171">
        <v>42</v>
      </c>
      <c r="G171">
        <v>42</v>
      </c>
      <c r="H171" s="2" t="s">
        <v>55</v>
      </c>
    </row>
    <row r="172" spans="3:8">
      <c r="C172">
        <v>43</v>
      </c>
      <c r="G172">
        <v>43</v>
      </c>
      <c r="H172" s="2" t="s">
        <v>31</v>
      </c>
    </row>
    <row r="173" spans="3:8">
      <c r="C173">
        <v>44</v>
      </c>
      <c r="G173">
        <v>44</v>
      </c>
      <c r="H173" s="2" t="s">
        <v>51</v>
      </c>
    </row>
    <row r="174" spans="3:8">
      <c r="C174">
        <v>45</v>
      </c>
      <c r="G174">
        <v>45</v>
      </c>
      <c r="H174" s="2" t="s">
        <v>43</v>
      </c>
    </row>
    <row r="175" spans="3:8">
      <c r="C175">
        <v>46</v>
      </c>
      <c r="G175">
        <v>46</v>
      </c>
      <c r="H175" s="2" t="s">
        <v>44</v>
      </c>
    </row>
    <row r="176" spans="3:8" ht="37.5">
      <c r="C176">
        <v>47</v>
      </c>
      <c r="G176">
        <v>47</v>
      </c>
      <c r="H176" s="2" t="s">
        <v>46</v>
      </c>
    </row>
    <row r="177" spans="2:8" ht="37.5">
      <c r="C177">
        <v>48</v>
      </c>
      <c r="G177">
        <v>48</v>
      </c>
      <c r="H177" s="2" t="s">
        <v>45</v>
      </c>
    </row>
    <row r="178" spans="2:8">
      <c r="C178">
        <v>49</v>
      </c>
      <c r="G178">
        <v>49</v>
      </c>
      <c r="H178" s="4" t="s">
        <v>108</v>
      </c>
    </row>
    <row r="179" spans="2:8">
      <c r="C179">
        <v>50</v>
      </c>
      <c r="G179">
        <v>50</v>
      </c>
      <c r="H179" s="2" t="s">
        <v>63</v>
      </c>
    </row>
    <row r="180" spans="2:8">
      <c r="C180">
        <v>51</v>
      </c>
      <c r="G180">
        <v>51</v>
      </c>
      <c r="H180" s="2" t="s">
        <v>98</v>
      </c>
    </row>
    <row r="181" spans="2:8">
      <c r="C181">
        <v>52</v>
      </c>
      <c r="G181" s="5">
        <v>52</v>
      </c>
      <c r="H181" s="6" t="s">
        <v>101</v>
      </c>
    </row>
    <row r="182" spans="2:8">
      <c r="C182">
        <v>53</v>
      </c>
      <c r="G182">
        <v>52</v>
      </c>
      <c r="H182" s="2" t="s">
        <v>49</v>
      </c>
    </row>
    <row r="183" spans="2:8">
      <c r="C183">
        <v>54</v>
      </c>
      <c r="G183">
        <v>53</v>
      </c>
      <c r="H183" s="2" t="s">
        <v>96</v>
      </c>
    </row>
    <row r="184" spans="2:8">
      <c r="C184">
        <v>55</v>
      </c>
      <c r="G184">
        <v>54</v>
      </c>
      <c r="H184" s="2" t="s">
        <v>39</v>
      </c>
    </row>
    <row r="185" spans="2:8" ht="37.5">
      <c r="C185">
        <v>56</v>
      </c>
      <c r="G185">
        <v>55</v>
      </c>
      <c r="H185" s="2" t="s">
        <v>42</v>
      </c>
    </row>
    <row r="186" spans="2:8" ht="37.5">
      <c r="C186">
        <v>57</v>
      </c>
      <c r="G186">
        <v>56</v>
      </c>
      <c r="H186" s="2" t="s">
        <v>41</v>
      </c>
    </row>
    <row r="187" spans="2:8" ht="37.5">
      <c r="C187">
        <v>58</v>
      </c>
      <c r="G187">
        <v>57</v>
      </c>
      <c r="H187" s="2" t="s">
        <v>40</v>
      </c>
    </row>
    <row r="188" spans="2:8">
      <c r="C188">
        <v>59</v>
      </c>
      <c r="G188" s="5">
        <v>58</v>
      </c>
      <c r="H188" s="6" t="s">
        <v>100</v>
      </c>
    </row>
    <row r="189" spans="2:8">
      <c r="C189">
        <v>60</v>
      </c>
      <c r="G189">
        <v>58</v>
      </c>
      <c r="H189" s="2" t="s">
        <v>52</v>
      </c>
    </row>
    <row r="190" spans="2:8">
      <c r="C190">
        <v>61</v>
      </c>
      <c r="G190">
        <v>59</v>
      </c>
      <c r="H190" s="1" t="s">
        <v>99</v>
      </c>
    </row>
    <row r="191" spans="2:8">
      <c r="C191">
        <v>62</v>
      </c>
      <c r="G191">
        <v>60</v>
      </c>
      <c r="H191" s="2" t="s">
        <v>97</v>
      </c>
    </row>
    <row r="192" spans="2:8">
      <c r="B192" t="s">
        <v>27</v>
      </c>
      <c r="C192">
        <v>63</v>
      </c>
      <c r="G192">
        <v>61</v>
      </c>
      <c r="H192" s="2" t="s">
        <v>91</v>
      </c>
    </row>
    <row r="193" spans="2:8" ht="37.5">
      <c r="B193" t="s">
        <v>8</v>
      </c>
      <c r="C193">
        <v>64</v>
      </c>
      <c r="G193">
        <v>62</v>
      </c>
      <c r="H193" s="2" t="s">
        <v>93</v>
      </c>
    </row>
    <row r="194" spans="2:8" ht="37.5">
      <c r="B194" t="s">
        <v>10</v>
      </c>
      <c r="C194">
        <v>65</v>
      </c>
      <c r="G194">
        <v>63</v>
      </c>
      <c r="H194" s="2" t="s">
        <v>94</v>
      </c>
    </row>
    <row r="195" spans="2:8" ht="37.5">
      <c r="B195" t="s">
        <v>4</v>
      </c>
      <c r="C195">
        <v>66</v>
      </c>
      <c r="G195">
        <v>64</v>
      </c>
      <c r="H195" s="2" t="s">
        <v>92</v>
      </c>
    </row>
    <row r="196" spans="2:8">
      <c r="B196" t="s">
        <v>5</v>
      </c>
      <c r="C196">
        <v>67</v>
      </c>
    </row>
    <row r="197" spans="2:8">
      <c r="C197">
        <v>68</v>
      </c>
    </row>
    <row r="198" spans="2:8">
      <c r="B198" t="s">
        <v>18</v>
      </c>
      <c r="C198">
        <v>69</v>
      </c>
    </row>
    <row r="199" spans="2:8">
      <c r="B199" t="s">
        <v>19</v>
      </c>
      <c r="C199">
        <v>70</v>
      </c>
    </row>
    <row r="200" spans="2:8">
      <c r="B200" t="s">
        <v>20</v>
      </c>
      <c r="C200">
        <v>71</v>
      </c>
    </row>
    <row r="201" spans="2:8">
      <c r="B201" t="s">
        <v>26</v>
      </c>
      <c r="C201">
        <v>72</v>
      </c>
    </row>
    <row r="202" spans="2:8">
      <c r="B202" t="s">
        <v>21</v>
      </c>
      <c r="C202">
        <v>73</v>
      </c>
    </row>
    <row r="203" spans="2:8">
      <c r="B203" t="s">
        <v>22</v>
      </c>
      <c r="C203">
        <v>74</v>
      </c>
    </row>
    <row r="204" spans="2:8">
      <c r="B204" t="s">
        <v>23</v>
      </c>
      <c r="C204">
        <v>75</v>
      </c>
    </row>
    <row r="205" spans="2:8">
      <c r="B205" t="s">
        <v>24</v>
      </c>
      <c r="C205">
        <v>76</v>
      </c>
    </row>
    <row r="206" spans="2:8">
      <c r="B206" t="s">
        <v>38</v>
      </c>
      <c r="C206">
        <v>77</v>
      </c>
    </row>
    <row r="207" spans="2:8">
      <c r="B207" t="s">
        <v>6</v>
      </c>
      <c r="C207">
        <v>78</v>
      </c>
    </row>
    <row r="208" spans="2:8">
      <c r="B208" t="s">
        <v>7</v>
      </c>
      <c r="C208">
        <v>79</v>
      </c>
    </row>
    <row r="209" spans="2:3">
      <c r="B209" t="s">
        <v>17</v>
      </c>
      <c r="C209">
        <v>80</v>
      </c>
    </row>
    <row r="210" spans="2:3">
      <c r="B210" t="s">
        <v>12</v>
      </c>
      <c r="C210">
        <v>81</v>
      </c>
    </row>
    <row r="211" spans="2:3">
      <c r="B211" t="s">
        <v>11</v>
      </c>
      <c r="C211">
        <v>82</v>
      </c>
    </row>
    <row r="212" spans="2:3">
      <c r="B212" t="s">
        <v>13</v>
      </c>
      <c r="C212">
        <v>83</v>
      </c>
    </row>
    <row r="213" spans="2:3">
      <c r="B213" t="s">
        <v>14</v>
      </c>
      <c r="C213">
        <v>84</v>
      </c>
    </row>
    <row r="214" spans="2:3">
      <c r="B214" t="s">
        <v>15</v>
      </c>
      <c r="C214">
        <v>85</v>
      </c>
    </row>
    <row r="215" spans="2:3">
      <c r="B215" t="s">
        <v>16</v>
      </c>
      <c r="C215">
        <v>86</v>
      </c>
    </row>
    <row r="216" spans="2:3">
      <c r="B216" t="s">
        <v>3</v>
      </c>
      <c r="C216">
        <v>87</v>
      </c>
    </row>
    <row r="217" spans="2:3">
      <c r="C217">
        <v>88</v>
      </c>
    </row>
    <row r="218" spans="2:3">
      <c r="C218">
        <v>89</v>
      </c>
    </row>
    <row r="219" spans="2:3">
      <c r="C219">
        <v>90</v>
      </c>
    </row>
    <row r="220" spans="2:3">
      <c r="C220">
        <v>91</v>
      </c>
    </row>
    <row r="221" spans="2:3">
      <c r="C221">
        <v>92</v>
      </c>
    </row>
    <row r="222" spans="2:3">
      <c r="B222" t="s">
        <v>9</v>
      </c>
      <c r="C222">
        <v>93</v>
      </c>
    </row>
    <row r="223" spans="2:3">
      <c r="C223">
        <v>94</v>
      </c>
    </row>
    <row r="224" spans="2:3">
      <c r="B224" t="s">
        <v>25</v>
      </c>
      <c r="C224">
        <v>95</v>
      </c>
    </row>
    <row r="225" spans="3:3">
      <c r="C225">
        <v>96</v>
      </c>
    </row>
    <row r="226" spans="3:3">
      <c r="C226">
        <v>97</v>
      </c>
    </row>
    <row r="227" spans="3:3">
      <c r="C227">
        <v>98</v>
      </c>
    </row>
    <row r="228" spans="3:3">
      <c r="C228">
        <v>99</v>
      </c>
    </row>
    <row r="229" spans="3:3">
      <c r="C229">
        <v>100</v>
      </c>
    </row>
    <row r="230" spans="3:3">
      <c r="C230">
        <v>101</v>
      </c>
    </row>
  </sheetData>
  <phoneticPr fontId="1"/>
  <pageMargins left="0.7" right="0.7" top="0.75" bottom="0.75" header="0.3" footer="0.3"/>
  <pageSetup paperSize="9" scale="1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criptIds xmlns="http://schemas.microsoft.com/office/extensibility/maker/v1.0" id="script-ids-node-id"/>
</file>

<file path=customXml/itemProps1.xml><?xml version="1.0" encoding="utf-8"?>
<ds:datastoreItem xmlns:ds="http://schemas.openxmlformats.org/officeDocument/2006/customXml" ds:itemID="{759150EA-DCF7-4B5D-A220-6A20AEF2ED9A}">
  <ds:schemaRefs>
    <ds:schemaRef ds:uri="http://schemas.microsoft.com/office/extensibility/maker/v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空き状況確認テーブル(公開用)</vt:lpstr>
      <vt:lpstr>空き状況確認テーブル</vt:lpstr>
      <vt:lpstr>データ_フィールド施設</vt:lpstr>
      <vt:lpstr>データ_研究棟施設</vt:lpstr>
      <vt:lpstr>週テーブル</vt:lpstr>
      <vt:lpstr>施設情報</vt:lpstr>
      <vt:lpstr>空き状況確認テーブル!Print_Area</vt:lpstr>
      <vt:lpstr>'空き状況確認テーブル(公開用)'!Print_Area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信太朗</dc:creator>
  <cp:lastModifiedBy>遠藤 はなえ</cp:lastModifiedBy>
  <cp:lastPrinted>2023-06-22T10:58:05Z</cp:lastPrinted>
  <dcterms:created xsi:type="dcterms:W3CDTF">2023-05-24T03:52:34Z</dcterms:created>
  <dcterms:modified xsi:type="dcterms:W3CDTF">2026-03-10T00:10:27Z</dcterms:modified>
</cp:coreProperties>
</file>